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2" yWindow="-12" windowWidth="28824" windowHeight="12744" activeTab="1"/>
  </bookViews>
  <sheets>
    <sheet name="liste étudiants" sheetId="11" r:id="rId1"/>
    <sheet name="données Admin" sheetId="1" r:id="rId2"/>
    <sheet name="niveau dévaluation" sheetId="2" r:id="rId3"/>
    <sheet name="U51" sheetId="3" r:id="rId4"/>
    <sheet name="U51 RA" sheetId="7" r:id="rId5"/>
    <sheet name="U52" sheetId="4" r:id="rId6"/>
    <sheet name="U61" sheetId="5" r:id="rId7"/>
    <sheet name="U61 RA" sheetId="8" r:id="rId8"/>
    <sheet name="U62" sheetId="6" r:id="rId9"/>
    <sheet name="U62 RA" sheetId="9" r:id="rId10"/>
    <sheet name="recap notes" sheetId="10" r:id="rId11"/>
  </sheets>
  <calcPr calcId="145621"/>
  <extLst>
    <ext uri="GoogleSheetsCustomDataVersion1">
      <go:sheetsCustomData xmlns:go="http://customooxmlschemas.google.com/" r:id="rId14" roundtripDataSignature="AMtx7mjYOHa7I1R/7o7AgR0VknvevS54EA=="/>
    </ext>
  </extLst>
</workbook>
</file>

<file path=xl/calcChain.xml><?xml version="1.0" encoding="utf-8"?>
<calcChain xmlns="http://schemas.openxmlformats.org/spreadsheetml/2006/main">
  <c r="H5" i="9" l="1"/>
  <c r="H5" i="6"/>
  <c r="H5" i="8"/>
  <c r="H5" i="5"/>
  <c r="H5" i="4"/>
  <c r="H5" i="7"/>
  <c r="H5" i="3"/>
  <c r="T12" i="3"/>
  <c r="T10" i="3"/>
  <c r="K10" i="9"/>
  <c r="E47" i="1"/>
  <c r="K17" i="10"/>
  <c r="B17" i="10" l="1"/>
  <c r="E17" i="10"/>
  <c r="G17" i="10"/>
  <c r="H14" i="10"/>
  <c r="G14" i="10"/>
  <c r="F14" i="10"/>
  <c r="E14" i="10"/>
  <c r="D14" i="10"/>
  <c r="D17" i="10" s="1"/>
  <c r="C14" i="10"/>
  <c r="B14" i="10"/>
  <c r="B10" i="10"/>
  <c r="B8" i="10"/>
  <c r="B6" i="10"/>
  <c r="B4" i="10"/>
  <c r="G56" i="9" l="1"/>
  <c r="F56" i="9"/>
  <c r="K55" i="9"/>
  <c r="J55" i="9"/>
  <c r="G44" i="9"/>
  <c r="F44" i="9"/>
  <c r="K43" i="9"/>
  <c r="J43" i="9"/>
  <c r="G30" i="9"/>
  <c r="F30" i="9"/>
  <c r="K29" i="9"/>
  <c r="J29" i="9"/>
  <c r="G11" i="9"/>
  <c r="F11" i="9"/>
  <c r="J10" i="9"/>
  <c r="E5" i="9"/>
  <c r="G4" i="9"/>
  <c r="E4" i="9"/>
  <c r="E3" i="9"/>
  <c r="B2" i="9"/>
  <c r="G25" i="8"/>
  <c r="F25" i="8"/>
  <c r="K24" i="8"/>
  <c r="J24" i="8"/>
  <c r="G19" i="8"/>
  <c r="F19" i="8"/>
  <c r="K18" i="8"/>
  <c r="J18" i="8"/>
  <c r="G11" i="8"/>
  <c r="F11" i="8"/>
  <c r="K10" i="8"/>
  <c r="J10" i="8"/>
  <c r="E5" i="8"/>
  <c r="G4" i="8"/>
  <c r="E4" i="8"/>
  <c r="E3" i="8"/>
  <c r="B2" i="8"/>
  <c r="B52" i="7"/>
  <c r="I52" i="7" s="1"/>
  <c r="B38" i="7"/>
  <c r="H39" i="7" s="1"/>
  <c r="G25" i="7"/>
  <c r="F25" i="7"/>
  <c r="J24" i="7"/>
  <c r="I24" i="7"/>
  <c r="G13" i="7"/>
  <c r="F13" i="7"/>
  <c r="J12" i="7"/>
  <c r="I12" i="7"/>
  <c r="R10" i="7"/>
  <c r="E5" i="7"/>
  <c r="G4" i="7"/>
  <c r="E4" i="7"/>
  <c r="E3" i="7"/>
  <c r="B2" i="7"/>
  <c r="G56" i="6"/>
  <c r="F56" i="6"/>
  <c r="K55" i="6"/>
  <c r="J55" i="6"/>
  <c r="G44" i="6"/>
  <c r="F44" i="6"/>
  <c r="K43" i="6"/>
  <c r="J43" i="6"/>
  <c r="G30" i="6"/>
  <c r="F30" i="6"/>
  <c r="K29" i="6"/>
  <c r="J29" i="6"/>
  <c r="G11" i="6"/>
  <c r="F11" i="6"/>
  <c r="K10" i="6"/>
  <c r="J10" i="6"/>
  <c r="E5" i="6"/>
  <c r="G4" i="6"/>
  <c r="E4" i="6"/>
  <c r="E3" i="6"/>
  <c r="B2" i="6"/>
  <c r="G25" i="5"/>
  <c r="F25" i="5"/>
  <c r="K24" i="5"/>
  <c r="J24" i="5"/>
  <c r="G19" i="5"/>
  <c r="F19" i="5"/>
  <c r="K18" i="5"/>
  <c r="J18" i="5"/>
  <c r="G11" i="5"/>
  <c r="F11" i="5"/>
  <c r="K10" i="5"/>
  <c r="J10" i="5"/>
  <c r="E5" i="5"/>
  <c r="G4" i="5"/>
  <c r="E4" i="5"/>
  <c r="E3" i="5"/>
  <c r="B2" i="5"/>
  <c r="G33" i="4"/>
  <c r="F33" i="4"/>
  <c r="K32" i="4"/>
  <c r="J32" i="4"/>
  <c r="G19" i="4"/>
  <c r="F19" i="4"/>
  <c r="K18" i="4"/>
  <c r="J18" i="4"/>
  <c r="G11" i="4"/>
  <c r="F11" i="4"/>
  <c r="K10" i="4"/>
  <c r="J10" i="4"/>
  <c r="E5" i="4"/>
  <c r="G4" i="4"/>
  <c r="E4" i="4"/>
  <c r="E3" i="4"/>
  <c r="B2" i="4"/>
  <c r="B52" i="3"/>
  <c r="C53" i="3" s="1"/>
  <c r="B38" i="3"/>
  <c r="H39" i="3" s="1"/>
  <c r="G25" i="3"/>
  <c r="F25" i="3"/>
  <c r="J24" i="3"/>
  <c r="I24" i="3"/>
  <c r="G13" i="3"/>
  <c r="F13" i="3"/>
  <c r="J12" i="3"/>
  <c r="I12" i="3"/>
  <c r="R10" i="3"/>
  <c r="E5" i="3"/>
  <c r="G4" i="3"/>
  <c r="E4" i="3"/>
  <c r="E3" i="3"/>
  <c r="B2" i="3"/>
  <c r="D4" i="2"/>
  <c r="B3" i="2"/>
  <c r="D2" i="2"/>
  <c r="H67" i="9" l="1"/>
  <c r="H67" i="6"/>
  <c r="H32" i="8"/>
  <c r="H32" i="5"/>
  <c r="H53" i="4"/>
  <c r="J52" i="7"/>
  <c r="C53" i="7"/>
  <c r="H53" i="7"/>
  <c r="G53" i="7" s="1"/>
  <c r="G39" i="7"/>
  <c r="F39" i="7"/>
  <c r="J38" i="7"/>
  <c r="C39" i="7"/>
  <c r="F53" i="7"/>
  <c r="I38" i="7"/>
  <c r="H66" i="7" s="1"/>
  <c r="F39" i="3"/>
  <c r="G39" i="3"/>
  <c r="J38" i="3"/>
  <c r="I38" i="3"/>
  <c r="H53" i="3"/>
  <c r="C39" i="3"/>
  <c r="I52" i="3"/>
  <c r="J52" i="3"/>
  <c r="H66" i="3" l="1"/>
  <c r="G53" i="3"/>
  <c r="F53" i="3"/>
</calcChain>
</file>

<file path=xl/comments1.xml><?xml version="1.0" encoding="utf-8"?>
<comments xmlns="http://schemas.openxmlformats.org/spreadsheetml/2006/main">
  <authors>
    <author>philippe rigaud</author>
  </authors>
  <commentList>
    <comment ref="C20" authorId="0">
      <text>
        <r>
          <rPr>
            <b/>
            <sz val="9"/>
            <color indexed="81"/>
            <rFont val="Tahoma"/>
            <family val="2"/>
          </rPr>
          <t>philippe rigaud:</t>
        </r>
        <r>
          <rPr>
            <sz val="9"/>
            <color indexed="81"/>
            <rFont val="Tahoma"/>
            <family val="2"/>
          </rPr>
          <t xml:space="preserve">
Noter dans cette case l'unité relative au rapport d'activité (U51 ou U61 ou U62),</t>
        </r>
      </text>
    </comment>
  </commentList>
</comments>
</file>

<file path=xl/comments2.xml><?xml version="1.0" encoding="utf-8"?>
<comments xmlns="http://schemas.openxmlformats.org/spreadsheetml/2006/main">
  <authors>
    <author>philippe rigaud</author>
  </authors>
  <commentList>
    <comment ref="E66" authorId="0">
      <text>
        <r>
          <rPr>
            <b/>
            <sz val="9"/>
            <color indexed="81"/>
            <rFont val="Tahoma"/>
            <family val="2"/>
          </rPr>
          <t>philippe rigaud:</t>
        </r>
        <r>
          <rPr>
            <sz val="9"/>
            <color indexed="81"/>
            <rFont val="Tahoma"/>
            <family val="2"/>
          </rPr>
          <t xml:space="preserve">
Note validée par le jury, Seule cette case est prise en compte pour le calcul de la moyenne!</t>
        </r>
      </text>
    </comment>
  </commentList>
</comments>
</file>

<file path=xl/comments3.xml><?xml version="1.0" encoding="utf-8"?>
<comments xmlns="http://schemas.openxmlformats.org/spreadsheetml/2006/main">
  <authors>
    <author>philippe rigaud</author>
  </authors>
  <commentList>
    <comment ref="E66" authorId="0">
      <text>
        <r>
          <rPr>
            <b/>
            <sz val="9"/>
            <color indexed="81"/>
            <rFont val="Tahoma"/>
            <family val="2"/>
          </rPr>
          <t>philippe rigaud:</t>
        </r>
        <r>
          <rPr>
            <sz val="9"/>
            <color indexed="81"/>
            <rFont val="Tahoma"/>
            <family val="2"/>
          </rPr>
          <t xml:space="preserve">
Note validée par le jury, Seule cette case est prise en compte pour le calcul de la moyenne!</t>
        </r>
      </text>
    </comment>
  </commentList>
</comments>
</file>

<file path=xl/comments4.xml><?xml version="1.0" encoding="utf-8"?>
<comments xmlns="http://schemas.openxmlformats.org/spreadsheetml/2006/main">
  <authors>
    <author>philippe rigaud</author>
  </authors>
  <commentList>
    <comment ref="E53" authorId="0">
      <text>
        <r>
          <rPr>
            <b/>
            <sz val="9"/>
            <color indexed="81"/>
            <rFont val="Tahoma"/>
            <family val="2"/>
          </rPr>
          <t>philippe rigaud:</t>
        </r>
        <r>
          <rPr>
            <sz val="9"/>
            <color indexed="81"/>
            <rFont val="Tahoma"/>
            <family val="2"/>
          </rPr>
          <t xml:space="preserve">
Note validée par le jury, Seule cette case est prise en compte pour le calcul de la moyenne!</t>
        </r>
      </text>
    </comment>
  </commentList>
</comments>
</file>

<file path=xl/comments5.xml><?xml version="1.0" encoding="utf-8"?>
<comments xmlns="http://schemas.openxmlformats.org/spreadsheetml/2006/main">
  <authors>
    <author>philippe rigaud</author>
  </authors>
  <commentList>
    <comment ref="E32" authorId="0">
      <text>
        <r>
          <rPr>
            <b/>
            <sz val="9"/>
            <color indexed="81"/>
            <rFont val="Tahoma"/>
            <family val="2"/>
          </rPr>
          <t>philippe rigaud:</t>
        </r>
        <r>
          <rPr>
            <sz val="9"/>
            <color indexed="81"/>
            <rFont val="Tahoma"/>
            <family val="2"/>
          </rPr>
          <t xml:space="preserve">
Note validée par le jury, Seule cette case est prise en compte pour le calcul de la moyenne!</t>
        </r>
      </text>
    </comment>
  </commentList>
</comments>
</file>

<file path=xl/comments6.xml><?xml version="1.0" encoding="utf-8"?>
<comments xmlns="http://schemas.openxmlformats.org/spreadsheetml/2006/main">
  <authors>
    <author>philippe rigaud</author>
  </authors>
  <commentList>
    <comment ref="E32" authorId="0">
      <text>
        <r>
          <rPr>
            <b/>
            <sz val="9"/>
            <color indexed="81"/>
            <rFont val="Tahoma"/>
            <family val="2"/>
          </rPr>
          <t>philippe rigaud:</t>
        </r>
        <r>
          <rPr>
            <sz val="9"/>
            <color indexed="81"/>
            <rFont val="Tahoma"/>
            <family val="2"/>
          </rPr>
          <t xml:space="preserve">
Note validée par le jury, Seule cette case est prise en compte pour le calcul de la moyenne!</t>
        </r>
      </text>
    </comment>
  </commentList>
</comments>
</file>

<file path=xl/comments7.xml><?xml version="1.0" encoding="utf-8"?>
<comments xmlns="http://schemas.openxmlformats.org/spreadsheetml/2006/main">
  <authors>
    <author>philippe rigaud</author>
  </authors>
  <commentList>
    <comment ref="E67" authorId="0">
      <text>
        <r>
          <rPr>
            <b/>
            <sz val="9"/>
            <color indexed="81"/>
            <rFont val="Tahoma"/>
            <family val="2"/>
          </rPr>
          <t>philippe rigaud:</t>
        </r>
        <r>
          <rPr>
            <sz val="9"/>
            <color indexed="81"/>
            <rFont val="Tahoma"/>
            <family val="2"/>
          </rPr>
          <t xml:space="preserve">
Note validée par le jury, Seule cette case est prise en compte pour le calcul de la moyenne!</t>
        </r>
      </text>
    </comment>
  </commentList>
</comments>
</file>

<file path=xl/comments8.xml><?xml version="1.0" encoding="utf-8"?>
<comments xmlns="http://schemas.openxmlformats.org/spreadsheetml/2006/main">
  <authors>
    <author>philippe rigaud</author>
  </authors>
  <commentList>
    <comment ref="E67" authorId="0">
      <text>
        <r>
          <rPr>
            <b/>
            <sz val="9"/>
            <color indexed="81"/>
            <rFont val="Tahoma"/>
            <family val="2"/>
          </rPr>
          <t>philippe rigaud:</t>
        </r>
        <r>
          <rPr>
            <sz val="9"/>
            <color indexed="81"/>
            <rFont val="Tahoma"/>
            <family val="2"/>
          </rPr>
          <t xml:space="preserve">
Note validée par le jury, Seule cette case est prise en compte pour le calcul de la moyenne!</t>
        </r>
      </text>
    </comment>
  </commentList>
</comments>
</file>

<file path=xl/sharedStrings.xml><?xml version="1.0" encoding="utf-8"?>
<sst xmlns="http://schemas.openxmlformats.org/spreadsheetml/2006/main" count="604" uniqueCount="268">
  <si>
    <t>BTS Électrotechnique</t>
  </si>
  <si>
    <t>Grille d'évaluation CCF de l'unité U51</t>
  </si>
  <si>
    <t>Paramètres "A COMPLÉTER"</t>
  </si>
  <si>
    <r>
      <rPr>
        <sz val="12"/>
        <color theme="1"/>
        <rFont val="Arial"/>
      </rPr>
      <t xml:space="preserve">L’ évaluation s’appuie sur </t>
    </r>
    <r>
      <rPr>
        <b/>
        <sz val="12"/>
        <color theme="1"/>
        <rFont val="Arial"/>
      </rPr>
      <t>des</t>
    </r>
    <r>
      <rPr>
        <sz val="12"/>
        <color theme="1"/>
        <rFont val="Arial"/>
      </rPr>
      <t xml:space="preserve"> </t>
    </r>
    <r>
      <rPr>
        <b/>
        <sz val="12"/>
        <color theme="1"/>
        <rFont val="Arial"/>
      </rPr>
      <t>activités</t>
    </r>
    <r>
      <rPr>
        <sz val="12"/>
        <color theme="1"/>
        <rFont val="Arial"/>
      </rPr>
      <t xml:space="preserve"> conduites en centre de formation et/ou en entreprise.
La période d’évaluation et ses  modalités de mise en oeuvre relèvent de  l’équipe  pédagogique.
Pour évaluer les candidats, la commission d'évaluation observe le travail réalisé par le candidat à partir de la grille nationale d’évaluation.                                                                Si le travail observé est réalisé en entreprise, la commission d’évaluation s’entretient avec le candidat qui présente son activité en présence du tuteur (ou maître d’apprentissage). Ce dernier participe à l’évaluation. La présentation du candidat, de 20 minutes maximum, lui permet d’exposer l’ensemble de l’activité. Un entretien de 20 minutes permet alors au candidat de répondre aux questions de la commission d’évaluation.
 </t>
    </r>
    <r>
      <rPr>
        <b/>
        <sz val="12"/>
        <color theme="1"/>
        <rFont val="Arial"/>
      </rPr>
      <t xml:space="preserve">Lorsque le stage participe à l’évaluation de l'une de ces unités, l’évaluation des compétences mobilisées durant le stage compte pour 1/3 de la proposition de note émise par la commission d’évaluation. La commission arrête donc la proposition de note de l’unité à partir de 2 activités (celle réalisée lors du stage et celle réalisée en établissement de formation).  </t>
    </r>
  </si>
  <si>
    <t>Année scolaire</t>
  </si>
  <si>
    <t>session</t>
  </si>
  <si>
    <t>Prénom</t>
  </si>
  <si>
    <t>Nom</t>
  </si>
  <si>
    <t>Date Naissance</t>
  </si>
  <si>
    <t>N° candidat</t>
  </si>
  <si>
    <t>A2022 0000 0000</t>
  </si>
  <si>
    <t>1- Remplir les zones colorées dans la zone "Paramètres" ci-dessus</t>
  </si>
  <si>
    <r>
      <rPr>
        <b/>
        <sz val="12"/>
        <color theme="1"/>
        <rFont val="Arial"/>
      </rPr>
      <t xml:space="preserve">2- Dans l'onglets U51 :                                                                                                                  - selon la ou les activités évaluées, la commission d'évaluation complète la cellule ligne 10, colonne K, ou colonne M ou colonne O ;                                                                                                                                - la commission d'évaluation (équipe enseignante et tuteur éventuel) positionne le niveau de maîtrise de chaque compétence (par un  "X" sur 1 des 4 niveaux) à partir de l'observation des travaux réalisés par le candidat en centre de formation et éventuellement en entreprise                                                                                                                                                                  </t>
    </r>
    <r>
      <rPr>
        <i/>
        <sz val="12"/>
        <color theme="1"/>
        <rFont val="Arial"/>
      </rPr>
      <t>les critères d'évaluation sont indiqués " pour mémoire " uniquement                                                                            -</t>
    </r>
    <r>
      <rPr>
        <b/>
        <sz val="12"/>
        <color theme="1"/>
        <rFont val="Arial"/>
      </rPr>
      <t xml:space="preserve"> la commission d'évaluation saisit manuellement la note sur 20 qu'elle attribue au candidat dans la cellule "…" /20                                                                                                                                                               - la commission d'évaluation complète la zone "commentaires" destinés à éclairer le jury final sur la note obtenue                                                                                                                                                                           - la commission d'évaluation complète la date et l'identité de ses membres. </t>
    </r>
  </si>
  <si>
    <t>Le fichier est enregistré avec Nom et Prénom du candidat puis communiqué au centre de délibération</t>
  </si>
  <si>
    <t>sur un support conforme aux consignes du chef de centre.</t>
  </si>
  <si>
    <t>Saisir la note du candidat dans l'application institutionelle, conformément aux instructions académiques</t>
  </si>
  <si>
    <t>et en accord avec les instructions du chef de centre d'examen.</t>
  </si>
  <si>
    <t>Explication des niveaux d'évaluation des compétences</t>
  </si>
  <si>
    <t>Poids relatif du niveau de maîtrise d'une compétence</t>
  </si>
  <si>
    <t>N1</t>
  </si>
  <si>
    <t>Compétence non acquise</t>
  </si>
  <si>
    <t>Niveau d'acquisition très insuffisant : le candidat ne peut pas travailler sans être  très souvent accompagné et aidé.</t>
  </si>
  <si>
    <t>N2</t>
  </si>
  <si>
    <t>Compétence "en cours d'acquisition" non stabilisée</t>
  </si>
  <si>
    <t>Niveau d'acquisition fragile qui nécessite un accompagnement régulier pour effectuer le travail confié.</t>
  </si>
  <si>
    <t>N3</t>
  </si>
  <si>
    <t>Compétence "partiellement acquise"</t>
  </si>
  <si>
    <t>Niveau d'acquisition incomplet : le transfert de la compétence  n'est pas total dans chaque situation de travail proposée, une aide est parfois requise notamment lors d'une situation de travail nouvelle.</t>
  </si>
  <si>
    <t>N4</t>
  </si>
  <si>
    <t>Compétence totalement acquise et transférable</t>
  </si>
  <si>
    <t>Niveau d'acquisition complet : le candidat travaille en toute autonomie, il sait s'adapter et transférer la compétence dans toutes les situations sans aide.</t>
  </si>
  <si>
    <t>U51 : analyse, diagnostic, maintenance</t>
  </si>
  <si>
    <t xml:space="preserve">Poids des compétences évaluées pour candidat ayant mené des activités en analyse diagnostic et maintenance </t>
  </si>
  <si>
    <t>Poids des compétences évaluées pour candidat ayant mené uniquement des activités en analyse diagnostic</t>
  </si>
  <si>
    <t xml:space="preserve">Poids des compétences évaluées pour candidat ayant mené des activités uniquement en maintenance </t>
  </si>
  <si>
    <t>identité du candidat</t>
  </si>
  <si>
    <t>n° candidat</t>
  </si>
  <si>
    <t>Coefficient : 3</t>
  </si>
  <si>
    <t>Positionner le niveau de maîtrise de la compétence</t>
  </si>
  <si>
    <t>C2 : extaire les informations nécessaires à la réalisation des tâches</t>
  </si>
  <si>
    <t>05/20</t>
  </si>
  <si>
    <t>La demande client/utilisateur est analysée</t>
  </si>
  <si>
    <t xml:space="preserve">Les informations nécessaires à l’analyse et aux mesures sont extraites des documents </t>
  </si>
  <si>
    <t>Les informations relatives aux prescriptions techniques et aux réglementations sont recueillies</t>
  </si>
  <si>
    <t>Les conditions de la maintenance sont prises en compte</t>
  </si>
  <si>
    <t xml:space="preserve">Les risques professionnels sont identifiés </t>
  </si>
  <si>
    <t>Les habilitations et les certifications sont vérifiées</t>
  </si>
  <si>
    <t>Les informations écrites et orales nécessaires sont collectées et hiérarchisées</t>
  </si>
  <si>
    <t>Les informations écrites et orales collectées sont pertinentes pour l’activité</t>
  </si>
  <si>
    <t xml:space="preserve">C13 : mesurer les grandeurs caractéristiques d’un ouvrage, d’une installation, d’un équipement électrique </t>
  </si>
  <si>
    <t>La procédure définie est appliquée</t>
  </si>
  <si>
    <t xml:space="preserve">L’installation et l’environnement de travail sont pris en compte  </t>
  </si>
  <si>
    <t>Le niveau d’habilitation nécessaire avant l’intervention est déterminé</t>
  </si>
  <si>
    <t>Les actions de prévention et de sécurité sont mises en œuvre</t>
  </si>
  <si>
    <t>Les appareils de mesures sont installés</t>
  </si>
  <si>
    <t xml:space="preserve"> </t>
  </si>
  <si>
    <t xml:space="preserve">Les mesures sont collectées  </t>
  </si>
  <si>
    <t xml:space="preserve">Les enregistrements sont réalisés </t>
  </si>
  <si>
    <t>Les informations venant des objets connectés sont exploitées</t>
  </si>
  <si>
    <t>Les contrôles (locaux ou à distance) sont effectués</t>
  </si>
  <si>
    <t>Les essais associés sont effectués</t>
  </si>
  <si>
    <t>C17 : réaliser un diagnostic de performance y compris énergétique, de sécurité, d’un ouvrage, d’une installation, d'un équipement électrique</t>
  </si>
  <si>
    <t>Le processus de diagnostic est appliqué</t>
  </si>
  <si>
    <t>Le niveau d’habilitation nécessaire est déterminé</t>
  </si>
  <si>
    <t>Les appareils de mesures sont sélectionnés et installés</t>
  </si>
  <si>
    <t xml:space="preserve">Les actions de prévention et de sécurité sont mises en œuvre </t>
  </si>
  <si>
    <t xml:space="preserve">Les mesures sont collectées et enregistrées  </t>
  </si>
  <si>
    <t xml:space="preserve">Les informations venant des objets connectés sont collectées et enregistrées  </t>
  </si>
  <si>
    <t xml:space="preserve">Le diagnostic est  pertinent </t>
  </si>
  <si>
    <t>Suite au diagnostic, des modifications de l’installation sont proposées</t>
  </si>
  <si>
    <t>Suite au diagnostic, des recommandations, des réglages, des améliorations de l’installation sont proposées</t>
  </si>
  <si>
    <t xml:space="preserve">C18 : réaliser des opérations de maintenance sur un ouvrage, une installation, un équipement électrique </t>
  </si>
  <si>
    <t>Le protocole de maintenance est pris en compte</t>
  </si>
  <si>
    <t>La zone d’intervention est préparée</t>
  </si>
  <si>
    <t>Les opérations de maintenance préventive sont réalisées</t>
  </si>
  <si>
    <t>Le dysfonctionnement est diagnostiqué</t>
  </si>
  <si>
    <t xml:space="preserve">Les opérations de dépannage sont réalisées </t>
  </si>
  <si>
    <t>Le fonctionnement de l’installation est vérifié par rapport aux prescriptions</t>
  </si>
  <si>
    <t>Les fiches de contrôles, carnet de maintenance et/ou applications spécifiques sont complétées</t>
  </si>
  <si>
    <t>Note proposée au jury de délibération</t>
  </si>
  <si>
    <t xml:space="preserve"> /20</t>
  </si>
  <si>
    <t>NOTE calculée</t>
  </si>
  <si>
    <t>Nombre d'activités observées en entreprise</t>
  </si>
  <si>
    <t xml:space="preserve">Saisir ici le nombre </t>
  </si>
  <si>
    <t>Nombre d'activités observées en centre de formation</t>
  </si>
  <si>
    <t>Commentaires destinés à éclairer le jury sur la proposition de note :</t>
  </si>
  <si>
    <t>saisir ici les commentaires</t>
  </si>
  <si>
    <t>Prénom et nom des membres de la commission :</t>
  </si>
  <si>
    <t>Date :</t>
  </si>
  <si>
    <t xml:space="preserve">saisir ici la date </t>
  </si>
  <si>
    <t>saisir ici l'identité des membres de la commission</t>
  </si>
  <si>
    <t>U52 : conduite de projet/chantier</t>
  </si>
  <si>
    <t xml:space="preserve">C1 : recenser et prendre en compte les normes, les réglementations applicables au projet/chantier </t>
  </si>
  <si>
    <t>Les contraintes et ressources normatives et règlementaires dont celles liées à la qualité, la sécurité, la santé et l’environnement sont prises en compte tout au long du projet/chantier</t>
  </si>
  <si>
    <t>Les tâches sont réparties en fonction des habilitations, des certifications des équipiers en tenant compte du planning des autres intervenants (monteur-câbleurs, autres corps d’état, sous-traitants)</t>
  </si>
  <si>
    <t>Les intervenants sont informés sur les règles liées à la santé, la sécurité et l’environnement applicable dans le cadre du projet/chantier</t>
  </si>
  <si>
    <t xml:space="preserve">La bonne utilisation des dispositifs de protection des personnes et des biens est contrôlée  </t>
  </si>
  <si>
    <t xml:space="preserve">C3 : gérer les risques et les aléas liés à la réalisation des tâches </t>
  </si>
  <si>
    <t>5/20</t>
  </si>
  <si>
    <t>Les différentes étapes de l’activité sont adaptées pour tenir compte des nouvelles solutions retenues et des circonstances</t>
  </si>
  <si>
    <t xml:space="preserve">Des solutions pour pallier les aléas sont proposées à la hiérarchie </t>
  </si>
  <si>
    <t>La mise en œuvre des mesures de prévention est prévue</t>
  </si>
  <si>
    <t>La présence des dispositifs de protection des personnes et des biens est contrôlée</t>
  </si>
  <si>
    <t>Les dispositifs de protection des personnes et des biens sont utilisés</t>
  </si>
  <si>
    <t xml:space="preserve">Les intervenants sont informés sur les règles liées à la santé, la sécurité et l’environnement, applicables dans le cadre du projet/chantier </t>
  </si>
  <si>
    <t>Toutes les règles de santé, de sécurité et d’environnement sont respectées tout au long du projet/chantier</t>
  </si>
  <si>
    <t>Les risques liés à l’activité sont identifiés et recensés</t>
  </si>
  <si>
    <t>Des solutions pour prévenir les risques sont proposées et validées</t>
  </si>
  <si>
    <t xml:space="preserve">Les aléas sont gérés </t>
  </si>
  <si>
    <t>C12 :gérer et conduire (y compris avec les documents de : organisation, planification, suivi, pilotage, réception etc.) le projet/chantier professionnel</t>
  </si>
  <si>
    <t>10/20</t>
  </si>
  <si>
    <t>Les informations écrites et orales relatives au projet/chantier sont collectées</t>
  </si>
  <si>
    <t>La liste et la disponibilité des matériels, équipements, outillages et outils numériques nécessaires sont vérifiées</t>
  </si>
  <si>
    <t>L’intervention est planifiée</t>
  </si>
  <si>
    <t>La durée du projet/chantier est évaluée</t>
  </si>
  <si>
    <t>Les approvisionnements sont planifiés</t>
  </si>
  <si>
    <t xml:space="preserve">Le projet/chantier est organisé pour qu’il soit mené de manière éco-responsable </t>
  </si>
  <si>
    <t>Les tâches sont réparties en fonction des habilitations, des certifications des équipiers en tenant compte du planning des autres intervenants</t>
  </si>
  <si>
    <t>Les revues de projet sont effectuées</t>
  </si>
  <si>
    <t xml:space="preserve">Les situations imprévues, délicates, conflictuelles sont gérées en lien avec la hiérarchie </t>
  </si>
  <si>
    <t xml:space="preserve">Les arbitrages nécessaires en fonction des contraintes rencontrées sont pris </t>
  </si>
  <si>
    <t>Les différentes étapes du planning sont respectées ou adaptées</t>
  </si>
  <si>
    <t xml:space="preserve">La qualité et la conformité des travaux réalisés, y compris par la sous-traitance, sont contrôlées </t>
  </si>
  <si>
    <t>Les indicateurs (coûts, délais, qualité) de suivi du projet/chantier sont renseignés</t>
  </si>
  <si>
    <t>Les dispositifs de protection des personnes et des biens sont présents et bien utilisés</t>
  </si>
  <si>
    <t>Les règles de santé, de sécurité et environnementales sont respectées tout au long du projet/chantier</t>
  </si>
  <si>
    <t>L’équipe est animée pour mener à bien le projet/chantier</t>
  </si>
  <si>
    <t xml:space="preserve">saisir ici le nombre </t>
  </si>
  <si>
    <t>U61 : conception - étude détaillée du projet</t>
  </si>
  <si>
    <t>C7 : simuler le comportement de tout ou partie d’un ouvrage, d’une installation, d’un équipement électrique,</t>
  </si>
  <si>
    <t>06/20</t>
  </si>
  <si>
    <t>Les informations nécessaires sont caractérisées</t>
  </si>
  <si>
    <t>items évalués par équipe enseignante</t>
  </si>
  <si>
    <t xml:space="preserve">L’outil de simulation est paramétré en cohérence avec les données du projet </t>
  </si>
  <si>
    <t>Le fonctionnement de l’installation est simulé et validé</t>
  </si>
  <si>
    <t>La nomenclature des matériels est établie</t>
  </si>
  <si>
    <t>C9 : choisir les constituants d’un ouvrage, d’une installation, d’un équipement électrique,</t>
  </si>
  <si>
    <t>7/20</t>
  </si>
  <si>
    <t>Les matériels choisis respectent des contraintes normatives et réglementaires et le cahier des charges du client /utilisateur</t>
  </si>
  <si>
    <t>La nomenclature des matériels établie est complète et exacte</t>
  </si>
  <si>
    <t>C11 : réaliser les documents techniques (plans, schémas, DOE, maquette virtuelle, etc.) du projet/chantier</t>
  </si>
  <si>
    <t xml:space="preserve">Les dossiers 1, 2, 3 sont actualisés </t>
  </si>
  <si>
    <t>items évalués par commission d'examen</t>
  </si>
  <si>
    <t xml:space="preserve">Les documents et les données contractuels (CDC, CCTP, etc.) du projet/chantier sont rédigés, actualisés et archivés </t>
  </si>
  <si>
    <t>Les documents de conception du projet/chantier (architecture, schémas, DOE, notes de calcul, etc.) sont établis, actualisés et archivés</t>
  </si>
  <si>
    <t xml:space="preserve">Les notices d’utilisation de l’ouvrage, de l’installation de l’équipement électrique sont rédigées </t>
  </si>
  <si>
    <t>U62 :  réalisation, mise en service d'un projet</t>
  </si>
  <si>
    <t>coefficient : 3</t>
  </si>
  <si>
    <t xml:space="preserve">C4 : communiquer de manière adaptée à l'oral, à l'écrit, y compris en langue anglaise </t>
  </si>
  <si>
    <t xml:space="preserve">Les performances de l’installation sont validées avec le client/utilisateur conformément à ses prescriptions </t>
  </si>
  <si>
    <t>Le fonctionnement, le bon usage, les règles de sécurité et les contraintes techniques d’utilisation de l’installation sont expliqués au client ou à l’utilisateur</t>
  </si>
  <si>
    <t>Le transfert des compétences, les explications permettent la maîtrise de l’installation par le client ou l’utilisateur</t>
  </si>
  <si>
    <t xml:space="preserve">Les documents écrits et de présentation sont précis et concis </t>
  </si>
  <si>
    <t xml:space="preserve">Les échanges techniques avec les interlocuteurs sont argumentés et construits </t>
  </si>
  <si>
    <t>Les solutions techniques ou de services sont clairement argumentées</t>
  </si>
  <si>
    <t xml:space="preserve">Les échanges écrits et oraux sont adaptés à l’interlocuteur </t>
  </si>
  <si>
    <t xml:space="preserve">Le vocabulaire professionnel est pertinent et précis </t>
  </si>
  <si>
    <t xml:space="preserve">La satisfaction du client est recueillie  </t>
  </si>
  <si>
    <t>L’offre commerciale proposée est validée par le client/utilisateur</t>
  </si>
  <si>
    <t>La réunion est préparée et organisée</t>
  </si>
  <si>
    <t xml:space="preserve">La qualité des échanges au sein de l’équipe facilite son efficacité </t>
  </si>
  <si>
    <t>Les objectifs de la réunion sont atteints</t>
  </si>
  <si>
    <t xml:space="preserve">Un compte rendu de réunion est rédigé et diffusé </t>
  </si>
  <si>
    <t xml:space="preserve">La présentation de l’offre tient compte des réactions du client/utilisateur  </t>
  </si>
  <si>
    <t xml:space="preserve">C14 : réaliser un ouvrage, une installation, un équipement électrique  </t>
  </si>
  <si>
    <t>Les conditions d’intervention sont prises en compte</t>
  </si>
  <si>
    <t>Les actions de prévention sont mises en œuvre</t>
  </si>
  <si>
    <t>L’espace de travail est approvisionné en matériels, équipements et outillages</t>
  </si>
  <si>
    <t>Les contraintes de réalisation sont repérées</t>
  </si>
  <si>
    <t xml:space="preserve">Les adaptations nécessaires sont déterminées </t>
  </si>
  <si>
    <t xml:space="preserve">Les matériels électriques, les canalisations et les supports sont posés dans le respect des prescriptions et des règles de l’art </t>
  </si>
  <si>
    <t xml:space="preserve">Les matériels électriques sont raccordés </t>
  </si>
  <si>
    <t>Les contrôles associés sont effectués</t>
  </si>
  <si>
    <t>Les fiches d’autocontrôles sont complétées</t>
  </si>
  <si>
    <t>C15 : configurer et programmer les matériels dans le cadre du projet/chantier</t>
  </si>
  <si>
    <t xml:space="preserve">Les programmes sont téléchargés </t>
  </si>
  <si>
    <t>Le programme est modifié, adapté pour répondre aux attentes du client/utilisateur</t>
  </si>
  <si>
    <t>Les matériels sont configurés et/ou interconnectés</t>
  </si>
  <si>
    <t>L’interopérabilité des matériels est réalisée</t>
  </si>
  <si>
    <t>Les programmes permettent d’atteindre les exigences attendues</t>
  </si>
  <si>
    <t xml:space="preserve">Les associations, l’interopérabilité des matériels sont validées </t>
  </si>
  <si>
    <t>Les essais sont réalisés afin de valider le fonctionnement de l’installation par rapport aux prescriptions</t>
  </si>
  <si>
    <t>Les réglages et paramétrages complémentaires sont réalisés</t>
  </si>
  <si>
    <t xml:space="preserve">C16 : appliquer un protocole pour mettre en service un ouvrage, une installation, un équipement électrique </t>
  </si>
  <si>
    <t>3/20</t>
  </si>
  <si>
    <t>Les conditions de la mise en service sont prises en compte</t>
  </si>
  <si>
    <t>Les contrôles normatifs, règlementaires et spécifiques aux prescriptions sont réalisés</t>
  </si>
  <si>
    <t>Les fiches de contrôles sont complétées</t>
  </si>
  <si>
    <t xml:space="preserve">Les associations et l’interopérabilité des matériels sont validées </t>
  </si>
  <si>
    <t>Les réglages et paramétrages sont validés</t>
  </si>
  <si>
    <t xml:space="preserve">Les performances de l’installation sont mesurées </t>
  </si>
  <si>
    <t>La qualification de l’installation respecte les contraintes normatives et réglementaires </t>
  </si>
  <si>
    <t xml:space="preserve">saisir ici  le nombre </t>
  </si>
  <si>
    <t>2022-2023</t>
  </si>
  <si>
    <t>Session</t>
  </si>
  <si>
    <t>Nom Etudiant</t>
  </si>
  <si>
    <t>Date naissance</t>
  </si>
  <si>
    <t>Notes</t>
  </si>
  <si>
    <t>ADM Rapport activité</t>
  </si>
  <si>
    <t>U51 ADM</t>
  </si>
  <si>
    <t>U52</t>
  </si>
  <si>
    <t>U61</t>
  </si>
  <si>
    <t>U61 apport d'activité</t>
  </si>
  <si>
    <t>U62</t>
  </si>
  <si>
    <t>U62 apport d'activité</t>
  </si>
  <si>
    <t>Prénom Etudiant</t>
  </si>
  <si>
    <t>01/08/2002</t>
  </si>
  <si>
    <r>
      <rPr>
        <b/>
        <i/>
        <sz val="16"/>
        <color theme="1"/>
        <rFont val="Arial"/>
      </rPr>
      <t>Evaluation par CCF</t>
    </r>
    <r>
      <rPr>
        <b/>
        <sz val="14"/>
        <color theme="1"/>
        <rFont val="Arial"/>
      </rPr>
      <t xml:space="preserve">  -  session</t>
    </r>
  </si>
  <si>
    <r>
      <rPr>
        <b/>
        <i/>
        <sz val="16"/>
        <color theme="1"/>
        <rFont val="Arial Narrow"/>
      </rPr>
      <t>Evaluation par CCF</t>
    </r>
    <r>
      <rPr>
        <b/>
        <sz val="14"/>
        <color theme="1"/>
        <rFont val="Arial Narrow"/>
      </rPr>
      <t xml:space="preserve">  -  session</t>
    </r>
  </si>
  <si>
    <r>
      <rPr>
        <b/>
        <i/>
        <sz val="14"/>
        <color theme="1"/>
        <rFont val="Arial"/>
      </rPr>
      <t>Evaluation ponctuelle pratique</t>
    </r>
    <r>
      <rPr>
        <b/>
        <sz val="14"/>
        <color theme="1"/>
        <rFont val="Arial"/>
      </rPr>
      <t xml:space="preserve">  -  session</t>
    </r>
  </si>
  <si>
    <t>x</t>
  </si>
  <si>
    <t>Notes finales</t>
  </si>
  <si>
    <t>U51</t>
  </si>
  <si>
    <t>Unité du Rapport d'activité</t>
  </si>
  <si>
    <t>Rapport activité</t>
  </si>
  <si>
    <t>Pierre</t>
  </si>
  <si>
    <t>QUIROULE</t>
  </si>
  <si>
    <t>date naissance</t>
  </si>
  <si>
    <t>noms</t>
  </si>
  <si>
    <t>prénoms</t>
  </si>
  <si>
    <t>A</t>
  </si>
  <si>
    <t>Angie</t>
  </si>
  <si>
    <t>B</t>
  </si>
  <si>
    <t>Ari</t>
  </si>
  <si>
    <t>C</t>
  </si>
  <si>
    <t>Armance</t>
  </si>
  <si>
    <t>D</t>
  </si>
  <si>
    <t>Artus</t>
  </si>
  <si>
    <t>E</t>
  </si>
  <si>
    <t>Astrid</t>
  </si>
  <si>
    <t>F</t>
  </si>
  <si>
    <t>Aurèle</t>
  </si>
  <si>
    <t>G</t>
  </si>
  <si>
    <t>Camélia</t>
  </si>
  <si>
    <t>H</t>
  </si>
  <si>
    <t>Célestin</t>
  </si>
  <si>
    <t>I</t>
  </si>
  <si>
    <t>Célia</t>
  </si>
  <si>
    <t>J</t>
  </si>
  <si>
    <t>Cléo</t>
  </si>
  <si>
    <t>K</t>
  </si>
  <si>
    <t>Delphine</t>
  </si>
  <si>
    <t>L</t>
  </si>
  <si>
    <t>Eden</t>
  </si>
  <si>
    <t>M</t>
  </si>
  <si>
    <t>Eléonore</t>
  </si>
  <si>
    <t>N</t>
  </si>
  <si>
    <t>Elina</t>
  </si>
  <si>
    <t>O</t>
  </si>
  <si>
    <t>Elio</t>
  </si>
  <si>
    <t>P</t>
  </si>
  <si>
    <t>Elisabeth</t>
  </si>
  <si>
    <t>Q</t>
  </si>
  <si>
    <t>Emilio</t>
  </si>
  <si>
    <t>R</t>
  </si>
  <si>
    <t>Emily</t>
  </si>
  <si>
    <t>S</t>
  </si>
  <si>
    <t>Eryne</t>
  </si>
  <si>
    <t>T</t>
  </si>
  <si>
    <t>Ethan</t>
  </si>
  <si>
    <t>U</t>
  </si>
  <si>
    <t>Eve</t>
  </si>
  <si>
    <t>V</t>
  </si>
  <si>
    <t>Karine</t>
  </si>
  <si>
    <t>W</t>
  </si>
  <si>
    <t>Keren</t>
  </si>
  <si>
    <t>X</t>
  </si>
  <si>
    <t>Leonor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</si>
</sst>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d/m/yyyy"/>
  </numFmts>
  <fonts count="75">
    <font>
      <sz val="11"/>
      <color theme="1"/>
      <name val="Arial"/>
    </font>
    <font>
      <sz val="11"/>
      <color theme="1"/>
      <name val="Calibri"/>
    </font>
    <font>
      <sz val="8"/>
      <color theme="1"/>
      <name val="Arial"/>
    </font>
    <font>
      <b/>
      <sz val="16"/>
      <color theme="1"/>
      <name val="Arial"/>
    </font>
    <font>
      <b/>
      <sz val="20"/>
      <color theme="1"/>
      <name val="Arial"/>
    </font>
    <font>
      <b/>
      <sz val="16"/>
      <color theme="1"/>
      <name val="Calibri"/>
    </font>
    <font>
      <b/>
      <sz val="14"/>
      <color theme="1"/>
      <name val="Arial"/>
    </font>
    <font>
      <b/>
      <sz val="14"/>
      <color theme="1"/>
      <name val="Calibri"/>
    </font>
    <font>
      <b/>
      <sz val="11"/>
      <color theme="1"/>
      <name val="Arial"/>
    </font>
    <font>
      <b/>
      <sz val="11"/>
      <color theme="1"/>
      <name val="Calibri"/>
    </font>
    <font>
      <b/>
      <sz val="12"/>
      <color theme="1"/>
      <name val="Arial"/>
    </font>
    <font>
      <sz val="11"/>
      <name val="Arial"/>
    </font>
    <font>
      <sz val="12"/>
      <color theme="1"/>
      <name val="Arial"/>
    </font>
    <font>
      <sz val="12"/>
      <color theme="1"/>
      <name val="Calibri"/>
    </font>
    <font>
      <sz val="11"/>
      <color rgb="FFFF6600"/>
      <name val="Calibri"/>
    </font>
    <font>
      <i/>
      <sz val="10"/>
      <color theme="1"/>
      <name val="Calibri"/>
    </font>
    <font>
      <i/>
      <sz val="11"/>
      <color theme="1"/>
      <name val="Calibri"/>
    </font>
    <font>
      <sz val="11"/>
      <color rgb="FF3366FF"/>
      <name val="Calibri"/>
    </font>
    <font>
      <b/>
      <u/>
      <sz val="14"/>
      <color theme="1"/>
      <name val="Arial"/>
    </font>
    <font>
      <sz val="11"/>
      <color rgb="FFFF0000"/>
      <name val="Arial"/>
    </font>
    <font>
      <sz val="10"/>
      <color theme="1"/>
      <name val="Calibri"/>
    </font>
    <font>
      <sz val="10"/>
      <color theme="1"/>
      <name val="Arial"/>
    </font>
    <font>
      <sz val="11"/>
      <color theme="1"/>
      <name val="Arial Narrow"/>
    </font>
    <font>
      <sz val="8"/>
      <color theme="1"/>
      <name val="Arial Narrow"/>
    </font>
    <font>
      <b/>
      <sz val="20"/>
      <color theme="1"/>
      <name val="Arial Narrow"/>
    </font>
    <font>
      <b/>
      <sz val="18"/>
      <color theme="1"/>
      <name val="Arial Narrow"/>
    </font>
    <font>
      <b/>
      <sz val="14"/>
      <color theme="1"/>
      <name val="Arial Narrow"/>
    </font>
    <font>
      <sz val="14"/>
      <color theme="1"/>
      <name val="Arial"/>
    </font>
    <font>
      <sz val="14"/>
      <color theme="1"/>
      <name val="Arial Narrow"/>
    </font>
    <font>
      <b/>
      <sz val="11"/>
      <color theme="1"/>
      <name val="Arial Narrow"/>
    </font>
    <font>
      <sz val="7"/>
      <color theme="1"/>
      <name val="Arial"/>
    </font>
    <font>
      <b/>
      <sz val="12"/>
      <color theme="1"/>
      <name val="Calibri"/>
    </font>
    <font>
      <b/>
      <sz val="10"/>
      <color theme="1"/>
      <name val="Arial"/>
    </font>
    <font>
      <b/>
      <sz val="12"/>
      <color rgb="FFFF0000"/>
      <name val="Arial"/>
    </font>
    <font>
      <sz val="36"/>
      <color rgb="FFFF0000"/>
      <name val="Noto Sans Symbols"/>
    </font>
    <font>
      <sz val="12"/>
      <color rgb="FF000000"/>
      <name val="Arial Narrow"/>
    </font>
    <font>
      <sz val="10"/>
      <color rgb="FFFBD4B4"/>
      <name val="Arial Narrow"/>
    </font>
    <font>
      <i/>
      <sz val="10"/>
      <color theme="1"/>
      <name val="Arial"/>
    </font>
    <font>
      <sz val="10"/>
      <color theme="1"/>
      <name val="Arial Narrow"/>
    </font>
    <font>
      <i/>
      <sz val="10"/>
      <color rgb="FF000000"/>
      <name val="Arial"/>
    </font>
    <font>
      <b/>
      <sz val="12"/>
      <color theme="1"/>
      <name val="Arial Narrow"/>
    </font>
    <font>
      <sz val="12"/>
      <color theme="1"/>
      <name val="Arial Narrow"/>
    </font>
    <font>
      <i/>
      <sz val="11"/>
      <color theme="1"/>
      <name val="Arial Narrow"/>
    </font>
    <font>
      <sz val="12"/>
      <color rgb="FF006BBC"/>
      <name val="Arial"/>
    </font>
    <font>
      <b/>
      <sz val="18"/>
      <color rgb="FFFF0000"/>
      <name val="Arial Narrow"/>
    </font>
    <font>
      <b/>
      <sz val="10"/>
      <color theme="1"/>
      <name val="Arial Narrow"/>
    </font>
    <font>
      <b/>
      <sz val="11"/>
      <color rgb="FF0070C0"/>
      <name val="Calibri"/>
    </font>
    <font>
      <b/>
      <sz val="16"/>
      <color theme="1"/>
      <name val="Arial Narrow"/>
    </font>
    <font>
      <sz val="11"/>
      <color rgb="FF006BBC"/>
      <name val="Arial"/>
    </font>
    <font>
      <sz val="10"/>
      <color rgb="FF006BBC"/>
      <name val="Arial"/>
    </font>
    <font>
      <sz val="11"/>
      <color rgb="FF0070C0"/>
      <name val="Arial"/>
    </font>
    <font>
      <b/>
      <sz val="18"/>
      <color theme="1"/>
      <name val="Arial"/>
    </font>
    <font>
      <sz val="12"/>
      <color rgb="FF000000"/>
      <name val="Arial"/>
    </font>
    <font>
      <b/>
      <sz val="11"/>
      <color rgb="FF006BBC"/>
      <name val="Calibri"/>
    </font>
    <font>
      <i/>
      <sz val="10"/>
      <color theme="1"/>
      <name val="Arial Narrow"/>
    </font>
    <font>
      <sz val="10"/>
      <color rgb="FFFBD4B4"/>
      <name val="Arial"/>
    </font>
    <font>
      <i/>
      <sz val="10"/>
      <color rgb="FF000000"/>
      <name val="Arial Narrow"/>
    </font>
    <font>
      <i/>
      <sz val="12"/>
      <color theme="1"/>
      <name val="Arial"/>
    </font>
    <font>
      <b/>
      <i/>
      <sz val="16"/>
      <color theme="1"/>
      <name val="Arial"/>
    </font>
    <font>
      <b/>
      <i/>
      <sz val="16"/>
      <color theme="1"/>
      <name val="Arial Narrow"/>
    </font>
    <font>
      <b/>
      <i/>
      <sz val="14"/>
      <color theme="1"/>
      <name val="Arial"/>
    </font>
    <font>
      <b/>
      <sz val="12"/>
      <name val="Calibri"/>
      <family val="2"/>
    </font>
    <font>
      <sz val="11"/>
      <color theme="1"/>
      <name val="Arial"/>
      <family val="2"/>
    </font>
    <font>
      <b/>
      <sz val="14"/>
      <color theme="1"/>
      <name val="Arial Narrow"/>
      <family val="2"/>
    </font>
    <font>
      <b/>
      <sz val="14"/>
      <color theme="1"/>
      <name val="Arial"/>
      <family val="2"/>
    </font>
    <font>
      <sz val="11"/>
      <name val="Arial"/>
      <family val="2"/>
    </font>
    <font>
      <sz val="12"/>
      <color theme="1"/>
      <name val="Arial"/>
      <family val="2"/>
    </font>
    <font>
      <b/>
      <sz val="12"/>
      <color theme="1"/>
      <name val="Arial Narrow"/>
      <family val="2"/>
    </font>
    <font>
      <b/>
      <sz val="12"/>
      <color theme="1"/>
      <name val="Arial"/>
      <family val="2"/>
    </font>
    <font>
      <b/>
      <sz val="11"/>
      <color theme="1"/>
      <name val="Arial"/>
      <family val="2"/>
    </font>
    <font>
      <b/>
      <sz val="11"/>
      <color theme="1"/>
      <name val="Arial Narrow"/>
      <family val="2"/>
    </font>
    <font>
      <sz val="10"/>
      <color theme="1"/>
      <name val="Arial Unicode MS"/>
      <family val="2"/>
    </font>
    <font>
      <b/>
      <sz val="14"/>
      <color theme="1"/>
      <name val="Arial Unicode MS"/>
      <family val="2"/>
    </font>
    <font>
      <sz val="9"/>
      <color indexed="81"/>
      <name val="Tahoma"/>
      <family val="2"/>
    </font>
    <font>
      <b/>
      <sz val="9"/>
      <color indexed="81"/>
      <name val="Tahoma"/>
      <family val="2"/>
    </font>
  </fonts>
  <fills count="11">
    <fill>
      <patternFill patternType="none"/>
    </fill>
    <fill>
      <patternFill patternType="gray125"/>
    </fill>
    <fill>
      <patternFill patternType="solid">
        <fgColor rgb="FFFBD4B4"/>
        <bgColor rgb="FFFBD4B4"/>
      </patternFill>
    </fill>
    <fill>
      <patternFill patternType="solid">
        <fgColor rgb="FFFABF8F"/>
        <bgColor rgb="FFFABF8F"/>
      </patternFill>
    </fill>
    <fill>
      <patternFill patternType="solid">
        <fgColor rgb="FFD8D8D8"/>
        <bgColor rgb="FFD8D8D8"/>
      </patternFill>
    </fill>
    <fill>
      <patternFill patternType="solid">
        <fgColor rgb="FFFCE5CD"/>
        <bgColor rgb="FFFCE5CD"/>
      </patternFill>
    </fill>
    <fill>
      <patternFill patternType="solid">
        <fgColor rgb="FFFFFF99"/>
        <bgColor rgb="FFFFFF99"/>
      </patternFill>
    </fill>
    <fill>
      <patternFill patternType="solid">
        <fgColor rgb="FFFFFF00"/>
        <bgColor rgb="FFFFFF00"/>
      </patternFill>
    </fill>
    <fill>
      <patternFill patternType="solid">
        <fgColor theme="9" tint="0.59999389629810485"/>
        <bgColor indexed="64"/>
      </patternFill>
    </fill>
    <fill>
      <patternFill patternType="solid">
        <fgColor rgb="FFFFFF00"/>
        <bgColor rgb="FFFBD4B4"/>
      </patternFill>
    </fill>
    <fill>
      <patternFill patternType="solid">
        <fgColor rgb="FFFFFF00"/>
        <bgColor indexed="64"/>
      </patternFill>
    </fill>
  </fills>
  <borders count="80">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top style="medium">
        <color rgb="FF000000"/>
      </top>
      <bottom/>
      <diagonal/>
    </border>
    <border>
      <left/>
      <right/>
      <top style="medium">
        <color rgb="FF000000"/>
      </top>
      <bottom/>
      <diagonal/>
    </border>
    <border>
      <left style="medium">
        <color rgb="FF000000"/>
      </left>
      <right style="medium">
        <color rgb="FF000000"/>
      </right>
      <top/>
      <bottom/>
      <diagonal/>
    </border>
    <border>
      <left/>
      <right/>
      <top/>
      <bottom/>
      <diagonal/>
    </border>
    <border>
      <left/>
      <right/>
      <top/>
      <bottom/>
      <diagonal/>
    </border>
    <border>
      <left/>
      <right style="medium">
        <color rgb="FF000000"/>
      </right>
      <top/>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medium">
        <color rgb="FF000000"/>
      </right>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FF0000"/>
      </top>
      <bottom style="medium">
        <color rgb="FFFF0000"/>
      </bottom>
      <diagonal/>
    </border>
    <border>
      <left style="medium">
        <color rgb="FF000000"/>
      </left>
      <right style="medium">
        <color rgb="FF000000"/>
      </right>
      <top style="medium">
        <color rgb="FFFF3300"/>
      </top>
      <bottom style="medium">
        <color rgb="FFFF33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theme="1"/>
      </top>
      <bottom style="medium">
        <color theme="1"/>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bottom/>
      <diagonal/>
    </border>
    <border>
      <left style="thin">
        <color rgb="FF000000"/>
      </left>
      <right/>
      <top style="thin">
        <color rgb="FF000000"/>
      </top>
      <bottom/>
      <diagonal/>
    </border>
    <border>
      <left/>
      <right style="medium">
        <color rgb="FF000000"/>
      </right>
      <top style="thin">
        <color rgb="FF000000"/>
      </top>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medium">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rgb="FF000000"/>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74">
    <xf numFmtId="0" fontId="0" fillId="0" borderId="0" xfId="0" applyFont="1" applyAlignment="1"/>
    <xf numFmtId="49" fontId="1" fillId="0" borderId="0" xfId="0" applyNumberFormat="1" applyFont="1"/>
    <xf numFmtId="0" fontId="2" fillId="2" borderId="1" xfId="0" applyFont="1" applyFill="1" applyBorder="1" applyAlignment="1">
      <alignment vertical="center"/>
    </xf>
    <xf numFmtId="0" fontId="3" fillId="2" borderId="2" xfId="0" applyFont="1" applyFill="1" applyBorder="1" applyAlignment="1">
      <alignment vertical="center"/>
    </xf>
    <xf numFmtId="0" fontId="4" fillId="2" borderId="1" xfId="0" applyFont="1" applyFill="1" applyBorder="1" applyAlignment="1">
      <alignment horizontal="center" vertical="center"/>
    </xf>
    <xf numFmtId="0" fontId="3" fillId="2" borderId="3" xfId="0" applyFont="1" applyFill="1" applyBorder="1" applyAlignment="1">
      <alignment vertical="center"/>
    </xf>
    <xf numFmtId="0" fontId="5" fillId="0" borderId="0" xfId="0" applyFont="1" applyAlignment="1">
      <alignment vertical="center"/>
    </xf>
    <xf numFmtId="0" fontId="0" fillId="2" borderId="4" xfId="0" applyFont="1" applyFill="1" applyBorder="1"/>
    <xf numFmtId="0" fontId="0" fillId="2" borderId="5" xfId="0" applyFont="1" applyFill="1" applyBorder="1"/>
    <xf numFmtId="0" fontId="0" fillId="2" borderId="6" xfId="0" applyFont="1" applyFill="1" applyBorder="1"/>
    <xf numFmtId="0" fontId="1" fillId="0" borderId="0" xfId="0" applyFont="1"/>
    <xf numFmtId="0" fontId="6" fillId="2" borderId="7" xfId="0" applyFont="1" applyFill="1" applyBorder="1"/>
    <xf numFmtId="0" fontId="6" fillId="2" borderId="8" xfId="0" applyFont="1" applyFill="1" applyBorder="1"/>
    <xf numFmtId="0" fontId="3" fillId="2" borderId="7" xfId="0" applyFont="1" applyFill="1" applyBorder="1" applyAlignment="1">
      <alignment horizontal="center" vertical="center"/>
    </xf>
    <xf numFmtId="0" fontId="6" fillId="2" borderId="9" xfId="0" applyFont="1" applyFill="1" applyBorder="1"/>
    <xf numFmtId="0" fontId="7" fillId="0" borderId="0" xfId="0" applyFont="1"/>
    <xf numFmtId="0" fontId="0" fillId="0" borderId="0" xfId="0" applyFont="1"/>
    <xf numFmtId="49" fontId="0" fillId="0" borderId="0" xfId="0" applyNumberFormat="1" applyFont="1"/>
    <xf numFmtId="0" fontId="8" fillId="0" borderId="0" xfId="0" applyFont="1"/>
    <xf numFmtId="0" fontId="9" fillId="0" borderId="0" xfId="0" applyFont="1"/>
    <xf numFmtId="0" fontId="13" fillId="0" borderId="0" xfId="0" applyFont="1" applyAlignment="1">
      <alignment vertical="top" wrapText="1"/>
    </xf>
    <xf numFmtId="0" fontId="0" fillId="0" borderId="12" xfId="0" applyFont="1" applyBorder="1"/>
    <xf numFmtId="49" fontId="0" fillId="0" borderId="13" xfId="0" applyNumberFormat="1" applyFont="1" applyBorder="1"/>
    <xf numFmtId="0" fontId="8" fillId="0" borderId="12" xfId="0" applyFont="1" applyBorder="1"/>
    <xf numFmtId="49" fontId="0" fillId="2" borderId="6" xfId="0" applyNumberFormat="1" applyFont="1" applyFill="1" applyBorder="1"/>
    <xf numFmtId="0" fontId="14" fillId="0" borderId="0" xfId="0" applyFont="1" applyAlignment="1">
      <alignment vertical="center" wrapText="1"/>
    </xf>
    <xf numFmtId="0" fontId="15" fillId="0" borderId="0" xfId="0" applyFont="1" applyAlignment="1">
      <alignment horizontal="left"/>
    </xf>
    <xf numFmtId="0" fontId="0" fillId="2" borderId="6" xfId="0" applyFont="1" applyFill="1" applyBorder="1" applyAlignment="1">
      <alignment horizontal="left"/>
    </xf>
    <xf numFmtId="0" fontId="16" fillId="0" borderId="0" xfId="0" applyFont="1" applyAlignment="1">
      <alignment horizontal="left"/>
    </xf>
    <xf numFmtId="0" fontId="1" fillId="0" borderId="0" xfId="0" applyFont="1" applyAlignment="1">
      <alignment horizontal="left"/>
    </xf>
    <xf numFmtId="0" fontId="17" fillId="0" borderId="0" xfId="0" applyFont="1"/>
    <xf numFmtId="0" fontId="0" fillId="0" borderId="14" xfId="0" applyFont="1" applyBorder="1"/>
    <xf numFmtId="49" fontId="0" fillId="0" borderId="15" xfId="0" applyNumberFormat="1" applyFont="1" applyBorder="1"/>
    <xf numFmtId="0" fontId="18" fillId="0" borderId="0" xfId="0" applyFont="1" applyAlignment="1">
      <alignment vertical="center"/>
    </xf>
    <xf numFmtId="0" fontId="8" fillId="2" borderId="1" xfId="0" applyFont="1" applyFill="1" applyBorder="1" applyAlignment="1">
      <alignment horizontal="center"/>
    </xf>
    <xf numFmtId="0" fontId="8" fillId="2" borderId="2" xfId="0" applyFont="1" applyFill="1" applyBorder="1" applyAlignment="1">
      <alignment horizontal="center"/>
    </xf>
    <xf numFmtId="0" fontId="8" fillId="2" borderId="3" xfId="0" applyFont="1" applyFill="1" applyBorder="1" applyAlignment="1">
      <alignment horizontal="center"/>
    </xf>
    <xf numFmtId="0" fontId="10" fillId="0" borderId="12" xfId="0" applyFont="1" applyBorder="1" applyAlignment="1">
      <alignment horizontal="left" vertical="center"/>
    </xf>
    <xf numFmtId="0" fontId="0" fillId="0" borderId="0" xfId="0" applyFont="1" applyAlignment="1">
      <alignment horizontal="left" vertical="center"/>
    </xf>
    <xf numFmtId="0" fontId="0" fillId="0" borderId="13" xfId="0" applyFont="1" applyBorder="1" applyAlignment="1">
      <alignment horizontal="left" vertical="center"/>
    </xf>
    <xf numFmtId="0" fontId="1" fillId="0" borderId="0" xfId="0" applyFont="1" applyAlignment="1">
      <alignment horizontal="left" vertical="center"/>
    </xf>
    <xf numFmtId="0" fontId="0" fillId="0" borderId="12" xfId="0" applyFont="1" applyBorder="1" applyAlignment="1">
      <alignment horizontal="center"/>
    </xf>
    <xf numFmtId="0" fontId="0" fillId="0" borderId="0" xfId="0" applyFont="1" applyAlignment="1">
      <alignment horizontal="center"/>
    </xf>
    <xf numFmtId="0" fontId="0" fillId="0" borderId="13" xfId="0" applyFont="1" applyBorder="1" applyAlignment="1">
      <alignment horizontal="center"/>
    </xf>
    <xf numFmtId="0" fontId="1" fillId="0" borderId="0" xfId="0" applyFont="1" applyAlignment="1">
      <alignment horizontal="center"/>
    </xf>
    <xf numFmtId="0" fontId="19" fillId="0" borderId="0" xfId="0" applyFont="1" applyAlignment="1">
      <alignment vertical="center"/>
    </xf>
    <xf numFmtId="0" fontId="0" fillId="0" borderId="0" xfId="0" applyFont="1" applyAlignment="1">
      <alignment vertical="center"/>
    </xf>
    <xf numFmtId="0" fontId="0" fillId="0" borderId="13" xfId="0" applyFont="1" applyBorder="1" applyAlignment="1">
      <alignment vertical="center"/>
    </xf>
    <xf numFmtId="0" fontId="0" fillId="0" borderId="12" xfId="0" applyFont="1" applyBorder="1" applyAlignment="1">
      <alignment vertical="center"/>
    </xf>
    <xf numFmtId="0" fontId="19" fillId="0" borderId="0" xfId="0" applyFont="1"/>
    <xf numFmtId="0" fontId="0" fillId="0" borderId="13" xfId="0" applyFont="1" applyBorder="1"/>
    <xf numFmtId="0" fontId="0" fillId="0" borderId="14" xfId="0" applyFont="1" applyBorder="1" applyAlignment="1">
      <alignment horizontal="center"/>
    </xf>
    <xf numFmtId="0" fontId="0" fillId="0" borderId="16" xfId="0" applyFont="1" applyBorder="1" applyAlignment="1">
      <alignment horizontal="center"/>
    </xf>
    <xf numFmtId="0" fontId="0" fillId="0" borderId="15" xfId="0" applyFont="1" applyBorder="1" applyAlignment="1">
      <alignment horizontal="center"/>
    </xf>
    <xf numFmtId="0" fontId="20" fillId="0" borderId="0" xfId="0" applyFont="1" applyAlignment="1">
      <alignment horizontal="center" vertical="center"/>
    </xf>
    <xf numFmtId="0" fontId="0" fillId="2" borderId="1" xfId="0" applyFont="1" applyFill="1" applyBorder="1"/>
    <xf numFmtId="0" fontId="0" fillId="2" borderId="2" xfId="0" applyFont="1" applyFill="1" applyBorder="1"/>
    <xf numFmtId="0" fontId="4" fillId="2" borderId="2" xfId="0" applyFont="1" applyFill="1" applyBorder="1" applyAlignment="1">
      <alignment horizontal="center" vertical="center"/>
    </xf>
    <xf numFmtId="0" fontId="0" fillId="2" borderId="3" xfId="0" applyFont="1" applyFill="1" applyBorder="1"/>
    <xf numFmtId="0" fontId="21" fillId="2" borderId="4" xfId="0" applyFont="1" applyFill="1" applyBorder="1" applyAlignment="1">
      <alignment vertical="center"/>
    </xf>
    <xf numFmtId="0" fontId="6" fillId="2" borderId="5" xfId="0" applyFont="1" applyFill="1" applyBorder="1" applyAlignment="1">
      <alignment horizontal="center" vertical="center"/>
    </xf>
    <xf numFmtId="0" fontId="0" fillId="2" borderId="7" xfId="0" applyFont="1" applyFill="1" applyBorder="1"/>
    <xf numFmtId="0" fontId="0" fillId="2" borderId="8" xfId="0" applyFont="1" applyFill="1" applyBorder="1"/>
    <xf numFmtId="0" fontId="3" fillId="2" borderId="8" xfId="0" applyFont="1" applyFill="1" applyBorder="1" applyAlignment="1">
      <alignment horizontal="center" vertical="center"/>
    </xf>
    <xf numFmtId="0" fontId="8" fillId="2" borderId="9" xfId="0" applyFont="1" applyFill="1" applyBorder="1" applyAlignment="1">
      <alignment horizontal="center" vertical="center" wrapText="1"/>
    </xf>
    <xf numFmtId="0" fontId="6" fillId="0" borderId="0" xfId="0" applyFont="1" applyAlignment="1">
      <alignment horizontal="center" vertical="center"/>
    </xf>
    <xf numFmtId="0" fontId="8" fillId="0" borderId="13" xfId="0" applyFont="1" applyBorder="1" applyAlignment="1">
      <alignment horizontal="center" vertical="center" wrapText="1"/>
    </xf>
    <xf numFmtId="0" fontId="8" fillId="2" borderId="6" xfId="0" applyFont="1" applyFill="1" applyBorder="1" applyAlignment="1">
      <alignment horizontal="center" vertical="center" wrapText="1"/>
    </xf>
    <xf numFmtId="0" fontId="8" fillId="3" borderId="4" xfId="0" applyFont="1" applyFill="1" applyBorder="1" applyAlignment="1">
      <alignment horizontal="center" vertical="center"/>
    </xf>
    <xf numFmtId="0" fontId="8" fillId="3" borderId="5" xfId="0" applyFont="1" applyFill="1" applyBorder="1"/>
    <xf numFmtId="9" fontId="8" fillId="3" borderId="6" xfId="0" applyNumberFormat="1" applyFont="1" applyFill="1" applyBorder="1" applyAlignment="1">
      <alignment horizontal="center"/>
    </xf>
    <xf numFmtId="0" fontId="0" fillId="0" borderId="12" xfId="0" applyFont="1" applyBorder="1" applyAlignment="1">
      <alignment horizontal="center" vertical="center"/>
    </xf>
    <xf numFmtId="0" fontId="0" fillId="2" borderId="5" xfId="0" applyFont="1" applyFill="1" applyBorder="1" applyAlignment="1">
      <alignment wrapText="1"/>
    </xf>
    <xf numFmtId="0" fontId="8" fillId="0" borderId="13" xfId="0" applyFont="1" applyBorder="1"/>
    <xf numFmtId="9" fontId="8" fillId="3" borderId="6" xfId="0" applyNumberFormat="1" applyFont="1" applyFill="1" applyBorder="1" applyAlignment="1">
      <alignment horizontal="center" vertical="center"/>
    </xf>
    <xf numFmtId="0" fontId="0" fillId="0" borderId="16" xfId="0" applyFont="1" applyBorder="1"/>
    <xf numFmtId="0" fontId="0" fillId="0" borderId="15" xfId="0" applyFont="1" applyBorder="1"/>
    <xf numFmtId="0" fontId="22" fillId="0" borderId="0" xfId="0" applyFont="1"/>
    <xf numFmtId="0" fontId="22" fillId="0" borderId="0" xfId="0" applyFont="1" applyAlignment="1">
      <alignment wrapText="1"/>
    </xf>
    <xf numFmtId="164" fontId="23" fillId="0" borderId="0" xfId="0" applyNumberFormat="1" applyFont="1" applyAlignment="1">
      <alignment horizontal="left" vertical="center"/>
    </xf>
    <xf numFmtId="0" fontId="1" fillId="0" borderId="0" xfId="0" applyFont="1" applyAlignment="1">
      <alignment horizontal="center" vertical="center"/>
    </xf>
    <xf numFmtId="0" fontId="20" fillId="2" borderId="4" xfId="0" applyFont="1" applyFill="1" applyBorder="1" applyAlignment="1">
      <alignment vertical="center"/>
    </xf>
    <xf numFmtId="0" fontId="26" fillId="2" borderId="5" xfId="0" applyFont="1" applyFill="1" applyBorder="1" applyAlignment="1">
      <alignment horizontal="center" vertical="center"/>
    </xf>
    <xf numFmtId="0" fontId="22" fillId="2" borderId="4" xfId="0" applyFont="1" applyFill="1" applyBorder="1"/>
    <xf numFmtId="0" fontId="27" fillId="2" borderId="5" xfId="0" applyFont="1" applyFill="1" applyBorder="1" applyAlignment="1">
      <alignment horizontal="right" vertical="center"/>
    </xf>
    <xf numFmtId="0" fontId="28" fillId="2" borderId="5" xfId="0" applyFont="1" applyFill="1" applyBorder="1" applyAlignment="1">
      <alignment horizontal="center" vertical="center"/>
    </xf>
    <xf numFmtId="0" fontId="22" fillId="0" borderId="29" xfId="0" applyFont="1" applyBorder="1"/>
    <xf numFmtId="0" fontId="22" fillId="0" borderId="31" xfId="0" applyFont="1" applyBorder="1"/>
    <xf numFmtId="0" fontId="29" fillId="3" borderId="32" xfId="0" applyFont="1" applyFill="1" applyBorder="1" applyAlignment="1">
      <alignment horizontal="center" vertical="center"/>
    </xf>
    <xf numFmtId="0" fontId="29" fillId="3" borderId="33" xfId="0" applyFont="1" applyFill="1" applyBorder="1" applyAlignment="1">
      <alignment horizontal="center" vertical="center"/>
    </xf>
    <xf numFmtId="0" fontId="29" fillId="3" borderId="34" xfId="0" applyFont="1" applyFill="1" applyBorder="1" applyAlignment="1">
      <alignment horizontal="center" vertical="center"/>
    </xf>
    <xf numFmtId="0" fontId="22" fillId="0" borderId="12" xfId="0" applyFont="1" applyBorder="1"/>
    <xf numFmtId="0" fontId="22" fillId="0" borderId="35" xfId="0" applyFont="1" applyBorder="1"/>
    <xf numFmtId="0" fontId="30" fillId="5" borderId="36" xfId="0" applyFont="1" applyFill="1" applyBorder="1" applyAlignment="1">
      <alignment horizontal="center" vertical="center" wrapText="1"/>
    </xf>
    <xf numFmtId="0" fontId="22" fillId="0" borderId="41" xfId="0" applyFont="1" applyBorder="1"/>
    <xf numFmtId="0" fontId="22" fillId="0" borderId="43" xfId="0" applyFont="1" applyBorder="1"/>
    <xf numFmtId="0" fontId="31" fillId="0" borderId="25" xfId="0" applyFont="1" applyBorder="1" applyAlignment="1">
      <alignment horizontal="center" vertical="center" textRotation="90" wrapText="1"/>
    </xf>
    <xf numFmtId="0" fontId="12" fillId="0" borderId="0" xfId="0" applyFont="1"/>
    <xf numFmtId="0" fontId="12" fillId="0" borderId="12" xfId="0" applyFont="1" applyBorder="1"/>
    <xf numFmtId="0" fontId="6" fillId="0" borderId="0" xfId="0" applyFont="1" applyAlignment="1">
      <alignment vertical="center" wrapText="1"/>
    </xf>
    <xf numFmtId="0" fontId="32" fillId="0" borderId="0" xfId="0" applyFont="1" applyAlignment="1">
      <alignment vertical="center"/>
    </xf>
    <xf numFmtId="0" fontId="32" fillId="0" borderId="13" xfId="0" applyFont="1" applyBorder="1" applyAlignment="1">
      <alignment vertical="center"/>
    </xf>
    <xf numFmtId="164" fontId="12" fillId="0" borderId="0" xfId="0" applyNumberFormat="1" applyFont="1" applyAlignment="1">
      <alignment horizontal="left" vertical="center"/>
    </xf>
    <xf numFmtId="0" fontId="12" fillId="0" borderId="47" xfId="0" applyFont="1" applyBorder="1" applyAlignment="1">
      <alignment horizontal="center" vertical="center"/>
    </xf>
    <xf numFmtId="0" fontId="12" fillId="0" borderId="48" xfId="0" applyFont="1" applyBorder="1" applyAlignment="1">
      <alignment horizontal="center" vertical="center"/>
    </xf>
    <xf numFmtId="0" fontId="33" fillId="0" borderId="0" xfId="0" applyFont="1" applyAlignment="1">
      <alignment horizontal="left" vertical="center"/>
    </xf>
    <xf numFmtId="0" fontId="12" fillId="0" borderId="25" xfId="0" applyFont="1" applyBorder="1" applyAlignment="1">
      <alignment horizontal="center" vertical="center"/>
    </xf>
    <xf numFmtId="9" fontId="29" fillId="2" borderId="49" xfId="0" applyNumberFormat="1" applyFont="1" applyFill="1" applyBorder="1" applyAlignment="1">
      <alignment horizontal="center" vertical="center"/>
    </xf>
    <xf numFmtId="0" fontId="10" fillId="0" borderId="20" xfId="0" applyFont="1" applyBorder="1" applyAlignment="1">
      <alignment vertical="center"/>
    </xf>
    <xf numFmtId="0" fontId="22" fillId="0" borderId="50" xfId="0" applyFont="1" applyBorder="1"/>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6" fillId="0" borderId="21" xfId="0" applyFont="1" applyBorder="1" applyAlignment="1">
      <alignment horizontal="center" vertical="center"/>
    </xf>
    <xf numFmtId="0" fontId="34" fillId="0" borderId="0" xfId="0" applyFont="1" applyAlignment="1">
      <alignment horizontal="center" vertical="center"/>
    </xf>
    <xf numFmtId="9" fontId="8" fillId="4" borderId="49" xfId="0" applyNumberFormat="1" applyFont="1" applyFill="1" applyBorder="1" applyAlignment="1">
      <alignment horizontal="center" vertical="center"/>
    </xf>
    <xf numFmtId="0" fontId="22" fillId="0" borderId="52" xfId="0" applyFont="1" applyBorder="1" applyAlignment="1">
      <alignment horizontal="center" vertical="center"/>
    </xf>
    <xf numFmtId="17" fontId="35" fillId="2" borderId="2" xfId="0" quotePrefix="1" applyNumberFormat="1" applyFont="1" applyFill="1" applyBorder="1" applyAlignment="1">
      <alignment horizontal="center" vertical="center" wrapText="1"/>
    </xf>
    <xf numFmtId="0" fontId="23" fillId="2" borderId="5" xfId="0" applyFont="1" applyFill="1" applyBorder="1"/>
    <xf numFmtId="0" fontId="36" fillId="2" borderId="5" xfId="0" applyFont="1" applyFill="1" applyBorder="1" applyAlignment="1">
      <alignment horizontal="center" vertical="center"/>
    </xf>
    <xf numFmtId="164" fontId="36" fillId="2" borderId="5" xfId="0" applyNumberFormat="1" applyFont="1" applyFill="1" applyBorder="1" applyAlignment="1">
      <alignment horizontal="center" vertical="center"/>
    </xf>
    <xf numFmtId="164" fontId="36" fillId="2" borderId="5" xfId="0" applyNumberFormat="1" applyFont="1" applyFill="1" applyBorder="1" applyAlignment="1">
      <alignment horizontal="center"/>
    </xf>
    <xf numFmtId="164" fontId="36" fillId="2" borderId="6" xfId="0" applyNumberFormat="1" applyFont="1" applyFill="1" applyBorder="1" applyAlignment="1">
      <alignment horizontal="center" vertical="center"/>
    </xf>
    <xf numFmtId="0" fontId="1" fillId="0" borderId="25" xfId="0" applyFont="1" applyBorder="1" applyAlignment="1">
      <alignment horizontal="center" vertical="center"/>
    </xf>
    <xf numFmtId="0" fontId="22" fillId="0" borderId="12" xfId="0" applyFont="1" applyBorder="1" applyAlignment="1">
      <alignment horizontal="center"/>
    </xf>
    <xf numFmtId="0" fontId="37" fillId="0" borderId="0" xfId="0" applyFont="1" applyAlignment="1">
      <alignment horizontal="left" vertical="center" wrapText="1"/>
    </xf>
    <xf numFmtId="0" fontId="21" fillId="0" borderId="0" xfId="0" applyFont="1" applyAlignment="1">
      <alignment horizontal="center" vertical="center" wrapText="1"/>
    </xf>
    <xf numFmtId="0" fontId="38" fillId="2" borderId="5" xfId="0" applyFont="1" applyFill="1" applyBorder="1" applyAlignment="1">
      <alignment vertical="center" wrapText="1"/>
    </xf>
    <xf numFmtId="0" fontId="38" fillId="2" borderId="6" xfId="0" applyFont="1" applyFill="1" applyBorder="1" applyAlignment="1">
      <alignment vertical="center" wrapText="1"/>
    </xf>
    <xf numFmtId="0" fontId="39" fillId="0" borderId="0" xfId="0" applyFont="1" applyAlignment="1">
      <alignment horizontal="left" vertical="center" wrapText="1"/>
    </xf>
    <xf numFmtId="0" fontId="22" fillId="0" borderId="13" xfId="0" applyFont="1" applyBorder="1"/>
    <xf numFmtId="0" fontId="13" fillId="0" borderId="0" xfId="0" applyFont="1"/>
    <xf numFmtId="9" fontId="40" fillId="2" borderId="49" xfId="0" applyNumberFormat="1" applyFont="1" applyFill="1" applyBorder="1" applyAlignment="1">
      <alignment horizontal="center" vertical="center"/>
    </xf>
    <xf numFmtId="0" fontId="40" fillId="0" borderId="50" xfId="0" applyFont="1" applyBorder="1" applyAlignment="1">
      <alignment horizontal="center" vertical="center"/>
    </xf>
    <xf numFmtId="0" fontId="40" fillId="0" borderId="51" xfId="0" applyFont="1" applyBorder="1" applyAlignment="1">
      <alignment horizontal="center" vertical="center"/>
    </xf>
    <xf numFmtId="0" fontId="40" fillId="0" borderId="21" xfId="0" applyFont="1" applyBorder="1" applyAlignment="1">
      <alignment horizontal="center" vertical="center"/>
    </xf>
    <xf numFmtId="9" fontId="8" fillId="4" borderId="53" xfId="0" applyNumberFormat="1" applyFont="1" applyFill="1" applyBorder="1" applyAlignment="1">
      <alignment horizontal="center" vertical="center"/>
    </xf>
    <xf numFmtId="0" fontId="22" fillId="0" borderId="12" xfId="0" applyFont="1" applyBorder="1" applyAlignment="1">
      <alignment horizontal="center" vertical="center"/>
    </xf>
    <xf numFmtId="17" fontId="41" fillId="2" borderId="5" xfId="0" quotePrefix="1" applyNumberFormat="1" applyFont="1" applyFill="1" applyBorder="1" applyAlignment="1">
      <alignment horizontal="center" vertical="center" wrapText="1"/>
    </xf>
    <xf numFmtId="0" fontId="0" fillId="0" borderId="25" xfId="0" applyFont="1" applyBorder="1" applyAlignment="1">
      <alignment horizontal="center" vertical="center"/>
    </xf>
    <xf numFmtId="0" fontId="38" fillId="0" borderId="0" xfId="0" applyFont="1" applyAlignment="1">
      <alignment horizontal="center" vertical="center" wrapText="1"/>
    </xf>
    <xf numFmtId="0" fontId="22" fillId="2" borderId="5" xfId="0" applyFont="1" applyFill="1" applyBorder="1" applyAlignment="1">
      <alignment wrapText="1"/>
    </xf>
    <xf numFmtId="0" fontId="22" fillId="2" borderId="6" xfId="0" applyFont="1" applyFill="1" applyBorder="1" applyAlignment="1">
      <alignment wrapText="1"/>
    </xf>
    <xf numFmtId="0" fontId="38" fillId="2" borderId="5" xfId="0" applyFont="1" applyFill="1" applyBorder="1" applyAlignment="1">
      <alignment wrapText="1"/>
    </xf>
    <xf numFmtId="0" fontId="38" fillId="2" borderId="5" xfId="0" applyFont="1" applyFill="1" applyBorder="1" applyAlignment="1">
      <alignment horizontal="center" vertical="center"/>
    </xf>
    <xf numFmtId="164" fontId="38" fillId="2" borderId="5" xfId="0" applyNumberFormat="1" applyFont="1" applyFill="1" applyBorder="1" applyAlignment="1">
      <alignment horizontal="center"/>
    </xf>
    <xf numFmtId="164" fontId="38" fillId="2" borderId="6" xfId="0" applyNumberFormat="1" applyFont="1" applyFill="1" applyBorder="1" applyAlignment="1">
      <alignment horizontal="center"/>
    </xf>
    <xf numFmtId="0" fontId="42" fillId="0" borderId="12" xfId="0" applyFont="1" applyBorder="1" applyAlignment="1">
      <alignment horizontal="left" vertical="center" wrapText="1"/>
    </xf>
    <xf numFmtId="0" fontId="38" fillId="0" borderId="0" xfId="0" applyFont="1" applyAlignment="1">
      <alignment horizontal="left" vertical="center" wrapText="1"/>
    </xf>
    <xf numFmtId="0" fontId="22" fillId="0" borderId="13" xfId="0" applyFont="1" applyBorder="1" applyAlignment="1">
      <alignment wrapText="1"/>
    </xf>
    <xf numFmtId="17" fontId="41" fillId="2" borderId="5" xfId="0" applyNumberFormat="1" applyFont="1" applyFill="1" applyBorder="1" applyAlignment="1">
      <alignment horizontal="center" vertical="center" wrapText="1"/>
    </xf>
    <xf numFmtId="0" fontId="39" fillId="0" borderId="0" xfId="0" applyFont="1" applyAlignment="1">
      <alignment horizontal="left" vertical="center"/>
    </xf>
    <xf numFmtId="0" fontId="37" fillId="0" borderId="0" xfId="0" applyFont="1" applyAlignment="1">
      <alignment horizontal="left"/>
    </xf>
    <xf numFmtId="0" fontId="22" fillId="2" borderId="5" xfId="0" applyFont="1" applyFill="1" applyBorder="1"/>
    <xf numFmtId="0" fontId="22" fillId="2" borderId="6" xfId="0" applyFont="1" applyFill="1" applyBorder="1"/>
    <xf numFmtId="0" fontId="1" fillId="0" borderId="0" xfId="0" applyFont="1" applyAlignment="1">
      <alignment wrapText="1"/>
    </xf>
    <xf numFmtId="0" fontId="22" fillId="0" borderId="12" xfId="0" applyFont="1" applyBorder="1" applyAlignment="1">
      <alignment horizontal="center" wrapText="1"/>
    </xf>
    <xf numFmtId="164" fontId="23" fillId="0" borderId="0" xfId="0" applyNumberFormat="1" applyFont="1" applyAlignment="1">
      <alignment horizontal="left" vertical="center" wrapText="1"/>
    </xf>
    <xf numFmtId="0" fontId="1" fillId="0" borderId="25" xfId="0" applyFont="1" applyBorder="1" applyAlignment="1">
      <alignment horizontal="center" vertical="center" wrapText="1"/>
    </xf>
    <xf numFmtId="0" fontId="38" fillId="2" borderId="5" xfId="0" applyFont="1" applyFill="1" applyBorder="1"/>
    <xf numFmtId="0" fontId="38" fillId="2" borderId="6" xfId="0" applyFont="1" applyFill="1" applyBorder="1"/>
    <xf numFmtId="0" fontId="37" fillId="0" borderId="0" xfId="0" applyFont="1"/>
    <xf numFmtId="164" fontId="38" fillId="2" borderId="5" xfId="0" applyNumberFormat="1" applyFont="1" applyFill="1" applyBorder="1" applyAlignment="1">
      <alignment horizontal="center" vertical="center"/>
    </xf>
    <xf numFmtId="164" fontId="38" fillId="2" borderId="6" xfId="0" applyNumberFormat="1" applyFont="1" applyFill="1" applyBorder="1" applyAlignment="1">
      <alignment horizontal="center" vertical="center"/>
    </xf>
    <xf numFmtId="0" fontId="37" fillId="0" borderId="0" xfId="0" applyFont="1" applyAlignment="1">
      <alignment horizontal="center" vertical="center"/>
    </xf>
    <xf numFmtId="0" fontId="1" fillId="0" borderId="54" xfId="0" applyFont="1" applyBorder="1" applyAlignment="1">
      <alignment horizontal="center" vertical="center"/>
    </xf>
    <xf numFmtId="0" fontId="10" fillId="6" borderId="55" xfId="0" applyFont="1" applyFill="1" applyBorder="1" applyAlignment="1">
      <alignment horizontal="center" vertical="center" wrapText="1"/>
    </xf>
    <xf numFmtId="0" fontId="22" fillId="6" borderId="56" xfId="0" applyFont="1" applyFill="1" applyBorder="1" applyAlignment="1">
      <alignment horizontal="center" vertical="center"/>
    </xf>
    <xf numFmtId="0" fontId="26" fillId="7" borderId="55" xfId="0" applyFont="1" applyFill="1" applyBorder="1" applyAlignment="1">
      <alignment horizontal="center" vertical="center"/>
    </xf>
    <xf numFmtId="0" fontId="10" fillId="7" borderId="57" xfId="0" quotePrefix="1" applyFont="1" applyFill="1" applyBorder="1" applyAlignment="1">
      <alignment horizontal="left" vertical="center"/>
    </xf>
    <xf numFmtId="0" fontId="10" fillId="3" borderId="56" xfId="0" applyFont="1" applyFill="1" applyBorder="1" applyAlignment="1">
      <alignment horizontal="center" vertical="center" wrapText="1"/>
    </xf>
    <xf numFmtId="164" fontId="40" fillId="3" borderId="57" xfId="0" applyNumberFormat="1" applyFont="1" applyFill="1" applyBorder="1" applyAlignment="1">
      <alignment horizontal="center" vertical="center"/>
    </xf>
    <xf numFmtId="0" fontId="10" fillId="0" borderId="0" xfId="0" applyFont="1" applyAlignment="1">
      <alignment horizontal="right" vertical="center" wrapText="1"/>
    </xf>
    <xf numFmtId="0" fontId="22" fillId="0" borderId="12" xfId="0" applyFont="1" applyBorder="1" applyAlignment="1">
      <alignment horizontal="left" vertical="center"/>
    </xf>
    <xf numFmtId="0" fontId="22" fillId="0" borderId="0" xfId="0" applyFont="1" applyAlignment="1">
      <alignment horizontal="left" vertical="center"/>
    </xf>
    <xf numFmtId="0" fontId="22" fillId="0" borderId="13" xfId="0" applyFont="1" applyBorder="1" applyAlignment="1">
      <alignment horizontal="left" vertical="center"/>
    </xf>
    <xf numFmtId="0" fontId="10" fillId="0" borderId="58" xfId="0" applyFont="1" applyBorder="1" applyAlignment="1">
      <alignment horizontal="left" vertical="center" wrapText="1"/>
    </xf>
    <xf numFmtId="0" fontId="10" fillId="0" borderId="0" xfId="0" applyFont="1" applyAlignment="1">
      <alignment horizontal="right" vertical="top" wrapText="1"/>
    </xf>
    <xf numFmtId="0" fontId="22" fillId="0" borderId="14" xfId="0" applyFont="1" applyBorder="1"/>
    <xf numFmtId="0" fontId="22" fillId="0" borderId="16" xfId="0" applyFont="1" applyBorder="1" applyAlignment="1">
      <alignment wrapText="1"/>
    </xf>
    <xf numFmtId="0" fontId="22" fillId="0" borderId="16" xfId="0" applyFont="1" applyBorder="1"/>
    <xf numFmtId="0" fontId="22" fillId="0" borderId="15" xfId="0" applyFont="1" applyBorder="1"/>
    <xf numFmtId="0" fontId="44" fillId="0" borderId="0" xfId="0" applyFont="1" applyAlignment="1">
      <alignment horizontal="center" vertical="center"/>
    </xf>
    <xf numFmtId="0" fontId="25" fillId="2" borderId="57" xfId="0" applyFont="1" applyFill="1" applyBorder="1" applyAlignment="1">
      <alignment vertical="center"/>
    </xf>
    <xf numFmtId="0" fontId="41" fillId="2" borderId="24" xfId="0" applyFont="1" applyFill="1" applyBorder="1" applyAlignment="1">
      <alignment horizontal="left" vertical="center"/>
    </xf>
    <xf numFmtId="0" fontId="41" fillId="2" borderId="66" xfId="0" applyFont="1" applyFill="1" applyBorder="1" applyAlignment="1">
      <alignment horizontal="left" vertical="center"/>
    </xf>
    <xf numFmtId="0" fontId="28" fillId="2" borderId="5" xfId="0" applyFont="1" applyFill="1" applyBorder="1" applyAlignment="1">
      <alignment horizontal="right" vertical="center"/>
    </xf>
    <xf numFmtId="0" fontId="29" fillId="3" borderId="67" xfId="0" applyFont="1" applyFill="1" applyBorder="1" applyAlignment="1">
      <alignment horizontal="center" vertical="center"/>
    </xf>
    <xf numFmtId="0" fontId="29" fillId="3" borderId="68" xfId="0" applyFont="1" applyFill="1" applyBorder="1" applyAlignment="1">
      <alignment horizontal="center" vertical="center"/>
    </xf>
    <xf numFmtId="0" fontId="45" fillId="2" borderId="69" xfId="0" applyFont="1" applyFill="1" applyBorder="1" applyAlignment="1">
      <alignment horizontal="center" vertical="center"/>
    </xf>
    <xf numFmtId="9" fontId="45" fillId="2" borderId="70" xfId="0" applyNumberFormat="1" applyFont="1" applyFill="1" applyBorder="1" applyAlignment="1">
      <alignment horizontal="center" vertical="center"/>
    </xf>
    <xf numFmtId="0" fontId="46" fillId="0" borderId="0" xfId="0" applyFont="1" applyAlignment="1">
      <alignment horizontal="center" vertical="center"/>
    </xf>
    <xf numFmtId="0" fontId="41" fillId="0" borderId="13" xfId="0" applyFont="1" applyBorder="1"/>
    <xf numFmtId="0" fontId="21" fillId="0" borderId="0" xfId="0" applyFont="1" applyAlignment="1">
      <alignment horizontal="center" vertical="center"/>
    </xf>
    <xf numFmtId="0" fontId="22" fillId="2" borderId="5" xfId="0" applyFont="1" applyFill="1" applyBorder="1" applyAlignment="1">
      <alignment horizontal="center" vertical="center"/>
    </xf>
    <xf numFmtId="0" fontId="22" fillId="0" borderId="0" xfId="0" applyFont="1" applyAlignment="1">
      <alignment horizontal="center" vertical="center"/>
    </xf>
    <xf numFmtId="0" fontId="38" fillId="0" borderId="0" xfId="0" applyFont="1" applyAlignment="1">
      <alignment horizontal="center" vertical="center"/>
    </xf>
    <xf numFmtId="164" fontId="38" fillId="0" borderId="0" xfId="0" applyNumberFormat="1" applyFont="1" applyAlignment="1">
      <alignment horizontal="center" vertical="center"/>
    </xf>
    <xf numFmtId="0" fontId="6" fillId="6" borderId="55" xfId="0" applyFont="1" applyFill="1" applyBorder="1" applyAlignment="1">
      <alignment horizontal="center" vertical="center" wrapText="1"/>
    </xf>
    <xf numFmtId="0" fontId="3" fillId="7" borderId="57" xfId="0" quotePrefix="1" applyFont="1" applyFill="1" applyBorder="1" applyAlignment="1">
      <alignment horizontal="left" vertical="center"/>
    </xf>
    <xf numFmtId="0" fontId="8" fillId="3" borderId="56" xfId="0" applyFont="1" applyFill="1" applyBorder="1" applyAlignment="1">
      <alignment horizontal="center" vertical="center" wrapText="1"/>
    </xf>
    <xf numFmtId="164" fontId="47" fillId="3" borderId="57" xfId="0" applyNumberFormat="1" applyFont="1" applyFill="1" applyBorder="1" applyAlignment="1">
      <alignment horizontal="center" vertical="center"/>
    </xf>
    <xf numFmtId="0" fontId="22" fillId="0" borderId="13" xfId="0" applyFont="1" applyBorder="1" applyAlignment="1">
      <alignment horizontal="center" vertical="center"/>
    </xf>
    <xf numFmtId="0" fontId="8" fillId="0" borderId="0" xfId="0" applyFont="1" applyAlignment="1">
      <alignment horizontal="right" vertical="center" wrapText="1"/>
    </xf>
    <xf numFmtId="0" fontId="29" fillId="0" borderId="58" xfId="0" applyFont="1" applyBorder="1" applyAlignment="1">
      <alignment horizontal="left" vertical="center" wrapText="1"/>
    </xf>
    <xf numFmtId="0" fontId="45" fillId="0" borderId="0" xfId="0" applyFont="1" applyAlignment="1">
      <alignment horizontal="center" wrapText="1"/>
    </xf>
    <xf numFmtId="0" fontId="27" fillId="2" borderId="5" xfId="0" applyFont="1" applyFill="1" applyBorder="1" applyAlignment="1">
      <alignment horizontal="center" vertical="center"/>
    </xf>
    <xf numFmtId="0" fontId="0" fillId="0" borderId="31" xfId="0" applyFont="1" applyBorder="1"/>
    <xf numFmtId="0" fontId="8" fillId="3" borderId="67" xfId="0" applyFont="1" applyFill="1" applyBorder="1" applyAlignment="1">
      <alignment horizontal="center" vertical="center"/>
    </xf>
    <xf numFmtId="0" fontId="8" fillId="3" borderId="68" xfId="0" applyFont="1" applyFill="1" applyBorder="1" applyAlignment="1">
      <alignment horizontal="center" vertical="center"/>
    </xf>
    <xf numFmtId="0" fontId="0" fillId="0" borderId="35" xfId="0" applyFont="1" applyBorder="1"/>
    <xf numFmtId="0" fontId="0" fillId="0" borderId="43" xfId="0" applyFont="1" applyBorder="1"/>
    <xf numFmtId="0" fontId="32" fillId="2" borderId="69" xfId="0" applyFont="1" applyFill="1" applyBorder="1" applyAlignment="1">
      <alignment horizontal="center" vertical="center"/>
    </xf>
    <xf numFmtId="9" fontId="32" fillId="2" borderId="70" xfId="0" applyNumberFormat="1" applyFont="1" applyFill="1" applyBorder="1" applyAlignment="1">
      <alignment horizontal="center" vertical="center"/>
    </xf>
    <xf numFmtId="9" fontId="8" fillId="2" borderId="49" xfId="0" applyNumberFormat="1" applyFont="1" applyFill="1" applyBorder="1" applyAlignment="1">
      <alignment horizontal="center" vertical="center"/>
    </xf>
    <xf numFmtId="0" fontId="6" fillId="0" borderId="50" xfId="0" applyFont="1" applyBorder="1" applyAlignment="1">
      <alignment horizontal="center" vertical="center"/>
    </xf>
    <xf numFmtId="0" fontId="6" fillId="0" borderId="51" xfId="0" applyFont="1" applyBorder="1" applyAlignment="1">
      <alignment horizontal="center" vertical="center"/>
    </xf>
    <xf numFmtId="0" fontId="6" fillId="0" borderId="21" xfId="0" applyFont="1" applyBorder="1" applyAlignment="1">
      <alignment horizontal="center" vertical="center"/>
    </xf>
    <xf numFmtId="164" fontId="44" fillId="0" borderId="0" xfId="0" applyNumberFormat="1" applyFont="1" applyAlignment="1">
      <alignment horizontal="center" vertical="center"/>
    </xf>
    <xf numFmtId="17" fontId="52" fillId="2" borderId="2" xfId="0" quotePrefix="1" applyNumberFormat="1" applyFont="1" applyFill="1" applyBorder="1" applyAlignment="1">
      <alignment horizontal="center" vertical="center" wrapText="1"/>
    </xf>
    <xf numFmtId="0" fontId="53" fillId="0" borderId="0" xfId="0" applyFont="1" applyAlignment="1">
      <alignment vertical="center" wrapText="1"/>
    </xf>
    <xf numFmtId="0" fontId="54" fillId="0" borderId="0" xfId="0" applyFont="1" applyAlignment="1">
      <alignment horizontal="left" vertical="center" wrapText="1"/>
    </xf>
    <xf numFmtId="0" fontId="0" fillId="0" borderId="0" xfId="0" applyFont="1" applyAlignment="1">
      <alignment horizontal="right" wrapText="1"/>
    </xf>
    <xf numFmtId="0" fontId="10" fillId="0" borderId="50" xfId="0" applyFont="1" applyBorder="1" applyAlignment="1">
      <alignment horizontal="center" vertical="center"/>
    </xf>
    <xf numFmtId="0" fontId="10" fillId="0" borderId="51" xfId="0" applyFont="1" applyBorder="1" applyAlignment="1">
      <alignment horizontal="center" vertical="center"/>
    </xf>
    <xf numFmtId="0" fontId="10" fillId="0" borderId="21" xfId="0" applyFont="1" applyBorder="1" applyAlignment="1">
      <alignment horizontal="center" vertical="center"/>
    </xf>
    <xf numFmtId="17" fontId="12" fillId="2" borderId="5" xfId="0" quotePrefix="1" applyNumberFormat="1" applyFont="1" applyFill="1" applyBorder="1" applyAlignment="1">
      <alignment horizontal="center" vertical="center" wrapText="1"/>
    </xf>
    <xf numFmtId="0" fontId="2" fillId="2" borderId="5" xfId="0" applyFont="1" applyFill="1" applyBorder="1"/>
    <xf numFmtId="0" fontId="55" fillId="2" borderId="5" xfId="0" applyFont="1" applyFill="1" applyBorder="1" applyAlignment="1">
      <alignment horizontal="center" vertical="center"/>
    </xf>
    <xf numFmtId="164" fontId="55" fillId="2" borderId="5" xfId="0" applyNumberFormat="1" applyFont="1" applyFill="1" applyBorder="1" applyAlignment="1">
      <alignment horizontal="center" vertical="center"/>
    </xf>
    <xf numFmtId="164" fontId="55" fillId="2" borderId="5" xfId="0" applyNumberFormat="1" applyFont="1" applyFill="1" applyBorder="1" applyAlignment="1">
      <alignment horizontal="center"/>
    </xf>
    <xf numFmtId="0" fontId="21" fillId="0" borderId="0" xfId="0" applyFont="1" applyAlignment="1">
      <alignment horizontal="left" vertical="center" wrapText="1"/>
    </xf>
    <xf numFmtId="0" fontId="0" fillId="0" borderId="52" xfId="0" applyFont="1" applyBorder="1" applyAlignment="1">
      <alignment horizontal="center" vertical="center"/>
    </xf>
    <xf numFmtId="0" fontId="56" fillId="4" borderId="5" xfId="0" applyFont="1" applyFill="1" applyBorder="1" applyAlignment="1">
      <alignment horizontal="left" vertical="center"/>
    </xf>
    <xf numFmtId="0" fontId="54" fillId="4" borderId="5" xfId="0" applyFont="1" applyFill="1" applyBorder="1" applyAlignment="1">
      <alignment horizontal="left"/>
    </xf>
    <xf numFmtId="164" fontId="3" fillId="3" borderId="57" xfId="0" applyNumberFormat="1" applyFont="1" applyFill="1" applyBorder="1" applyAlignment="1">
      <alignment horizontal="center" vertical="center"/>
    </xf>
    <xf numFmtId="0" fontId="48" fillId="0" borderId="36" xfId="0" applyFont="1" applyBorder="1" applyAlignment="1">
      <alignment horizontal="left" vertical="center"/>
    </xf>
    <xf numFmtId="0" fontId="48" fillId="0" borderId="36" xfId="0" applyFont="1" applyBorder="1" applyAlignment="1">
      <alignment vertical="center"/>
    </xf>
    <xf numFmtId="0" fontId="46" fillId="0" borderId="0" xfId="0" applyFont="1" applyAlignment="1">
      <alignment vertical="center" wrapText="1"/>
    </xf>
    <xf numFmtId="0" fontId="39" fillId="4" borderId="5" xfId="0" applyFont="1" applyFill="1" applyBorder="1" applyAlignment="1">
      <alignment horizontal="left" vertical="center" wrapText="1"/>
    </xf>
    <xf numFmtId="0" fontId="39" fillId="4" borderId="5" xfId="0" applyFont="1" applyFill="1" applyBorder="1" applyAlignment="1">
      <alignment vertical="center" wrapText="1"/>
    </xf>
    <xf numFmtId="9" fontId="10" fillId="2" borderId="49" xfId="0" applyNumberFormat="1" applyFont="1" applyFill="1" applyBorder="1" applyAlignment="1">
      <alignment horizontal="center" vertical="center"/>
    </xf>
    <xf numFmtId="0" fontId="42" fillId="0" borderId="0" xfId="0" applyFont="1" applyAlignment="1">
      <alignment horizontal="left" vertical="center" wrapText="1"/>
    </xf>
    <xf numFmtId="0" fontId="48" fillId="0" borderId="36" xfId="0" applyFont="1" applyBorder="1"/>
    <xf numFmtId="0" fontId="0" fillId="0" borderId="0" xfId="0" applyFont="1" applyAlignment="1"/>
    <xf numFmtId="0" fontId="61" fillId="8" borderId="0" xfId="0" applyFont="1" applyFill="1" applyAlignment="1">
      <alignment horizontal="center"/>
    </xf>
    <xf numFmtId="0" fontId="0" fillId="0" borderId="0" xfId="0" applyFont="1" applyAlignment="1">
      <alignment textRotation="45"/>
    </xf>
    <xf numFmtId="0" fontId="62" fillId="0" borderId="0" xfId="0" applyFont="1" applyAlignment="1">
      <alignment textRotation="75"/>
    </xf>
    <xf numFmtId="0" fontId="62" fillId="0" borderId="0" xfId="0" applyFont="1" applyAlignment="1">
      <alignment horizontal="right"/>
    </xf>
    <xf numFmtId="0" fontId="0" fillId="0" borderId="0" xfId="0" applyFont="1" applyAlignment="1">
      <alignment horizontal="right"/>
    </xf>
    <xf numFmtId="49" fontId="62" fillId="2" borderId="6" xfId="0" applyNumberFormat="1" applyFont="1" applyFill="1" applyBorder="1" applyAlignment="1"/>
    <xf numFmtId="49" fontId="62" fillId="2" borderId="6" xfId="0" applyNumberFormat="1" applyFont="1" applyFill="1" applyBorder="1"/>
    <xf numFmtId="0" fontId="63" fillId="2" borderId="5" xfId="0" applyFont="1" applyFill="1" applyBorder="1" applyAlignment="1">
      <alignment horizontal="right" vertical="center"/>
    </xf>
    <xf numFmtId="0" fontId="64" fillId="2" borderId="5" xfId="0" applyFont="1" applyFill="1" applyBorder="1" applyAlignment="1">
      <alignment horizontal="right" vertical="center"/>
    </xf>
    <xf numFmtId="0" fontId="2" fillId="2" borderId="73" xfId="0" applyFont="1" applyFill="1" applyBorder="1" applyAlignment="1">
      <alignment vertical="center"/>
    </xf>
    <xf numFmtId="0" fontId="3" fillId="2" borderId="74" xfId="0" applyFont="1" applyFill="1" applyBorder="1" applyAlignment="1">
      <alignment vertical="center"/>
    </xf>
    <xf numFmtId="0" fontId="4" fillId="2" borderId="75" xfId="0" applyFont="1" applyFill="1" applyBorder="1" applyAlignment="1">
      <alignment horizontal="center" vertical="center"/>
    </xf>
    <xf numFmtId="0" fontId="3" fillId="2" borderId="76" xfId="0" applyFont="1" applyFill="1" applyBorder="1" applyAlignment="1">
      <alignment vertical="center"/>
    </xf>
    <xf numFmtId="0" fontId="65" fillId="8" borderId="72" xfId="0" applyFont="1" applyFill="1" applyBorder="1" applyAlignment="1">
      <alignment horizontal="right"/>
    </xf>
    <xf numFmtId="0" fontId="62" fillId="0" borderId="77" xfId="0" applyFont="1" applyBorder="1" applyAlignment="1">
      <alignment horizontal="center" textRotation="75"/>
    </xf>
    <xf numFmtId="0" fontId="0" fillId="0" borderId="77" xfId="0" applyFont="1" applyBorder="1" applyAlignment="1">
      <alignment horizontal="center" textRotation="75"/>
    </xf>
    <xf numFmtId="0" fontId="62" fillId="0" borderId="27" xfId="0" applyFont="1" applyBorder="1" applyAlignment="1"/>
    <xf numFmtId="0" fontId="0" fillId="0" borderId="27" xfId="0" applyFont="1" applyBorder="1" applyAlignment="1"/>
    <xf numFmtId="0" fontId="62" fillId="0" borderId="77" xfId="0" applyFont="1" applyBorder="1" applyAlignment="1">
      <alignment horizontal="center" vertical="center"/>
    </xf>
    <xf numFmtId="0" fontId="0" fillId="0" borderId="77" xfId="0" applyFont="1" applyBorder="1" applyAlignment="1">
      <alignment horizontal="center" vertical="center"/>
    </xf>
    <xf numFmtId="0" fontId="0" fillId="0" borderId="0" xfId="0" applyFont="1" applyAlignment="1">
      <alignment horizontal="center" vertical="center"/>
    </xf>
    <xf numFmtId="0" fontId="66" fillId="0" borderId="47" xfId="0" applyFont="1" applyBorder="1" applyAlignment="1">
      <alignment horizontal="center" vertical="center"/>
    </xf>
    <xf numFmtId="0" fontId="63" fillId="0" borderId="51" xfId="0" applyFont="1" applyBorder="1" applyAlignment="1">
      <alignment horizontal="center" vertical="center"/>
    </xf>
    <xf numFmtId="0" fontId="67" fillId="0" borderId="51" xfId="0" applyFont="1" applyBorder="1" applyAlignment="1">
      <alignment horizontal="center" vertical="center"/>
    </xf>
    <xf numFmtId="0" fontId="66" fillId="0" borderId="48" xfId="0" applyFont="1" applyBorder="1" applyAlignment="1">
      <alignment horizontal="center" vertical="center"/>
    </xf>
    <xf numFmtId="0" fontId="63" fillId="0" borderId="50" xfId="0" applyFont="1" applyBorder="1" applyAlignment="1">
      <alignment horizontal="center" vertical="center"/>
    </xf>
    <xf numFmtId="2" fontId="0" fillId="0" borderId="77" xfId="0" applyNumberFormat="1" applyFont="1" applyBorder="1" applyAlignment="1">
      <alignment horizontal="center" vertical="center"/>
    </xf>
    <xf numFmtId="0" fontId="64" fillId="0" borderId="50" xfId="0" applyFont="1" applyBorder="1" applyAlignment="1">
      <alignment horizontal="center" vertical="center"/>
    </xf>
    <xf numFmtId="0" fontId="68" fillId="0" borderId="51" xfId="0" applyFont="1" applyBorder="1" applyAlignment="1">
      <alignment horizontal="center" vertical="center"/>
    </xf>
    <xf numFmtId="0" fontId="64" fillId="0" borderId="51" xfId="0" applyFont="1" applyBorder="1" applyAlignment="1">
      <alignment horizontal="center" vertical="center"/>
    </xf>
    <xf numFmtId="0" fontId="69" fillId="0" borderId="12" xfId="0" applyFont="1" applyBorder="1" applyAlignment="1">
      <alignment horizontal="left" vertical="center" wrapText="1"/>
    </xf>
    <xf numFmtId="0" fontId="70" fillId="9" borderId="5" xfId="0" applyFont="1" applyFill="1" applyBorder="1" applyAlignment="1">
      <alignment horizontal="left" vertical="center"/>
    </xf>
    <xf numFmtId="0" fontId="0" fillId="0" borderId="77" xfId="0" applyFont="1" applyBorder="1" applyAlignment="1">
      <alignment horizontal="center" vertical="center"/>
    </xf>
    <xf numFmtId="0" fontId="71" fillId="0" borderId="0" xfId="0" applyFont="1" applyAlignment="1">
      <alignment vertical="center"/>
    </xf>
    <xf numFmtId="49" fontId="66" fillId="10" borderId="28" xfId="0" applyNumberFormat="1" applyFont="1" applyFill="1" applyBorder="1" applyAlignment="1">
      <alignment horizontal="center" vertical="center"/>
    </xf>
    <xf numFmtId="0" fontId="62" fillId="0" borderId="0" xfId="0" applyFont="1" applyAlignment="1"/>
    <xf numFmtId="0" fontId="26" fillId="9" borderId="6" xfId="0" applyNumberFormat="1" applyFont="1" applyFill="1" applyBorder="1" applyAlignment="1">
      <alignment horizontal="center" vertical="center"/>
    </xf>
    <xf numFmtId="0" fontId="26" fillId="9" borderId="5" xfId="0" applyNumberFormat="1" applyFont="1" applyFill="1" applyBorder="1" applyAlignment="1">
      <alignment horizontal="center" vertical="center"/>
    </xf>
    <xf numFmtId="0" fontId="6" fillId="9" borderId="5" xfId="0" applyNumberFormat="1" applyFont="1" applyFill="1" applyBorder="1" applyAlignment="1">
      <alignment horizontal="center" vertical="center"/>
    </xf>
    <xf numFmtId="0" fontId="72" fillId="10" borderId="0" xfId="0" applyFont="1" applyFill="1" applyAlignment="1">
      <alignment horizontal="center" vertical="center"/>
    </xf>
    <xf numFmtId="0" fontId="0" fillId="0" borderId="0" xfId="0" applyFont="1" applyAlignment="1">
      <alignment horizontal="left"/>
    </xf>
    <xf numFmtId="0" fontId="10" fillId="2" borderId="10" xfId="0" applyFont="1" applyFill="1" applyBorder="1" applyAlignment="1">
      <alignment horizontal="center"/>
    </xf>
    <xf numFmtId="0" fontId="11" fillId="0" borderId="11" xfId="0" applyFont="1" applyBorder="1"/>
    <xf numFmtId="0" fontId="12" fillId="0" borderId="0" xfId="0" applyFont="1" applyAlignment="1">
      <alignment horizontal="left" vertical="top" wrapText="1"/>
    </xf>
    <xf numFmtId="0" fontId="0" fillId="0" borderId="0" xfId="0" applyFont="1" applyAlignment="1"/>
    <xf numFmtId="0" fontId="10" fillId="0" borderId="12" xfId="0" applyFont="1" applyBorder="1" applyAlignment="1">
      <alignment horizontal="left" vertical="center" wrapText="1"/>
    </xf>
    <xf numFmtId="0" fontId="11" fillId="0" borderId="13" xfId="0" applyFont="1" applyBorder="1"/>
    <xf numFmtId="0" fontId="43" fillId="0" borderId="59" xfId="0" applyFont="1" applyBorder="1" applyAlignment="1">
      <alignment horizontal="left" vertical="top"/>
    </xf>
    <xf numFmtId="0" fontId="11" fillId="0" borderId="30" xfId="0" applyFont="1" applyBorder="1"/>
    <xf numFmtId="0" fontId="11" fillId="0" borderId="60" xfId="0" applyFont="1" applyBorder="1"/>
    <xf numFmtId="0" fontId="11" fillId="0" borderId="61" xfId="0" applyFont="1" applyBorder="1"/>
    <xf numFmtId="0" fontId="11" fillId="0" borderId="42" xfId="0" applyFont="1" applyBorder="1"/>
    <xf numFmtId="0" fontId="11" fillId="0" borderId="62" xfId="0" applyFont="1" applyBorder="1"/>
    <xf numFmtId="0" fontId="10" fillId="0" borderId="17" xfId="0" applyFont="1" applyBorder="1" applyAlignment="1">
      <alignment horizontal="left" vertical="center" wrapText="1"/>
    </xf>
    <xf numFmtId="0" fontId="11" fillId="0" borderId="50" xfId="0" applyFont="1" applyBorder="1"/>
    <xf numFmtId="0" fontId="39" fillId="0" borderId="0" xfId="0" applyFont="1" applyAlignment="1">
      <alignment horizontal="left" vertical="center" wrapText="1"/>
    </xf>
    <xf numFmtId="0" fontId="39" fillId="0" borderId="0" xfId="0" applyFont="1" applyAlignment="1">
      <alignment horizontal="left" vertical="center"/>
    </xf>
    <xf numFmtId="0" fontId="8" fillId="0" borderId="16" xfId="0" quotePrefix="1" applyFont="1" applyBorder="1" applyAlignment="1">
      <alignment horizontal="right" vertical="center"/>
    </xf>
    <xf numFmtId="0" fontId="11" fillId="0" borderId="16" xfId="0" applyFont="1" applyBorder="1"/>
    <xf numFmtId="0" fontId="11" fillId="0" borderId="15" xfId="0" applyFont="1" applyBorder="1"/>
    <xf numFmtId="0" fontId="43" fillId="0" borderId="58" xfId="0" applyFont="1" applyBorder="1" applyAlignment="1">
      <alignment horizontal="left" vertical="center"/>
    </xf>
    <xf numFmtId="0" fontId="10" fillId="0" borderId="59" xfId="0" applyFont="1" applyBorder="1" applyAlignment="1">
      <alignment horizontal="left" wrapText="1"/>
    </xf>
    <xf numFmtId="0" fontId="11" fillId="0" borderId="58" xfId="0" applyFont="1" applyBorder="1"/>
    <xf numFmtId="165" fontId="43" fillId="0" borderId="63" xfId="0" applyNumberFormat="1" applyFont="1" applyBorder="1" applyAlignment="1">
      <alignment horizontal="left" vertical="center"/>
    </xf>
    <xf numFmtId="0" fontId="11" fillId="0" borderId="64" xfId="0" applyFont="1" applyBorder="1"/>
    <xf numFmtId="0" fontId="11" fillId="0" borderId="65" xfId="0" applyFont="1" applyBorder="1"/>
    <xf numFmtId="0" fontId="37" fillId="0" borderId="0" xfId="0" applyFont="1" applyAlignment="1">
      <alignment horizontal="left" vertical="center" wrapText="1"/>
    </xf>
    <xf numFmtId="0" fontId="10" fillId="4" borderId="22" xfId="0" applyFont="1" applyFill="1" applyBorder="1" applyAlignment="1">
      <alignment horizontal="center" vertical="center" textRotation="90" wrapText="1"/>
    </xf>
    <xf numFmtId="0" fontId="11" fillId="0" borderId="25" xfId="0" applyFont="1" applyBorder="1"/>
    <xf numFmtId="0" fontId="11" fillId="0" borderId="40" xfId="0" applyFont="1" applyBorder="1"/>
    <xf numFmtId="0" fontId="12" fillId="2" borderId="23" xfId="0" applyFont="1" applyFill="1" applyBorder="1" applyAlignment="1">
      <alignment horizontal="left" vertical="center"/>
    </xf>
    <xf numFmtId="0" fontId="11" fillId="0" borderId="24" xfId="0" applyFont="1" applyBorder="1"/>
    <xf numFmtId="49" fontId="6" fillId="2" borderId="26" xfId="0" applyNumberFormat="1" applyFont="1" applyFill="1" applyBorder="1" applyAlignment="1">
      <alignment horizontal="center" vertical="center"/>
    </xf>
    <xf numFmtId="0" fontId="11" fillId="0" borderId="28" xfId="0" applyFont="1" applyBorder="1"/>
    <xf numFmtId="0" fontId="6" fillId="0" borderId="30" xfId="0" applyFont="1" applyBorder="1" applyAlignment="1">
      <alignment horizontal="center" vertical="center" wrapText="1"/>
    </xf>
    <xf numFmtId="0" fontId="10" fillId="2" borderId="37" xfId="0" applyFont="1" applyFill="1" applyBorder="1" applyAlignment="1">
      <alignment horizontal="center" vertical="center"/>
    </xf>
    <xf numFmtId="0" fontId="11" fillId="0" borderId="44" xfId="0" applyFont="1" applyBorder="1"/>
    <xf numFmtId="9" fontId="10" fillId="2" borderId="38" xfId="0" applyNumberFormat="1" applyFont="1" applyFill="1" applyBorder="1" applyAlignment="1">
      <alignment horizontal="center" vertical="center"/>
    </xf>
    <xf numFmtId="0" fontId="11" fillId="0" borderId="45" xfId="0" applyFont="1" applyBorder="1"/>
    <xf numFmtId="9" fontId="10" fillId="2" borderId="39" xfId="0" applyNumberFormat="1" applyFont="1" applyFill="1" applyBorder="1" applyAlignment="1">
      <alignment horizontal="center" vertical="center"/>
    </xf>
    <xf numFmtId="0" fontId="11" fillId="0" borderId="46" xfId="0" applyFont="1" applyBorder="1"/>
    <xf numFmtId="0" fontId="11" fillId="0" borderId="27" xfId="0" applyFont="1" applyBorder="1"/>
    <xf numFmtId="0" fontId="24" fillId="2" borderId="17" xfId="0" applyFont="1" applyFill="1" applyBorder="1" applyAlignment="1">
      <alignment horizontal="center" vertical="center"/>
    </xf>
    <xf numFmtId="0" fontId="11" fillId="0" borderId="18" xfId="0" applyFont="1" applyBorder="1"/>
    <xf numFmtId="0" fontId="25" fillId="2" borderId="19" xfId="0" applyFont="1" applyFill="1" applyBorder="1" applyAlignment="1">
      <alignment horizontal="center" vertical="center"/>
    </xf>
    <xf numFmtId="0" fontId="11" fillId="0" borderId="20" xfId="0" applyFont="1" applyBorder="1"/>
    <xf numFmtId="0" fontId="11" fillId="0" borderId="21" xfId="0" applyFont="1" applyBorder="1"/>
    <xf numFmtId="0" fontId="49" fillId="0" borderId="0" xfId="0" applyFont="1" applyAlignment="1">
      <alignment horizontal="left" vertical="center" wrapText="1"/>
    </xf>
    <xf numFmtId="0" fontId="11" fillId="0" borderId="35" xfId="0" applyFont="1" applyBorder="1"/>
    <xf numFmtId="0" fontId="50" fillId="0" borderId="58" xfId="0" applyFont="1" applyBorder="1" applyAlignment="1">
      <alignment horizontal="left" vertical="top" wrapText="1"/>
    </xf>
    <xf numFmtId="0" fontId="11" fillId="0" borderId="43" xfId="0" applyFont="1" applyBorder="1"/>
    <xf numFmtId="0" fontId="48" fillId="0" borderId="58" xfId="0" applyFont="1" applyBorder="1" applyAlignment="1">
      <alignment horizontal="left" vertical="center"/>
    </xf>
    <xf numFmtId="0" fontId="8" fillId="0" borderId="59" xfId="0" applyFont="1" applyBorder="1" applyAlignment="1">
      <alignment horizontal="left" vertical="center" wrapText="1"/>
    </xf>
    <xf numFmtId="0" fontId="11" fillId="0" borderId="31" xfId="0" applyFont="1" applyBorder="1"/>
    <xf numFmtId="0" fontId="48" fillId="0" borderId="58" xfId="0" applyFont="1" applyBorder="1" applyAlignment="1">
      <alignment horizontal="left" vertical="top" wrapText="1"/>
    </xf>
    <xf numFmtId="0" fontId="32" fillId="0" borderId="16" xfId="0" quotePrefix="1" applyFont="1" applyBorder="1" applyAlignment="1">
      <alignment horizontal="right" vertical="center"/>
    </xf>
    <xf numFmtId="0" fontId="8" fillId="0" borderId="17" xfId="0" applyFont="1" applyBorder="1" applyAlignment="1">
      <alignment horizontal="left" vertical="center" wrapText="1"/>
    </xf>
    <xf numFmtId="0" fontId="8" fillId="0" borderId="17" xfId="0" applyFont="1" applyBorder="1" applyAlignment="1">
      <alignment horizontal="left" vertical="center"/>
    </xf>
    <xf numFmtId="0" fontId="40" fillId="0" borderId="59" xfId="0" applyFont="1" applyBorder="1" applyAlignment="1">
      <alignment horizontal="center" vertical="center" wrapText="1"/>
    </xf>
    <xf numFmtId="0" fontId="32" fillId="0" borderId="71" xfId="0" quotePrefix="1" applyFont="1" applyBorder="1" applyAlignment="1">
      <alignment horizontal="right" vertical="center"/>
    </xf>
    <xf numFmtId="0" fontId="11" fillId="0" borderId="71" xfId="0" applyFont="1" applyBorder="1"/>
    <xf numFmtId="49" fontId="26" fillId="2" borderId="26" xfId="0" applyNumberFormat="1" applyFont="1" applyFill="1" applyBorder="1" applyAlignment="1">
      <alignment horizontal="center" vertical="center"/>
    </xf>
    <xf numFmtId="0" fontId="8" fillId="4" borderId="33" xfId="0" applyFont="1" applyFill="1" applyBorder="1" applyAlignment="1">
      <alignment horizontal="center" vertical="center" wrapText="1"/>
    </xf>
    <xf numFmtId="0" fontId="11" fillId="0" borderId="38" xfId="0" applyFont="1" applyBorder="1"/>
    <xf numFmtId="0" fontId="56" fillId="4" borderId="26" xfId="0" applyFont="1" applyFill="1" applyBorder="1" applyAlignment="1">
      <alignment horizontal="left" vertical="center" wrapText="1"/>
    </xf>
    <xf numFmtId="0" fontId="8" fillId="0" borderId="59" xfId="0" applyFont="1" applyBorder="1" applyAlignment="1">
      <alignment horizontal="left" wrapText="1"/>
    </xf>
    <xf numFmtId="0" fontId="54" fillId="0" borderId="0" xfId="0" applyFont="1" applyAlignment="1">
      <alignment horizontal="left" vertical="center" wrapText="1"/>
    </xf>
    <xf numFmtId="0" fontId="8" fillId="0" borderId="33" xfId="0" applyFont="1" applyBorder="1" applyAlignment="1">
      <alignment horizontal="center" vertical="center" wrapText="1"/>
    </xf>
    <xf numFmtId="0" fontId="10" fillId="0" borderId="59" xfId="0" applyFont="1" applyBorder="1" applyAlignment="1">
      <alignment horizontal="center" vertical="center" wrapText="1"/>
    </xf>
    <xf numFmtId="0" fontId="45" fillId="0" borderId="71" xfId="0" quotePrefix="1" applyFont="1" applyBorder="1" applyAlignment="1">
      <alignment horizontal="right" vertical="center"/>
    </xf>
    <xf numFmtId="0" fontId="51" fillId="2" borderId="17" xfId="0" applyFont="1" applyFill="1" applyBorder="1" applyAlignment="1">
      <alignment horizontal="center" vertical="center"/>
    </xf>
    <xf numFmtId="0" fontId="6" fillId="2" borderId="19" xfId="0" applyFont="1" applyFill="1" applyBorder="1" applyAlignment="1">
      <alignment horizontal="center" vertical="center"/>
    </xf>
    <xf numFmtId="0" fontId="11" fillId="0" borderId="66" xfId="0" applyFont="1" applyBorder="1"/>
    <xf numFmtId="0" fontId="42" fillId="0" borderId="0" xfId="0" applyFont="1" applyAlignment="1">
      <alignment horizontal="left" vertical="center" wrapText="1"/>
    </xf>
    <xf numFmtId="0" fontId="45" fillId="0" borderId="16" xfId="0" quotePrefix="1" applyFont="1" applyBorder="1" applyAlignment="1">
      <alignment horizontal="center" vertical="center"/>
    </xf>
    <xf numFmtId="0" fontId="9" fillId="0" borderId="33" xfId="0" applyFont="1" applyBorder="1" applyAlignment="1">
      <alignment horizontal="center" vertical="center" wrapText="1"/>
    </xf>
    <xf numFmtId="0" fontId="9" fillId="4" borderId="33" xfId="0" applyFont="1" applyFill="1" applyBorder="1" applyAlignment="1">
      <alignment horizontal="center" vertical="center" wrapText="1"/>
    </xf>
    <xf numFmtId="0" fontId="39" fillId="4" borderId="26" xfId="0" applyFont="1" applyFill="1" applyBorder="1" applyAlignment="1">
      <alignment horizontal="left" vertical="center" wrapText="1"/>
    </xf>
    <xf numFmtId="0" fontId="9" fillId="0" borderId="38" xfId="0" applyFont="1" applyBorder="1" applyAlignment="1">
      <alignment horizontal="center" vertical="center" wrapText="1"/>
    </xf>
    <xf numFmtId="0" fontId="39" fillId="4" borderId="26" xfId="0" applyFont="1" applyFill="1" applyBorder="1" applyAlignment="1">
      <alignment vertical="center" wrapText="1"/>
    </xf>
    <xf numFmtId="0" fontId="47" fillId="2" borderId="17" xfId="0" applyFont="1" applyFill="1" applyBorder="1" applyAlignment="1">
      <alignment horizontal="center" vertical="center"/>
    </xf>
    <xf numFmtId="0" fontId="26" fillId="2" borderId="19" xfId="0" applyFont="1" applyFill="1" applyBorder="1" applyAlignment="1">
      <alignment horizontal="center" vertical="center"/>
    </xf>
    <xf numFmtId="0" fontId="41" fillId="2" borderId="23" xfId="0" applyFont="1" applyFill="1" applyBorder="1" applyAlignment="1">
      <alignment horizontal="left" vertical="center"/>
    </xf>
    <xf numFmtId="0" fontId="62" fillId="0" borderId="77" xfId="0" applyFont="1" applyBorder="1" applyAlignment="1">
      <alignment horizontal="center" vertical="center"/>
    </xf>
    <xf numFmtId="0" fontId="0" fillId="0" borderId="77" xfId="0" applyFont="1" applyBorder="1" applyAlignment="1">
      <alignment horizontal="center" vertical="center"/>
    </xf>
    <xf numFmtId="2" fontId="0" fillId="0" borderId="78" xfId="0" applyNumberFormat="1" applyFont="1" applyBorder="1" applyAlignment="1">
      <alignment horizontal="center" vertical="center"/>
    </xf>
    <xf numFmtId="2" fontId="0" fillId="0" borderId="79" xfId="0" applyNumberFormat="1" applyFont="1" applyBorder="1" applyAlignment="1">
      <alignment horizontal="center" vertical="center"/>
    </xf>
    <xf numFmtId="2" fontId="0" fillId="0" borderId="77" xfId="0" applyNumberFormat="1" applyFont="1" applyBorder="1" applyAlignment="1">
      <alignment horizontal="center" vertical="center"/>
    </xf>
    <xf numFmtId="49" fontId="0" fillId="0" borderId="0" xfId="0" applyNumberFormat="1" applyFont="1" applyAlignment="1">
      <alignment horizontal="right"/>
    </xf>
    <xf numFmtId="14" fontId="0" fillId="0" borderId="77"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dr:twoCellAnchor>
    <xdr:from>
      <xdr:col>5</xdr:col>
      <xdr:colOff>91440</xdr:colOff>
      <xdr:row>4</xdr:row>
      <xdr:rowOff>114300</xdr:rowOff>
    </xdr:from>
    <xdr:to>
      <xdr:col>7</xdr:col>
      <xdr:colOff>350520</xdr:colOff>
      <xdr:row>8</xdr:row>
      <xdr:rowOff>68580</xdr:rowOff>
    </xdr:to>
    <xdr:sp macro="[0]!Macro1" textlink="">
      <xdr:nvSpPr>
        <xdr:cNvPr id="2" name="Rectangle à coins arrondis 1"/>
        <xdr:cNvSpPr/>
      </xdr:nvSpPr>
      <xdr:spPr>
        <a:xfrm>
          <a:off x="6918960" y="815340"/>
          <a:ext cx="1965960" cy="6858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a:t>Générer</a:t>
          </a:r>
          <a:r>
            <a:rPr lang="fr-FR" sz="1600" baseline="0"/>
            <a:t> fichiers étudiants</a:t>
          </a:r>
          <a:endParaRPr lang="fr-FR" sz="1600"/>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4:C28"/>
  <sheetViews>
    <sheetView workbookViewId="0">
      <selection activeCell="D24" sqref="D24"/>
    </sheetView>
  </sheetViews>
  <sheetFormatPr baseColWidth="10" defaultRowHeight="13.8"/>
  <cols>
    <col min="1" max="1" width="22.3984375" style="284" customWidth="1"/>
    <col min="2" max="3" width="22.3984375" style="42" customWidth="1"/>
  </cols>
  <sheetData>
    <row r="4" spans="1:3">
      <c r="A4" s="276" t="s">
        <v>218</v>
      </c>
      <c r="B4" s="276" t="s">
        <v>219</v>
      </c>
      <c r="C4" s="276" t="s">
        <v>217</v>
      </c>
    </row>
    <row r="5" spans="1:3">
      <c r="A5" s="276" t="s">
        <v>220</v>
      </c>
      <c r="B5" s="276" t="s">
        <v>221</v>
      </c>
      <c r="C5" s="373">
        <v>20104</v>
      </c>
    </row>
    <row r="6" spans="1:3">
      <c r="A6" s="276" t="s">
        <v>222</v>
      </c>
      <c r="B6" s="276" t="s">
        <v>223</v>
      </c>
      <c r="C6" s="373">
        <v>20469</v>
      </c>
    </row>
    <row r="7" spans="1:3">
      <c r="A7" s="276" t="s">
        <v>224</v>
      </c>
      <c r="B7" s="276" t="s">
        <v>225</v>
      </c>
      <c r="C7" s="373">
        <v>20835</v>
      </c>
    </row>
    <row r="8" spans="1:3">
      <c r="A8" s="276" t="s">
        <v>226</v>
      </c>
      <c r="B8" s="276" t="s">
        <v>227</v>
      </c>
      <c r="C8" s="373">
        <v>21200</v>
      </c>
    </row>
    <row r="9" spans="1:3">
      <c r="A9" s="276" t="s">
        <v>228</v>
      </c>
      <c r="B9" s="276" t="s">
        <v>229</v>
      </c>
      <c r="C9" s="373">
        <v>21565</v>
      </c>
    </row>
    <row r="10" spans="1:3">
      <c r="A10" s="276" t="s">
        <v>230</v>
      </c>
      <c r="B10" s="276" t="s">
        <v>231</v>
      </c>
      <c r="C10" s="373">
        <v>21930</v>
      </c>
    </row>
    <row r="11" spans="1:3">
      <c r="A11" s="276" t="s">
        <v>232</v>
      </c>
      <c r="B11" s="276" t="s">
        <v>233</v>
      </c>
      <c r="C11" s="373">
        <v>22296</v>
      </c>
    </row>
    <row r="12" spans="1:3">
      <c r="A12" s="276" t="s">
        <v>234</v>
      </c>
      <c r="B12" s="276" t="s">
        <v>235</v>
      </c>
      <c r="C12" s="373">
        <v>22661</v>
      </c>
    </row>
    <row r="13" spans="1:3">
      <c r="A13" s="276" t="s">
        <v>236</v>
      </c>
      <c r="B13" s="276" t="s">
        <v>237</v>
      </c>
      <c r="C13" s="373">
        <v>23026</v>
      </c>
    </row>
    <row r="14" spans="1:3">
      <c r="A14" s="276" t="s">
        <v>238</v>
      </c>
      <c r="B14" s="276" t="s">
        <v>239</v>
      </c>
      <c r="C14" s="373">
        <v>23391</v>
      </c>
    </row>
    <row r="15" spans="1:3">
      <c r="A15" s="276" t="s">
        <v>240</v>
      </c>
      <c r="B15" s="276" t="s">
        <v>241</v>
      </c>
      <c r="C15" s="373">
        <v>23757</v>
      </c>
    </row>
    <row r="16" spans="1:3">
      <c r="A16" s="276" t="s">
        <v>242</v>
      </c>
      <c r="B16" s="276" t="s">
        <v>243</v>
      </c>
      <c r="C16" s="373">
        <v>24122</v>
      </c>
    </row>
    <row r="17" spans="1:3">
      <c r="A17" s="276" t="s">
        <v>244</v>
      </c>
      <c r="B17" s="276" t="s">
        <v>245</v>
      </c>
      <c r="C17" s="373">
        <v>24487</v>
      </c>
    </row>
    <row r="18" spans="1:3">
      <c r="A18" s="276" t="s">
        <v>246</v>
      </c>
      <c r="B18" s="276" t="s">
        <v>247</v>
      </c>
      <c r="C18" s="373">
        <v>24852</v>
      </c>
    </row>
    <row r="19" spans="1:3">
      <c r="A19" s="276" t="s">
        <v>248</v>
      </c>
      <c r="B19" s="276" t="s">
        <v>249</v>
      </c>
      <c r="C19" s="373">
        <v>25218</v>
      </c>
    </row>
    <row r="20" spans="1:3">
      <c r="A20" s="276" t="s">
        <v>250</v>
      </c>
      <c r="B20" s="276" t="s">
        <v>251</v>
      </c>
      <c r="C20" s="373">
        <v>25583</v>
      </c>
    </row>
    <row r="21" spans="1:3">
      <c r="A21" s="276" t="s">
        <v>252</v>
      </c>
      <c r="B21" s="276" t="s">
        <v>253</v>
      </c>
      <c r="C21" s="373">
        <v>25948</v>
      </c>
    </row>
    <row r="22" spans="1:3">
      <c r="A22" s="276" t="s">
        <v>254</v>
      </c>
      <c r="B22" s="276" t="s">
        <v>255</v>
      </c>
      <c r="C22" s="373">
        <v>26313</v>
      </c>
    </row>
    <row r="23" spans="1:3">
      <c r="A23" s="276" t="s">
        <v>256</v>
      </c>
      <c r="B23" s="276" t="s">
        <v>257</v>
      </c>
      <c r="C23" s="373">
        <v>26679</v>
      </c>
    </row>
    <row r="24" spans="1:3">
      <c r="A24" s="276" t="s">
        <v>258</v>
      </c>
      <c r="B24" s="276" t="s">
        <v>259</v>
      </c>
      <c r="C24" s="373">
        <v>27044</v>
      </c>
    </row>
    <row r="25" spans="1:3">
      <c r="A25" s="276" t="s">
        <v>260</v>
      </c>
      <c r="B25" s="276" t="s">
        <v>261</v>
      </c>
      <c r="C25" s="373">
        <v>27409</v>
      </c>
    </row>
    <row r="26" spans="1:3">
      <c r="A26" s="276" t="s">
        <v>262</v>
      </c>
      <c r="B26" s="276" t="s">
        <v>263</v>
      </c>
      <c r="C26" s="373">
        <v>27774</v>
      </c>
    </row>
    <row r="27" spans="1:3">
      <c r="A27" s="276" t="s">
        <v>264</v>
      </c>
      <c r="B27" s="276" t="s">
        <v>265</v>
      </c>
      <c r="C27" s="373">
        <v>28140</v>
      </c>
    </row>
    <row r="28" spans="1:3">
      <c r="A28" s="276" t="s">
        <v>266</v>
      </c>
      <c r="B28" s="276" t="s">
        <v>267</v>
      </c>
      <c r="C28" s="373">
        <v>28505</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B1:O1001"/>
  <sheetViews>
    <sheetView tabSelected="1" topLeftCell="A4" workbookViewId="0">
      <selection activeCell="C22" sqref="C22"/>
    </sheetView>
  </sheetViews>
  <sheetFormatPr baseColWidth="10" defaultColWidth="12.59765625" defaultRowHeight="15" customHeight="1"/>
  <cols>
    <col min="1" max="1" width="0.69921875" customWidth="1"/>
    <col min="2" max="2" width="16.3984375" customWidth="1"/>
    <col min="3" max="3" width="24" customWidth="1"/>
    <col min="4" max="4" width="5" customWidth="1"/>
    <col min="5" max="7" width="9.3984375" customWidth="1"/>
    <col min="8" max="8" width="11" customWidth="1"/>
    <col min="9" max="9" width="1.3984375" customWidth="1"/>
    <col min="10" max="10" width="4.09765625" customWidth="1"/>
    <col min="11" max="26" width="9.3984375" customWidth="1"/>
  </cols>
  <sheetData>
    <row r="1" spans="2:15" ht="5.25" customHeight="1">
      <c r="C1" s="1"/>
    </row>
    <row r="2" spans="2:15" ht="26.4" customHeight="1">
      <c r="B2" s="2"/>
      <c r="C2" s="3"/>
      <c r="D2" s="4" t="s">
        <v>0</v>
      </c>
      <c r="E2" s="3"/>
      <c r="F2" s="3"/>
      <c r="G2" s="3"/>
      <c r="H2" s="5"/>
      <c r="I2" s="6"/>
    </row>
    <row r="3" spans="2:15" ht="14.25" customHeight="1">
      <c r="B3" s="7"/>
      <c r="C3" s="8"/>
      <c r="D3" s="8"/>
      <c r="E3" s="8"/>
      <c r="F3" s="8"/>
      <c r="G3" s="8"/>
      <c r="H3" s="9"/>
      <c r="I3" s="10"/>
    </row>
    <row r="4" spans="2:15" ht="24.6" customHeight="1">
      <c r="B4" s="11"/>
      <c r="C4" s="12"/>
      <c r="D4" s="13" t="s">
        <v>1</v>
      </c>
      <c r="E4" s="12"/>
      <c r="F4" s="12"/>
      <c r="G4" s="12"/>
      <c r="H4" s="14"/>
      <c r="I4" s="15"/>
    </row>
    <row r="5" spans="2:15" ht="14.25" customHeight="1">
      <c r="B5" s="16"/>
      <c r="C5" s="17"/>
      <c r="D5" s="16"/>
      <c r="E5" s="18"/>
      <c r="F5" s="18"/>
      <c r="G5" s="18"/>
      <c r="H5" s="18"/>
      <c r="I5" s="19"/>
    </row>
    <row r="6" spans="2:15" ht="15.75" customHeight="1">
      <c r="B6" s="285" t="s">
        <v>2</v>
      </c>
      <c r="C6" s="286"/>
      <c r="D6" s="16"/>
      <c r="E6" s="287" t="s">
        <v>3</v>
      </c>
      <c r="F6" s="288"/>
      <c r="G6" s="288"/>
      <c r="H6" s="288"/>
      <c r="I6" s="19"/>
      <c r="K6" s="20"/>
      <c r="L6" s="20"/>
      <c r="M6" s="20"/>
      <c r="N6" s="20"/>
      <c r="O6" s="20"/>
    </row>
    <row r="7" spans="2:15" ht="15" customHeight="1">
      <c r="B7" s="21"/>
      <c r="C7" s="22"/>
      <c r="D7" s="16"/>
      <c r="E7" s="288"/>
      <c r="F7" s="288"/>
      <c r="G7" s="288"/>
      <c r="H7" s="288"/>
      <c r="I7" s="19"/>
      <c r="K7" s="20"/>
      <c r="L7" s="20"/>
      <c r="M7" s="20"/>
      <c r="N7" s="20"/>
      <c r="O7" s="20"/>
    </row>
    <row r="8" spans="2:15" ht="15" customHeight="1">
      <c r="B8" s="23" t="s">
        <v>4</v>
      </c>
      <c r="C8" s="24" t="s">
        <v>193</v>
      </c>
      <c r="D8" s="16"/>
      <c r="E8" s="288"/>
      <c r="F8" s="288"/>
      <c r="G8" s="288"/>
      <c r="H8" s="288"/>
      <c r="I8" s="10"/>
      <c r="K8" s="25"/>
      <c r="L8" s="25"/>
      <c r="M8" s="25"/>
      <c r="N8" s="25"/>
      <c r="O8" s="20"/>
    </row>
    <row r="9" spans="2:15" ht="15" customHeight="1">
      <c r="B9" s="23"/>
      <c r="C9" s="22"/>
      <c r="D9" s="16"/>
      <c r="E9" s="288"/>
      <c r="F9" s="288"/>
      <c r="G9" s="288"/>
      <c r="H9" s="288"/>
      <c r="I9" s="26"/>
      <c r="K9" s="25"/>
      <c r="L9" s="25"/>
      <c r="M9" s="25"/>
      <c r="N9" s="25"/>
      <c r="O9" s="20"/>
    </row>
    <row r="10" spans="2:15" ht="15" customHeight="1">
      <c r="B10" s="23" t="s">
        <v>5</v>
      </c>
      <c r="C10" s="27">
        <v>2023</v>
      </c>
      <c r="D10" s="16"/>
      <c r="E10" s="288"/>
      <c r="F10" s="288"/>
      <c r="G10" s="288"/>
      <c r="H10" s="288"/>
      <c r="I10" s="28"/>
      <c r="K10" s="25"/>
      <c r="L10" s="25"/>
      <c r="M10" s="25"/>
      <c r="N10" s="25"/>
      <c r="O10" s="20"/>
    </row>
    <row r="11" spans="2:15" ht="15" customHeight="1">
      <c r="B11" s="23"/>
      <c r="C11" s="22"/>
      <c r="D11" s="16"/>
      <c r="E11" s="288"/>
      <c r="F11" s="288"/>
      <c r="G11" s="288"/>
      <c r="H11" s="288"/>
      <c r="I11" s="28"/>
      <c r="K11" s="25"/>
      <c r="L11" s="25"/>
      <c r="M11" s="25"/>
      <c r="N11" s="25"/>
      <c r="O11" s="20"/>
    </row>
    <row r="12" spans="2:15" ht="15" customHeight="1">
      <c r="B12" s="23" t="s">
        <v>6</v>
      </c>
      <c r="C12" s="249" t="s">
        <v>215</v>
      </c>
      <c r="D12" s="16"/>
      <c r="E12" s="288"/>
      <c r="F12" s="288"/>
      <c r="G12" s="288"/>
      <c r="H12" s="288"/>
      <c r="I12" s="26"/>
      <c r="K12" s="25"/>
      <c r="L12" s="25"/>
      <c r="M12" s="25"/>
      <c r="N12" s="25"/>
      <c r="O12" s="20"/>
    </row>
    <row r="13" spans="2:15" ht="15" customHeight="1">
      <c r="B13" s="23"/>
      <c r="C13" s="22"/>
      <c r="D13" s="16"/>
      <c r="E13" s="288"/>
      <c r="F13" s="288"/>
      <c r="G13" s="288"/>
      <c r="H13" s="288"/>
      <c r="I13" s="26"/>
      <c r="K13" s="25"/>
      <c r="L13" s="25"/>
      <c r="M13" s="25"/>
      <c r="N13" s="25"/>
      <c r="O13" s="20"/>
    </row>
    <row r="14" spans="2:15" ht="15" customHeight="1">
      <c r="B14" s="23" t="s">
        <v>7</v>
      </c>
      <c r="C14" s="249" t="s">
        <v>216</v>
      </c>
      <c r="D14" s="16"/>
      <c r="E14" s="288"/>
      <c r="F14" s="288"/>
      <c r="G14" s="288"/>
      <c r="H14" s="288"/>
      <c r="I14" s="26"/>
      <c r="K14" s="25"/>
      <c r="L14" s="25"/>
      <c r="M14" s="25"/>
      <c r="N14" s="25"/>
      <c r="O14" s="20"/>
    </row>
    <row r="15" spans="2:15" ht="15" customHeight="1">
      <c r="B15" s="23"/>
      <c r="C15" s="22"/>
      <c r="D15" s="16"/>
      <c r="E15" s="288"/>
      <c r="F15" s="288"/>
      <c r="G15" s="288"/>
      <c r="H15" s="288"/>
      <c r="I15" s="26"/>
      <c r="K15" s="20"/>
      <c r="L15" s="20"/>
      <c r="M15" s="20"/>
      <c r="N15" s="20"/>
      <c r="O15" s="20"/>
    </row>
    <row r="16" spans="2:15" ht="15" customHeight="1">
      <c r="B16" s="23" t="s">
        <v>8</v>
      </c>
      <c r="C16" s="250" t="s">
        <v>206</v>
      </c>
      <c r="D16" s="16"/>
      <c r="E16" s="288"/>
      <c r="F16" s="288"/>
      <c r="G16" s="288"/>
      <c r="H16" s="288"/>
      <c r="I16" s="29"/>
      <c r="K16" s="30"/>
      <c r="L16" s="20"/>
      <c r="M16" s="20"/>
      <c r="N16" s="20"/>
      <c r="O16" s="20"/>
    </row>
    <row r="17" spans="2:15" ht="15" customHeight="1">
      <c r="B17" s="23"/>
      <c r="C17" s="22"/>
      <c r="D17" s="16"/>
      <c r="E17" s="288"/>
      <c r="F17" s="288"/>
      <c r="G17" s="288"/>
      <c r="H17" s="288"/>
      <c r="I17" s="29"/>
      <c r="K17" s="20"/>
      <c r="L17" s="20"/>
      <c r="M17" s="20"/>
      <c r="N17" s="20"/>
      <c r="O17" s="20"/>
    </row>
    <row r="18" spans="2:15" ht="15" customHeight="1">
      <c r="B18" s="23" t="s">
        <v>9</v>
      </c>
      <c r="C18" s="24" t="s">
        <v>10</v>
      </c>
      <c r="D18" s="16"/>
      <c r="E18" s="288"/>
      <c r="F18" s="288"/>
      <c r="G18" s="288"/>
      <c r="H18" s="288"/>
      <c r="I18" s="29"/>
      <c r="K18" s="20"/>
      <c r="L18" s="20"/>
      <c r="M18" s="20"/>
      <c r="N18" s="20"/>
      <c r="O18" s="20"/>
    </row>
    <row r="19" spans="2:15" ht="15" customHeight="1">
      <c r="B19" s="23"/>
      <c r="C19" s="22"/>
      <c r="D19" s="16"/>
      <c r="E19" s="288"/>
      <c r="F19" s="288"/>
      <c r="G19" s="288"/>
      <c r="H19" s="288"/>
      <c r="I19" s="29"/>
      <c r="K19" s="20"/>
      <c r="L19" s="20"/>
      <c r="M19" s="20"/>
      <c r="N19" s="20"/>
      <c r="O19" s="20"/>
    </row>
    <row r="20" spans="2:15" s="243" customFormat="1" ht="29.4" customHeight="1">
      <c r="B20" s="274" t="s">
        <v>213</v>
      </c>
      <c r="C20" s="278" t="s">
        <v>203</v>
      </c>
      <c r="D20" s="16"/>
      <c r="E20" s="288"/>
      <c r="F20" s="288"/>
      <c r="G20" s="288"/>
      <c r="H20" s="288"/>
      <c r="I20" s="29"/>
      <c r="K20" s="20"/>
      <c r="L20" s="20"/>
      <c r="M20" s="20"/>
      <c r="N20" s="20"/>
      <c r="O20" s="20"/>
    </row>
    <row r="21" spans="2:15" ht="15.75" customHeight="1">
      <c r="B21" s="31"/>
      <c r="C21" s="32"/>
      <c r="D21" s="16"/>
      <c r="E21" s="288"/>
      <c r="F21" s="288"/>
      <c r="G21" s="288"/>
      <c r="H21" s="288"/>
      <c r="I21" s="10"/>
      <c r="K21" s="20"/>
      <c r="L21" s="20"/>
      <c r="M21" s="20"/>
      <c r="N21" s="20"/>
    </row>
    <row r="22" spans="2:15" ht="49.5" customHeight="1">
      <c r="B22" s="16"/>
      <c r="C22" s="17"/>
      <c r="D22" s="16"/>
      <c r="E22" s="288"/>
      <c r="F22" s="288"/>
      <c r="G22" s="288"/>
      <c r="H22" s="288"/>
      <c r="I22" s="10"/>
      <c r="K22" s="20"/>
      <c r="L22" s="20"/>
      <c r="M22" s="20"/>
      <c r="N22" s="20"/>
    </row>
    <row r="23" spans="2:15" ht="49.5" customHeight="1">
      <c r="B23" s="16"/>
      <c r="C23" s="17"/>
      <c r="D23" s="16"/>
      <c r="E23" s="288"/>
      <c r="F23" s="288"/>
      <c r="G23" s="288"/>
      <c r="H23" s="288"/>
      <c r="I23" s="10"/>
      <c r="K23" s="20"/>
      <c r="L23" s="20"/>
      <c r="M23" s="20"/>
      <c r="N23" s="20"/>
    </row>
    <row r="24" spans="2:15" ht="49.5" customHeight="1">
      <c r="B24" s="16"/>
      <c r="C24" s="17"/>
      <c r="D24" s="16"/>
      <c r="E24" s="288"/>
      <c r="F24" s="288"/>
      <c r="G24" s="288"/>
      <c r="H24" s="288"/>
      <c r="I24" s="10"/>
      <c r="K24" s="20"/>
      <c r="L24" s="20"/>
      <c r="M24" s="20"/>
      <c r="N24" s="20"/>
    </row>
    <row r="25" spans="2:15" ht="49.5" customHeight="1">
      <c r="B25" s="16"/>
      <c r="C25" s="17"/>
      <c r="D25" s="16"/>
      <c r="E25" s="288"/>
      <c r="F25" s="288"/>
      <c r="G25" s="288"/>
      <c r="H25" s="288"/>
      <c r="I25" s="10"/>
      <c r="K25" s="20"/>
      <c r="L25" s="20"/>
      <c r="M25" s="20"/>
      <c r="N25" s="20"/>
    </row>
    <row r="26" spans="2:15" ht="72" customHeight="1">
      <c r="B26" s="33"/>
      <c r="C26" s="17"/>
      <c r="D26" s="16"/>
      <c r="E26" s="288"/>
      <c r="F26" s="288"/>
      <c r="G26" s="288"/>
      <c r="H26" s="288"/>
      <c r="I26" s="10"/>
      <c r="K26" s="20"/>
      <c r="L26" s="20"/>
      <c r="M26" s="20"/>
      <c r="N26" s="20"/>
    </row>
    <row r="27" spans="2:15" ht="15.75" customHeight="1">
      <c r="B27" s="16"/>
      <c r="C27" s="17"/>
      <c r="D27" s="16"/>
      <c r="E27" s="16"/>
      <c r="F27" s="16"/>
      <c r="G27" s="16"/>
      <c r="H27" s="16"/>
      <c r="K27" s="20"/>
      <c r="L27" s="20"/>
      <c r="M27" s="20"/>
      <c r="N27" s="20"/>
    </row>
    <row r="28" spans="2:15" ht="15" customHeight="1">
      <c r="B28" s="34"/>
      <c r="C28" s="35"/>
      <c r="D28" s="35"/>
      <c r="E28" s="35"/>
      <c r="F28" s="35"/>
      <c r="G28" s="35"/>
      <c r="H28" s="36"/>
      <c r="K28" s="20"/>
      <c r="L28" s="20"/>
      <c r="M28" s="20"/>
      <c r="N28" s="20"/>
    </row>
    <row r="29" spans="2:15" ht="14.25" customHeight="1">
      <c r="B29" s="37" t="s">
        <v>11</v>
      </c>
      <c r="C29" s="38"/>
      <c r="D29" s="38"/>
      <c r="E29" s="38"/>
      <c r="F29" s="38"/>
      <c r="G29" s="38"/>
      <c r="H29" s="39"/>
      <c r="I29" s="40"/>
      <c r="K29" s="20"/>
      <c r="L29" s="20"/>
      <c r="M29" s="20"/>
      <c r="N29" s="20"/>
    </row>
    <row r="30" spans="2:15" ht="8.25" customHeight="1">
      <c r="B30" s="41"/>
      <c r="C30" s="42"/>
      <c r="D30" s="42"/>
      <c r="E30" s="42"/>
      <c r="F30" s="42"/>
      <c r="G30" s="42"/>
      <c r="H30" s="43"/>
      <c r="I30" s="44"/>
      <c r="K30" s="20"/>
      <c r="L30" s="20"/>
      <c r="M30" s="20"/>
      <c r="N30" s="20"/>
    </row>
    <row r="31" spans="2:15" ht="202.5" customHeight="1">
      <c r="B31" s="289" t="s">
        <v>12</v>
      </c>
      <c r="C31" s="288"/>
      <c r="D31" s="288"/>
      <c r="E31" s="288"/>
      <c r="F31" s="288"/>
      <c r="G31" s="288"/>
      <c r="H31" s="290"/>
      <c r="I31" s="40"/>
      <c r="K31" s="20"/>
      <c r="L31" s="20"/>
      <c r="M31" s="20"/>
      <c r="N31" s="20"/>
    </row>
    <row r="32" spans="2:15" ht="7.5" customHeight="1">
      <c r="B32" s="21"/>
      <c r="C32" s="45"/>
      <c r="D32" s="46"/>
      <c r="E32" s="46"/>
      <c r="F32" s="46"/>
      <c r="G32" s="46"/>
      <c r="H32" s="47"/>
    </row>
    <row r="33" spans="2:9" ht="14.25" customHeight="1">
      <c r="B33" s="48" t="s">
        <v>13</v>
      </c>
      <c r="C33" s="49"/>
      <c r="D33" s="16"/>
      <c r="E33" s="16"/>
      <c r="F33" s="16"/>
      <c r="G33" s="16"/>
      <c r="H33" s="50"/>
    </row>
    <row r="34" spans="2:9" ht="14.25" customHeight="1">
      <c r="B34" s="48" t="s">
        <v>14</v>
      </c>
      <c r="C34" s="45"/>
      <c r="D34" s="46"/>
      <c r="E34" s="46"/>
      <c r="F34" s="46"/>
      <c r="G34" s="46"/>
      <c r="H34" s="47"/>
    </row>
    <row r="35" spans="2:9" ht="6" customHeight="1">
      <c r="B35" s="21"/>
      <c r="C35" s="46"/>
      <c r="D35" s="46"/>
      <c r="E35" s="46"/>
      <c r="F35" s="46"/>
      <c r="G35" s="46"/>
      <c r="H35" s="47"/>
    </row>
    <row r="36" spans="2:9" ht="14.25" customHeight="1">
      <c r="B36" s="48" t="s">
        <v>15</v>
      </c>
      <c r="C36" s="16"/>
      <c r="D36" s="16"/>
      <c r="E36" s="16"/>
      <c r="F36" s="16"/>
      <c r="G36" s="16"/>
      <c r="H36" s="50"/>
    </row>
    <row r="37" spans="2:9" ht="14.25" customHeight="1">
      <c r="B37" s="48" t="s">
        <v>16</v>
      </c>
      <c r="C37" s="46"/>
      <c r="D37" s="46"/>
      <c r="E37" s="46"/>
      <c r="F37" s="46"/>
      <c r="G37" s="46"/>
      <c r="H37" s="47"/>
    </row>
    <row r="38" spans="2:9" ht="10.5" customHeight="1">
      <c r="B38" s="51"/>
      <c r="C38" s="52"/>
      <c r="D38" s="52"/>
      <c r="E38" s="52"/>
      <c r="F38" s="52"/>
      <c r="G38" s="52"/>
      <c r="H38" s="53"/>
      <c r="I38" s="44"/>
    </row>
    <row r="39" spans="2:9" ht="14.25" customHeight="1">
      <c r="C39" s="1"/>
    </row>
    <row r="40" spans="2:9" ht="14.25" customHeight="1">
      <c r="B40" s="54"/>
      <c r="C40" s="54"/>
      <c r="D40" s="54"/>
      <c r="E40" s="54"/>
      <c r="F40" s="54"/>
      <c r="G40" s="54"/>
      <c r="H40" s="54"/>
      <c r="I40" s="54"/>
    </row>
    <row r="41" spans="2:9" ht="14.25" customHeight="1">
      <c r="C41" s="1"/>
    </row>
    <row r="42" spans="2:9" ht="14.25" customHeight="1">
      <c r="C42" s="1"/>
    </row>
    <row r="43" spans="2:9" ht="14.25" customHeight="1">
      <c r="C43" s="1"/>
    </row>
    <row r="44" spans="2:9" ht="14.25" customHeight="1"/>
    <row r="45" spans="2:9" ht="14.25" customHeight="1"/>
    <row r="46" spans="2:9" ht="14.25" customHeight="1"/>
    <row r="47" spans="2:9" ht="14.25" customHeight="1">
      <c r="E47" s="277" t="str">
        <f ca="1">MID(CELL("nomfichier",A1),FIND("]",CELL("nomfichier",A1))+1,20)</f>
        <v>données Admin</v>
      </c>
    </row>
    <row r="48" spans="2:9"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sheetData>
  <mergeCells count="3">
    <mergeCell ref="B6:C6"/>
    <mergeCell ref="E6:H26"/>
    <mergeCell ref="B31:H31"/>
  </mergeCells>
  <pageMargins left="0.39370078740157483" right="0.39370078740157483" top="0.39370078740157483" bottom="0.39370078740157483" header="0" footer="0"/>
  <pageSetup paperSize="9" orientation="portrait"/>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B1:F1000"/>
  <sheetViews>
    <sheetView workbookViewId="0">
      <selection activeCell="F26" sqref="F26"/>
    </sheetView>
  </sheetViews>
  <sheetFormatPr baseColWidth="10" defaultColWidth="12.59765625" defaultRowHeight="15" customHeight="1"/>
  <cols>
    <col min="1" max="1" width="1.5" customWidth="1"/>
    <col min="2" max="2" width="5.3984375" customWidth="1"/>
    <col min="3" max="3" width="2.3984375" customWidth="1"/>
    <col min="4" max="4" width="58" customWidth="1"/>
    <col min="5" max="5" width="2.3984375" customWidth="1"/>
    <col min="6" max="6" width="11.59765625" customWidth="1"/>
    <col min="7" max="26" width="9.3984375" customWidth="1"/>
  </cols>
  <sheetData>
    <row r="1" spans="2:6" ht="6.75" customHeight="1"/>
    <row r="2" spans="2:6" ht="30.6" customHeight="1">
      <c r="B2" s="55"/>
      <c r="C2" s="56"/>
      <c r="D2" s="57" t="str">
        <f>'données Admin'!D2</f>
        <v>BTS Électrotechnique</v>
      </c>
      <c r="E2" s="56"/>
      <c r="F2" s="58"/>
    </row>
    <row r="3" spans="2:6" ht="14.25" customHeight="1">
      <c r="B3" s="59">
        <f>'données Admin'!B2</f>
        <v>0</v>
      </c>
      <c r="C3" s="8"/>
      <c r="D3" s="60"/>
      <c r="E3" s="8"/>
      <c r="F3" s="9"/>
    </row>
    <row r="4" spans="2:6" ht="28.2" customHeight="1">
      <c r="B4" s="61"/>
      <c r="C4" s="62"/>
      <c r="D4" s="63" t="str">
        <f>'données Admin'!D4</f>
        <v>Grille d'évaluation CCF de l'unité U51</v>
      </c>
      <c r="E4" s="62"/>
      <c r="F4" s="64"/>
    </row>
    <row r="5" spans="2:6" ht="14.25" customHeight="1">
      <c r="B5" s="21"/>
      <c r="C5" s="16"/>
      <c r="D5" s="65"/>
      <c r="E5" s="16"/>
      <c r="F5" s="66"/>
    </row>
    <row r="6" spans="2:6" ht="14.25" customHeight="1">
      <c r="B6" s="7"/>
      <c r="C6" s="8"/>
      <c r="D6" s="60" t="s">
        <v>17</v>
      </c>
      <c r="E6" s="8"/>
      <c r="F6" s="67"/>
    </row>
    <row r="7" spans="2:6" ht="14.25" customHeight="1">
      <c r="B7" s="21"/>
      <c r="C7" s="16"/>
      <c r="D7" s="16"/>
      <c r="E7" s="16"/>
      <c r="F7" s="66" t="s">
        <v>18</v>
      </c>
    </row>
    <row r="8" spans="2:6" ht="14.25" customHeight="1">
      <c r="B8" s="68" t="s">
        <v>19</v>
      </c>
      <c r="C8" s="16"/>
      <c r="D8" s="69" t="s">
        <v>20</v>
      </c>
      <c r="E8" s="16"/>
      <c r="F8" s="70">
        <v>0</v>
      </c>
    </row>
    <row r="9" spans="2:6" ht="14.25" customHeight="1">
      <c r="B9" s="71"/>
      <c r="C9" s="16"/>
      <c r="D9" s="72" t="s">
        <v>21</v>
      </c>
      <c r="E9" s="16"/>
      <c r="F9" s="73"/>
    </row>
    <row r="10" spans="2:6" ht="14.25" customHeight="1">
      <c r="B10" s="71"/>
      <c r="C10" s="16"/>
      <c r="D10" s="16"/>
      <c r="E10" s="16"/>
      <c r="F10" s="73"/>
    </row>
    <row r="11" spans="2:6" ht="14.25" customHeight="1">
      <c r="B11" s="68" t="s">
        <v>22</v>
      </c>
      <c r="C11" s="16"/>
      <c r="D11" s="69" t="s">
        <v>23</v>
      </c>
      <c r="E11" s="16"/>
      <c r="F11" s="74">
        <v>0.4</v>
      </c>
    </row>
    <row r="12" spans="2:6" ht="14.25" customHeight="1">
      <c r="B12" s="71"/>
      <c r="C12" s="16"/>
      <c r="D12" s="72" t="s">
        <v>24</v>
      </c>
      <c r="E12" s="16"/>
      <c r="F12" s="73"/>
    </row>
    <row r="13" spans="2:6" ht="14.25" customHeight="1">
      <c r="B13" s="71"/>
      <c r="C13" s="16"/>
      <c r="D13" s="16"/>
      <c r="E13" s="16"/>
      <c r="F13" s="73"/>
    </row>
    <row r="14" spans="2:6" ht="14.25" customHeight="1">
      <c r="B14" s="68" t="s">
        <v>25</v>
      </c>
      <c r="C14" s="16"/>
      <c r="D14" s="69" t="s">
        <v>26</v>
      </c>
      <c r="E14" s="16"/>
      <c r="F14" s="70">
        <v>0.75</v>
      </c>
    </row>
    <row r="15" spans="2:6" ht="14.25" customHeight="1">
      <c r="B15" s="71"/>
      <c r="C15" s="16"/>
      <c r="D15" s="72" t="s">
        <v>27</v>
      </c>
      <c r="E15" s="16"/>
      <c r="F15" s="73"/>
    </row>
    <row r="16" spans="2:6" ht="14.25" customHeight="1">
      <c r="B16" s="71"/>
      <c r="C16" s="16"/>
      <c r="D16" s="16"/>
      <c r="E16" s="16"/>
      <c r="F16" s="73"/>
    </row>
    <row r="17" spans="2:6" ht="14.25" customHeight="1">
      <c r="B17" s="68" t="s">
        <v>28</v>
      </c>
      <c r="C17" s="16"/>
      <c r="D17" s="69" t="s">
        <v>29</v>
      </c>
      <c r="E17" s="16"/>
      <c r="F17" s="74">
        <v>1</v>
      </c>
    </row>
    <row r="18" spans="2:6" ht="14.25" customHeight="1">
      <c r="B18" s="21"/>
      <c r="C18" s="16"/>
      <c r="D18" s="72" t="s">
        <v>30</v>
      </c>
      <c r="E18" s="16"/>
      <c r="F18" s="50"/>
    </row>
    <row r="19" spans="2:6" ht="14.25" customHeight="1">
      <c r="B19" s="21"/>
      <c r="C19" s="16"/>
      <c r="D19" s="16"/>
      <c r="E19" s="16"/>
      <c r="F19" s="50"/>
    </row>
    <row r="20" spans="2:6" ht="14.25" customHeight="1">
      <c r="B20" s="21"/>
      <c r="C20" s="16"/>
      <c r="D20" s="16"/>
      <c r="E20" s="16"/>
      <c r="F20" s="50"/>
    </row>
    <row r="21" spans="2:6" ht="14.25" customHeight="1">
      <c r="B21" s="21"/>
      <c r="C21" s="16"/>
      <c r="D21" s="16"/>
      <c r="E21" s="16"/>
      <c r="F21" s="50"/>
    </row>
    <row r="22" spans="2:6" ht="14.25" customHeight="1">
      <c r="B22" s="21"/>
      <c r="C22" s="16"/>
      <c r="D22" s="16"/>
      <c r="E22" s="16"/>
      <c r="F22" s="50"/>
    </row>
    <row r="23" spans="2:6" ht="14.25" customHeight="1">
      <c r="B23" s="21"/>
      <c r="C23" s="16"/>
      <c r="D23" s="16"/>
      <c r="E23" s="16"/>
      <c r="F23" s="50"/>
    </row>
    <row r="24" spans="2:6" ht="14.25" customHeight="1">
      <c r="B24" s="21"/>
      <c r="C24" s="16"/>
      <c r="D24" s="16"/>
      <c r="E24" s="16"/>
      <c r="F24" s="50"/>
    </row>
    <row r="25" spans="2:6" ht="14.25" customHeight="1">
      <c r="B25" s="31"/>
      <c r="C25" s="75"/>
      <c r="D25" s="75"/>
      <c r="E25" s="75"/>
      <c r="F25" s="76"/>
    </row>
    <row r="26" spans="2:6" ht="14.25" customHeight="1"/>
    <row r="27" spans="2:6" ht="14.25" customHeight="1"/>
    <row r="28" spans="2:6" ht="14.25" customHeight="1"/>
    <row r="29" spans="2:6" ht="14.25" customHeight="1"/>
    <row r="30" spans="2:6" ht="14.25" customHeight="1"/>
    <row r="31" spans="2:6" ht="14.25" customHeight="1"/>
    <row r="32" spans="2: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39370078740157483" right="0.39370078740157483" top="0.39370078740157483" bottom="0.39370078740157483" header="0" footer="0"/>
  <pageSetup paperSize="9" orientation="portrai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Z1000"/>
  <sheetViews>
    <sheetView topLeftCell="A46" workbookViewId="0">
      <selection activeCell="L69" sqref="L69"/>
    </sheetView>
  </sheetViews>
  <sheetFormatPr baseColWidth="10" defaultColWidth="12.59765625" defaultRowHeight="15" customHeight="1"/>
  <cols>
    <col min="1" max="1" width="0.8984375" customWidth="1"/>
    <col min="2" max="2" width="7.19921875" customWidth="1"/>
    <col min="3" max="3" width="54.8984375" customWidth="1"/>
    <col min="4" max="4" width="20.09765625" customWidth="1"/>
    <col min="5" max="8" width="11.69921875" customWidth="1"/>
    <col min="9" max="9" width="2.8984375" hidden="1" customWidth="1"/>
    <col min="10" max="11" width="4.3984375" customWidth="1"/>
    <col min="12" max="12" width="11.09765625" customWidth="1"/>
    <col min="13" max="13" width="2.19921875" customWidth="1"/>
    <col min="14" max="14" width="11.09765625" customWidth="1"/>
    <col min="15" max="15" width="2" customWidth="1"/>
    <col min="16" max="16" width="11.09765625" customWidth="1"/>
    <col min="17" max="17" width="1.8984375" customWidth="1"/>
    <col min="18" max="26" width="9.3984375" customWidth="1"/>
  </cols>
  <sheetData>
    <row r="1" spans="1:26" ht="6" customHeight="1">
      <c r="B1" s="77"/>
      <c r="C1" s="78"/>
      <c r="D1" s="77"/>
      <c r="E1" s="77"/>
      <c r="F1" s="77"/>
      <c r="G1" s="77"/>
      <c r="H1" s="77"/>
      <c r="I1" s="79"/>
      <c r="L1" s="80"/>
      <c r="N1" s="80"/>
      <c r="P1" s="80"/>
    </row>
    <row r="2" spans="1:26" ht="24.75" customHeight="1">
      <c r="B2" s="326" t="str">
        <f>'données Admin'!D2</f>
        <v>BTS Électrotechnique</v>
      </c>
      <c r="C2" s="327"/>
      <c r="D2" s="328" t="s">
        <v>31</v>
      </c>
      <c r="E2" s="329"/>
      <c r="F2" s="329"/>
      <c r="G2" s="329"/>
      <c r="H2" s="330"/>
      <c r="I2" s="79"/>
      <c r="L2" s="311" t="s">
        <v>32</v>
      </c>
      <c r="N2" s="311" t="s">
        <v>33</v>
      </c>
      <c r="P2" s="311" t="s">
        <v>34</v>
      </c>
    </row>
    <row r="3" spans="1:26" ht="21" customHeight="1">
      <c r="B3" s="81"/>
      <c r="C3" s="252" t="s">
        <v>207</v>
      </c>
      <c r="D3" s="82"/>
      <c r="E3" s="314">
        <f>'données Admin'!C10</f>
        <v>2023</v>
      </c>
      <c r="F3" s="315"/>
      <c r="G3" s="315"/>
      <c r="H3" s="286"/>
      <c r="I3" s="79"/>
      <c r="L3" s="312"/>
      <c r="N3" s="312"/>
      <c r="P3" s="312"/>
    </row>
    <row r="4" spans="1:26" ht="18.75" customHeight="1">
      <c r="B4" s="83"/>
      <c r="C4" s="84" t="s">
        <v>35</v>
      </c>
      <c r="D4" s="85"/>
      <c r="E4" s="316" t="str">
        <f>'données Admin'!$C$12</f>
        <v>Pierre</v>
      </c>
      <c r="F4" s="325"/>
      <c r="G4" s="316" t="str">
        <f>'données Admin'!C14</f>
        <v>QUIROULE</v>
      </c>
      <c r="H4" s="317"/>
      <c r="I4" s="79"/>
      <c r="L4" s="312"/>
      <c r="N4" s="312"/>
      <c r="P4" s="312"/>
    </row>
    <row r="5" spans="1:26" ht="18.75" customHeight="1">
      <c r="B5" s="83"/>
      <c r="C5" s="84" t="s">
        <v>36</v>
      </c>
      <c r="D5" s="85"/>
      <c r="E5" s="316" t="str">
        <f>'données Admin'!C18</f>
        <v>A2022 0000 0000</v>
      </c>
      <c r="F5" s="325"/>
      <c r="G5" s="275" t="s">
        <v>214</v>
      </c>
      <c r="H5" s="283" t="str">
        <f ca="1">IF(MID(CELL("nomfichier",A1),FIND("]",CELL("nomfichier",A1))+1,3)='données Admin'!C20,"OUI","NON")</f>
        <v>NON</v>
      </c>
      <c r="I5" s="79"/>
      <c r="L5" s="312"/>
      <c r="N5" s="312"/>
      <c r="P5" s="312"/>
    </row>
    <row r="6" spans="1:26" ht="14.25" customHeight="1">
      <c r="B6" s="86"/>
      <c r="C6" s="318" t="s">
        <v>37</v>
      </c>
      <c r="D6" s="87"/>
      <c r="E6" s="88" t="s">
        <v>19</v>
      </c>
      <c r="F6" s="89" t="s">
        <v>22</v>
      </c>
      <c r="G6" s="89" t="s">
        <v>25</v>
      </c>
      <c r="H6" s="90" t="s">
        <v>28</v>
      </c>
      <c r="I6" s="79"/>
      <c r="L6" s="312"/>
      <c r="N6" s="312"/>
      <c r="P6" s="312"/>
    </row>
    <row r="7" spans="1:26" ht="75" customHeight="1">
      <c r="B7" s="91"/>
      <c r="C7" s="288"/>
      <c r="D7" s="92"/>
      <c r="E7" s="93" t="s">
        <v>20</v>
      </c>
      <c r="F7" s="93" t="s">
        <v>23</v>
      </c>
      <c r="G7" s="93" t="s">
        <v>26</v>
      </c>
      <c r="H7" s="93" t="s">
        <v>29</v>
      </c>
      <c r="I7" s="79"/>
      <c r="L7" s="312"/>
      <c r="N7" s="312"/>
      <c r="P7" s="312"/>
    </row>
    <row r="8" spans="1:26" ht="46.5" customHeight="1">
      <c r="B8" s="91"/>
      <c r="C8" s="288"/>
      <c r="D8" s="92"/>
      <c r="E8" s="319">
        <v>0</v>
      </c>
      <c r="F8" s="321">
        <v>0.4</v>
      </c>
      <c r="G8" s="321">
        <v>0.75</v>
      </c>
      <c r="H8" s="323">
        <v>1</v>
      </c>
      <c r="I8" s="79"/>
      <c r="L8" s="313"/>
      <c r="N8" s="313"/>
      <c r="P8" s="313"/>
      <c r="S8" s="277"/>
      <c r="T8" s="277"/>
    </row>
    <row r="9" spans="1:26" ht="12.75" customHeight="1" thickBot="1">
      <c r="A9" s="10"/>
      <c r="B9" s="94"/>
      <c r="C9" s="295"/>
      <c r="D9" s="95"/>
      <c r="E9" s="320"/>
      <c r="F9" s="322"/>
      <c r="G9" s="322"/>
      <c r="H9" s="324"/>
      <c r="I9" s="79"/>
      <c r="J9" s="10"/>
      <c r="K9" s="10"/>
      <c r="L9" s="96"/>
      <c r="M9" s="10"/>
      <c r="N9" s="96"/>
      <c r="O9" s="10"/>
      <c r="P9" s="96"/>
      <c r="Q9" s="10"/>
      <c r="R9" s="10"/>
      <c r="S9" s="10"/>
      <c r="T9" s="10"/>
      <c r="U9" s="10"/>
      <c r="V9" s="10"/>
      <c r="W9" s="10"/>
      <c r="X9" s="10"/>
      <c r="Y9" s="10"/>
      <c r="Z9" s="10"/>
    </row>
    <row r="10" spans="1:26" ht="27.75" customHeight="1">
      <c r="A10" s="97"/>
      <c r="B10" s="98"/>
      <c r="C10" s="99"/>
      <c r="D10" s="100"/>
      <c r="E10" s="100"/>
      <c r="F10" s="100"/>
      <c r="G10" s="100"/>
      <c r="H10" s="101"/>
      <c r="I10" s="102"/>
      <c r="J10" s="97"/>
      <c r="K10" s="97"/>
      <c r="L10" s="265" t="s">
        <v>210</v>
      </c>
      <c r="M10" s="97"/>
      <c r="N10" s="104"/>
      <c r="O10" s="97"/>
      <c r="P10" s="104"/>
      <c r="Q10" s="97"/>
      <c r="R10" s="105" t="str">
        <f>IF((COUNTBLANK(L10)+COUNTBLANK(N10)+COUNTBLANK(P10))=3,"À COMPLETER",IF((COUNTBLANK(L10)+COUNTBLANK(N10)+COUNTBLANK(P10))=2,"","ERREUR"))</f>
        <v/>
      </c>
      <c r="S10" s="97"/>
      <c r="T10" s="97" t="str">
        <f ca="1">IF(MID(CELL("nomfichier",A1),FIND("]",CELL("nomfichier",A1))+1,20)='données Admin'!C20,"OUI","NON")</f>
        <v>NON</v>
      </c>
      <c r="U10" s="97"/>
      <c r="V10" s="97"/>
      <c r="W10" s="97"/>
      <c r="X10" s="97"/>
      <c r="Y10" s="97"/>
      <c r="Z10" s="97"/>
    </row>
    <row r="11" spans="1:26" ht="15.75" customHeight="1" thickBot="1">
      <c r="A11" s="97"/>
      <c r="B11" s="98"/>
      <c r="C11" s="301" t="s">
        <v>38</v>
      </c>
      <c r="D11" s="302"/>
      <c r="E11" s="302"/>
      <c r="F11" s="302"/>
      <c r="G11" s="302"/>
      <c r="H11" s="303"/>
      <c r="I11" s="102"/>
      <c r="J11" s="97"/>
      <c r="K11" s="97"/>
      <c r="L11" s="106"/>
      <c r="M11" s="97"/>
      <c r="N11" s="106"/>
      <c r="O11" s="97"/>
      <c r="P11" s="106"/>
      <c r="Q11" s="97"/>
      <c r="R11" s="105"/>
      <c r="S11" s="97"/>
      <c r="T11" s="97"/>
      <c r="U11" s="97"/>
      <c r="V11" s="97"/>
      <c r="W11" s="97"/>
      <c r="X11" s="97"/>
      <c r="Y11" s="97"/>
      <c r="Z11" s="97"/>
    </row>
    <row r="12" spans="1:26" ht="48" customHeight="1" thickBot="1">
      <c r="B12" s="107">
        <v>0.25</v>
      </c>
      <c r="C12" s="108" t="s">
        <v>39</v>
      </c>
      <c r="D12" s="109"/>
      <c r="E12" s="110"/>
      <c r="F12" s="266"/>
      <c r="G12" s="110"/>
      <c r="H12" s="112"/>
      <c r="I12" s="79" t="str">
        <f>IF(COUNTBLANK(E12) + COUNTBLANK(F12) + COUNTBLANK(G12)+ COUNTBLANK(H12 )= 3, IF(E12="X",0,IF(F12="X",F13,IF(G12="X",G13,IF(H12="X",H13,0)))),"erreur")</f>
        <v>erreur</v>
      </c>
      <c r="J12" s="113" t="str">
        <f>IF(COUNTBLANK(E12) + COUNTBLANK(F12) + COUNTBLANK(G12)+ COUNTBLANK(H12 )= 3,"","D")</f>
        <v>D</v>
      </c>
      <c r="K12" s="113"/>
      <c r="L12" s="114">
        <v>0.25</v>
      </c>
      <c r="N12" s="114">
        <v>0.25</v>
      </c>
      <c r="O12" s="10"/>
      <c r="P12" s="114">
        <v>0.25</v>
      </c>
      <c r="T12" s="277" t="str">
        <f ca="1">MID(CELL("nomfichier",A1),FIND("]",CELL("nomfichier",A1))+1,20)</f>
        <v>U51</v>
      </c>
    </row>
    <row r="13" spans="1:26" ht="14.25" customHeight="1">
      <c r="A13" s="10"/>
      <c r="B13" s="115"/>
      <c r="C13" s="116" t="s">
        <v>40</v>
      </c>
      <c r="D13" s="117"/>
      <c r="E13" s="118">
        <v>0</v>
      </c>
      <c r="F13" s="119">
        <f>H13*0.4</f>
        <v>2</v>
      </c>
      <c r="G13" s="120">
        <f>H13*0.75</f>
        <v>3.75</v>
      </c>
      <c r="H13" s="121">
        <v>5</v>
      </c>
      <c r="I13" s="79"/>
      <c r="L13" s="122"/>
      <c r="N13" s="122"/>
      <c r="P13" s="122"/>
    </row>
    <row r="14" spans="1:26" ht="15.75" customHeight="1">
      <c r="B14" s="123"/>
      <c r="C14" s="124" t="s">
        <v>41</v>
      </c>
      <c r="D14" s="125"/>
      <c r="E14" s="126"/>
      <c r="F14" s="126"/>
      <c r="G14" s="126"/>
      <c r="H14" s="127"/>
      <c r="I14" s="79"/>
      <c r="L14" s="122"/>
      <c r="N14" s="122"/>
      <c r="P14" s="122"/>
    </row>
    <row r="15" spans="1:26" ht="18" customHeight="1">
      <c r="B15" s="123"/>
      <c r="C15" s="310" t="s">
        <v>42</v>
      </c>
      <c r="D15" s="288"/>
      <c r="E15" s="126"/>
      <c r="F15" s="126"/>
      <c r="G15" s="126"/>
      <c r="H15" s="127"/>
      <c r="I15" s="79"/>
      <c r="L15" s="122"/>
      <c r="N15" s="122"/>
      <c r="P15" s="122"/>
    </row>
    <row r="16" spans="1:26" ht="27.75" customHeight="1">
      <c r="B16" s="123"/>
      <c r="C16" s="310" t="s">
        <v>43</v>
      </c>
      <c r="D16" s="288"/>
      <c r="E16" s="126"/>
      <c r="F16" s="126"/>
      <c r="G16" s="126"/>
      <c r="H16" s="127"/>
      <c r="I16" s="79"/>
      <c r="L16" s="122"/>
      <c r="N16" s="122"/>
      <c r="P16" s="122"/>
    </row>
    <row r="17" spans="1:16" ht="15.75" customHeight="1">
      <c r="B17" s="123"/>
      <c r="C17" s="124" t="s">
        <v>44</v>
      </c>
      <c r="D17" s="125"/>
      <c r="E17" s="126"/>
      <c r="F17" s="126"/>
      <c r="G17" s="126"/>
      <c r="H17" s="127"/>
      <c r="I17" s="79"/>
      <c r="L17" s="122"/>
      <c r="N17" s="122"/>
      <c r="P17" s="122"/>
    </row>
    <row r="18" spans="1:16" ht="15.75" customHeight="1">
      <c r="B18" s="123"/>
      <c r="C18" s="124" t="s">
        <v>45</v>
      </c>
      <c r="D18" s="125"/>
      <c r="E18" s="126"/>
      <c r="F18" s="126"/>
      <c r="G18" s="126"/>
      <c r="H18" s="127"/>
      <c r="I18" s="79"/>
      <c r="L18" s="122"/>
      <c r="N18" s="122"/>
      <c r="P18" s="122"/>
    </row>
    <row r="19" spans="1:16" ht="15.75" customHeight="1">
      <c r="B19" s="123"/>
      <c r="C19" s="124" t="s">
        <v>46</v>
      </c>
      <c r="D19" s="125"/>
      <c r="E19" s="126"/>
      <c r="F19" s="126"/>
      <c r="G19" s="126"/>
      <c r="H19" s="127"/>
      <c r="I19" s="79"/>
      <c r="L19" s="122"/>
      <c r="N19" s="122"/>
      <c r="P19" s="122"/>
    </row>
    <row r="20" spans="1:16" ht="15.75" customHeight="1">
      <c r="B20" s="123"/>
      <c r="C20" s="299" t="s">
        <v>47</v>
      </c>
      <c r="D20" s="288"/>
      <c r="E20" s="126"/>
      <c r="F20" s="126"/>
      <c r="G20" s="126"/>
      <c r="H20" s="127"/>
      <c r="I20" s="79"/>
      <c r="L20" s="122"/>
      <c r="N20" s="122"/>
      <c r="P20" s="122"/>
    </row>
    <row r="21" spans="1:16" ht="15.75" customHeight="1">
      <c r="B21" s="123"/>
      <c r="C21" s="299" t="s">
        <v>48</v>
      </c>
      <c r="D21" s="288"/>
      <c r="E21" s="126"/>
      <c r="F21" s="126"/>
      <c r="G21" s="126"/>
      <c r="H21" s="127"/>
      <c r="I21" s="79"/>
      <c r="L21" s="122"/>
      <c r="N21" s="122"/>
      <c r="P21" s="122"/>
    </row>
    <row r="22" spans="1:16" ht="7.5" customHeight="1">
      <c r="B22" s="91"/>
      <c r="C22" s="78"/>
      <c r="D22" s="77"/>
      <c r="E22" s="77"/>
      <c r="F22" s="77"/>
      <c r="G22" s="77"/>
      <c r="H22" s="129"/>
      <c r="I22" s="79"/>
      <c r="L22" s="122"/>
      <c r="N22" s="122"/>
      <c r="P22" s="122"/>
    </row>
    <row r="23" spans="1:16" ht="15" customHeight="1">
      <c r="B23" s="91"/>
      <c r="C23" s="301" t="s">
        <v>38</v>
      </c>
      <c r="D23" s="302"/>
      <c r="E23" s="302"/>
      <c r="F23" s="302"/>
      <c r="G23" s="302"/>
      <c r="H23" s="303"/>
      <c r="I23" s="79"/>
      <c r="L23" s="122"/>
      <c r="N23" s="122"/>
      <c r="P23" s="122"/>
    </row>
    <row r="24" spans="1:16" ht="48" customHeight="1">
      <c r="A24" s="130"/>
      <c r="B24" s="131">
        <v>0.25</v>
      </c>
      <c r="C24" s="297" t="s">
        <v>49</v>
      </c>
      <c r="D24" s="298"/>
      <c r="E24" s="132"/>
      <c r="F24" s="267"/>
      <c r="G24" s="133"/>
      <c r="H24" s="134"/>
      <c r="I24" s="79" t="str">
        <f>IF(COUNTBLANK(E24) + COUNTBLANK(F24) + COUNTBLANK(G24)+ COUNTBLANK(H24 )= 3, IF(E24="X",0,IF(F24="X",F25,IF(G24="X",G25,IF(H24="X",H25,0)))),"erreur")</f>
        <v>erreur</v>
      </c>
      <c r="J24" s="113" t="str">
        <f>IF(COUNTBLANK(E24) + COUNTBLANK(F24) + COUNTBLANK(G24)+ COUNTBLANK(H24 )= 3,"","D")</f>
        <v>D</v>
      </c>
      <c r="K24" s="113"/>
      <c r="L24" s="114">
        <v>0.25</v>
      </c>
      <c r="M24" s="16"/>
      <c r="N24" s="135">
        <v>0.25</v>
      </c>
      <c r="O24" s="16"/>
      <c r="P24" s="135">
        <v>0.25</v>
      </c>
    </row>
    <row r="25" spans="1:16" ht="13.5" customHeight="1">
      <c r="A25" s="10"/>
      <c r="B25" s="136"/>
      <c r="C25" s="137" t="s">
        <v>40</v>
      </c>
      <c r="D25" s="117"/>
      <c r="E25" s="118">
        <v>0</v>
      </c>
      <c r="F25" s="119">
        <f>H25*0.4</f>
        <v>2</v>
      </c>
      <c r="G25" s="120">
        <f>H25*0.75</f>
        <v>3.75</v>
      </c>
      <c r="H25" s="121">
        <v>5</v>
      </c>
      <c r="I25" s="79"/>
      <c r="L25" s="138"/>
      <c r="M25" s="16"/>
      <c r="N25" s="138"/>
      <c r="O25" s="16"/>
      <c r="P25" s="138"/>
    </row>
    <row r="26" spans="1:16" ht="13.5" customHeight="1">
      <c r="B26" s="123"/>
      <c r="C26" s="124" t="s">
        <v>50</v>
      </c>
      <c r="D26" s="139"/>
      <c r="E26" s="140"/>
      <c r="F26" s="140"/>
      <c r="G26" s="140"/>
      <c r="H26" s="141"/>
      <c r="I26" s="79"/>
      <c r="L26" s="138"/>
      <c r="M26" s="16"/>
      <c r="N26" s="138"/>
      <c r="O26" s="16"/>
      <c r="P26" s="138"/>
    </row>
    <row r="27" spans="1:16" ht="15" customHeight="1">
      <c r="B27" s="123"/>
      <c r="C27" s="124" t="s">
        <v>51</v>
      </c>
      <c r="D27" s="139"/>
      <c r="E27" s="140"/>
      <c r="F27" s="140"/>
      <c r="G27" s="140"/>
      <c r="H27" s="141"/>
      <c r="I27" s="79"/>
      <c r="L27" s="138"/>
      <c r="M27" s="16"/>
      <c r="N27" s="138"/>
      <c r="O27" s="16"/>
      <c r="P27" s="138"/>
    </row>
    <row r="28" spans="1:16" ht="15" customHeight="1">
      <c r="B28" s="123"/>
      <c r="C28" s="310" t="s">
        <v>52</v>
      </c>
      <c r="D28" s="288"/>
      <c r="E28" s="140"/>
      <c r="F28" s="140"/>
      <c r="G28" s="140"/>
      <c r="H28" s="141"/>
      <c r="I28" s="79"/>
      <c r="L28" s="138"/>
      <c r="M28" s="16"/>
      <c r="N28" s="138"/>
      <c r="O28" s="16"/>
      <c r="P28" s="138"/>
    </row>
    <row r="29" spans="1:16" ht="15" customHeight="1">
      <c r="B29" s="123"/>
      <c r="C29" s="124" t="s">
        <v>53</v>
      </c>
      <c r="D29" s="139"/>
      <c r="E29" s="140"/>
      <c r="F29" s="140"/>
      <c r="G29" s="140"/>
      <c r="H29" s="141"/>
      <c r="I29" s="79"/>
      <c r="L29" s="138"/>
      <c r="M29" s="16"/>
      <c r="N29" s="138"/>
      <c r="O29" s="16"/>
      <c r="P29" s="138"/>
    </row>
    <row r="30" spans="1:16" ht="15" customHeight="1">
      <c r="B30" s="123"/>
      <c r="C30" s="124" t="s">
        <v>54</v>
      </c>
      <c r="D30" s="139" t="s">
        <v>55</v>
      </c>
      <c r="E30" s="142"/>
      <c r="F30" s="143"/>
      <c r="G30" s="144"/>
      <c r="H30" s="145"/>
      <c r="I30" s="79"/>
      <c r="L30" s="138"/>
      <c r="M30" s="16"/>
      <c r="N30" s="138"/>
      <c r="O30" s="16"/>
      <c r="P30" s="138"/>
    </row>
    <row r="31" spans="1:16" ht="15" customHeight="1">
      <c r="B31" s="146"/>
      <c r="C31" s="128" t="s">
        <v>56</v>
      </c>
      <c r="D31" s="139"/>
      <c r="E31" s="142"/>
      <c r="F31" s="143"/>
      <c r="G31" s="144"/>
      <c r="H31" s="145"/>
      <c r="I31" s="79"/>
      <c r="L31" s="138"/>
      <c r="M31" s="16"/>
      <c r="N31" s="138"/>
      <c r="O31" s="16"/>
      <c r="P31" s="138"/>
    </row>
    <row r="32" spans="1:16" ht="15" customHeight="1">
      <c r="B32" s="146"/>
      <c r="C32" s="128" t="s">
        <v>57</v>
      </c>
      <c r="D32" s="139"/>
      <c r="E32" s="142"/>
      <c r="F32" s="143"/>
      <c r="G32" s="144"/>
      <c r="H32" s="145"/>
      <c r="I32" s="79"/>
      <c r="L32" s="138"/>
      <c r="M32" s="16"/>
      <c r="N32" s="138"/>
      <c r="O32" s="16"/>
      <c r="P32" s="138"/>
    </row>
    <row r="33" spans="1:26" ht="15" customHeight="1">
      <c r="B33" s="146"/>
      <c r="C33" s="128" t="s">
        <v>58</v>
      </c>
      <c r="D33" s="139"/>
      <c r="E33" s="142"/>
      <c r="F33" s="143"/>
      <c r="G33" s="144"/>
      <c r="H33" s="145"/>
      <c r="I33" s="79"/>
      <c r="L33" s="138"/>
      <c r="M33" s="16"/>
      <c r="N33" s="138"/>
      <c r="O33" s="16"/>
      <c r="P33" s="138"/>
    </row>
    <row r="34" spans="1:26" ht="15" customHeight="1">
      <c r="B34" s="146"/>
      <c r="C34" s="128" t="s">
        <v>59</v>
      </c>
      <c r="D34" s="139"/>
      <c r="E34" s="142"/>
      <c r="F34" s="143"/>
      <c r="G34" s="144"/>
      <c r="H34" s="145"/>
      <c r="I34" s="79"/>
      <c r="L34" s="138"/>
      <c r="M34" s="16"/>
      <c r="N34" s="138"/>
      <c r="O34" s="16"/>
      <c r="P34" s="138"/>
    </row>
    <row r="35" spans="1:26" ht="15" customHeight="1">
      <c r="B35" s="146"/>
      <c r="C35" s="128" t="s">
        <v>60</v>
      </c>
      <c r="D35" s="139"/>
      <c r="E35" s="126"/>
      <c r="F35" s="126"/>
      <c r="G35" s="126"/>
      <c r="H35" s="127"/>
      <c r="I35" s="79"/>
      <c r="L35" s="138"/>
      <c r="M35" s="16"/>
      <c r="N35" s="138"/>
      <c r="O35" s="16"/>
      <c r="P35" s="138"/>
    </row>
    <row r="36" spans="1:26" ht="7.5" customHeight="1">
      <c r="B36" s="91"/>
      <c r="C36" s="147"/>
      <c r="D36" s="78"/>
      <c r="E36" s="78"/>
      <c r="F36" s="78"/>
      <c r="G36" s="78"/>
      <c r="H36" s="148"/>
      <c r="I36" s="79"/>
      <c r="L36" s="138"/>
      <c r="M36" s="16"/>
      <c r="N36" s="138"/>
      <c r="O36" s="16"/>
      <c r="P36" s="138"/>
    </row>
    <row r="37" spans="1:26" ht="15.75" customHeight="1">
      <c r="B37" s="91"/>
      <c r="C37" s="147"/>
      <c r="D37" s="301" t="s">
        <v>38</v>
      </c>
      <c r="E37" s="302"/>
      <c r="F37" s="302"/>
      <c r="G37" s="302"/>
      <c r="H37" s="303"/>
      <c r="I37" s="79"/>
      <c r="L37" s="138"/>
      <c r="M37" s="16"/>
      <c r="N37" s="138"/>
      <c r="O37" s="16"/>
      <c r="P37" s="138"/>
    </row>
    <row r="38" spans="1:26" ht="47.25" customHeight="1">
      <c r="B38" s="107">
        <f>IF((COUNTBLANK(L10) + COUNTBLANK(N10) + COUNTBLANK(P10)) = 2, IF(L10="x",0.25,IF(N10="x",0.5,IF(P10="x",0,"Erreur"))),"Erreur")</f>
        <v>0.25</v>
      </c>
      <c r="C38" s="297" t="s">
        <v>61</v>
      </c>
      <c r="D38" s="298"/>
      <c r="E38" s="110"/>
      <c r="F38" s="266"/>
      <c r="G38" s="111"/>
      <c r="H38" s="112"/>
      <c r="I38" s="79" t="str">
        <f>IF(B38&gt;0, IF(COUNTBLANK(E38) + COUNTBLANK(F38) + COUNTBLANK(G38)+ COUNTBLANK(H38 )= 3, IF(E38="X",0,IF(F38="X",F39,IF(G38="X",G39,IF(H38="X",H39,0)))),"erreur"),0)</f>
        <v>erreur</v>
      </c>
      <c r="J38" s="113" t="str">
        <f>IF(COUNTBLANK(E38)+COUNTBLANK(F38)+COUNTBLANK(G38)+COUNTBLANK(H38)=3,"",IF(B38=0,"","D"))</f>
        <v>D</v>
      </c>
      <c r="K38" s="113"/>
      <c r="L38" s="114">
        <v>0.25</v>
      </c>
      <c r="M38" s="16"/>
      <c r="N38" s="135">
        <v>0.5</v>
      </c>
      <c r="O38" s="16"/>
      <c r="P38" s="135">
        <v>0</v>
      </c>
    </row>
    <row r="39" spans="1:26" ht="12.75" customHeight="1">
      <c r="A39" s="10"/>
      <c r="B39" s="115"/>
      <c r="C39" s="149" t="str">
        <f>IF(B38=0,"0/20",IF(B38=0.25,"5/20",IF(B38=0.5,"10/20","Erreur")))</f>
        <v>5/20</v>
      </c>
      <c r="D39" s="117"/>
      <c r="E39" s="118">
        <v>0</v>
      </c>
      <c r="F39" s="119">
        <f>H39*0.4</f>
        <v>2</v>
      </c>
      <c r="G39" s="120">
        <f>H39*0.75</f>
        <v>3.75</v>
      </c>
      <c r="H39" s="121">
        <f>B38*20</f>
        <v>5</v>
      </c>
      <c r="I39" s="79"/>
      <c r="L39" s="122"/>
      <c r="N39" s="122"/>
      <c r="P39" s="122"/>
    </row>
    <row r="40" spans="1:26" ht="12.75" customHeight="1">
      <c r="B40" s="123"/>
      <c r="C40" s="150" t="s">
        <v>62</v>
      </c>
      <c r="D40" s="151"/>
      <c r="E40" s="152"/>
      <c r="F40" s="152"/>
      <c r="G40" s="152"/>
      <c r="H40" s="153"/>
      <c r="I40" s="79"/>
      <c r="L40" s="122"/>
      <c r="N40" s="122"/>
      <c r="P40" s="122"/>
    </row>
    <row r="41" spans="1:26" ht="12.75" customHeight="1">
      <c r="B41" s="123"/>
      <c r="C41" s="150" t="s">
        <v>44</v>
      </c>
      <c r="D41" s="151"/>
      <c r="E41" s="152"/>
      <c r="F41" s="152"/>
      <c r="G41" s="152"/>
      <c r="H41" s="153"/>
      <c r="I41" s="79"/>
      <c r="L41" s="122"/>
      <c r="N41" s="122"/>
      <c r="P41" s="122"/>
    </row>
    <row r="42" spans="1:26" ht="13.5" customHeight="1">
      <c r="B42" s="123"/>
      <c r="C42" s="150" t="s">
        <v>63</v>
      </c>
      <c r="D42" s="151"/>
      <c r="E42" s="152"/>
      <c r="F42" s="152"/>
      <c r="G42" s="152"/>
      <c r="H42" s="153"/>
      <c r="I42" s="79"/>
      <c r="L42" s="122"/>
      <c r="N42" s="122"/>
      <c r="P42" s="122"/>
    </row>
    <row r="43" spans="1:26" ht="13.5" customHeight="1">
      <c r="B43" s="123"/>
      <c r="C43" s="150" t="s">
        <v>64</v>
      </c>
      <c r="D43" s="151"/>
      <c r="E43" s="152"/>
      <c r="F43" s="152"/>
      <c r="G43" s="152"/>
      <c r="H43" s="153"/>
      <c r="I43" s="79"/>
      <c r="L43" s="122"/>
      <c r="N43" s="122"/>
      <c r="P43" s="122"/>
    </row>
    <row r="44" spans="1:26" ht="13.5" customHeight="1">
      <c r="B44" s="123"/>
      <c r="C44" s="150" t="s">
        <v>65</v>
      </c>
      <c r="D44" s="151"/>
      <c r="E44" s="152"/>
      <c r="F44" s="152"/>
      <c r="G44" s="152"/>
      <c r="H44" s="153"/>
      <c r="I44" s="79"/>
      <c r="L44" s="122"/>
      <c r="N44" s="122"/>
      <c r="P44" s="122"/>
    </row>
    <row r="45" spans="1:26" ht="13.5" customHeight="1">
      <c r="B45" s="123"/>
      <c r="C45" s="150" t="s">
        <v>66</v>
      </c>
      <c r="D45" s="151"/>
      <c r="E45" s="152"/>
      <c r="F45" s="152"/>
      <c r="G45" s="152"/>
      <c r="H45" s="153"/>
      <c r="I45" s="79"/>
      <c r="L45" s="122"/>
      <c r="N45" s="122"/>
      <c r="P45" s="122"/>
    </row>
    <row r="46" spans="1:26" ht="16.5" customHeight="1">
      <c r="A46" s="154"/>
      <c r="B46" s="155"/>
      <c r="C46" s="299" t="s">
        <v>67</v>
      </c>
      <c r="D46" s="288"/>
      <c r="E46" s="140"/>
      <c r="F46" s="140"/>
      <c r="G46" s="140"/>
      <c r="H46" s="141"/>
      <c r="I46" s="156"/>
      <c r="J46" s="154"/>
      <c r="K46" s="154"/>
      <c r="L46" s="157"/>
      <c r="M46" s="154"/>
      <c r="N46" s="157"/>
      <c r="O46" s="154"/>
      <c r="P46" s="157"/>
      <c r="Q46" s="154"/>
      <c r="R46" s="154"/>
      <c r="S46" s="154"/>
      <c r="T46" s="154"/>
      <c r="U46" s="154"/>
      <c r="V46" s="154"/>
      <c r="W46" s="154"/>
      <c r="X46" s="154"/>
      <c r="Y46" s="154"/>
      <c r="Z46" s="154"/>
    </row>
    <row r="47" spans="1:26" ht="13.5" customHeight="1">
      <c r="B47" s="123"/>
      <c r="C47" s="150" t="s">
        <v>68</v>
      </c>
      <c r="D47" s="151"/>
      <c r="E47" s="152"/>
      <c r="F47" s="152"/>
      <c r="G47" s="152"/>
      <c r="H47" s="153"/>
      <c r="I47" s="79"/>
      <c r="L47" s="122"/>
      <c r="N47" s="122"/>
      <c r="P47" s="122"/>
    </row>
    <row r="48" spans="1:26" ht="13.5" customHeight="1">
      <c r="B48" s="123"/>
      <c r="C48" s="300" t="s">
        <v>69</v>
      </c>
      <c r="D48" s="288"/>
      <c r="E48" s="152"/>
      <c r="F48" s="152"/>
      <c r="G48" s="152"/>
      <c r="H48" s="153"/>
      <c r="I48" s="79"/>
      <c r="L48" s="122"/>
      <c r="N48" s="122"/>
      <c r="P48" s="122"/>
    </row>
    <row r="49" spans="1:16" ht="26.25" customHeight="1">
      <c r="B49" s="123"/>
      <c r="C49" s="299" t="s">
        <v>70</v>
      </c>
      <c r="D49" s="288"/>
      <c r="E49" s="158"/>
      <c r="F49" s="158"/>
      <c r="G49" s="158"/>
      <c r="H49" s="159"/>
      <c r="I49" s="79"/>
      <c r="L49" s="122"/>
      <c r="N49" s="122"/>
      <c r="P49" s="122"/>
    </row>
    <row r="50" spans="1:16" ht="7.5" customHeight="1">
      <c r="B50" s="123"/>
      <c r="C50" s="78"/>
      <c r="D50" s="77"/>
      <c r="E50" s="77"/>
      <c r="F50" s="77"/>
      <c r="G50" s="77"/>
      <c r="H50" s="129"/>
      <c r="I50" s="79"/>
      <c r="L50" s="122"/>
      <c r="N50" s="122"/>
      <c r="P50" s="122"/>
    </row>
    <row r="51" spans="1:16" ht="15" customHeight="1">
      <c r="B51" s="123"/>
      <c r="C51" s="78"/>
      <c r="D51" s="301" t="s">
        <v>38</v>
      </c>
      <c r="E51" s="302"/>
      <c r="F51" s="302"/>
      <c r="G51" s="302"/>
      <c r="H51" s="303"/>
      <c r="I51" s="79"/>
      <c r="L51" s="122"/>
      <c r="N51" s="122"/>
      <c r="P51" s="122"/>
    </row>
    <row r="52" spans="1:16" ht="48" customHeight="1">
      <c r="B52" s="107">
        <f>IF((COUNTBLANK(L10) + COUNTBLANK(N10) + COUNTBLANK(P10)) = 2, IF(L10="x",0.25,IF(N10="x",0,IF(P10="x",0.5,"Erreur"))),"Erreur")</f>
        <v>0.25</v>
      </c>
      <c r="C52" s="297" t="s">
        <v>71</v>
      </c>
      <c r="D52" s="298"/>
      <c r="E52" s="110"/>
      <c r="F52" s="266"/>
      <c r="G52" s="111"/>
      <c r="H52" s="112"/>
      <c r="I52" s="79" t="str">
        <f>IF(B52&gt;0, IF(COUNTBLANK(E52) + COUNTBLANK(F52) + COUNTBLANK(G52)+ COUNTBLANK(H52 )= 3, IF(E52="X",0,IF(F52="X",F53,IF(G52="X",G53,IF(H52="X",H53,0)))),"erreur"),0)</f>
        <v>erreur</v>
      </c>
      <c r="J52" s="113" t="str">
        <f>IF(COUNTBLANK(E52)+COUNTBLANK(F52)+COUNTBLANK(G52)+COUNTBLANK(H52)=3,"",IF(B52=0,"","D"))</f>
        <v>D</v>
      </c>
      <c r="K52" s="113"/>
      <c r="L52" s="114">
        <v>0.25</v>
      </c>
      <c r="M52" s="16"/>
      <c r="N52" s="135">
        <v>0</v>
      </c>
      <c r="O52" s="16"/>
      <c r="P52" s="135">
        <v>0.5</v>
      </c>
    </row>
    <row r="53" spans="1:16" ht="12.75" customHeight="1">
      <c r="A53" s="10"/>
      <c r="B53" s="136"/>
      <c r="C53" s="149" t="str">
        <f>IF(B52=0,"0/20",IF(B52=0.25,"5/20",IF(B52=0.5,"10/20","Erreur")))</f>
        <v>5/20</v>
      </c>
      <c r="D53" s="117"/>
      <c r="E53" s="118">
        <v>0</v>
      </c>
      <c r="F53" s="119">
        <f>H53*0.4</f>
        <v>2</v>
      </c>
      <c r="G53" s="120">
        <f>H53*0.75</f>
        <v>3.75</v>
      </c>
      <c r="H53" s="121">
        <f>B52*20</f>
        <v>5</v>
      </c>
      <c r="I53" s="79"/>
      <c r="L53" s="122"/>
      <c r="N53" s="122"/>
      <c r="P53" s="122"/>
    </row>
    <row r="54" spans="1:16" ht="12.75" customHeight="1">
      <c r="A54" s="10"/>
      <c r="B54" s="136"/>
      <c r="C54" s="150" t="s">
        <v>72</v>
      </c>
      <c r="D54" s="160"/>
      <c r="E54" s="143"/>
      <c r="F54" s="161"/>
      <c r="G54" s="161"/>
      <c r="H54" s="162"/>
      <c r="I54" s="79"/>
      <c r="L54" s="122"/>
      <c r="N54" s="122"/>
      <c r="P54" s="122"/>
    </row>
    <row r="55" spans="1:16" ht="12.75" customHeight="1">
      <c r="A55" s="10"/>
      <c r="B55" s="136"/>
      <c r="C55" s="150" t="s">
        <v>63</v>
      </c>
      <c r="D55" s="160"/>
      <c r="E55" s="143"/>
      <c r="F55" s="161"/>
      <c r="G55" s="161"/>
      <c r="H55" s="162"/>
      <c r="I55" s="79"/>
      <c r="L55" s="122"/>
      <c r="N55" s="122"/>
      <c r="P55" s="122"/>
    </row>
    <row r="56" spans="1:16" ht="12.75" customHeight="1">
      <c r="A56" s="10"/>
      <c r="B56" s="136"/>
      <c r="C56" s="150" t="s">
        <v>65</v>
      </c>
      <c r="D56" s="160"/>
      <c r="E56" s="143"/>
      <c r="F56" s="161"/>
      <c r="G56" s="161"/>
      <c r="H56" s="162"/>
      <c r="I56" s="79"/>
      <c r="L56" s="122"/>
      <c r="N56" s="122"/>
      <c r="P56" s="122"/>
    </row>
    <row r="57" spans="1:16" ht="12.75" customHeight="1">
      <c r="A57" s="10"/>
      <c r="B57" s="136"/>
      <c r="C57" s="150" t="s">
        <v>73</v>
      </c>
      <c r="D57" s="160"/>
      <c r="E57" s="143"/>
      <c r="F57" s="161"/>
      <c r="G57" s="161"/>
      <c r="H57" s="162"/>
      <c r="I57" s="79"/>
      <c r="L57" s="122"/>
      <c r="N57" s="122"/>
      <c r="P57" s="122"/>
    </row>
    <row r="58" spans="1:16" ht="12.75" customHeight="1">
      <c r="A58" s="10"/>
      <c r="B58" s="136"/>
      <c r="C58" s="150" t="s">
        <v>74</v>
      </c>
      <c r="D58" s="160"/>
      <c r="E58" s="143"/>
      <c r="F58" s="161"/>
      <c r="G58" s="161"/>
      <c r="H58" s="162"/>
      <c r="I58" s="79"/>
      <c r="L58" s="122"/>
      <c r="N58" s="122"/>
      <c r="P58" s="122"/>
    </row>
    <row r="59" spans="1:16" ht="12.75" customHeight="1">
      <c r="A59" s="10"/>
      <c r="B59" s="136"/>
      <c r="C59" s="150" t="s">
        <v>75</v>
      </c>
      <c r="D59" s="160"/>
      <c r="E59" s="143"/>
      <c r="F59" s="161"/>
      <c r="G59" s="161"/>
      <c r="H59" s="162"/>
      <c r="I59" s="79"/>
      <c r="L59" s="122"/>
      <c r="N59" s="122"/>
      <c r="P59" s="122"/>
    </row>
    <row r="60" spans="1:16" ht="12.75" customHeight="1">
      <c r="A60" s="10"/>
      <c r="B60" s="136"/>
      <c r="C60" s="150" t="s">
        <v>76</v>
      </c>
      <c r="D60" s="160"/>
      <c r="E60" s="143"/>
      <c r="F60" s="161"/>
      <c r="G60" s="161"/>
      <c r="H60" s="162"/>
      <c r="I60" s="79"/>
      <c r="L60" s="122"/>
      <c r="N60" s="122"/>
      <c r="P60" s="122"/>
    </row>
    <row r="61" spans="1:16" ht="12.75" customHeight="1">
      <c r="A61" s="10"/>
      <c r="B61" s="136"/>
      <c r="C61" s="150" t="s">
        <v>59</v>
      </c>
      <c r="D61" s="160"/>
      <c r="E61" s="143"/>
      <c r="F61" s="161"/>
      <c r="G61" s="161"/>
      <c r="H61" s="162"/>
      <c r="I61" s="79"/>
      <c r="L61" s="122"/>
      <c r="N61" s="122"/>
      <c r="P61" s="122"/>
    </row>
    <row r="62" spans="1:16" ht="14.25" customHeight="1">
      <c r="A62" s="10"/>
      <c r="B62" s="136"/>
      <c r="C62" s="150" t="s">
        <v>60</v>
      </c>
      <c r="D62" s="163"/>
      <c r="E62" s="143"/>
      <c r="F62" s="161"/>
      <c r="G62" s="161"/>
      <c r="H62" s="162"/>
      <c r="I62" s="79"/>
      <c r="L62" s="122"/>
      <c r="N62" s="122"/>
      <c r="P62" s="122"/>
    </row>
    <row r="63" spans="1:16" ht="16.5" customHeight="1">
      <c r="A63" s="10"/>
      <c r="B63" s="136"/>
      <c r="C63" s="299" t="s">
        <v>77</v>
      </c>
      <c r="D63" s="288"/>
      <c r="E63" s="143"/>
      <c r="F63" s="161"/>
      <c r="G63" s="161"/>
      <c r="H63" s="162"/>
      <c r="I63" s="79"/>
      <c r="L63" s="122"/>
      <c r="N63" s="122"/>
      <c r="P63" s="122"/>
    </row>
    <row r="64" spans="1:16" ht="29.25" customHeight="1">
      <c r="A64" s="10"/>
      <c r="B64" s="136"/>
      <c r="C64" s="299" t="s">
        <v>78</v>
      </c>
      <c r="D64" s="288"/>
      <c r="E64" s="143"/>
      <c r="F64" s="161"/>
      <c r="G64" s="161"/>
      <c r="H64" s="162"/>
      <c r="I64" s="79"/>
      <c r="L64" s="164"/>
      <c r="N64" s="164"/>
      <c r="P64" s="164"/>
    </row>
    <row r="65" spans="1:16" ht="10.5" customHeight="1">
      <c r="B65" s="91"/>
      <c r="C65" s="147"/>
      <c r="D65" s="77"/>
      <c r="E65" s="77"/>
      <c r="F65" s="77"/>
      <c r="G65" s="77"/>
      <c r="H65" s="129"/>
      <c r="I65" s="79"/>
      <c r="L65" s="80"/>
      <c r="N65" s="80"/>
      <c r="P65" s="80"/>
    </row>
    <row r="66" spans="1:16" ht="31.5" customHeight="1">
      <c r="A66" s="80"/>
      <c r="B66" s="136"/>
      <c r="C66" s="165" t="s">
        <v>79</v>
      </c>
      <c r="D66" s="166"/>
      <c r="E66" s="167"/>
      <c r="F66" s="168" t="s">
        <v>80</v>
      </c>
      <c r="G66" s="169" t="s">
        <v>81</v>
      </c>
      <c r="H66" s="170" t="e">
        <f>I12+I24+I38+I52</f>
        <v>#VALUE!</v>
      </c>
      <c r="I66" s="79"/>
      <c r="J66" s="80"/>
      <c r="K66" s="80"/>
      <c r="L66" s="80"/>
      <c r="N66" s="80"/>
      <c r="P66" s="80"/>
    </row>
    <row r="67" spans="1:16" ht="6" customHeight="1">
      <c r="B67" s="91"/>
      <c r="C67" s="78"/>
      <c r="D67" s="77"/>
      <c r="E67" s="77"/>
      <c r="F67" s="77"/>
      <c r="G67" s="77"/>
      <c r="H67" s="129"/>
      <c r="I67" s="79"/>
      <c r="L67" s="80"/>
      <c r="N67" s="80"/>
      <c r="P67" s="80"/>
    </row>
    <row r="68" spans="1:16" ht="20.25" customHeight="1">
      <c r="B68" s="91"/>
      <c r="C68" s="171" t="s">
        <v>82</v>
      </c>
      <c r="D68" s="77"/>
      <c r="E68" s="304" t="s">
        <v>83</v>
      </c>
      <c r="F68" s="288"/>
      <c r="G68" s="288"/>
      <c r="H68" s="290"/>
      <c r="I68" s="79"/>
      <c r="L68" s="80"/>
      <c r="N68" s="80"/>
      <c r="P68" s="80"/>
    </row>
    <row r="69" spans="1:16" ht="20.25" customHeight="1">
      <c r="B69" s="91"/>
      <c r="C69" s="171" t="s">
        <v>84</v>
      </c>
      <c r="D69" s="77"/>
      <c r="E69" s="304" t="s">
        <v>83</v>
      </c>
      <c r="F69" s="288"/>
      <c r="G69" s="288"/>
      <c r="H69" s="290"/>
      <c r="I69" s="79"/>
      <c r="L69" s="80"/>
      <c r="N69" s="80"/>
      <c r="P69" s="80"/>
    </row>
    <row r="70" spans="1:16" ht="5.25" customHeight="1">
      <c r="A70" s="40"/>
      <c r="B70" s="172"/>
      <c r="C70" s="173"/>
      <c r="D70" s="173"/>
      <c r="E70" s="173"/>
      <c r="F70" s="173"/>
      <c r="G70" s="173"/>
      <c r="H70" s="174"/>
      <c r="I70" s="79"/>
      <c r="J70" s="40"/>
      <c r="K70" s="40"/>
      <c r="L70" s="80"/>
      <c r="N70" s="80"/>
      <c r="P70" s="80"/>
    </row>
    <row r="71" spans="1:16" ht="15.75" customHeight="1">
      <c r="B71" s="91"/>
      <c r="C71" s="305" t="s">
        <v>85</v>
      </c>
      <c r="D71" s="292"/>
      <c r="E71" s="292"/>
      <c r="F71" s="292"/>
      <c r="G71" s="292"/>
      <c r="H71" s="293"/>
      <c r="I71" s="79"/>
      <c r="L71" s="80"/>
      <c r="N71" s="80"/>
      <c r="P71" s="80"/>
    </row>
    <row r="72" spans="1:16" ht="14.25" customHeight="1">
      <c r="B72" s="91"/>
      <c r="C72" s="291" t="s">
        <v>86</v>
      </c>
      <c r="D72" s="292"/>
      <c r="E72" s="292"/>
      <c r="F72" s="292"/>
      <c r="G72" s="292"/>
      <c r="H72" s="293"/>
      <c r="I72" s="79"/>
      <c r="L72" s="80"/>
      <c r="N72" s="80"/>
      <c r="P72" s="80"/>
    </row>
    <row r="73" spans="1:16" ht="20.25" customHeight="1">
      <c r="B73" s="91"/>
      <c r="C73" s="306"/>
      <c r="D73" s="288"/>
      <c r="E73" s="288"/>
      <c r="F73" s="288"/>
      <c r="G73" s="288"/>
      <c r="H73" s="290"/>
      <c r="I73" s="79"/>
      <c r="L73" s="80"/>
      <c r="N73" s="80"/>
      <c r="P73" s="80"/>
    </row>
    <row r="74" spans="1:16" ht="46.5" customHeight="1">
      <c r="B74" s="91"/>
      <c r="C74" s="294"/>
      <c r="D74" s="295"/>
      <c r="E74" s="295"/>
      <c r="F74" s="295"/>
      <c r="G74" s="295"/>
      <c r="H74" s="296"/>
      <c r="I74" s="79"/>
      <c r="L74" s="80"/>
      <c r="N74" s="80"/>
      <c r="P74" s="80"/>
    </row>
    <row r="75" spans="1:16" ht="18" customHeight="1">
      <c r="B75" s="91"/>
      <c r="C75" s="175" t="s">
        <v>87</v>
      </c>
      <c r="D75" s="176" t="s">
        <v>88</v>
      </c>
      <c r="E75" s="307" t="s">
        <v>89</v>
      </c>
      <c r="F75" s="308"/>
      <c r="G75" s="308"/>
      <c r="H75" s="309"/>
      <c r="I75" s="79"/>
      <c r="L75" s="80"/>
      <c r="N75" s="80"/>
      <c r="P75" s="80"/>
    </row>
    <row r="76" spans="1:16" ht="35.25" customHeight="1">
      <c r="B76" s="91"/>
      <c r="C76" s="291" t="s">
        <v>90</v>
      </c>
      <c r="D76" s="292"/>
      <c r="E76" s="292"/>
      <c r="F76" s="292"/>
      <c r="G76" s="292"/>
      <c r="H76" s="293"/>
      <c r="I76" s="79"/>
      <c r="L76" s="80"/>
      <c r="N76" s="80"/>
      <c r="P76" s="80"/>
    </row>
    <row r="77" spans="1:16" ht="36" customHeight="1">
      <c r="B77" s="91"/>
      <c r="C77" s="294"/>
      <c r="D77" s="295"/>
      <c r="E77" s="295"/>
      <c r="F77" s="295"/>
      <c r="G77" s="295"/>
      <c r="H77" s="296"/>
      <c r="I77" s="79"/>
      <c r="L77" s="80"/>
      <c r="N77" s="80"/>
      <c r="P77" s="80"/>
    </row>
    <row r="78" spans="1:16" ht="8.25" customHeight="1">
      <c r="B78" s="177"/>
      <c r="C78" s="178"/>
      <c r="D78" s="179"/>
      <c r="E78" s="179"/>
      <c r="F78" s="179"/>
      <c r="G78" s="179"/>
      <c r="H78" s="180"/>
      <c r="I78" s="79"/>
      <c r="L78" s="80"/>
      <c r="N78" s="80"/>
      <c r="P78" s="80"/>
    </row>
    <row r="79" spans="1:16" ht="8.25" customHeight="1">
      <c r="B79" s="77"/>
      <c r="C79" s="78"/>
      <c r="D79" s="77"/>
      <c r="E79" s="77"/>
      <c r="F79" s="77"/>
      <c r="G79" s="77"/>
      <c r="H79" s="77"/>
      <c r="I79" s="79"/>
      <c r="L79" s="80"/>
      <c r="N79" s="80"/>
      <c r="P79" s="80"/>
    </row>
    <row r="80" spans="1:16" ht="11.25" customHeight="1">
      <c r="B80" s="77"/>
      <c r="C80" s="78"/>
      <c r="D80" s="77"/>
      <c r="E80" s="77"/>
      <c r="F80" s="77"/>
      <c r="G80" s="77"/>
      <c r="H80" s="77"/>
      <c r="I80" s="79"/>
      <c r="L80" s="80"/>
      <c r="N80" s="80"/>
      <c r="P80" s="80"/>
    </row>
    <row r="81" spans="2:16" ht="14.25" customHeight="1">
      <c r="B81" s="77"/>
      <c r="C81" s="78"/>
      <c r="D81" s="77"/>
      <c r="E81" s="77"/>
      <c r="F81" s="77"/>
      <c r="G81" s="77"/>
      <c r="H81" s="77"/>
      <c r="I81" s="79"/>
      <c r="L81" s="80"/>
      <c r="N81" s="80"/>
      <c r="P81" s="80"/>
    </row>
    <row r="82" spans="2:16" ht="14.25" customHeight="1">
      <c r="B82" s="77"/>
      <c r="D82" s="77"/>
      <c r="E82" s="77"/>
      <c r="F82" s="77"/>
      <c r="G82" s="77"/>
      <c r="H82" s="77"/>
      <c r="I82" s="79"/>
      <c r="L82" s="80"/>
      <c r="N82" s="80"/>
      <c r="P82" s="80"/>
    </row>
    <row r="83" spans="2:16" ht="14.25" customHeight="1">
      <c r="B83" s="77"/>
      <c r="D83" s="77"/>
      <c r="E83" s="77"/>
      <c r="F83" s="77"/>
      <c r="G83" s="77"/>
      <c r="H83" s="77"/>
      <c r="I83" s="79"/>
      <c r="L83" s="80"/>
      <c r="N83" s="80"/>
      <c r="P83" s="80"/>
    </row>
    <row r="84" spans="2:16" ht="14.25" customHeight="1">
      <c r="B84" s="77"/>
      <c r="D84" s="77"/>
      <c r="E84" s="77"/>
      <c r="F84" s="77"/>
      <c r="G84" s="77"/>
      <c r="H84" s="77"/>
      <c r="I84" s="79"/>
      <c r="L84" s="80"/>
      <c r="N84" s="80"/>
      <c r="P84" s="80"/>
    </row>
    <row r="85" spans="2:16" ht="14.25" customHeight="1">
      <c r="B85" s="77"/>
      <c r="D85" s="77"/>
      <c r="E85" s="77"/>
      <c r="F85" s="77"/>
      <c r="G85" s="77"/>
      <c r="H85" s="77"/>
      <c r="I85" s="79"/>
      <c r="L85" s="80"/>
      <c r="N85" s="80"/>
      <c r="P85" s="80"/>
    </row>
    <row r="86" spans="2:16" ht="14.25" customHeight="1">
      <c r="B86" s="77"/>
      <c r="D86" s="77"/>
      <c r="E86" s="77"/>
      <c r="F86" s="77"/>
      <c r="G86" s="77"/>
      <c r="H86" s="77"/>
      <c r="I86" s="79"/>
      <c r="L86" s="80"/>
      <c r="N86" s="80"/>
      <c r="P86" s="80"/>
    </row>
    <row r="87" spans="2:16" ht="14.25" customHeight="1">
      <c r="B87" s="77"/>
      <c r="D87" s="77"/>
      <c r="E87" s="77"/>
      <c r="F87" s="77"/>
      <c r="G87" s="77"/>
      <c r="H87" s="77"/>
      <c r="I87" s="79"/>
      <c r="L87" s="80"/>
      <c r="N87" s="80"/>
      <c r="P87" s="80"/>
    </row>
    <row r="88" spans="2:16" ht="14.25" customHeight="1">
      <c r="B88" s="77"/>
      <c r="C88" s="78"/>
      <c r="D88" s="77"/>
      <c r="E88" s="77"/>
      <c r="F88" s="77"/>
      <c r="G88" s="77"/>
      <c r="H88" s="77"/>
      <c r="I88" s="79"/>
      <c r="L88" s="80"/>
      <c r="N88" s="80"/>
      <c r="P88" s="80"/>
    </row>
    <row r="89" spans="2:16" ht="14.25" customHeight="1">
      <c r="B89" s="77"/>
      <c r="C89" s="78"/>
      <c r="D89" s="77"/>
      <c r="E89" s="77"/>
      <c r="F89" s="77"/>
      <c r="G89" s="77"/>
      <c r="H89" s="77"/>
      <c r="I89" s="79"/>
      <c r="L89" s="80"/>
      <c r="N89" s="80"/>
      <c r="P89" s="80"/>
    </row>
    <row r="90" spans="2:16" ht="14.25" customHeight="1">
      <c r="B90" s="77"/>
      <c r="C90" s="78"/>
      <c r="D90" s="77"/>
      <c r="E90" s="77"/>
      <c r="F90" s="77"/>
      <c r="G90" s="77"/>
      <c r="H90" s="77"/>
      <c r="I90" s="79"/>
      <c r="L90" s="80"/>
      <c r="N90" s="80"/>
      <c r="P90" s="80"/>
    </row>
    <row r="91" spans="2:16" ht="14.25" customHeight="1">
      <c r="B91" s="77"/>
      <c r="C91" s="78"/>
      <c r="D91" s="77"/>
      <c r="E91" s="77"/>
      <c r="F91" s="77"/>
      <c r="G91" s="77"/>
      <c r="H91" s="77"/>
      <c r="I91" s="79"/>
      <c r="L91" s="80"/>
      <c r="N91" s="80"/>
      <c r="P91" s="80"/>
    </row>
    <row r="92" spans="2:16" ht="14.25" customHeight="1">
      <c r="B92" s="77"/>
      <c r="C92" s="78"/>
      <c r="D92" s="77"/>
      <c r="E92" s="77"/>
      <c r="F92" s="77"/>
      <c r="G92" s="77"/>
      <c r="H92" s="77"/>
      <c r="I92" s="79"/>
      <c r="L92" s="80"/>
      <c r="N92" s="80"/>
      <c r="P92" s="80"/>
    </row>
    <row r="93" spans="2:16" ht="14.25" customHeight="1">
      <c r="B93" s="77"/>
      <c r="C93" s="78"/>
      <c r="D93" s="77"/>
      <c r="E93" s="77"/>
      <c r="F93" s="77"/>
      <c r="G93" s="77"/>
      <c r="H93" s="77"/>
      <c r="I93" s="79"/>
      <c r="L93" s="80"/>
      <c r="N93" s="80"/>
      <c r="P93" s="80"/>
    </row>
    <row r="94" spans="2:16" ht="14.25" customHeight="1">
      <c r="B94" s="77"/>
      <c r="C94" s="78"/>
      <c r="D94" s="77"/>
      <c r="E94" s="77"/>
      <c r="F94" s="77"/>
      <c r="G94" s="77"/>
      <c r="H94" s="77"/>
      <c r="I94" s="79"/>
      <c r="L94" s="80"/>
      <c r="N94" s="80"/>
      <c r="P94" s="80"/>
    </row>
    <row r="95" spans="2:16" ht="14.25" customHeight="1">
      <c r="B95" s="77"/>
      <c r="C95" s="78"/>
      <c r="D95" s="77"/>
      <c r="E95" s="77"/>
      <c r="F95" s="77"/>
      <c r="G95" s="77"/>
      <c r="H95" s="77"/>
      <c r="I95" s="79"/>
      <c r="L95" s="80"/>
      <c r="N95" s="80"/>
      <c r="P95" s="80"/>
    </row>
    <row r="96" spans="2:16" ht="14.25" customHeight="1">
      <c r="B96" s="77"/>
      <c r="C96" s="78"/>
      <c r="D96" s="77"/>
      <c r="E96" s="77"/>
      <c r="F96" s="77"/>
      <c r="G96" s="77"/>
      <c r="H96" s="77"/>
      <c r="I96" s="79"/>
      <c r="L96" s="80"/>
      <c r="N96" s="80"/>
      <c r="P96" s="80"/>
    </row>
    <row r="97" spans="2:16" ht="14.25" customHeight="1">
      <c r="B97" s="77"/>
      <c r="C97" s="78"/>
      <c r="D97" s="77"/>
      <c r="E97" s="77"/>
      <c r="F97" s="77"/>
      <c r="G97" s="77"/>
      <c r="H97" s="77"/>
      <c r="I97" s="79"/>
      <c r="L97" s="80"/>
      <c r="N97" s="80"/>
      <c r="P97" s="80"/>
    </row>
    <row r="98" spans="2:16" ht="14.25" customHeight="1">
      <c r="B98" s="77"/>
      <c r="C98" s="78"/>
      <c r="D98" s="77"/>
      <c r="E98" s="77"/>
      <c r="F98" s="77"/>
      <c r="G98" s="77"/>
      <c r="H98" s="77"/>
      <c r="I98" s="79"/>
      <c r="L98" s="80"/>
      <c r="N98" s="80"/>
      <c r="P98" s="80"/>
    </row>
    <row r="99" spans="2:16" ht="14.25" customHeight="1">
      <c r="B99" s="77"/>
      <c r="C99" s="78"/>
      <c r="D99" s="77"/>
      <c r="E99" s="77"/>
      <c r="F99" s="77"/>
      <c r="G99" s="77"/>
      <c r="H99" s="77"/>
      <c r="I99" s="79"/>
      <c r="L99" s="80"/>
      <c r="N99" s="80"/>
      <c r="P99" s="80"/>
    </row>
    <row r="100" spans="2:16" ht="14.25" customHeight="1">
      <c r="B100" s="77"/>
      <c r="C100" s="78"/>
      <c r="D100" s="77"/>
      <c r="E100" s="77"/>
      <c r="F100" s="77"/>
      <c r="G100" s="77"/>
      <c r="H100" s="77"/>
      <c r="I100" s="79"/>
      <c r="L100" s="80"/>
      <c r="N100" s="80"/>
      <c r="P100" s="80"/>
    </row>
    <row r="101" spans="2:16" ht="14.25" customHeight="1">
      <c r="B101" s="77"/>
      <c r="C101" s="78"/>
      <c r="D101" s="77"/>
      <c r="E101" s="77"/>
      <c r="F101" s="77"/>
      <c r="G101" s="77"/>
      <c r="H101" s="77"/>
      <c r="I101" s="79"/>
      <c r="L101" s="80"/>
      <c r="N101" s="80"/>
      <c r="P101" s="80"/>
    </row>
    <row r="102" spans="2:16" ht="14.25" customHeight="1">
      <c r="B102" s="77"/>
      <c r="C102" s="78"/>
      <c r="D102" s="77"/>
      <c r="E102" s="77"/>
      <c r="F102" s="77"/>
      <c r="G102" s="77"/>
      <c r="H102" s="77"/>
      <c r="I102" s="79"/>
      <c r="L102" s="80"/>
      <c r="N102" s="80"/>
      <c r="P102" s="80"/>
    </row>
    <row r="103" spans="2:16" ht="14.25" customHeight="1">
      <c r="B103" s="77"/>
      <c r="C103" s="78"/>
      <c r="D103" s="77"/>
      <c r="E103" s="77"/>
      <c r="F103" s="77"/>
      <c r="G103" s="77"/>
      <c r="H103" s="77"/>
      <c r="I103" s="79"/>
      <c r="L103" s="80"/>
      <c r="N103" s="80"/>
      <c r="P103" s="80"/>
    </row>
    <row r="104" spans="2:16" ht="14.25" customHeight="1">
      <c r="B104" s="77"/>
      <c r="C104" s="78"/>
      <c r="D104" s="77"/>
      <c r="E104" s="77"/>
      <c r="F104" s="77"/>
      <c r="G104" s="77"/>
      <c r="H104" s="77"/>
      <c r="I104" s="79"/>
      <c r="L104" s="80"/>
      <c r="N104" s="80"/>
      <c r="P104" s="80"/>
    </row>
    <row r="105" spans="2:16" ht="14.25" customHeight="1">
      <c r="B105" s="77"/>
      <c r="C105" s="78"/>
      <c r="D105" s="77"/>
      <c r="E105" s="77"/>
      <c r="F105" s="77"/>
      <c r="G105" s="77"/>
      <c r="H105" s="77"/>
      <c r="I105" s="79"/>
      <c r="L105" s="80"/>
      <c r="N105" s="80"/>
      <c r="P105" s="80"/>
    </row>
    <row r="106" spans="2:16" ht="14.25" customHeight="1">
      <c r="B106" s="77"/>
      <c r="C106" s="78"/>
      <c r="D106" s="77"/>
      <c r="E106" s="77"/>
      <c r="F106" s="77"/>
      <c r="G106" s="77"/>
      <c r="H106" s="77"/>
      <c r="I106" s="79"/>
      <c r="L106" s="80"/>
      <c r="N106" s="80"/>
      <c r="P106" s="80"/>
    </row>
    <row r="107" spans="2:16" ht="14.25" customHeight="1">
      <c r="B107" s="77"/>
      <c r="C107" s="78"/>
      <c r="D107" s="77"/>
      <c r="E107" s="77"/>
      <c r="F107" s="77"/>
      <c r="G107" s="77"/>
      <c r="H107" s="77"/>
      <c r="I107" s="79"/>
      <c r="L107" s="80"/>
      <c r="N107" s="80"/>
      <c r="P107" s="80"/>
    </row>
    <row r="108" spans="2:16" ht="14.25" customHeight="1">
      <c r="B108" s="77"/>
      <c r="C108" s="78"/>
      <c r="D108" s="77"/>
      <c r="E108" s="77"/>
      <c r="F108" s="77"/>
      <c r="G108" s="77"/>
      <c r="H108" s="77"/>
      <c r="I108" s="79"/>
      <c r="L108" s="80"/>
      <c r="N108" s="80"/>
      <c r="P108" s="80"/>
    </row>
    <row r="109" spans="2:16" ht="14.25" customHeight="1">
      <c r="B109" s="77"/>
      <c r="C109" s="78"/>
      <c r="D109" s="77"/>
      <c r="E109" s="77"/>
      <c r="F109" s="77"/>
      <c r="G109" s="77"/>
      <c r="H109" s="77"/>
      <c r="I109" s="79"/>
      <c r="L109" s="80"/>
      <c r="N109" s="80"/>
      <c r="P109" s="80"/>
    </row>
    <row r="110" spans="2:16" ht="14.25" customHeight="1">
      <c r="B110" s="77"/>
      <c r="C110" s="78"/>
      <c r="D110" s="77"/>
      <c r="E110" s="77"/>
      <c r="F110" s="77"/>
      <c r="G110" s="77"/>
      <c r="H110" s="77"/>
      <c r="I110" s="79"/>
      <c r="L110" s="80"/>
      <c r="N110" s="80"/>
      <c r="P110" s="80"/>
    </row>
    <row r="111" spans="2:16" ht="14.25" customHeight="1">
      <c r="B111" s="77"/>
      <c r="C111" s="78"/>
      <c r="D111" s="77"/>
      <c r="E111" s="77"/>
      <c r="F111" s="77"/>
      <c r="G111" s="77"/>
      <c r="H111" s="77"/>
      <c r="I111" s="79"/>
      <c r="L111" s="80"/>
      <c r="N111" s="80"/>
      <c r="P111" s="80"/>
    </row>
    <row r="112" spans="2:16" ht="14.25" customHeight="1">
      <c r="B112" s="77"/>
      <c r="C112" s="78"/>
      <c r="D112" s="77"/>
      <c r="E112" s="77"/>
      <c r="F112" s="77"/>
      <c r="G112" s="77"/>
      <c r="H112" s="77"/>
      <c r="I112" s="79"/>
      <c r="L112" s="80"/>
      <c r="N112" s="80"/>
      <c r="P112" s="80"/>
    </row>
    <row r="113" spans="2:16" ht="14.25" customHeight="1">
      <c r="B113" s="77"/>
      <c r="C113" s="78"/>
      <c r="D113" s="77"/>
      <c r="E113" s="77"/>
      <c r="F113" s="77"/>
      <c r="G113" s="77"/>
      <c r="H113" s="77"/>
      <c r="I113" s="79"/>
      <c r="L113" s="80"/>
      <c r="N113" s="80"/>
      <c r="P113" s="80"/>
    </row>
    <row r="114" spans="2:16" ht="14.25" customHeight="1">
      <c r="B114" s="77"/>
      <c r="C114" s="78"/>
      <c r="D114" s="77"/>
      <c r="E114" s="77"/>
      <c r="F114" s="77"/>
      <c r="G114" s="77"/>
      <c r="H114" s="77"/>
      <c r="I114" s="79"/>
      <c r="L114" s="80"/>
      <c r="N114" s="80"/>
      <c r="P114" s="80"/>
    </row>
    <row r="115" spans="2:16" ht="14.25" customHeight="1">
      <c r="B115" s="77"/>
      <c r="C115" s="78"/>
      <c r="D115" s="77"/>
      <c r="E115" s="77"/>
      <c r="F115" s="77"/>
      <c r="G115" s="77"/>
      <c r="H115" s="77"/>
      <c r="I115" s="79"/>
      <c r="L115" s="80"/>
      <c r="N115" s="80"/>
      <c r="P115" s="80"/>
    </row>
    <row r="116" spans="2:16" ht="14.25" customHeight="1">
      <c r="B116" s="77"/>
      <c r="C116" s="78"/>
      <c r="D116" s="77"/>
      <c r="E116" s="77"/>
      <c r="F116" s="77"/>
      <c r="G116" s="77"/>
      <c r="H116" s="77"/>
      <c r="I116" s="79"/>
      <c r="L116" s="80"/>
      <c r="N116" s="80"/>
      <c r="P116" s="80"/>
    </row>
    <row r="117" spans="2:16" ht="14.25" customHeight="1">
      <c r="B117" s="77"/>
      <c r="C117" s="78"/>
      <c r="D117" s="77"/>
      <c r="E117" s="77"/>
      <c r="F117" s="77"/>
      <c r="G117" s="77"/>
      <c r="H117" s="77"/>
      <c r="I117" s="79"/>
      <c r="L117" s="80"/>
      <c r="N117" s="80"/>
      <c r="P117" s="80"/>
    </row>
    <row r="118" spans="2:16" ht="14.25" customHeight="1">
      <c r="B118" s="77"/>
      <c r="C118" s="78"/>
      <c r="D118" s="77"/>
      <c r="E118" s="77"/>
      <c r="F118" s="77"/>
      <c r="G118" s="77"/>
      <c r="H118" s="77"/>
      <c r="I118" s="79"/>
      <c r="L118" s="80"/>
      <c r="N118" s="80"/>
      <c r="P118" s="80"/>
    </row>
    <row r="119" spans="2:16" ht="14.25" customHeight="1">
      <c r="B119" s="77"/>
      <c r="C119" s="78"/>
      <c r="D119" s="77"/>
      <c r="E119" s="77"/>
      <c r="F119" s="77"/>
      <c r="G119" s="77"/>
      <c r="H119" s="77"/>
      <c r="I119" s="79"/>
      <c r="L119" s="80"/>
      <c r="N119" s="80"/>
      <c r="P119" s="80"/>
    </row>
    <row r="120" spans="2:16" ht="14.25" customHeight="1">
      <c r="B120" s="77"/>
      <c r="C120" s="78"/>
      <c r="D120" s="77"/>
      <c r="E120" s="77"/>
      <c r="F120" s="77"/>
      <c r="G120" s="77"/>
      <c r="H120" s="77"/>
      <c r="I120" s="79"/>
      <c r="L120" s="80"/>
      <c r="N120" s="80"/>
      <c r="P120" s="80"/>
    </row>
    <row r="121" spans="2:16" ht="14.25" customHeight="1">
      <c r="B121" s="77"/>
      <c r="C121" s="78"/>
      <c r="D121" s="77"/>
      <c r="E121" s="77"/>
      <c r="F121" s="77"/>
      <c r="G121" s="77"/>
      <c r="H121" s="77"/>
      <c r="I121" s="79"/>
      <c r="L121" s="80"/>
      <c r="N121" s="80"/>
      <c r="P121" s="80"/>
    </row>
    <row r="122" spans="2:16" ht="14.25" customHeight="1">
      <c r="B122" s="77"/>
      <c r="C122" s="78"/>
      <c r="D122" s="77"/>
      <c r="E122" s="77"/>
      <c r="F122" s="77"/>
      <c r="G122" s="77"/>
      <c r="H122" s="77"/>
      <c r="I122" s="79"/>
      <c r="L122" s="80"/>
      <c r="N122" s="80"/>
      <c r="P122" s="80"/>
    </row>
    <row r="123" spans="2:16" ht="14.25" customHeight="1">
      <c r="B123" s="77"/>
      <c r="C123" s="78"/>
      <c r="D123" s="77"/>
      <c r="E123" s="77"/>
      <c r="F123" s="77"/>
      <c r="G123" s="77"/>
      <c r="H123" s="77"/>
      <c r="I123" s="79"/>
      <c r="L123" s="80"/>
      <c r="N123" s="80"/>
      <c r="P123" s="80"/>
    </row>
    <row r="124" spans="2:16" ht="14.25" customHeight="1">
      <c r="B124" s="77"/>
      <c r="C124" s="78"/>
      <c r="D124" s="77"/>
      <c r="E124" s="77"/>
      <c r="F124" s="77"/>
      <c r="G124" s="77"/>
      <c r="H124" s="77"/>
      <c r="I124" s="79"/>
      <c r="L124" s="80"/>
      <c r="N124" s="80"/>
      <c r="P124" s="80"/>
    </row>
    <row r="125" spans="2:16" ht="14.25" customHeight="1">
      <c r="B125" s="77"/>
      <c r="C125" s="78"/>
      <c r="D125" s="77"/>
      <c r="E125" s="77"/>
      <c r="F125" s="77"/>
      <c r="G125" s="77"/>
      <c r="H125" s="77"/>
      <c r="I125" s="79"/>
      <c r="L125" s="80"/>
      <c r="N125" s="80"/>
      <c r="P125" s="80"/>
    </row>
    <row r="126" spans="2:16" ht="14.25" customHeight="1">
      <c r="B126" s="77"/>
      <c r="C126" s="78"/>
      <c r="D126" s="77"/>
      <c r="E126" s="77"/>
      <c r="F126" s="77"/>
      <c r="G126" s="77"/>
      <c r="H126" s="77"/>
      <c r="I126" s="79"/>
      <c r="L126" s="80"/>
      <c r="N126" s="80"/>
      <c r="P126" s="80"/>
    </row>
    <row r="127" spans="2:16" ht="14.25" customHeight="1">
      <c r="B127" s="77"/>
      <c r="C127" s="78"/>
      <c r="D127" s="77"/>
      <c r="E127" s="77"/>
      <c r="F127" s="77"/>
      <c r="G127" s="77"/>
      <c r="H127" s="77"/>
      <c r="I127" s="79"/>
      <c r="L127" s="80"/>
      <c r="N127" s="80"/>
      <c r="P127" s="80"/>
    </row>
    <row r="128" spans="2:16" ht="14.25" customHeight="1">
      <c r="B128" s="77"/>
      <c r="C128" s="78"/>
      <c r="D128" s="77"/>
      <c r="E128" s="77"/>
      <c r="F128" s="77"/>
      <c r="G128" s="77"/>
      <c r="H128" s="77"/>
      <c r="I128" s="79"/>
      <c r="L128" s="80"/>
      <c r="N128" s="80"/>
      <c r="P128" s="80"/>
    </row>
    <row r="129" spans="12:16" ht="14.25" customHeight="1">
      <c r="L129" s="80"/>
      <c r="N129" s="80"/>
      <c r="P129" s="80"/>
    </row>
    <row r="130" spans="12:16" ht="14.25" customHeight="1">
      <c r="L130" s="80"/>
      <c r="N130" s="80"/>
      <c r="P130" s="80"/>
    </row>
    <row r="131" spans="12:16" ht="14.25" customHeight="1">
      <c r="L131" s="80"/>
      <c r="N131" s="80"/>
      <c r="P131" s="80"/>
    </row>
    <row r="132" spans="12:16" ht="14.25" customHeight="1">
      <c r="L132" s="80"/>
      <c r="N132" s="80"/>
      <c r="P132" s="80"/>
    </row>
    <row r="133" spans="12:16" ht="14.25" customHeight="1">
      <c r="L133" s="80"/>
      <c r="N133" s="80"/>
      <c r="P133" s="80"/>
    </row>
    <row r="134" spans="12:16" ht="14.25" customHeight="1">
      <c r="L134" s="80"/>
      <c r="N134" s="80"/>
      <c r="P134" s="80"/>
    </row>
    <row r="135" spans="12:16" ht="14.25" customHeight="1">
      <c r="L135" s="80"/>
      <c r="N135" s="80"/>
      <c r="P135" s="80"/>
    </row>
    <row r="136" spans="12:16" ht="14.25" customHeight="1">
      <c r="L136" s="80"/>
      <c r="N136" s="80"/>
      <c r="P136" s="80"/>
    </row>
    <row r="137" spans="12:16" ht="14.25" customHeight="1">
      <c r="L137" s="80"/>
      <c r="N137" s="80"/>
      <c r="P137" s="80"/>
    </row>
    <row r="138" spans="12:16" ht="14.25" customHeight="1">
      <c r="L138" s="80"/>
      <c r="N138" s="80"/>
      <c r="P138" s="80"/>
    </row>
    <row r="139" spans="12:16" ht="14.25" customHeight="1">
      <c r="L139" s="80"/>
      <c r="N139" s="80"/>
      <c r="P139" s="80"/>
    </row>
    <row r="140" spans="12:16" ht="14.25" customHeight="1">
      <c r="L140" s="80"/>
      <c r="N140" s="80"/>
      <c r="P140" s="80"/>
    </row>
    <row r="141" spans="12:16" ht="14.25" customHeight="1">
      <c r="L141" s="80"/>
      <c r="N141" s="80"/>
      <c r="P141" s="80"/>
    </row>
    <row r="142" spans="12:16" ht="14.25" customHeight="1">
      <c r="L142" s="80"/>
      <c r="N142" s="80"/>
      <c r="P142" s="80"/>
    </row>
    <row r="143" spans="12:16" ht="14.25" customHeight="1">
      <c r="L143" s="80"/>
      <c r="N143" s="80"/>
      <c r="P143" s="80"/>
    </row>
    <row r="144" spans="12:16" ht="14.25" customHeight="1">
      <c r="L144" s="80"/>
      <c r="N144" s="80"/>
      <c r="P144" s="80"/>
    </row>
    <row r="145" spans="12:16" ht="14.25" customHeight="1">
      <c r="L145" s="80"/>
      <c r="N145" s="80"/>
      <c r="P145" s="80"/>
    </row>
    <row r="146" spans="12:16" ht="14.25" customHeight="1">
      <c r="L146" s="80"/>
      <c r="N146" s="80"/>
      <c r="P146" s="80"/>
    </row>
    <row r="147" spans="12:16" ht="14.25" customHeight="1">
      <c r="L147" s="80"/>
      <c r="N147" s="80"/>
      <c r="P147" s="80"/>
    </row>
    <row r="148" spans="12:16" ht="14.25" customHeight="1">
      <c r="L148" s="80"/>
      <c r="N148" s="80"/>
      <c r="P148" s="80"/>
    </row>
    <row r="149" spans="12:16" ht="14.25" customHeight="1">
      <c r="L149" s="80"/>
      <c r="N149" s="80"/>
      <c r="P149" s="80"/>
    </row>
    <row r="150" spans="12:16" ht="14.25" customHeight="1">
      <c r="L150" s="80"/>
      <c r="N150" s="80"/>
      <c r="P150" s="80"/>
    </row>
    <row r="151" spans="12:16" ht="14.25" customHeight="1">
      <c r="L151" s="80"/>
      <c r="N151" s="80"/>
      <c r="P151" s="80"/>
    </row>
    <row r="152" spans="12:16" ht="14.25" customHeight="1">
      <c r="L152" s="80"/>
      <c r="N152" s="80"/>
      <c r="P152" s="80"/>
    </row>
    <row r="153" spans="12:16" ht="14.25" customHeight="1">
      <c r="L153" s="80"/>
      <c r="N153" s="80"/>
      <c r="P153" s="80"/>
    </row>
    <row r="154" spans="12:16" ht="14.25" customHeight="1">
      <c r="L154" s="80"/>
      <c r="N154" s="80"/>
      <c r="P154" s="80"/>
    </row>
    <row r="155" spans="12:16" ht="14.25" customHeight="1">
      <c r="L155" s="80"/>
      <c r="N155" s="80"/>
      <c r="P155" s="80"/>
    </row>
    <row r="156" spans="12:16" ht="14.25" customHeight="1">
      <c r="L156" s="80"/>
      <c r="N156" s="80"/>
      <c r="P156" s="80"/>
    </row>
    <row r="157" spans="12:16" ht="14.25" customHeight="1">
      <c r="L157" s="80"/>
      <c r="N157" s="80"/>
      <c r="P157" s="80"/>
    </row>
    <row r="158" spans="12:16" ht="14.25" customHeight="1">
      <c r="L158" s="80"/>
      <c r="N158" s="80"/>
      <c r="P158" s="80"/>
    </row>
    <row r="159" spans="12:16" ht="14.25" customHeight="1">
      <c r="L159" s="80"/>
      <c r="N159" s="80"/>
      <c r="P159" s="80"/>
    </row>
    <row r="160" spans="12:16" ht="14.25" customHeight="1">
      <c r="L160" s="80"/>
      <c r="N160" s="80"/>
      <c r="P160" s="80"/>
    </row>
    <row r="161" spans="12:16" ht="14.25" customHeight="1">
      <c r="L161" s="80"/>
      <c r="N161" s="80"/>
      <c r="P161" s="80"/>
    </row>
    <row r="162" spans="12:16" ht="14.25" customHeight="1">
      <c r="L162" s="80"/>
      <c r="N162" s="80"/>
      <c r="P162" s="80"/>
    </row>
    <row r="163" spans="12:16" ht="14.25" customHeight="1">
      <c r="L163" s="80"/>
      <c r="N163" s="80"/>
      <c r="P163" s="80"/>
    </row>
    <row r="164" spans="12:16" ht="14.25" customHeight="1">
      <c r="L164" s="80"/>
      <c r="N164" s="80"/>
      <c r="P164" s="80"/>
    </row>
    <row r="165" spans="12:16" ht="14.25" customHeight="1">
      <c r="L165" s="80"/>
      <c r="N165" s="80"/>
      <c r="P165" s="80"/>
    </row>
    <row r="166" spans="12:16" ht="14.25" customHeight="1">
      <c r="L166" s="80"/>
      <c r="N166" s="80"/>
      <c r="P166" s="80"/>
    </row>
    <row r="167" spans="12:16" ht="14.25" customHeight="1">
      <c r="L167" s="80"/>
      <c r="N167" s="80"/>
      <c r="P167" s="80"/>
    </row>
    <row r="168" spans="12:16" ht="14.25" customHeight="1">
      <c r="L168" s="80"/>
      <c r="N168" s="80"/>
      <c r="P168" s="80"/>
    </row>
    <row r="169" spans="12:16" ht="14.25" customHeight="1">
      <c r="L169" s="80"/>
      <c r="N169" s="80"/>
      <c r="P169" s="80"/>
    </row>
    <row r="170" spans="12:16" ht="14.25" customHeight="1">
      <c r="L170" s="80"/>
      <c r="N170" s="80"/>
      <c r="P170" s="80"/>
    </row>
    <row r="171" spans="12:16" ht="14.25" customHeight="1">
      <c r="L171" s="80"/>
      <c r="N171" s="80"/>
      <c r="P171" s="80"/>
    </row>
    <row r="172" spans="12:16" ht="14.25" customHeight="1">
      <c r="L172" s="80"/>
      <c r="N172" s="80"/>
      <c r="P172" s="80"/>
    </row>
    <row r="173" spans="12:16" ht="14.25" customHeight="1">
      <c r="L173" s="80"/>
      <c r="N173" s="80"/>
      <c r="P173" s="80"/>
    </row>
    <row r="174" spans="12:16" ht="14.25" customHeight="1">
      <c r="L174" s="80"/>
      <c r="N174" s="80"/>
      <c r="P174" s="80"/>
    </row>
    <row r="175" spans="12:16" ht="14.25" customHeight="1">
      <c r="L175" s="80"/>
      <c r="N175" s="80"/>
      <c r="P175" s="80"/>
    </row>
    <row r="176" spans="12:16" ht="14.25" customHeight="1">
      <c r="L176" s="80"/>
      <c r="N176" s="80"/>
      <c r="P176" s="80"/>
    </row>
    <row r="177" spans="12:16" ht="14.25" customHeight="1">
      <c r="L177" s="80"/>
      <c r="N177" s="80"/>
      <c r="P177" s="80"/>
    </row>
    <row r="178" spans="12:16" ht="14.25" customHeight="1">
      <c r="L178" s="80"/>
      <c r="N178" s="80"/>
      <c r="P178" s="80"/>
    </row>
    <row r="179" spans="12:16" ht="14.25" customHeight="1">
      <c r="L179" s="80"/>
      <c r="N179" s="80"/>
      <c r="P179" s="80"/>
    </row>
    <row r="180" spans="12:16" ht="14.25" customHeight="1">
      <c r="L180" s="80"/>
      <c r="N180" s="80"/>
      <c r="P180" s="80"/>
    </row>
    <row r="181" spans="12:16" ht="14.25" customHeight="1">
      <c r="L181" s="80"/>
      <c r="N181" s="80"/>
      <c r="P181" s="80"/>
    </row>
    <row r="182" spans="12:16" ht="14.25" customHeight="1">
      <c r="L182" s="80"/>
      <c r="N182" s="80"/>
      <c r="P182" s="80"/>
    </row>
    <row r="183" spans="12:16" ht="14.25" customHeight="1">
      <c r="L183" s="80"/>
      <c r="N183" s="80"/>
      <c r="P183" s="80"/>
    </row>
    <row r="184" spans="12:16" ht="14.25" customHeight="1">
      <c r="L184" s="80"/>
      <c r="N184" s="80"/>
      <c r="P184" s="80"/>
    </row>
    <row r="185" spans="12:16" ht="14.25" customHeight="1">
      <c r="L185" s="80"/>
      <c r="N185" s="80"/>
      <c r="P185" s="80"/>
    </row>
    <row r="186" spans="12:16" ht="14.25" customHeight="1">
      <c r="L186" s="80"/>
      <c r="N186" s="80"/>
      <c r="P186" s="80"/>
    </row>
    <row r="187" spans="12:16" ht="14.25" customHeight="1">
      <c r="L187" s="80"/>
      <c r="N187" s="80"/>
      <c r="P187" s="80"/>
    </row>
    <row r="188" spans="12:16" ht="14.25" customHeight="1">
      <c r="L188" s="80"/>
      <c r="N188" s="80"/>
      <c r="P188" s="80"/>
    </row>
    <row r="189" spans="12:16" ht="14.25" customHeight="1">
      <c r="L189" s="80"/>
      <c r="N189" s="80"/>
      <c r="P189" s="80"/>
    </row>
    <row r="190" spans="12:16" ht="14.25" customHeight="1">
      <c r="L190" s="80"/>
      <c r="N190" s="80"/>
      <c r="P190" s="80"/>
    </row>
    <row r="191" spans="12:16" ht="14.25" customHeight="1">
      <c r="L191" s="80"/>
      <c r="N191" s="80"/>
      <c r="P191" s="80"/>
    </row>
    <row r="192" spans="12:16" ht="14.25" customHeight="1">
      <c r="L192" s="80"/>
      <c r="N192" s="80"/>
      <c r="P192" s="80"/>
    </row>
    <row r="193" spans="12:16" ht="14.25" customHeight="1">
      <c r="L193" s="80"/>
      <c r="N193" s="80"/>
      <c r="P193" s="80"/>
    </row>
    <row r="194" spans="12:16" ht="14.25" customHeight="1">
      <c r="L194" s="80"/>
      <c r="N194" s="80"/>
      <c r="P194" s="80"/>
    </row>
    <row r="195" spans="12:16" ht="14.25" customHeight="1">
      <c r="L195" s="80"/>
      <c r="N195" s="80"/>
      <c r="P195" s="80"/>
    </row>
    <row r="196" spans="12:16" ht="14.25" customHeight="1">
      <c r="L196" s="80"/>
      <c r="N196" s="80"/>
      <c r="P196" s="80"/>
    </row>
    <row r="197" spans="12:16" ht="14.25" customHeight="1">
      <c r="L197" s="80"/>
      <c r="N197" s="80"/>
      <c r="P197" s="80"/>
    </row>
    <row r="198" spans="12:16" ht="14.25" customHeight="1">
      <c r="L198" s="80"/>
      <c r="N198" s="80"/>
      <c r="P198" s="80"/>
    </row>
    <row r="199" spans="12:16" ht="14.25" customHeight="1">
      <c r="L199" s="80"/>
      <c r="N199" s="80"/>
      <c r="P199" s="80"/>
    </row>
    <row r="200" spans="12:16" ht="14.25" customHeight="1">
      <c r="L200" s="80"/>
      <c r="N200" s="80"/>
      <c r="P200" s="80"/>
    </row>
    <row r="201" spans="12:16" ht="14.25" customHeight="1">
      <c r="L201" s="80"/>
      <c r="N201" s="80"/>
      <c r="P201" s="80"/>
    </row>
    <row r="202" spans="12:16" ht="14.25" customHeight="1">
      <c r="L202" s="80"/>
      <c r="N202" s="80"/>
      <c r="P202" s="80"/>
    </row>
    <row r="203" spans="12:16" ht="14.25" customHeight="1">
      <c r="L203" s="80"/>
      <c r="N203" s="80"/>
      <c r="P203" s="80"/>
    </row>
    <row r="204" spans="12:16" ht="14.25" customHeight="1">
      <c r="L204" s="80"/>
      <c r="N204" s="80"/>
      <c r="P204" s="80"/>
    </row>
    <row r="205" spans="12:16" ht="14.25" customHeight="1">
      <c r="L205" s="80"/>
      <c r="N205" s="80"/>
      <c r="P205" s="80"/>
    </row>
    <row r="206" spans="12:16" ht="14.25" customHeight="1">
      <c r="L206" s="80"/>
      <c r="N206" s="80"/>
      <c r="P206" s="80"/>
    </row>
    <row r="207" spans="12:16" ht="14.25" customHeight="1">
      <c r="L207" s="80"/>
      <c r="N207" s="80"/>
      <c r="P207" s="80"/>
    </row>
    <row r="208" spans="12:16" ht="14.25" customHeight="1">
      <c r="L208" s="80"/>
      <c r="N208" s="80"/>
      <c r="P208" s="80"/>
    </row>
    <row r="209" spans="12:16" ht="14.25" customHeight="1">
      <c r="L209" s="80"/>
      <c r="N209" s="80"/>
      <c r="P209" s="80"/>
    </row>
    <row r="210" spans="12:16" ht="14.25" customHeight="1">
      <c r="L210" s="80"/>
      <c r="N210" s="80"/>
      <c r="P210" s="80"/>
    </row>
    <row r="211" spans="12:16" ht="14.25" customHeight="1">
      <c r="L211" s="80"/>
      <c r="N211" s="80"/>
      <c r="P211" s="80"/>
    </row>
    <row r="212" spans="12:16" ht="14.25" customHeight="1">
      <c r="L212" s="80"/>
      <c r="N212" s="80"/>
      <c r="P212" s="80"/>
    </row>
    <row r="213" spans="12:16" ht="14.25" customHeight="1">
      <c r="L213" s="80"/>
      <c r="N213" s="80"/>
      <c r="P213" s="80"/>
    </row>
    <row r="214" spans="12:16" ht="14.25" customHeight="1">
      <c r="L214" s="80"/>
      <c r="N214" s="80"/>
      <c r="P214" s="80"/>
    </row>
    <row r="215" spans="12:16" ht="14.25" customHeight="1">
      <c r="L215" s="80"/>
      <c r="N215" s="80"/>
      <c r="P215" s="80"/>
    </row>
    <row r="216" spans="12:16" ht="14.25" customHeight="1">
      <c r="L216" s="80"/>
      <c r="N216" s="80"/>
      <c r="P216" s="80"/>
    </row>
    <row r="217" spans="12:16" ht="14.25" customHeight="1">
      <c r="L217" s="80"/>
      <c r="N217" s="80"/>
      <c r="P217" s="80"/>
    </row>
    <row r="218" spans="12:16" ht="14.25" customHeight="1">
      <c r="L218" s="80"/>
      <c r="N218" s="80"/>
      <c r="P218" s="80"/>
    </row>
    <row r="219" spans="12:16" ht="14.25" customHeight="1">
      <c r="L219" s="80"/>
      <c r="N219" s="80"/>
      <c r="P219" s="80"/>
    </row>
    <row r="220" spans="12:16" ht="14.25" customHeight="1">
      <c r="L220" s="80"/>
      <c r="N220" s="80"/>
      <c r="P220" s="80"/>
    </row>
    <row r="221" spans="12:16" ht="14.25" customHeight="1">
      <c r="L221" s="80"/>
      <c r="N221" s="80"/>
      <c r="P221" s="80"/>
    </row>
    <row r="222" spans="12:16" ht="14.25" customHeight="1">
      <c r="L222" s="80"/>
      <c r="N222" s="80"/>
      <c r="P222" s="80"/>
    </row>
    <row r="223" spans="12:16" ht="14.25" customHeight="1">
      <c r="L223" s="80"/>
      <c r="N223" s="80"/>
      <c r="P223" s="80"/>
    </row>
    <row r="224" spans="12:16" ht="14.25" customHeight="1">
      <c r="L224" s="80"/>
      <c r="N224" s="80"/>
      <c r="P224" s="80"/>
    </row>
    <row r="225" spans="12:16" ht="14.25" customHeight="1">
      <c r="L225" s="80"/>
      <c r="N225" s="80"/>
      <c r="P225" s="80"/>
    </row>
    <row r="226" spans="12:16" ht="14.25" customHeight="1">
      <c r="L226" s="80"/>
      <c r="N226" s="80"/>
      <c r="P226" s="80"/>
    </row>
    <row r="227" spans="12:16" ht="14.25" customHeight="1">
      <c r="L227" s="80"/>
      <c r="N227" s="80"/>
      <c r="P227" s="80"/>
    </row>
    <row r="228" spans="12:16" ht="14.25" customHeight="1">
      <c r="L228" s="80"/>
      <c r="N228" s="80"/>
      <c r="P228" s="80"/>
    </row>
    <row r="229" spans="12:16" ht="14.25" customHeight="1">
      <c r="L229" s="80"/>
      <c r="N229" s="80"/>
      <c r="P229" s="80"/>
    </row>
    <row r="230" spans="12:16" ht="14.25" customHeight="1">
      <c r="L230" s="80"/>
      <c r="N230" s="80"/>
      <c r="P230" s="80"/>
    </row>
    <row r="231" spans="12:16" ht="14.25" customHeight="1">
      <c r="L231" s="80"/>
      <c r="N231" s="80"/>
      <c r="P231" s="80"/>
    </row>
    <row r="232" spans="12:16" ht="14.25" customHeight="1">
      <c r="L232" s="80"/>
      <c r="N232" s="80"/>
      <c r="P232" s="80"/>
    </row>
    <row r="233" spans="12:16" ht="14.25" customHeight="1">
      <c r="L233" s="80"/>
      <c r="N233" s="80"/>
      <c r="P233" s="80"/>
    </row>
    <row r="234" spans="12:16" ht="14.25" customHeight="1">
      <c r="L234" s="80"/>
      <c r="N234" s="80"/>
      <c r="P234" s="80"/>
    </row>
    <row r="235" spans="12:16" ht="14.25" customHeight="1">
      <c r="L235" s="80"/>
      <c r="N235" s="80"/>
      <c r="P235" s="80"/>
    </row>
    <row r="236" spans="12:16" ht="14.25" customHeight="1">
      <c r="L236" s="80"/>
      <c r="N236" s="80"/>
      <c r="P236" s="80"/>
    </row>
    <row r="237" spans="12:16" ht="14.25" customHeight="1">
      <c r="L237" s="80"/>
      <c r="N237" s="80"/>
      <c r="P237" s="80"/>
    </row>
    <row r="238" spans="12:16" ht="14.25" customHeight="1">
      <c r="L238" s="80"/>
      <c r="N238" s="80"/>
      <c r="P238" s="80"/>
    </row>
    <row r="239" spans="12:16" ht="14.25" customHeight="1">
      <c r="L239" s="80"/>
      <c r="N239" s="80"/>
      <c r="P239" s="80"/>
    </row>
    <row r="240" spans="12:16" ht="14.25" customHeight="1">
      <c r="L240" s="80"/>
      <c r="N240" s="80"/>
      <c r="P240" s="80"/>
    </row>
    <row r="241" spans="12:16" ht="14.25" customHeight="1">
      <c r="L241" s="80"/>
      <c r="N241" s="80"/>
      <c r="P241" s="80"/>
    </row>
    <row r="242" spans="12:16" ht="14.25" customHeight="1">
      <c r="L242" s="80"/>
      <c r="N242" s="80"/>
      <c r="P242" s="80"/>
    </row>
    <row r="243" spans="12:16" ht="14.25" customHeight="1">
      <c r="L243" s="80"/>
      <c r="N243" s="80"/>
      <c r="P243" s="80"/>
    </row>
    <row r="244" spans="12:16" ht="14.25" customHeight="1">
      <c r="L244" s="80"/>
      <c r="N244" s="80"/>
      <c r="P244" s="80"/>
    </row>
    <row r="245" spans="12:16" ht="14.25" customHeight="1">
      <c r="L245" s="80"/>
      <c r="N245" s="80"/>
      <c r="P245" s="80"/>
    </row>
    <row r="246" spans="12:16" ht="14.25" customHeight="1">
      <c r="L246" s="80"/>
      <c r="N246" s="80"/>
      <c r="P246" s="80"/>
    </row>
    <row r="247" spans="12:16" ht="14.25" customHeight="1">
      <c r="L247" s="80"/>
      <c r="N247" s="80"/>
      <c r="P247" s="80"/>
    </row>
    <row r="248" spans="12:16" ht="14.25" customHeight="1">
      <c r="L248" s="80"/>
      <c r="N248" s="80"/>
      <c r="P248" s="80"/>
    </row>
    <row r="249" spans="12:16" ht="14.25" customHeight="1">
      <c r="L249" s="80"/>
      <c r="N249" s="80"/>
      <c r="P249" s="80"/>
    </row>
    <row r="250" spans="12:16" ht="14.25" customHeight="1">
      <c r="L250" s="80"/>
      <c r="N250" s="80"/>
      <c r="P250" s="80"/>
    </row>
    <row r="251" spans="12:16" ht="14.25" customHeight="1">
      <c r="L251" s="80"/>
      <c r="N251" s="80"/>
      <c r="P251" s="80"/>
    </row>
    <row r="252" spans="12:16" ht="14.25" customHeight="1">
      <c r="L252" s="80"/>
      <c r="N252" s="80"/>
      <c r="P252" s="80"/>
    </row>
    <row r="253" spans="12:16" ht="14.25" customHeight="1">
      <c r="L253" s="80"/>
      <c r="N253" s="80"/>
      <c r="P253" s="80"/>
    </row>
    <row r="254" spans="12:16" ht="14.25" customHeight="1">
      <c r="L254" s="80"/>
      <c r="N254" s="80"/>
      <c r="P254" s="80"/>
    </row>
    <row r="255" spans="12:16" ht="14.25" customHeight="1">
      <c r="L255" s="80"/>
      <c r="N255" s="80"/>
      <c r="P255" s="80"/>
    </row>
    <row r="256" spans="12:16" ht="14.25" customHeight="1">
      <c r="L256" s="80"/>
      <c r="N256" s="80"/>
      <c r="P256" s="80"/>
    </row>
    <row r="257" spans="12:16" ht="14.25" customHeight="1">
      <c r="L257" s="80"/>
      <c r="N257" s="80"/>
      <c r="P257" s="80"/>
    </row>
    <row r="258" spans="12:16" ht="14.25" customHeight="1">
      <c r="L258" s="80"/>
      <c r="N258" s="80"/>
      <c r="P258" s="80"/>
    </row>
    <row r="259" spans="12:16" ht="14.25" customHeight="1">
      <c r="L259" s="80"/>
      <c r="N259" s="80"/>
      <c r="P259" s="80"/>
    </row>
    <row r="260" spans="12:16" ht="14.25" customHeight="1">
      <c r="L260" s="80"/>
      <c r="N260" s="80"/>
      <c r="P260" s="80"/>
    </row>
    <row r="261" spans="12:16" ht="14.25" customHeight="1">
      <c r="L261" s="80"/>
      <c r="N261" s="80"/>
      <c r="P261" s="80"/>
    </row>
    <row r="262" spans="12:16" ht="14.25" customHeight="1">
      <c r="L262" s="80"/>
      <c r="N262" s="80"/>
      <c r="P262" s="80"/>
    </row>
    <row r="263" spans="12:16" ht="14.25" customHeight="1">
      <c r="L263" s="80"/>
      <c r="N263" s="80"/>
      <c r="P263" s="80"/>
    </row>
    <row r="264" spans="12:16" ht="14.25" customHeight="1">
      <c r="L264" s="80"/>
      <c r="N264" s="80"/>
      <c r="P264" s="80"/>
    </row>
    <row r="265" spans="12:16" ht="14.25" customHeight="1">
      <c r="L265" s="80"/>
      <c r="N265" s="80"/>
      <c r="P265" s="80"/>
    </row>
    <row r="266" spans="12:16" ht="14.25" customHeight="1">
      <c r="L266" s="80"/>
      <c r="N266" s="80"/>
      <c r="P266" s="80"/>
    </row>
    <row r="267" spans="12:16" ht="14.25" customHeight="1">
      <c r="L267" s="80"/>
      <c r="N267" s="80"/>
      <c r="P267" s="80"/>
    </row>
    <row r="268" spans="12:16" ht="14.25" customHeight="1">
      <c r="L268" s="80"/>
      <c r="N268" s="80"/>
      <c r="P268" s="80"/>
    </row>
    <row r="269" spans="12:16" ht="14.25" customHeight="1">
      <c r="L269" s="80"/>
      <c r="N269" s="80"/>
      <c r="P269" s="80"/>
    </row>
    <row r="270" spans="12:16" ht="14.25" customHeight="1">
      <c r="L270" s="80"/>
      <c r="N270" s="80"/>
      <c r="P270" s="80"/>
    </row>
    <row r="271" spans="12:16" ht="14.25" customHeight="1">
      <c r="L271" s="80"/>
      <c r="N271" s="80"/>
      <c r="P271" s="80"/>
    </row>
    <row r="272" spans="12:16" ht="14.25" customHeight="1">
      <c r="L272" s="80"/>
      <c r="N272" s="80"/>
      <c r="P272" s="80"/>
    </row>
    <row r="273" spans="12:16" ht="14.25" customHeight="1">
      <c r="L273" s="80"/>
      <c r="N273" s="80"/>
      <c r="P273" s="80"/>
    </row>
    <row r="274" spans="12:16" ht="14.25" customHeight="1">
      <c r="L274" s="80"/>
      <c r="N274" s="80"/>
      <c r="P274" s="80"/>
    </row>
    <row r="275" spans="12:16" ht="14.25" customHeight="1">
      <c r="L275" s="80"/>
      <c r="N275" s="80"/>
      <c r="P275" s="80"/>
    </row>
    <row r="276" spans="12:16" ht="14.25" customHeight="1">
      <c r="L276" s="80"/>
      <c r="N276" s="80"/>
      <c r="P276" s="80"/>
    </row>
    <row r="277" spans="12:16" ht="14.25" customHeight="1">
      <c r="L277" s="80"/>
      <c r="N277" s="80"/>
      <c r="P277" s="80"/>
    </row>
    <row r="278" spans="12:16" ht="14.25" customHeight="1">
      <c r="L278" s="80"/>
      <c r="N278" s="80"/>
      <c r="P278" s="80"/>
    </row>
    <row r="279" spans="12:16" ht="14.25" customHeight="1">
      <c r="L279" s="80"/>
      <c r="N279" s="80"/>
      <c r="P279" s="80"/>
    </row>
    <row r="280" spans="12:16" ht="14.25" customHeight="1">
      <c r="L280" s="80"/>
      <c r="N280" s="80"/>
      <c r="P280" s="80"/>
    </row>
    <row r="281" spans="12:16" ht="14.25" customHeight="1">
      <c r="L281" s="80"/>
      <c r="N281" s="80"/>
      <c r="P281" s="80"/>
    </row>
    <row r="282" spans="12:16" ht="14.25" customHeight="1">
      <c r="L282" s="80"/>
      <c r="N282" s="80"/>
      <c r="P282" s="80"/>
    </row>
    <row r="283" spans="12:16" ht="14.25" customHeight="1">
      <c r="L283" s="80"/>
      <c r="N283" s="80"/>
      <c r="P283" s="80"/>
    </row>
    <row r="284" spans="12:16" ht="14.25" customHeight="1">
      <c r="L284" s="80"/>
      <c r="N284" s="80"/>
      <c r="P284" s="80"/>
    </row>
    <row r="285" spans="12:16" ht="14.25" customHeight="1">
      <c r="L285" s="80"/>
      <c r="N285" s="80"/>
      <c r="P285" s="80"/>
    </row>
    <row r="286" spans="12:16" ht="14.25" customHeight="1">
      <c r="L286" s="80"/>
      <c r="N286" s="80"/>
      <c r="P286" s="80"/>
    </row>
    <row r="287" spans="12:16" ht="14.25" customHeight="1">
      <c r="L287" s="80"/>
      <c r="N287" s="80"/>
      <c r="P287" s="80"/>
    </row>
    <row r="288" spans="12:16" ht="14.25" customHeight="1">
      <c r="L288" s="80"/>
      <c r="N288" s="80"/>
      <c r="P288" s="80"/>
    </row>
    <row r="289" spans="12:16" ht="14.25" customHeight="1">
      <c r="L289" s="80"/>
      <c r="N289" s="80"/>
      <c r="P289" s="80"/>
    </row>
    <row r="290" spans="12:16" ht="14.25" customHeight="1">
      <c r="L290" s="80"/>
      <c r="N290" s="80"/>
      <c r="P290" s="80"/>
    </row>
    <row r="291" spans="12:16" ht="14.25" customHeight="1">
      <c r="L291" s="80"/>
      <c r="N291" s="80"/>
      <c r="P291" s="80"/>
    </row>
    <row r="292" spans="12:16" ht="14.25" customHeight="1">
      <c r="L292" s="80"/>
      <c r="N292" s="80"/>
      <c r="P292" s="80"/>
    </row>
    <row r="293" spans="12:16" ht="14.25" customHeight="1">
      <c r="L293" s="80"/>
      <c r="N293" s="80"/>
      <c r="P293" s="80"/>
    </row>
    <row r="294" spans="12:16" ht="14.25" customHeight="1">
      <c r="L294" s="80"/>
      <c r="N294" s="80"/>
      <c r="P294" s="80"/>
    </row>
    <row r="295" spans="12:16" ht="14.25" customHeight="1">
      <c r="L295" s="80"/>
      <c r="N295" s="80"/>
      <c r="P295" s="80"/>
    </row>
    <row r="296" spans="12:16" ht="14.25" customHeight="1">
      <c r="L296" s="80"/>
      <c r="N296" s="80"/>
      <c r="P296" s="80"/>
    </row>
    <row r="297" spans="12:16" ht="14.25" customHeight="1">
      <c r="L297" s="80"/>
      <c r="N297" s="80"/>
      <c r="P297" s="80"/>
    </row>
    <row r="298" spans="12:16" ht="14.25" customHeight="1">
      <c r="L298" s="80"/>
      <c r="N298" s="80"/>
      <c r="P298" s="80"/>
    </row>
    <row r="299" spans="12:16" ht="14.25" customHeight="1">
      <c r="L299" s="80"/>
      <c r="N299" s="80"/>
      <c r="P299" s="80"/>
    </row>
    <row r="300" spans="12:16" ht="14.25" customHeight="1">
      <c r="L300" s="80"/>
      <c r="N300" s="80"/>
      <c r="P300" s="80"/>
    </row>
    <row r="301" spans="12:16" ht="14.25" customHeight="1">
      <c r="L301" s="80"/>
      <c r="N301" s="80"/>
      <c r="P301" s="80"/>
    </row>
    <row r="302" spans="12:16" ht="14.25" customHeight="1">
      <c r="L302" s="80"/>
      <c r="N302" s="80"/>
      <c r="P302" s="80"/>
    </row>
    <row r="303" spans="12:16" ht="14.25" customHeight="1">
      <c r="L303" s="80"/>
      <c r="N303" s="80"/>
      <c r="P303" s="80"/>
    </row>
    <row r="304" spans="12:16" ht="14.25" customHeight="1">
      <c r="L304" s="80"/>
      <c r="N304" s="80"/>
      <c r="P304" s="80"/>
    </row>
    <row r="305" spans="12:16" ht="14.25" customHeight="1">
      <c r="L305" s="80"/>
      <c r="N305" s="80"/>
      <c r="P305" s="80"/>
    </row>
    <row r="306" spans="12:16" ht="14.25" customHeight="1">
      <c r="L306" s="80"/>
      <c r="N306" s="80"/>
      <c r="P306" s="80"/>
    </row>
    <row r="307" spans="12:16" ht="14.25" customHeight="1">
      <c r="L307" s="80"/>
      <c r="N307" s="80"/>
      <c r="P307" s="80"/>
    </row>
    <row r="308" spans="12:16" ht="14.25" customHeight="1">
      <c r="L308" s="80"/>
      <c r="N308" s="80"/>
      <c r="P308" s="80"/>
    </row>
    <row r="309" spans="12:16" ht="14.25" customHeight="1">
      <c r="L309" s="80"/>
      <c r="N309" s="80"/>
      <c r="P309" s="80"/>
    </row>
    <row r="310" spans="12:16" ht="14.25" customHeight="1">
      <c r="L310" s="80"/>
      <c r="N310" s="80"/>
      <c r="P310" s="80"/>
    </row>
    <row r="311" spans="12:16" ht="14.25" customHeight="1">
      <c r="L311" s="80"/>
      <c r="N311" s="80"/>
      <c r="P311" s="80"/>
    </row>
    <row r="312" spans="12:16" ht="14.25" customHeight="1">
      <c r="L312" s="80"/>
      <c r="N312" s="80"/>
      <c r="P312" s="80"/>
    </row>
    <row r="313" spans="12:16" ht="14.25" customHeight="1">
      <c r="L313" s="80"/>
      <c r="N313" s="80"/>
      <c r="P313" s="80"/>
    </row>
    <row r="314" spans="12:16" ht="14.25" customHeight="1">
      <c r="L314" s="80"/>
      <c r="N314" s="80"/>
      <c r="P314" s="80"/>
    </row>
    <row r="315" spans="12:16" ht="14.25" customHeight="1">
      <c r="L315" s="80"/>
      <c r="N315" s="80"/>
      <c r="P315" s="80"/>
    </row>
    <row r="316" spans="12:16" ht="14.25" customHeight="1">
      <c r="L316" s="80"/>
      <c r="N316" s="80"/>
      <c r="P316" s="80"/>
    </row>
    <row r="317" spans="12:16" ht="14.25" customHeight="1">
      <c r="L317" s="80"/>
      <c r="N317" s="80"/>
      <c r="P317" s="80"/>
    </row>
    <row r="318" spans="12:16" ht="14.25" customHeight="1">
      <c r="L318" s="80"/>
      <c r="N318" s="80"/>
      <c r="P318" s="80"/>
    </row>
    <row r="319" spans="12:16" ht="14.25" customHeight="1">
      <c r="L319" s="80"/>
      <c r="N319" s="80"/>
      <c r="P319" s="80"/>
    </row>
    <row r="320" spans="12:16" ht="14.25" customHeight="1">
      <c r="L320" s="80"/>
      <c r="N320" s="80"/>
      <c r="P320" s="80"/>
    </row>
    <row r="321" spans="12:16" ht="14.25" customHeight="1">
      <c r="L321" s="80"/>
      <c r="N321" s="80"/>
      <c r="P321" s="80"/>
    </row>
    <row r="322" spans="12:16" ht="14.25" customHeight="1">
      <c r="L322" s="80"/>
      <c r="N322" s="80"/>
      <c r="P322" s="80"/>
    </row>
    <row r="323" spans="12:16" ht="14.25" customHeight="1">
      <c r="L323" s="80"/>
      <c r="N323" s="80"/>
      <c r="P323" s="80"/>
    </row>
    <row r="324" spans="12:16" ht="14.25" customHeight="1">
      <c r="L324" s="80"/>
      <c r="N324" s="80"/>
      <c r="P324" s="80"/>
    </row>
    <row r="325" spans="12:16" ht="14.25" customHeight="1">
      <c r="L325" s="80"/>
      <c r="N325" s="80"/>
      <c r="P325" s="80"/>
    </row>
    <row r="326" spans="12:16" ht="14.25" customHeight="1">
      <c r="L326" s="80"/>
      <c r="N326" s="80"/>
      <c r="P326" s="80"/>
    </row>
    <row r="327" spans="12:16" ht="14.25" customHeight="1">
      <c r="L327" s="80"/>
      <c r="N327" s="80"/>
      <c r="P327" s="80"/>
    </row>
    <row r="328" spans="12:16" ht="14.25" customHeight="1">
      <c r="L328" s="80"/>
      <c r="N328" s="80"/>
      <c r="P328" s="80"/>
    </row>
    <row r="329" spans="12:16" ht="14.25" customHeight="1">
      <c r="L329" s="80"/>
      <c r="N329" s="80"/>
      <c r="P329" s="80"/>
    </row>
    <row r="330" spans="12:16" ht="14.25" customHeight="1">
      <c r="L330" s="80"/>
      <c r="N330" s="80"/>
      <c r="P330" s="80"/>
    </row>
    <row r="331" spans="12:16" ht="14.25" customHeight="1">
      <c r="L331" s="80"/>
      <c r="N331" s="80"/>
      <c r="P331" s="80"/>
    </row>
    <row r="332" spans="12:16" ht="14.25" customHeight="1">
      <c r="L332" s="80"/>
      <c r="N332" s="80"/>
      <c r="P332" s="80"/>
    </row>
    <row r="333" spans="12:16" ht="14.25" customHeight="1">
      <c r="L333" s="80"/>
      <c r="N333" s="80"/>
      <c r="P333" s="80"/>
    </row>
    <row r="334" spans="12:16" ht="14.25" customHeight="1">
      <c r="L334" s="80"/>
      <c r="N334" s="80"/>
      <c r="P334" s="80"/>
    </row>
    <row r="335" spans="12:16" ht="14.25" customHeight="1">
      <c r="L335" s="80"/>
      <c r="N335" s="80"/>
      <c r="P335" s="80"/>
    </row>
    <row r="336" spans="12:16" ht="14.25" customHeight="1">
      <c r="L336" s="80"/>
      <c r="N336" s="80"/>
      <c r="P336" s="80"/>
    </row>
    <row r="337" spans="12:16" ht="14.25" customHeight="1">
      <c r="L337" s="80"/>
      <c r="N337" s="80"/>
      <c r="P337" s="80"/>
    </row>
    <row r="338" spans="12:16" ht="14.25" customHeight="1">
      <c r="L338" s="80"/>
      <c r="N338" s="80"/>
      <c r="P338" s="80"/>
    </row>
    <row r="339" spans="12:16" ht="14.25" customHeight="1">
      <c r="L339" s="80"/>
      <c r="N339" s="80"/>
      <c r="P339" s="80"/>
    </row>
    <row r="340" spans="12:16" ht="14.25" customHeight="1">
      <c r="L340" s="80"/>
      <c r="N340" s="80"/>
      <c r="P340" s="80"/>
    </row>
    <row r="341" spans="12:16" ht="14.25" customHeight="1">
      <c r="L341" s="80"/>
      <c r="N341" s="80"/>
      <c r="P341" s="80"/>
    </row>
    <row r="342" spans="12:16" ht="14.25" customHeight="1">
      <c r="L342" s="80"/>
      <c r="N342" s="80"/>
      <c r="P342" s="80"/>
    </row>
    <row r="343" spans="12:16" ht="14.25" customHeight="1">
      <c r="L343" s="80"/>
      <c r="N343" s="80"/>
      <c r="P343" s="80"/>
    </row>
    <row r="344" spans="12:16" ht="14.25" customHeight="1">
      <c r="L344" s="80"/>
      <c r="N344" s="80"/>
      <c r="P344" s="80"/>
    </row>
    <row r="345" spans="12:16" ht="14.25" customHeight="1">
      <c r="L345" s="80"/>
      <c r="N345" s="80"/>
      <c r="P345" s="80"/>
    </row>
    <row r="346" spans="12:16" ht="14.25" customHeight="1">
      <c r="L346" s="80"/>
      <c r="N346" s="80"/>
      <c r="P346" s="80"/>
    </row>
    <row r="347" spans="12:16" ht="14.25" customHeight="1">
      <c r="L347" s="80"/>
      <c r="N347" s="80"/>
      <c r="P347" s="80"/>
    </row>
    <row r="348" spans="12:16" ht="14.25" customHeight="1">
      <c r="L348" s="80"/>
      <c r="N348" s="80"/>
      <c r="P348" s="80"/>
    </row>
    <row r="349" spans="12:16" ht="14.25" customHeight="1">
      <c r="L349" s="80"/>
      <c r="N349" s="80"/>
      <c r="P349" s="80"/>
    </row>
    <row r="350" spans="12:16" ht="14.25" customHeight="1">
      <c r="L350" s="80"/>
      <c r="N350" s="80"/>
      <c r="P350" s="80"/>
    </row>
    <row r="351" spans="12:16" ht="14.25" customHeight="1">
      <c r="L351" s="80"/>
      <c r="N351" s="80"/>
      <c r="P351" s="80"/>
    </row>
    <row r="352" spans="12:16" ht="14.25" customHeight="1">
      <c r="L352" s="80"/>
      <c r="N352" s="80"/>
      <c r="P352" s="80"/>
    </row>
    <row r="353" spans="12:16" ht="14.25" customHeight="1">
      <c r="L353" s="80"/>
      <c r="N353" s="80"/>
      <c r="P353" s="80"/>
    </row>
    <row r="354" spans="12:16" ht="14.25" customHeight="1">
      <c r="L354" s="80"/>
      <c r="N354" s="80"/>
      <c r="P354" s="80"/>
    </row>
    <row r="355" spans="12:16" ht="14.25" customHeight="1">
      <c r="L355" s="80"/>
      <c r="N355" s="80"/>
      <c r="P355" s="80"/>
    </row>
    <row r="356" spans="12:16" ht="14.25" customHeight="1">
      <c r="L356" s="80"/>
      <c r="N356" s="80"/>
      <c r="P356" s="80"/>
    </row>
    <row r="357" spans="12:16" ht="14.25" customHeight="1">
      <c r="L357" s="80"/>
      <c r="N357" s="80"/>
      <c r="P357" s="80"/>
    </row>
    <row r="358" spans="12:16" ht="14.25" customHeight="1">
      <c r="L358" s="80"/>
      <c r="N358" s="80"/>
      <c r="P358" s="80"/>
    </row>
    <row r="359" spans="12:16" ht="14.25" customHeight="1">
      <c r="L359" s="80"/>
      <c r="N359" s="80"/>
      <c r="P359" s="80"/>
    </row>
    <row r="360" spans="12:16" ht="14.25" customHeight="1">
      <c r="L360" s="80"/>
      <c r="N360" s="80"/>
      <c r="P360" s="80"/>
    </row>
    <row r="361" spans="12:16" ht="14.25" customHeight="1">
      <c r="L361" s="80"/>
      <c r="N361" s="80"/>
      <c r="P361" s="80"/>
    </row>
    <row r="362" spans="12:16" ht="14.25" customHeight="1">
      <c r="L362" s="80"/>
      <c r="N362" s="80"/>
      <c r="P362" s="80"/>
    </row>
    <row r="363" spans="12:16" ht="14.25" customHeight="1">
      <c r="L363" s="80"/>
      <c r="N363" s="80"/>
      <c r="P363" s="80"/>
    </row>
    <row r="364" spans="12:16" ht="14.25" customHeight="1">
      <c r="L364" s="80"/>
      <c r="N364" s="80"/>
      <c r="P364" s="80"/>
    </row>
    <row r="365" spans="12:16" ht="14.25" customHeight="1">
      <c r="L365" s="80"/>
      <c r="N365" s="80"/>
      <c r="P365" s="80"/>
    </row>
    <row r="366" spans="12:16" ht="14.25" customHeight="1">
      <c r="L366" s="80"/>
      <c r="N366" s="80"/>
      <c r="P366" s="80"/>
    </row>
    <row r="367" spans="12:16" ht="14.25" customHeight="1">
      <c r="L367" s="80"/>
      <c r="N367" s="80"/>
      <c r="P367" s="80"/>
    </row>
    <row r="368" spans="12:16" ht="14.25" customHeight="1">
      <c r="L368" s="80"/>
      <c r="N368" s="80"/>
      <c r="P368" s="80"/>
    </row>
    <row r="369" spans="12:16" ht="14.25" customHeight="1">
      <c r="L369" s="80"/>
      <c r="N369" s="80"/>
      <c r="P369" s="80"/>
    </row>
    <row r="370" spans="12:16" ht="14.25" customHeight="1">
      <c r="L370" s="80"/>
      <c r="N370" s="80"/>
      <c r="P370" s="80"/>
    </row>
    <row r="371" spans="12:16" ht="14.25" customHeight="1">
      <c r="L371" s="80"/>
      <c r="N371" s="80"/>
      <c r="P371" s="80"/>
    </row>
    <row r="372" spans="12:16" ht="14.25" customHeight="1">
      <c r="L372" s="80"/>
      <c r="N372" s="80"/>
      <c r="P372" s="80"/>
    </row>
    <row r="373" spans="12:16" ht="14.25" customHeight="1">
      <c r="L373" s="80"/>
      <c r="N373" s="80"/>
      <c r="P373" s="80"/>
    </row>
    <row r="374" spans="12:16" ht="14.25" customHeight="1">
      <c r="L374" s="80"/>
      <c r="N374" s="80"/>
      <c r="P374" s="80"/>
    </row>
    <row r="375" spans="12:16" ht="14.25" customHeight="1">
      <c r="L375" s="80"/>
      <c r="N375" s="80"/>
      <c r="P375" s="80"/>
    </row>
    <row r="376" spans="12:16" ht="14.25" customHeight="1">
      <c r="L376" s="80"/>
      <c r="N376" s="80"/>
      <c r="P376" s="80"/>
    </row>
    <row r="377" spans="12:16" ht="14.25" customHeight="1">
      <c r="L377" s="80"/>
      <c r="N377" s="80"/>
      <c r="P377" s="80"/>
    </row>
    <row r="378" spans="12:16" ht="14.25" customHeight="1">
      <c r="L378" s="80"/>
      <c r="N378" s="80"/>
      <c r="P378" s="80"/>
    </row>
    <row r="379" spans="12:16" ht="14.25" customHeight="1">
      <c r="L379" s="80"/>
      <c r="N379" s="80"/>
      <c r="P379" s="80"/>
    </row>
    <row r="380" spans="12:16" ht="14.25" customHeight="1">
      <c r="L380" s="80"/>
      <c r="N380" s="80"/>
      <c r="P380" s="80"/>
    </row>
    <row r="381" spans="12:16" ht="14.25" customHeight="1">
      <c r="L381" s="80"/>
      <c r="N381" s="80"/>
      <c r="P381" s="80"/>
    </row>
    <row r="382" spans="12:16" ht="14.25" customHeight="1">
      <c r="L382" s="80"/>
      <c r="N382" s="80"/>
      <c r="P382" s="80"/>
    </row>
    <row r="383" spans="12:16" ht="14.25" customHeight="1">
      <c r="L383" s="80"/>
      <c r="N383" s="80"/>
      <c r="P383" s="80"/>
    </row>
    <row r="384" spans="12:16" ht="14.25" customHeight="1">
      <c r="L384" s="80"/>
      <c r="N384" s="80"/>
      <c r="P384" s="80"/>
    </row>
    <row r="385" spans="12:16" ht="14.25" customHeight="1">
      <c r="L385" s="80"/>
      <c r="N385" s="80"/>
      <c r="P385" s="80"/>
    </row>
    <row r="386" spans="12:16" ht="14.25" customHeight="1">
      <c r="L386" s="80"/>
      <c r="N386" s="80"/>
      <c r="P386" s="80"/>
    </row>
    <row r="387" spans="12:16" ht="14.25" customHeight="1">
      <c r="L387" s="80"/>
      <c r="N387" s="80"/>
      <c r="P387" s="80"/>
    </row>
    <row r="388" spans="12:16" ht="14.25" customHeight="1">
      <c r="L388" s="80"/>
      <c r="N388" s="80"/>
      <c r="P388" s="80"/>
    </row>
    <row r="389" spans="12:16" ht="14.25" customHeight="1">
      <c r="L389" s="80"/>
      <c r="N389" s="80"/>
      <c r="P389" s="80"/>
    </row>
    <row r="390" spans="12:16" ht="14.25" customHeight="1">
      <c r="L390" s="80"/>
      <c r="N390" s="80"/>
      <c r="P390" s="80"/>
    </row>
    <row r="391" spans="12:16" ht="14.25" customHeight="1">
      <c r="L391" s="80"/>
      <c r="N391" s="80"/>
      <c r="P391" s="80"/>
    </row>
    <row r="392" spans="12:16" ht="14.25" customHeight="1">
      <c r="L392" s="80"/>
      <c r="N392" s="80"/>
      <c r="P392" s="80"/>
    </row>
    <row r="393" spans="12:16" ht="14.25" customHeight="1">
      <c r="L393" s="80"/>
      <c r="N393" s="80"/>
      <c r="P393" s="80"/>
    </row>
    <row r="394" spans="12:16" ht="14.25" customHeight="1">
      <c r="L394" s="80"/>
      <c r="N394" s="80"/>
      <c r="P394" s="80"/>
    </row>
    <row r="395" spans="12:16" ht="14.25" customHeight="1">
      <c r="L395" s="80"/>
      <c r="N395" s="80"/>
      <c r="P395" s="80"/>
    </row>
    <row r="396" spans="12:16" ht="14.25" customHeight="1">
      <c r="L396" s="80"/>
      <c r="N396" s="80"/>
      <c r="P396" s="80"/>
    </row>
    <row r="397" spans="12:16" ht="14.25" customHeight="1">
      <c r="L397" s="80"/>
      <c r="N397" s="80"/>
      <c r="P397" s="80"/>
    </row>
    <row r="398" spans="12:16" ht="14.25" customHeight="1">
      <c r="L398" s="80"/>
      <c r="N398" s="80"/>
      <c r="P398" s="80"/>
    </row>
    <row r="399" spans="12:16" ht="14.25" customHeight="1">
      <c r="L399" s="80"/>
      <c r="N399" s="80"/>
      <c r="P399" s="80"/>
    </row>
    <row r="400" spans="12:16" ht="14.25" customHeight="1">
      <c r="L400" s="80"/>
      <c r="N400" s="80"/>
      <c r="P400" s="80"/>
    </row>
    <row r="401" spans="12:16" ht="14.25" customHeight="1">
      <c r="L401" s="80"/>
      <c r="N401" s="80"/>
      <c r="P401" s="80"/>
    </row>
    <row r="402" spans="12:16" ht="14.25" customHeight="1">
      <c r="L402" s="80"/>
      <c r="N402" s="80"/>
      <c r="P402" s="80"/>
    </row>
    <row r="403" spans="12:16" ht="14.25" customHeight="1">
      <c r="L403" s="80"/>
      <c r="N403" s="80"/>
      <c r="P403" s="80"/>
    </row>
    <row r="404" spans="12:16" ht="14.25" customHeight="1">
      <c r="L404" s="80"/>
      <c r="N404" s="80"/>
      <c r="P404" s="80"/>
    </row>
    <row r="405" spans="12:16" ht="14.25" customHeight="1">
      <c r="L405" s="80"/>
      <c r="N405" s="80"/>
      <c r="P405" s="80"/>
    </row>
    <row r="406" spans="12:16" ht="14.25" customHeight="1">
      <c r="L406" s="80"/>
      <c r="N406" s="80"/>
      <c r="P406" s="80"/>
    </row>
    <row r="407" spans="12:16" ht="14.25" customHeight="1">
      <c r="L407" s="80"/>
      <c r="N407" s="80"/>
      <c r="P407" s="80"/>
    </row>
    <row r="408" spans="12:16" ht="14.25" customHeight="1">
      <c r="L408" s="80"/>
      <c r="N408" s="80"/>
      <c r="P408" s="80"/>
    </row>
    <row r="409" spans="12:16" ht="14.25" customHeight="1">
      <c r="L409" s="80"/>
      <c r="N409" s="80"/>
      <c r="P409" s="80"/>
    </row>
    <row r="410" spans="12:16" ht="14.25" customHeight="1">
      <c r="L410" s="80"/>
      <c r="N410" s="80"/>
      <c r="P410" s="80"/>
    </row>
    <row r="411" spans="12:16" ht="14.25" customHeight="1">
      <c r="L411" s="80"/>
      <c r="N411" s="80"/>
      <c r="P411" s="80"/>
    </row>
    <row r="412" spans="12:16" ht="14.25" customHeight="1">
      <c r="L412" s="80"/>
      <c r="N412" s="80"/>
      <c r="P412" s="80"/>
    </row>
    <row r="413" spans="12:16" ht="14.25" customHeight="1">
      <c r="L413" s="80"/>
      <c r="N413" s="80"/>
      <c r="P413" s="80"/>
    </row>
    <row r="414" spans="12:16" ht="14.25" customHeight="1">
      <c r="L414" s="80"/>
      <c r="N414" s="80"/>
      <c r="P414" s="80"/>
    </row>
    <row r="415" spans="12:16" ht="14.25" customHeight="1">
      <c r="L415" s="80"/>
      <c r="N415" s="80"/>
      <c r="P415" s="80"/>
    </row>
    <row r="416" spans="12:16" ht="14.25" customHeight="1">
      <c r="L416" s="80"/>
      <c r="N416" s="80"/>
      <c r="P416" s="80"/>
    </row>
    <row r="417" spans="12:16" ht="14.25" customHeight="1">
      <c r="L417" s="80"/>
      <c r="N417" s="80"/>
      <c r="P417" s="80"/>
    </row>
    <row r="418" spans="12:16" ht="14.25" customHeight="1">
      <c r="L418" s="80"/>
      <c r="N418" s="80"/>
      <c r="P418" s="80"/>
    </row>
    <row r="419" spans="12:16" ht="14.25" customHeight="1">
      <c r="L419" s="80"/>
      <c r="N419" s="80"/>
      <c r="P419" s="80"/>
    </row>
    <row r="420" spans="12:16" ht="14.25" customHeight="1">
      <c r="L420" s="80"/>
      <c r="N420" s="80"/>
      <c r="P420" s="80"/>
    </row>
    <row r="421" spans="12:16" ht="14.25" customHeight="1">
      <c r="L421" s="80"/>
      <c r="N421" s="80"/>
      <c r="P421" s="80"/>
    </row>
    <row r="422" spans="12:16" ht="14.25" customHeight="1">
      <c r="L422" s="80"/>
      <c r="N422" s="80"/>
      <c r="P422" s="80"/>
    </row>
    <row r="423" spans="12:16" ht="14.25" customHeight="1">
      <c r="L423" s="80"/>
      <c r="N423" s="80"/>
      <c r="P423" s="80"/>
    </row>
    <row r="424" spans="12:16" ht="14.25" customHeight="1">
      <c r="L424" s="80"/>
      <c r="N424" s="80"/>
      <c r="P424" s="80"/>
    </row>
    <row r="425" spans="12:16" ht="14.25" customHeight="1">
      <c r="L425" s="80"/>
      <c r="N425" s="80"/>
      <c r="P425" s="80"/>
    </row>
    <row r="426" spans="12:16" ht="14.25" customHeight="1">
      <c r="L426" s="80"/>
      <c r="N426" s="80"/>
      <c r="P426" s="80"/>
    </row>
    <row r="427" spans="12:16" ht="14.25" customHeight="1">
      <c r="L427" s="80"/>
      <c r="N427" s="80"/>
      <c r="P427" s="80"/>
    </row>
    <row r="428" spans="12:16" ht="14.25" customHeight="1">
      <c r="L428" s="80"/>
      <c r="N428" s="80"/>
      <c r="P428" s="80"/>
    </row>
    <row r="429" spans="12:16" ht="14.25" customHeight="1">
      <c r="L429" s="80"/>
      <c r="N429" s="80"/>
      <c r="P429" s="80"/>
    </row>
    <row r="430" spans="12:16" ht="14.25" customHeight="1">
      <c r="L430" s="80"/>
      <c r="N430" s="80"/>
      <c r="P430" s="80"/>
    </row>
    <row r="431" spans="12:16" ht="14.25" customHeight="1">
      <c r="L431" s="80"/>
      <c r="N431" s="80"/>
      <c r="P431" s="80"/>
    </row>
    <row r="432" spans="12:16" ht="14.25" customHeight="1">
      <c r="L432" s="80"/>
      <c r="N432" s="80"/>
      <c r="P432" s="80"/>
    </row>
    <row r="433" spans="12:16" ht="14.25" customHeight="1">
      <c r="L433" s="80"/>
      <c r="N433" s="80"/>
      <c r="P433" s="80"/>
    </row>
    <row r="434" spans="12:16" ht="14.25" customHeight="1">
      <c r="L434" s="80"/>
      <c r="N434" s="80"/>
      <c r="P434" s="80"/>
    </row>
    <row r="435" spans="12:16" ht="14.25" customHeight="1">
      <c r="L435" s="80"/>
      <c r="N435" s="80"/>
      <c r="P435" s="80"/>
    </row>
    <row r="436" spans="12:16" ht="14.25" customHeight="1">
      <c r="L436" s="80"/>
      <c r="N436" s="80"/>
      <c r="P436" s="80"/>
    </row>
    <row r="437" spans="12:16" ht="14.25" customHeight="1">
      <c r="L437" s="80"/>
      <c r="N437" s="80"/>
      <c r="P437" s="80"/>
    </row>
    <row r="438" spans="12:16" ht="14.25" customHeight="1">
      <c r="L438" s="80"/>
      <c r="N438" s="80"/>
      <c r="P438" s="80"/>
    </row>
    <row r="439" spans="12:16" ht="14.25" customHeight="1">
      <c r="L439" s="80"/>
      <c r="N439" s="80"/>
      <c r="P439" s="80"/>
    </row>
    <row r="440" spans="12:16" ht="14.25" customHeight="1">
      <c r="L440" s="80"/>
      <c r="N440" s="80"/>
      <c r="P440" s="80"/>
    </row>
    <row r="441" spans="12:16" ht="14.25" customHeight="1">
      <c r="L441" s="80"/>
      <c r="N441" s="80"/>
      <c r="P441" s="80"/>
    </row>
    <row r="442" spans="12:16" ht="14.25" customHeight="1">
      <c r="L442" s="80"/>
      <c r="N442" s="80"/>
      <c r="P442" s="80"/>
    </row>
    <row r="443" spans="12:16" ht="14.25" customHeight="1">
      <c r="L443" s="80"/>
      <c r="N443" s="80"/>
      <c r="P443" s="80"/>
    </row>
    <row r="444" spans="12:16" ht="14.25" customHeight="1">
      <c r="L444" s="80"/>
      <c r="N444" s="80"/>
      <c r="P444" s="80"/>
    </row>
    <row r="445" spans="12:16" ht="14.25" customHeight="1">
      <c r="L445" s="80"/>
      <c r="N445" s="80"/>
      <c r="P445" s="80"/>
    </row>
    <row r="446" spans="12:16" ht="14.25" customHeight="1">
      <c r="L446" s="80"/>
      <c r="N446" s="80"/>
      <c r="P446" s="80"/>
    </row>
    <row r="447" spans="12:16" ht="14.25" customHeight="1">
      <c r="L447" s="80"/>
      <c r="N447" s="80"/>
      <c r="P447" s="80"/>
    </row>
    <row r="448" spans="12:16" ht="14.25" customHeight="1">
      <c r="L448" s="80"/>
      <c r="N448" s="80"/>
      <c r="P448" s="80"/>
    </row>
    <row r="449" spans="12:16" ht="14.25" customHeight="1">
      <c r="L449" s="80"/>
      <c r="N449" s="80"/>
      <c r="P449" s="80"/>
    </row>
    <row r="450" spans="12:16" ht="14.25" customHeight="1">
      <c r="L450" s="80"/>
      <c r="N450" s="80"/>
      <c r="P450" s="80"/>
    </row>
    <row r="451" spans="12:16" ht="14.25" customHeight="1">
      <c r="L451" s="80"/>
      <c r="N451" s="80"/>
      <c r="P451" s="80"/>
    </row>
    <row r="452" spans="12:16" ht="14.25" customHeight="1">
      <c r="L452" s="80"/>
      <c r="N452" s="80"/>
      <c r="P452" s="80"/>
    </row>
    <row r="453" spans="12:16" ht="14.25" customHeight="1">
      <c r="L453" s="80"/>
      <c r="N453" s="80"/>
      <c r="P453" s="80"/>
    </row>
    <row r="454" spans="12:16" ht="14.25" customHeight="1">
      <c r="L454" s="80"/>
      <c r="N454" s="80"/>
      <c r="P454" s="80"/>
    </row>
    <row r="455" spans="12:16" ht="14.25" customHeight="1">
      <c r="L455" s="80"/>
      <c r="N455" s="80"/>
      <c r="P455" s="80"/>
    </row>
    <row r="456" spans="12:16" ht="14.25" customHeight="1">
      <c r="L456" s="80"/>
      <c r="N456" s="80"/>
      <c r="P456" s="80"/>
    </row>
    <row r="457" spans="12:16" ht="14.25" customHeight="1">
      <c r="L457" s="80"/>
      <c r="N457" s="80"/>
      <c r="P457" s="80"/>
    </row>
    <row r="458" spans="12:16" ht="14.25" customHeight="1">
      <c r="L458" s="80"/>
      <c r="N458" s="80"/>
      <c r="P458" s="80"/>
    </row>
    <row r="459" spans="12:16" ht="14.25" customHeight="1">
      <c r="L459" s="80"/>
      <c r="N459" s="80"/>
      <c r="P459" s="80"/>
    </row>
    <row r="460" spans="12:16" ht="14.25" customHeight="1">
      <c r="L460" s="80"/>
      <c r="N460" s="80"/>
      <c r="P460" s="80"/>
    </row>
    <row r="461" spans="12:16" ht="14.25" customHeight="1">
      <c r="L461" s="80"/>
      <c r="N461" s="80"/>
      <c r="P461" s="80"/>
    </row>
    <row r="462" spans="12:16" ht="14.25" customHeight="1">
      <c r="L462" s="80"/>
      <c r="N462" s="80"/>
      <c r="P462" s="80"/>
    </row>
    <row r="463" spans="12:16" ht="14.25" customHeight="1">
      <c r="L463" s="80"/>
      <c r="N463" s="80"/>
      <c r="P463" s="80"/>
    </row>
    <row r="464" spans="12:16" ht="14.25" customHeight="1">
      <c r="L464" s="80"/>
      <c r="N464" s="80"/>
      <c r="P464" s="80"/>
    </row>
    <row r="465" spans="12:16" ht="14.25" customHeight="1">
      <c r="L465" s="80"/>
      <c r="N465" s="80"/>
      <c r="P465" s="80"/>
    </row>
    <row r="466" spans="12:16" ht="14.25" customHeight="1">
      <c r="L466" s="80"/>
      <c r="N466" s="80"/>
      <c r="P466" s="80"/>
    </row>
    <row r="467" spans="12:16" ht="14.25" customHeight="1">
      <c r="L467" s="80"/>
      <c r="N467" s="80"/>
      <c r="P467" s="80"/>
    </row>
    <row r="468" spans="12:16" ht="14.25" customHeight="1">
      <c r="L468" s="80"/>
      <c r="N468" s="80"/>
      <c r="P468" s="80"/>
    </row>
    <row r="469" spans="12:16" ht="14.25" customHeight="1">
      <c r="L469" s="80"/>
      <c r="N469" s="80"/>
      <c r="P469" s="80"/>
    </row>
    <row r="470" spans="12:16" ht="14.25" customHeight="1">
      <c r="L470" s="80"/>
      <c r="N470" s="80"/>
      <c r="P470" s="80"/>
    </row>
    <row r="471" spans="12:16" ht="14.25" customHeight="1">
      <c r="L471" s="80"/>
      <c r="N471" s="80"/>
      <c r="P471" s="80"/>
    </row>
    <row r="472" spans="12:16" ht="14.25" customHeight="1">
      <c r="L472" s="80"/>
      <c r="N472" s="80"/>
      <c r="P472" s="80"/>
    </row>
    <row r="473" spans="12:16" ht="14.25" customHeight="1">
      <c r="L473" s="80"/>
      <c r="N473" s="80"/>
      <c r="P473" s="80"/>
    </row>
    <row r="474" spans="12:16" ht="14.25" customHeight="1">
      <c r="L474" s="80"/>
      <c r="N474" s="80"/>
      <c r="P474" s="80"/>
    </row>
    <row r="475" spans="12:16" ht="14.25" customHeight="1">
      <c r="L475" s="80"/>
      <c r="N475" s="80"/>
      <c r="P475" s="80"/>
    </row>
    <row r="476" spans="12:16" ht="14.25" customHeight="1">
      <c r="L476" s="80"/>
      <c r="N476" s="80"/>
      <c r="P476" s="80"/>
    </row>
    <row r="477" spans="12:16" ht="14.25" customHeight="1">
      <c r="L477" s="80"/>
      <c r="N477" s="80"/>
      <c r="P477" s="80"/>
    </row>
    <row r="478" spans="12:16" ht="14.25" customHeight="1">
      <c r="L478" s="80"/>
      <c r="N478" s="80"/>
      <c r="P478" s="80"/>
    </row>
    <row r="479" spans="12:16" ht="14.25" customHeight="1">
      <c r="L479" s="80"/>
      <c r="N479" s="80"/>
      <c r="P479" s="80"/>
    </row>
    <row r="480" spans="12:16" ht="14.25" customHeight="1">
      <c r="L480" s="80"/>
      <c r="N480" s="80"/>
      <c r="P480" s="80"/>
    </row>
    <row r="481" spans="12:16" ht="14.25" customHeight="1">
      <c r="L481" s="80"/>
      <c r="N481" s="80"/>
      <c r="P481" s="80"/>
    </row>
    <row r="482" spans="12:16" ht="14.25" customHeight="1">
      <c r="L482" s="80"/>
      <c r="N482" s="80"/>
      <c r="P482" s="80"/>
    </row>
    <row r="483" spans="12:16" ht="14.25" customHeight="1">
      <c r="L483" s="80"/>
      <c r="N483" s="80"/>
      <c r="P483" s="80"/>
    </row>
    <row r="484" spans="12:16" ht="14.25" customHeight="1">
      <c r="L484" s="80"/>
      <c r="N484" s="80"/>
      <c r="P484" s="80"/>
    </row>
    <row r="485" spans="12:16" ht="14.25" customHeight="1">
      <c r="L485" s="80"/>
      <c r="N485" s="80"/>
      <c r="P485" s="80"/>
    </row>
    <row r="486" spans="12:16" ht="14.25" customHeight="1">
      <c r="L486" s="80"/>
      <c r="N486" s="80"/>
      <c r="P486" s="80"/>
    </row>
    <row r="487" spans="12:16" ht="14.25" customHeight="1">
      <c r="L487" s="80"/>
      <c r="N487" s="80"/>
      <c r="P487" s="80"/>
    </row>
    <row r="488" spans="12:16" ht="14.25" customHeight="1">
      <c r="L488" s="80"/>
      <c r="N488" s="80"/>
      <c r="P488" s="80"/>
    </row>
    <row r="489" spans="12:16" ht="14.25" customHeight="1">
      <c r="L489" s="80"/>
      <c r="N489" s="80"/>
      <c r="P489" s="80"/>
    </row>
    <row r="490" spans="12:16" ht="14.25" customHeight="1">
      <c r="L490" s="80"/>
      <c r="N490" s="80"/>
      <c r="P490" s="80"/>
    </row>
    <row r="491" spans="12:16" ht="14.25" customHeight="1">
      <c r="L491" s="80"/>
      <c r="N491" s="80"/>
      <c r="P491" s="80"/>
    </row>
    <row r="492" spans="12:16" ht="14.25" customHeight="1">
      <c r="L492" s="80"/>
      <c r="N492" s="80"/>
      <c r="P492" s="80"/>
    </row>
    <row r="493" spans="12:16" ht="14.25" customHeight="1">
      <c r="L493" s="80"/>
      <c r="N493" s="80"/>
      <c r="P493" s="80"/>
    </row>
    <row r="494" spans="12:16" ht="14.25" customHeight="1">
      <c r="L494" s="80"/>
      <c r="N494" s="80"/>
      <c r="P494" s="80"/>
    </row>
    <row r="495" spans="12:16" ht="14.25" customHeight="1">
      <c r="L495" s="80"/>
      <c r="N495" s="80"/>
      <c r="P495" s="80"/>
    </row>
    <row r="496" spans="12:16" ht="14.25" customHeight="1">
      <c r="L496" s="80"/>
      <c r="N496" s="80"/>
      <c r="P496" s="80"/>
    </row>
    <row r="497" spans="12:16" ht="14.25" customHeight="1">
      <c r="L497" s="80"/>
      <c r="N497" s="80"/>
      <c r="P497" s="80"/>
    </row>
    <row r="498" spans="12:16" ht="14.25" customHeight="1">
      <c r="L498" s="80"/>
      <c r="N498" s="80"/>
      <c r="P498" s="80"/>
    </row>
    <row r="499" spans="12:16" ht="14.25" customHeight="1">
      <c r="L499" s="80"/>
      <c r="N499" s="80"/>
      <c r="P499" s="80"/>
    </row>
    <row r="500" spans="12:16" ht="14.25" customHeight="1">
      <c r="L500" s="80"/>
      <c r="N500" s="80"/>
      <c r="P500" s="80"/>
    </row>
    <row r="501" spans="12:16" ht="14.25" customHeight="1">
      <c r="L501" s="80"/>
      <c r="N501" s="80"/>
      <c r="P501" s="80"/>
    </row>
    <row r="502" spans="12:16" ht="14.25" customHeight="1">
      <c r="L502" s="80"/>
      <c r="N502" s="80"/>
      <c r="P502" s="80"/>
    </row>
    <row r="503" spans="12:16" ht="14.25" customHeight="1">
      <c r="L503" s="80"/>
      <c r="N503" s="80"/>
      <c r="P503" s="80"/>
    </row>
    <row r="504" spans="12:16" ht="14.25" customHeight="1">
      <c r="L504" s="80"/>
      <c r="N504" s="80"/>
      <c r="P504" s="80"/>
    </row>
    <row r="505" spans="12:16" ht="14.25" customHeight="1">
      <c r="L505" s="80"/>
      <c r="N505" s="80"/>
      <c r="P505" s="80"/>
    </row>
    <row r="506" spans="12:16" ht="14.25" customHeight="1">
      <c r="L506" s="80"/>
      <c r="N506" s="80"/>
      <c r="P506" s="80"/>
    </row>
    <row r="507" spans="12:16" ht="14.25" customHeight="1">
      <c r="L507" s="80"/>
      <c r="N507" s="80"/>
      <c r="P507" s="80"/>
    </row>
    <row r="508" spans="12:16" ht="14.25" customHeight="1">
      <c r="L508" s="80"/>
      <c r="N508" s="80"/>
      <c r="P508" s="80"/>
    </row>
    <row r="509" spans="12:16" ht="14.25" customHeight="1">
      <c r="L509" s="80"/>
      <c r="N509" s="80"/>
      <c r="P509" s="80"/>
    </row>
    <row r="510" spans="12:16" ht="14.25" customHeight="1">
      <c r="L510" s="80"/>
      <c r="N510" s="80"/>
      <c r="P510" s="80"/>
    </row>
    <row r="511" spans="12:16" ht="14.25" customHeight="1">
      <c r="L511" s="80"/>
      <c r="N511" s="80"/>
      <c r="P511" s="80"/>
    </row>
    <row r="512" spans="12:16" ht="14.25" customHeight="1">
      <c r="L512" s="80"/>
      <c r="N512" s="80"/>
      <c r="P512" s="80"/>
    </row>
    <row r="513" spans="12:16" ht="14.25" customHeight="1">
      <c r="L513" s="80"/>
      <c r="N513" s="80"/>
      <c r="P513" s="80"/>
    </row>
    <row r="514" spans="12:16" ht="14.25" customHeight="1">
      <c r="L514" s="80"/>
      <c r="N514" s="80"/>
      <c r="P514" s="80"/>
    </row>
    <row r="515" spans="12:16" ht="14.25" customHeight="1">
      <c r="L515" s="80"/>
      <c r="N515" s="80"/>
      <c r="P515" s="80"/>
    </row>
    <row r="516" spans="12:16" ht="14.25" customHeight="1">
      <c r="L516" s="80"/>
      <c r="N516" s="80"/>
      <c r="P516" s="80"/>
    </row>
    <row r="517" spans="12:16" ht="14.25" customHeight="1">
      <c r="L517" s="80"/>
      <c r="N517" s="80"/>
      <c r="P517" s="80"/>
    </row>
    <row r="518" spans="12:16" ht="14.25" customHeight="1">
      <c r="L518" s="80"/>
      <c r="N518" s="80"/>
      <c r="P518" s="80"/>
    </row>
    <row r="519" spans="12:16" ht="14.25" customHeight="1">
      <c r="L519" s="80"/>
      <c r="N519" s="80"/>
      <c r="P519" s="80"/>
    </row>
    <row r="520" spans="12:16" ht="14.25" customHeight="1">
      <c r="L520" s="80"/>
      <c r="N520" s="80"/>
      <c r="P520" s="80"/>
    </row>
    <row r="521" spans="12:16" ht="14.25" customHeight="1">
      <c r="L521" s="80"/>
      <c r="N521" s="80"/>
      <c r="P521" s="80"/>
    </row>
    <row r="522" spans="12:16" ht="14.25" customHeight="1">
      <c r="L522" s="80"/>
      <c r="N522" s="80"/>
      <c r="P522" s="80"/>
    </row>
    <row r="523" spans="12:16" ht="14.25" customHeight="1">
      <c r="L523" s="80"/>
      <c r="N523" s="80"/>
      <c r="P523" s="80"/>
    </row>
    <row r="524" spans="12:16" ht="14.25" customHeight="1">
      <c r="L524" s="80"/>
      <c r="N524" s="80"/>
      <c r="P524" s="80"/>
    </row>
    <row r="525" spans="12:16" ht="14.25" customHeight="1">
      <c r="L525" s="80"/>
      <c r="N525" s="80"/>
      <c r="P525" s="80"/>
    </row>
    <row r="526" spans="12:16" ht="14.25" customHeight="1">
      <c r="L526" s="80"/>
      <c r="N526" s="80"/>
      <c r="P526" s="80"/>
    </row>
    <row r="527" spans="12:16" ht="14.25" customHeight="1">
      <c r="L527" s="80"/>
      <c r="N527" s="80"/>
      <c r="P527" s="80"/>
    </row>
    <row r="528" spans="12:16" ht="14.25" customHeight="1">
      <c r="L528" s="80"/>
      <c r="N528" s="80"/>
      <c r="P528" s="80"/>
    </row>
    <row r="529" spans="12:16" ht="14.25" customHeight="1">
      <c r="L529" s="80"/>
      <c r="N529" s="80"/>
      <c r="P529" s="80"/>
    </row>
    <row r="530" spans="12:16" ht="14.25" customHeight="1">
      <c r="L530" s="80"/>
      <c r="N530" s="80"/>
      <c r="P530" s="80"/>
    </row>
    <row r="531" spans="12:16" ht="14.25" customHeight="1">
      <c r="L531" s="80"/>
      <c r="N531" s="80"/>
      <c r="P531" s="80"/>
    </row>
    <row r="532" spans="12:16" ht="14.25" customHeight="1">
      <c r="L532" s="80"/>
      <c r="N532" s="80"/>
      <c r="P532" s="80"/>
    </row>
    <row r="533" spans="12:16" ht="14.25" customHeight="1">
      <c r="L533" s="80"/>
      <c r="N533" s="80"/>
      <c r="P533" s="80"/>
    </row>
    <row r="534" spans="12:16" ht="14.25" customHeight="1">
      <c r="L534" s="80"/>
      <c r="N534" s="80"/>
      <c r="P534" s="80"/>
    </row>
    <row r="535" spans="12:16" ht="14.25" customHeight="1">
      <c r="L535" s="80"/>
      <c r="N535" s="80"/>
      <c r="P535" s="80"/>
    </row>
    <row r="536" spans="12:16" ht="14.25" customHeight="1">
      <c r="L536" s="80"/>
      <c r="N536" s="80"/>
      <c r="P536" s="80"/>
    </row>
    <row r="537" spans="12:16" ht="14.25" customHeight="1">
      <c r="L537" s="80"/>
      <c r="N537" s="80"/>
      <c r="P537" s="80"/>
    </row>
    <row r="538" spans="12:16" ht="14.25" customHeight="1">
      <c r="L538" s="80"/>
      <c r="N538" s="80"/>
      <c r="P538" s="80"/>
    </row>
    <row r="539" spans="12:16" ht="14.25" customHeight="1">
      <c r="L539" s="80"/>
      <c r="N539" s="80"/>
      <c r="P539" s="80"/>
    </row>
    <row r="540" spans="12:16" ht="14.25" customHeight="1">
      <c r="L540" s="80"/>
      <c r="N540" s="80"/>
      <c r="P540" s="80"/>
    </row>
    <row r="541" spans="12:16" ht="14.25" customHeight="1">
      <c r="L541" s="80"/>
      <c r="N541" s="80"/>
      <c r="P541" s="80"/>
    </row>
    <row r="542" spans="12:16" ht="14.25" customHeight="1">
      <c r="L542" s="80"/>
      <c r="N542" s="80"/>
      <c r="P542" s="80"/>
    </row>
    <row r="543" spans="12:16" ht="14.25" customHeight="1">
      <c r="L543" s="80"/>
      <c r="N543" s="80"/>
      <c r="P543" s="80"/>
    </row>
    <row r="544" spans="12:16" ht="14.25" customHeight="1">
      <c r="L544" s="80"/>
      <c r="N544" s="80"/>
      <c r="P544" s="80"/>
    </row>
    <row r="545" spans="12:16" ht="14.25" customHeight="1">
      <c r="L545" s="80"/>
      <c r="N545" s="80"/>
      <c r="P545" s="80"/>
    </row>
    <row r="546" spans="12:16" ht="14.25" customHeight="1">
      <c r="L546" s="80"/>
      <c r="N546" s="80"/>
      <c r="P546" s="80"/>
    </row>
    <row r="547" spans="12:16" ht="14.25" customHeight="1">
      <c r="L547" s="80"/>
      <c r="N547" s="80"/>
      <c r="P547" s="80"/>
    </row>
    <row r="548" spans="12:16" ht="14.25" customHeight="1">
      <c r="L548" s="80"/>
      <c r="N548" s="80"/>
      <c r="P548" s="80"/>
    </row>
    <row r="549" spans="12:16" ht="14.25" customHeight="1">
      <c r="L549" s="80"/>
      <c r="N549" s="80"/>
      <c r="P549" s="80"/>
    </row>
    <row r="550" spans="12:16" ht="14.25" customHeight="1">
      <c r="L550" s="80"/>
      <c r="N550" s="80"/>
      <c r="P550" s="80"/>
    </row>
    <row r="551" spans="12:16" ht="14.25" customHeight="1">
      <c r="L551" s="80"/>
      <c r="N551" s="80"/>
      <c r="P551" s="80"/>
    </row>
    <row r="552" spans="12:16" ht="14.25" customHeight="1">
      <c r="L552" s="80"/>
      <c r="N552" s="80"/>
      <c r="P552" s="80"/>
    </row>
    <row r="553" spans="12:16" ht="14.25" customHeight="1">
      <c r="L553" s="80"/>
      <c r="N553" s="80"/>
      <c r="P553" s="80"/>
    </row>
    <row r="554" spans="12:16" ht="14.25" customHeight="1">
      <c r="L554" s="80"/>
      <c r="N554" s="80"/>
      <c r="P554" s="80"/>
    </row>
    <row r="555" spans="12:16" ht="14.25" customHeight="1">
      <c r="L555" s="80"/>
      <c r="N555" s="80"/>
      <c r="P555" s="80"/>
    </row>
    <row r="556" spans="12:16" ht="14.25" customHeight="1">
      <c r="L556" s="80"/>
      <c r="N556" s="80"/>
      <c r="P556" s="80"/>
    </row>
    <row r="557" spans="12:16" ht="14.25" customHeight="1">
      <c r="L557" s="80"/>
      <c r="N557" s="80"/>
      <c r="P557" s="80"/>
    </row>
    <row r="558" spans="12:16" ht="14.25" customHeight="1">
      <c r="L558" s="80"/>
      <c r="N558" s="80"/>
      <c r="P558" s="80"/>
    </row>
    <row r="559" spans="12:16" ht="14.25" customHeight="1">
      <c r="L559" s="80"/>
      <c r="N559" s="80"/>
      <c r="P559" s="80"/>
    </row>
    <row r="560" spans="12:16" ht="14.25" customHeight="1">
      <c r="L560" s="80"/>
      <c r="N560" s="80"/>
      <c r="P560" s="80"/>
    </row>
    <row r="561" spans="12:16" ht="14.25" customHeight="1">
      <c r="L561" s="80"/>
      <c r="N561" s="80"/>
      <c r="P561" s="80"/>
    </row>
    <row r="562" spans="12:16" ht="14.25" customHeight="1">
      <c r="L562" s="80"/>
      <c r="N562" s="80"/>
      <c r="P562" s="80"/>
    </row>
    <row r="563" spans="12:16" ht="14.25" customHeight="1">
      <c r="L563" s="80"/>
      <c r="N563" s="80"/>
      <c r="P563" s="80"/>
    </row>
    <row r="564" spans="12:16" ht="14.25" customHeight="1">
      <c r="L564" s="80"/>
      <c r="N564" s="80"/>
      <c r="P564" s="80"/>
    </row>
    <row r="565" spans="12:16" ht="14.25" customHeight="1">
      <c r="L565" s="80"/>
      <c r="N565" s="80"/>
      <c r="P565" s="80"/>
    </row>
    <row r="566" spans="12:16" ht="14.25" customHeight="1">
      <c r="L566" s="80"/>
      <c r="N566" s="80"/>
      <c r="P566" s="80"/>
    </row>
    <row r="567" spans="12:16" ht="14.25" customHeight="1">
      <c r="L567" s="80"/>
      <c r="N567" s="80"/>
      <c r="P567" s="80"/>
    </row>
    <row r="568" spans="12:16" ht="14.25" customHeight="1">
      <c r="L568" s="80"/>
      <c r="N568" s="80"/>
      <c r="P568" s="80"/>
    </row>
    <row r="569" spans="12:16" ht="14.25" customHeight="1">
      <c r="L569" s="80"/>
      <c r="N569" s="80"/>
      <c r="P569" s="80"/>
    </row>
    <row r="570" spans="12:16" ht="14.25" customHeight="1">
      <c r="L570" s="80"/>
      <c r="N570" s="80"/>
      <c r="P570" s="80"/>
    </row>
    <row r="571" spans="12:16" ht="14.25" customHeight="1">
      <c r="L571" s="80"/>
      <c r="N571" s="80"/>
      <c r="P571" s="80"/>
    </row>
    <row r="572" spans="12:16" ht="14.25" customHeight="1">
      <c r="L572" s="80"/>
      <c r="N572" s="80"/>
      <c r="P572" s="80"/>
    </row>
    <row r="573" spans="12:16" ht="14.25" customHeight="1">
      <c r="L573" s="80"/>
      <c r="N573" s="80"/>
      <c r="P573" s="80"/>
    </row>
    <row r="574" spans="12:16" ht="14.25" customHeight="1">
      <c r="L574" s="80"/>
      <c r="N574" s="80"/>
      <c r="P574" s="80"/>
    </row>
    <row r="575" spans="12:16" ht="14.25" customHeight="1">
      <c r="L575" s="80"/>
      <c r="N575" s="80"/>
      <c r="P575" s="80"/>
    </row>
    <row r="576" spans="12:16" ht="14.25" customHeight="1">
      <c r="L576" s="80"/>
      <c r="N576" s="80"/>
      <c r="P576" s="80"/>
    </row>
    <row r="577" spans="12:16" ht="14.25" customHeight="1">
      <c r="L577" s="80"/>
      <c r="N577" s="80"/>
      <c r="P577" s="80"/>
    </row>
    <row r="578" spans="12:16" ht="14.25" customHeight="1">
      <c r="L578" s="80"/>
      <c r="N578" s="80"/>
      <c r="P578" s="80"/>
    </row>
    <row r="579" spans="12:16" ht="14.25" customHeight="1">
      <c r="L579" s="80"/>
      <c r="N579" s="80"/>
      <c r="P579" s="80"/>
    </row>
    <row r="580" spans="12:16" ht="14.25" customHeight="1">
      <c r="L580" s="80"/>
      <c r="N580" s="80"/>
      <c r="P580" s="80"/>
    </row>
    <row r="581" spans="12:16" ht="14.25" customHeight="1">
      <c r="L581" s="80"/>
      <c r="N581" s="80"/>
      <c r="P581" s="80"/>
    </row>
    <row r="582" spans="12:16" ht="14.25" customHeight="1">
      <c r="L582" s="80"/>
      <c r="N582" s="80"/>
      <c r="P582" s="80"/>
    </row>
    <row r="583" spans="12:16" ht="14.25" customHeight="1">
      <c r="L583" s="80"/>
      <c r="N583" s="80"/>
      <c r="P583" s="80"/>
    </row>
    <row r="584" spans="12:16" ht="14.25" customHeight="1">
      <c r="L584" s="80"/>
      <c r="N584" s="80"/>
      <c r="P584" s="80"/>
    </row>
    <row r="585" spans="12:16" ht="14.25" customHeight="1">
      <c r="L585" s="80"/>
      <c r="N585" s="80"/>
      <c r="P585" s="80"/>
    </row>
    <row r="586" spans="12:16" ht="14.25" customHeight="1">
      <c r="L586" s="80"/>
      <c r="N586" s="80"/>
      <c r="P586" s="80"/>
    </row>
    <row r="587" spans="12:16" ht="14.25" customHeight="1">
      <c r="L587" s="80"/>
      <c r="N587" s="80"/>
      <c r="P587" s="80"/>
    </row>
    <row r="588" spans="12:16" ht="14.25" customHeight="1">
      <c r="L588" s="80"/>
      <c r="N588" s="80"/>
      <c r="P588" s="80"/>
    </row>
    <row r="589" spans="12:16" ht="14.25" customHeight="1">
      <c r="L589" s="80"/>
      <c r="N589" s="80"/>
      <c r="P589" s="80"/>
    </row>
    <row r="590" spans="12:16" ht="14.25" customHeight="1">
      <c r="L590" s="80"/>
      <c r="N590" s="80"/>
      <c r="P590" s="80"/>
    </row>
    <row r="591" spans="12:16" ht="14.25" customHeight="1">
      <c r="L591" s="80"/>
      <c r="N591" s="80"/>
      <c r="P591" s="80"/>
    </row>
    <row r="592" spans="12:16" ht="14.25" customHeight="1">
      <c r="L592" s="80"/>
      <c r="N592" s="80"/>
      <c r="P592" s="80"/>
    </row>
    <row r="593" spans="12:16" ht="14.25" customHeight="1">
      <c r="L593" s="80"/>
      <c r="N593" s="80"/>
      <c r="P593" s="80"/>
    </row>
    <row r="594" spans="12:16" ht="14.25" customHeight="1">
      <c r="L594" s="80"/>
      <c r="N594" s="80"/>
      <c r="P594" s="80"/>
    </row>
    <row r="595" spans="12:16" ht="14.25" customHeight="1">
      <c r="L595" s="80"/>
      <c r="N595" s="80"/>
      <c r="P595" s="80"/>
    </row>
    <row r="596" spans="12:16" ht="14.25" customHeight="1">
      <c r="L596" s="80"/>
      <c r="N596" s="80"/>
      <c r="P596" s="80"/>
    </row>
    <row r="597" spans="12:16" ht="14.25" customHeight="1">
      <c r="L597" s="80"/>
      <c r="N597" s="80"/>
      <c r="P597" s="80"/>
    </row>
    <row r="598" spans="12:16" ht="14.25" customHeight="1">
      <c r="L598" s="80"/>
      <c r="N598" s="80"/>
      <c r="P598" s="80"/>
    </row>
    <row r="599" spans="12:16" ht="14.25" customHeight="1">
      <c r="L599" s="80"/>
      <c r="N599" s="80"/>
      <c r="P599" s="80"/>
    </row>
    <row r="600" spans="12:16" ht="14.25" customHeight="1">
      <c r="L600" s="80"/>
      <c r="N600" s="80"/>
      <c r="P600" s="80"/>
    </row>
    <row r="601" spans="12:16" ht="14.25" customHeight="1">
      <c r="L601" s="80"/>
      <c r="N601" s="80"/>
      <c r="P601" s="80"/>
    </row>
    <row r="602" spans="12:16" ht="14.25" customHeight="1">
      <c r="L602" s="80"/>
      <c r="N602" s="80"/>
      <c r="P602" s="80"/>
    </row>
    <row r="603" spans="12:16" ht="14.25" customHeight="1">
      <c r="L603" s="80"/>
      <c r="N603" s="80"/>
      <c r="P603" s="80"/>
    </row>
    <row r="604" spans="12:16" ht="14.25" customHeight="1">
      <c r="L604" s="80"/>
      <c r="N604" s="80"/>
      <c r="P604" s="80"/>
    </row>
    <row r="605" spans="12:16" ht="14.25" customHeight="1">
      <c r="L605" s="80"/>
      <c r="N605" s="80"/>
      <c r="P605" s="80"/>
    </row>
    <row r="606" spans="12:16" ht="14.25" customHeight="1">
      <c r="L606" s="80"/>
      <c r="N606" s="80"/>
      <c r="P606" s="80"/>
    </row>
    <row r="607" spans="12:16" ht="14.25" customHeight="1">
      <c r="L607" s="80"/>
      <c r="N607" s="80"/>
      <c r="P607" s="80"/>
    </row>
    <row r="608" spans="12:16" ht="14.25" customHeight="1">
      <c r="L608" s="80"/>
      <c r="N608" s="80"/>
      <c r="P608" s="80"/>
    </row>
    <row r="609" spans="12:16" ht="14.25" customHeight="1">
      <c r="L609" s="80"/>
      <c r="N609" s="80"/>
      <c r="P609" s="80"/>
    </row>
    <row r="610" spans="12:16" ht="14.25" customHeight="1">
      <c r="L610" s="80"/>
      <c r="N610" s="80"/>
      <c r="P610" s="80"/>
    </row>
    <row r="611" spans="12:16" ht="14.25" customHeight="1">
      <c r="L611" s="80"/>
      <c r="N611" s="80"/>
      <c r="P611" s="80"/>
    </row>
    <row r="612" spans="12:16" ht="14.25" customHeight="1">
      <c r="L612" s="80"/>
      <c r="N612" s="80"/>
      <c r="P612" s="80"/>
    </row>
    <row r="613" spans="12:16" ht="14.25" customHeight="1">
      <c r="L613" s="80"/>
      <c r="N613" s="80"/>
      <c r="P613" s="80"/>
    </row>
    <row r="614" spans="12:16" ht="14.25" customHeight="1">
      <c r="L614" s="80"/>
      <c r="N614" s="80"/>
      <c r="P614" s="80"/>
    </row>
    <row r="615" spans="12:16" ht="14.25" customHeight="1">
      <c r="L615" s="80"/>
      <c r="N615" s="80"/>
      <c r="P615" s="80"/>
    </row>
    <row r="616" spans="12:16" ht="14.25" customHeight="1">
      <c r="L616" s="80"/>
      <c r="N616" s="80"/>
      <c r="P616" s="80"/>
    </row>
    <row r="617" spans="12:16" ht="14.25" customHeight="1">
      <c r="L617" s="80"/>
      <c r="N617" s="80"/>
      <c r="P617" s="80"/>
    </row>
    <row r="618" spans="12:16" ht="14.25" customHeight="1">
      <c r="L618" s="80"/>
      <c r="N618" s="80"/>
      <c r="P618" s="80"/>
    </row>
    <row r="619" spans="12:16" ht="14.25" customHeight="1">
      <c r="L619" s="80"/>
      <c r="N619" s="80"/>
      <c r="P619" s="80"/>
    </row>
    <row r="620" spans="12:16" ht="14.25" customHeight="1">
      <c r="L620" s="80"/>
      <c r="N620" s="80"/>
      <c r="P620" s="80"/>
    </row>
    <row r="621" spans="12:16" ht="14.25" customHeight="1">
      <c r="L621" s="80"/>
      <c r="N621" s="80"/>
      <c r="P621" s="80"/>
    </row>
    <row r="622" spans="12:16" ht="14.25" customHeight="1">
      <c r="L622" s="80"/>
      <c r="N622" s="80"/>
      <c r="P622" s="80"/>
    </row>
    <row r="623" spans="12:16" ht="14.25" customHeight="1">
      <c r="L623" s="80"/>
      <c r="N623" s="80"/>
      <c r="P623" s="80"/>
    </row>
    <row r="624" spans="12:16" ht="14.25" customHeight="1">
      <c r="L624" s="80"/>
      <c r="N624" s="80"/>
      <c r="P624" s="80"/>
    </row>
    <row r="625" spans="12:16" ht="14.25" customHeight="1">
      <c r="L625" s="80"/>
      <c r="N625" s="80"/>
      <c r="P625" s="80"/>
    </row>
    <row r="626" spans="12:16" ht="14.25" customHeight="1">
      <c r="L626" s="80"/>
      <c r="N626" s="80"/>
      <c r="P626" s="80"/>
    </row>
    <row r="627" spans="12:16" ht="14.25" customHeight="1">
      <c r="L627" s="80"/>
      <c r="N627" s="80"/>
      <c r="P627" s="80"/>
    </row>
    <row r="628" spans="12:16" ht="14.25" customHeight="1">
      <c r="L628" s="80"/>
      <c r="N628" s="80"/>
      <c r="P628" s="80"/>
    </row>
    <row r="629" spans="12:16" ht="14.25" customHeight="1">
      <c r="L629" s="80"/>
      <c r="N629" s="80"/>
      <c r="P629" s="80"/>
    </row>
    <row r="630" spans="12:16" ht="14.25" customHeight="1">
      <c r="L630" s="80"/>
      <c r="N630" s="80"/>
      <c r="P630" s="80"/>
    </row>
    <row r="631" spans="12:16" ht="14.25" customHeight="1">
      <c r="L631" s="80"/>
      <c r="N631" s="80"/>
      <c r="P631" s="80"/>
    </row>
    <row r="632" spans="12:16" ht="14.25" customHeight="1">
      <c r="L632" s="80"/>
      <c r="N632" s="80"/>
      <c r="P632" s="80"/>
    </row>
    <row r="633" spans="12:16" ht="14.25" customHeight="1">
      <c r="L633" s="80"/>
      <c r="N633" s="80"/>
      <c r="P633" s="80"/>
    </row>
    <row r="634" spans="12:16" ht="14.25" customHeight="1">
      <c r="L634" s="80"/>
      <c r="N634" s="80"/>
      <c r="P634" s="80"/>
    </row>
    <row r="635" spans="12:16" ht="14.25" customHeight="1">
      <c r="L635" s="80"/>
      <c r="N635" s="80"/>
      <c r="P635" s="80"/>
    </row>
    <row r="636" spans="12:16" ht="14.25" customHeight="1">
      <c r="L636" s="80"/>
      <c r="N636" s="80"/>
      <c r="P636" s="80"/>
    </row>
    <row r="637" spans="12:16" ht="14.25" customHeight="1">
      <c r="L637" s="80"/>
      <c r="N637" s="80"/>
      <c r="P637" s="80"/>
    </row>
    <row r="638" spans="12:16" ht="14.25" customHeight="1">
      <c r="L638" s="80"/>
      <c r="N638" s="80"/>
      <c r="P638" s="80"/>
    </row>
    <row r="639" spans="12:16" ht="14.25" customHeight="1">
      <c r="L639" s="80"/>
      <c r="N639" s="80"/>
      <c r="P639" s="80"/>
    </row>
    <row r="640" spans="12:16" ht="14.25" customHeight="1">
      <c r="L640" s="80"/>
      <c r="N640" s="80"/>
      <c r="P640" s="80"/>
    </row>
    <row r="641" spans="12:16" ht="14.25" customHeight="1">
      <c r="L641" s="80"/>
      <c r="N641" s="80"/>
      <c r="P641" s="80"/>
    </row>
    <row r="642" spans="12:16" ht="14.25" customHeight="1">
      <c r="L642" s="80"/>
      <c r="N642" s="80"/>
      <c r="P642" s="80"/>
    </row>
    <row r="643" spans="12:16" ht="14.25" customHeight="1">
      <c r="L643" s="80"/>
      <c r="N643" s="80"/>
      <c r="P643" s="80"/>
    </row>
    <row r="644" spans="12:16" ht="14.25" customHeight="1">
      <c r="L644" s="80"/>
      <c r="N644" s="80"/>
      <c r="P644" s="80"/>
    </row>
    <row r="645" spans="12:16" ht="14.25" customHeight="1">
      <c r="L645" s="80"/>
      <c r="N645" s="80"/>
      <c r="P645" s="80"/>
    </row>
    <row r="646" spans="12:16" ht="14.25" customHeight="1">
      <c r="L646" s="80"/>
      <c r="N646" s="80"/>
      <c r="P646" s="80"/>
    </row>
    <row r="647" spans="12:16" ht="14.25" customHeight="1">
      <c r="L647" s="80"/>
      <c r="N647" s="80"/>
      <c r="P647" s="80"/>
    </row>
    <row r="648" spans="12:16" ht="14.25" customHeight="1">
      <c r="L648" s="80"/>
      <c r="N648" s="80"/>
      <c r="P648" s="80"/>
    </row>
    <row r="649" spans="12:16" ht="14.25" customHeight="1">
      <c r="L649" s="80"/>
      <c r="N649" s="80"/>
      <c r="P649" s="80"/>
    </row>
    <row r="650" spans="12:16" ht="14.25" customHeight="1">
      <c r="L650" s="80"/>
      <c r="N650" s="80"/>
      <c r="P650" s="80"/>
    </row>
    <row r="651" spans="12:16" ht="14.25" customHeight="1">
      <c r="L651" s="80"/>
      <c r="N651" s="80"/>
      <c r="P651" s="80"/>
    </row>
    <row r="652" spans="12:16" ht="14.25" customHeight="1">
      <c r="L652" s="80"/>
      <c r="N652" s="80"/>
      <c r="P652" s="80"/>
    </row>
    <row r="653" spans="12:16" ht="14.25" customHeight="1">
      <c r="L653" s="80"/>
      <c r="N653" s="80"/>
      <c r="P653" s="80"/>
    </row>
    <row r="654" spans="12:16" ht="14.25" customHeight="1">
      <c r="L654" s="80"/>
      <c r="N654" s="80"/>
      <c r="P654" s="80"/>
    </row>
    <row r="655" spans="12:16" ht="14.25" customHeight="1">
      <c r="L655" s="80"/>
      <c r="N655" s="80"/>
      <c r="P655" s="80"/>
    </row>
    <row r="656" spans="12:16" ht="14.25" customHeight="1">
      <c r="L656" s="80"/>
      <c r="N656" s="80"/>
      <c r="P656" s="80"/>
    </row>
    <row r="657" spans="12:16" ht="14.25" customHeight="1">
      <c r="L657" s="80"/>
      <c r="N657" s="80"/>
      <c r="P657" s="80"/>
    </row>
    <row r="658" spans="12:16" ht="14.25" customHeight="1">
      <c r="L658" s="80"/>
      <c r="N658" s="80"/>
      <c r="P658" s="80"/>
    </row>
    <row r="659" spans="12:16" ht="14.25" customHeight="1">
      <c r="L659" s="80"/>
      <c r="N659" s="80"/>
      <c r="P659" s="80"/>
    </row>
    <row r="660" spans="12:16" ht="14.25" customHeight="1">
      <c r="L660" s="80"/>
      <c r="N660" s="80"/>
      <c r="P660" s="80"/>
    </row>
    <row r="661" spans="12:16" ht="14.25" customHeight="1">
      <c r="L661" s="80"/>
      <c r="N661" s="80"/>
      <c r="P661" s="80"/>
    </row>
    <row r="662" spans="12:16" ht="14.25" customHeight="1">
      <c r="L662" s="80"/>
      <c r="N662" s="80"/>
      <c r="P662" s="80"/>
    </row>
    <row r="663" spans="12:16" ht="14.25" customHeight="1">
      <c r="L663" s="80"/>
      <c r="N663" s="80"/>
      <c r="P663" s="80"/>
    </row>
    <row r="664" spans="12:16" ht="14.25" customHeight="1">
      <c r="L664" s="80"/>
      <c r="N664" s="80"/>
      <c r="P664" s="80"/>
    </row>
    <row r="665" spans="12:16" ht="14.25" customHeight="1">
      <c r="L665" s="80"/>
      <c r="N665" s="80"/>
      <c r="P665" s="80"/>
    </row>
    <row r="666" spans="12:16" ht="14.25" customHeight="1">
      <c r="L666" s="80"/>
      <c r="N666" s="80"/>
      <c r="P666" s="80"/>
    </row>
    <row r="667" spans="12:16" ht="14.25" customHeight="1">
      <c r="L667" s="80"/>
      <c r="N667" s="80"/>
      <c r="P667" s="80"/>
    </row>
    <row r="668" spans="12:16" ht="14.25" customHeight="1">
      <c r="L668" s="80"/>
      <c r="N668" s="80"/>
      <c r="P668" s="80"/>
    </row>
    <row r="669" spans="12:16" ht="14.25" customHeight="1">
      <c r="L669" s="80"/>
      <c r="N669" s="80"/>
      <c r="P669" s="80"/>
    </row>
    <row r="670" spans="12:16" ht="14.25" customHeight="1">
      <c r="L670" s="80"/>
      <c r="N670" s="80"/>
      <c r="P670" s="80"/>
    </row>
    <row r="671" spans="12:16" ht="14.25" customHeight="1">
      <c r="L671" s="80"/>
      <c r="N671" s="80"/>
      <c r="P671" s="80"/>
    </row>
    <row r="672" spans="12:16" ht="14.25" customHeight="1">
      <c r="L672" s="80"/>
      <c r="N672" s="80"/>
      <c r="P672" s="80"/>
    </row>
    <row r="673" spans="12:16" ht="14.25" customHeight="1">
      <c r="L673" s="80"/>
      <c r="N673" s="80"/>
      <c r="P673" s="80"/>
    </row>
    <row r="674" spans="12:16" ht="14.25" customHeight="1">
      <c r="L674" s="80"/>
      <c r="N674" s="80"/>
      <c r="P674" s="80"/>
    </row>
    <row r="675" spans="12:16" ht="14.25" customHeight="1">
      <c r="L675" s="80"/>
      <c r="N675" s="80"/>
      <c r="P675" s="80"/>
    </row>
    <row r="676" spans="12:16" ht="14.25" customHeight="1">
      <c r="L676" s="80"/>
      <c r="N676" s="80"/>
      <c r="P676" s="80"/>
    </row>
    <row r="677" spans="12:16" ht="14.25" customHeight="1">
      <c r="L677" s="80"/>
      <c r="N677" s="80"/>
      <c r="P677" s="80"/>
    </row>
    <row r="678" spans="12:16" ht="14.25" customHeight="1">
      <c r="L678" s="80"/>
      <c r="N678" s="80"/>
      <c r="P678" s="80"/>
    </row>
    <row r="679" spans="12:16" ht="14.25" customHeight="1">
      <c r="L679" s="80"/>
      <c r="N679" s="80"/>
      <c r="P679" s="80"/>
    </row>
    <row r="680" spans="12:16" ht="14.25" customHeight="1">
      <c r="L680" s="80"/>
      <c r="N680" s="80"/>
      <c r="P680" s="80"/>
    </row>
    <row r="681" spans="12:16" ht="14.25" customHeight="1">
      <c r="L681" s="80"/>
      <c r="N681" s="80"/>
      <c r="P681" s="80"/>
    </row>
    <row r="682" spans="12:16" ht="14.25" customHeight="1">
      <c r="L682" s="80"/>
      <c r="N682" s="80"/>
      <c r="P682" s="80"/>
    </row>
    <row r="683" spans="12:16" ht="14.25" customHeight="1">
      <c r="L683" s="80"/>
      <c r="N683" s="80"/>
      <c r="P683" s="80"/>
    </row>
    <row r="684" spans="12:16" ht="14.25" customHeight="1">
      <c r="L684" s="80"/>
      <c r="N684" s="80"/>
      <c r="P684" s="80"/>
    </row>
    <row r="685" spans="12:16" ht="14.25" customHeight="1">
      <c r="L685" s="80"/>
      <c r="N685" s="80"/>
      <c r="P685" s="80"/>
    </row>
    <row r="686" spans="12:16" ht="14.25" customHeight="1">
      <c r="L686" s="80"/>
      <c r="N686" s="80"/>
      <c r="P686" s="80"/>
    </row>
    <row r="687" spans="12:16" ht="14.25" customHeight="1">
      <c r="L687" s="80"/>
      <c r="N687" s="80"/>
      <c r="P687" s="80"/>
    </row>
    <row r="688" spans="12:16" ht="14.25" customHeight="1">
      <c r="L688" s="80"/>
      <c r="N688" s="80"/>
      <c r="P688" s="80"/>
    </row>
    <row r="689" spans="12:16" ht="14.25" customHeight="1">
      <c r="L689" s="80"/>
      <c r="N689" s="80"/>
      <c r="P689" s="80"/>
    </row>
    <row r="690" spans="12:16" ht="14.25" customHeight="1">
      <c r="L690" s="80"/>
      <c r="N690" s="80"/>
      <c r="P690" s="80"/>
    </row>
    <row r="691" spans="12:16" ht="14.25" customHeight="1">
      <c r="L691" s="80"/>
      <c r="N691" s="80"/>
      <c r="P691" s="80"/>
    </row>
    <row r="692" spans="12:16" ht="14.25" customHeight="1">
      <c r="L692" s="80"/>
      <c r="N692" s="80"/>
      <c r="P692" s="80"/>
    </row>
    <row r="693" spans="12:16" ht="14.25" customHeight="1">
      <c r="L693" s="80"/>
      <c r="N693" s="80"/>
      <c r="P693" s="80"/>
    </row>
    <row r="694" spans="12:16" ht="14.25" customHeight="1">
      <c r="L694" s="80"/>
      <c r="N694" s="80"/>
      <c r="P694" s="80"/>
    </row>
    <row r="695" spans="12:16" ht="14.25" customHeight="1">
      <c r="L695" s="80"/>
      <c r="N695" s="80"/>
      <c r="P695" s="80"/>
    </row>
    <row r="696" spans="12:16" ht="14.25" customHeight="1">
      <c r="L696" s="80"/>
      <c r="N696" s="80"/>
      <c r="P696" s="80"/>
    </row>
    <row r="697" spans="12:16" ht="14.25" customHeight="1">
      <c r="L697" s="80"/>
      <c r="N697" s="80"/>
      <c r="P697" s="80"/>
    </row>
    <row r="698" spans="12:16" ht="14.25" customHeight="1">
      <c r="L698" s="80"/>
      <c r="N698" s="80"/>
      <c r="P698" s="80"/>
    </row>
    <row r="699" spans="12:16" ht="14.25" customHeight="1">
      <c r="L699" s="80"/>
      <c r="N699" s="80"/>
      <c r="P699" s="80"/>
    </row>
    <row r="700" spans="12:16" ht="14.25" customHeight="1">
      <c r="L700" s="80"/>
      <c r="N700" s="80"/>
      <c r="P700" s="80"/>
    </row>
    <row r="701" spans="12:16" ht="14.25" customHeight="1">
      <c r="L701" s="80"/>
      <c r="N701" s="80"/>
      <c r="P701" s="80"/>
    </row>
    <row r="702" spans="12:16" ht="14.25" customHeight="1">
      <c r="L702" s="80"/>
      <c r="N702" s="80"/>
      <c r="P702" s="80"/>
    </row>
    <row r="703" spans="12:16" ht="14.25" customHeight="1">
      <c r="L703" s="80"/>
      <c r="N703" s="80"/>
      <c r="P703" s="80"/>
    </row>
    <row r="704" spans="12:16" ht="14.25" customHeight="1">
      <c r="L704" s="80"/>
      <c r="N704" s="80"/>
      <c r="P704" s="80"/>
    </row>
    <row r="705" spans="12:16" ht="14.25" customHeight="1">
      <c r="L705" s="80"/>
      <c r="N705" s="80"/>
      <c r="P705" s="80"/>
    </row>
    <row r="706" spans="12:16" ht="14.25" customHeight="1">
      <c r="L706" s="80"/>
      <c r="N706" s="80"/>
      <c r="P706" s="80"/>
    </row>
    <row r="707" spans="12:16" ht="14.25" customHeight="1">
      <c r="L707" s="80"/>
      <c r="N707" s="80"/>
      <c r="P707" s="80"/>
    </row>
    <row r="708" spans="12:16" ht="14.25" customHeight="1">
      <c r="L708" s="80"/>
      <c r="N708" s="80"/>
      <c r="P708" s="80"/>
    </row>
    <row r="709" spans="12:16" ht="14.25" customHeight="1">
      <c r="L709" s="80"/>
      <c r="N709" s="80"/>
      <c r="P709" s="80"/>
    </row>
    <row r="710" spans="12:16" ht="14.25" customHeight="1">
      <c r="L710" s="80"/>
      <c r="N710" s="80"/>
      <c r="P710" s="80"/>
    </row>
    <row r="711" spans="12:16" ht="14.25" customHeight="1">
      <c r="L711" s="80"/>
      <c r="N711" s="80"/>
      <c r="P711" s="80"/>
    </row>
    <row r="712" spans="12:16" ht="14.25" customHeight="1">
      <c r="L712" s="80"/>
      <c r="N712" s="80"/>
      <c r="P712" s="80"/>
    </row>
    <row r="713" spans="12:16" ht="14.25" customHeight="1">
      <c r="L713" s="80"/>
      <c r="N713" s="80"/>
      <c r="P713" s="80"/>
    </row>
    <row r="714" spans="12:16" ht="14.25" customHeight="1">
      <c r="L714" s="80"/>
      <c r="N714" s="80"/>
      <c r="P714" s="80"/>
    </row>
    <row r="715" spans="12:16" ht="14.25" customHeight="1">
      <c r="L715" s="80"/>
      <c r="N715" s="80"/>
      <c r="P715" s="80"/>
    </row>
    <row r="716" spans="12:16" ht="14.25" customHeight="1">
      <c r="L716" s="80"/>
      <c r="N716" s="80"/>
      <c r="P716" s="80"/>
    </row>
    <row r="717" spans="12:16" ht="14.25" customHeight="1">
      <c r="L717" s="80"/>
      <c r="N717" s="80"/>
      <c r="P717" s="80"/>
    </row>
    <row r="718" spans="12:16" ht="14.25" customHeight="1">
      <c r="L718" s="80"/>
      <c r="N718" s="80"/>
      <c r="P718" s="80"/>
    </row>
    <row r="719" spans="12:16" ht="14.25" customHeight="1">
      <c r="L719" s="80"/>
      <c r="N719" s="80"/>
      <c r="P719" s="80"/>
    </row>
    <row r="720" spans="12:16" ht="14.25" customHeight="1">
      <c r="L720" s="80"/>
      <c r="N720" s="80"/>
      <c r="P720" s="80"/>
    </row>
    <row r="721" spans="12:16" ht="14.25" customHeight="1">
      <c r="L721" s="80"/>
      <c r="N721" s="80"/>
      <c r="P721" s="80"/>
    </row>
    <row r="722" spans="12:16" ht="14.25" customHeight="1">
      <c r="L722" s="80"/>
      <c r="N722" s="80"/>
      <c r="P722" s="80"/>
    </row>
    <row r="723" spans="12:16" ht="14.25" customHeight="1">
      <c r="L723" s="80"/>
      <c r="N723" s="80"/>
      <c r="P723" s="80"/>
    </row>
    <row r="724" spans="12:16" ht="14.25" customHeight="1">
      <c r="L724" s="80"/>
      <c r="N724" s="80"/>
      <c r="P724" s="80"/>
    </row>
    <row r="725" spans="12:16" ht="14.25" customHeight="1">
      <c r="L725" s="80"/>
      <c r="N725" s="80"/>
      <c r="P725" s="80"/>
    </row>
    <row r="726" spans="12:16" ht="14.25" customHeight="1">
      <c r="L726" s="80"/>
      <c r="N726" s="80"/>
      <c r="P726" s="80"/>
    </row>
    <row r="727" spans="12:16" ht="14.25" customHeight="1">
      <c r="L727" s="80"/>
      <c r="N727" s="80"/>
      <c r="P727" s="80"/>
    </row>
    <row r="728" spans="12:16" ht="14.25" customHeight="1">
      <c r="L728" s="80"/>
      <c r="N728" s="80"/>
      <c r="P728" s="80"/>
    </row>
    <row r="729" spans="12:16" ht="14.25" customHeight="1">
      <c r="L729" s="80"/>
      <c r="N729" s="80"/>
      <c r="P729" s="80"/>
    </row>
    <row r="730" spans="12:16" ht="14.25" customHeight="1">
      <c r="L730" s="80"/>
      <c r="N730" s="80"/>
      <c r="P730" s="80"/>
    </row>
    <row r="731" spans="12:16" ht="14.25" customHeight="1">
      <c r="L731" s="80"/>
      <c r="N731" s="80"/>
      <c r="P731" s="80"/>
    </row>
    <row r="732" spans="12:16" ht="14.25" customHeight="1">
      <c r="L732" s="80"/>
      <c r="N732" s="80"/>
      <c r="P732" s="80"/>
    </row>
    <row r="733" spans="12:16" ht="14.25" customHeight="1">
      <c r="L733" s="80"/>
      <c r="N733" s="80"/>
      <c r="P733" s="80"/>
    </row>
    <row r="734" spans="12:16" ht="14.25" customHeight="1">
      <c r="L734" s="80"/>
      <c r="N734" s="80"/>
      <c r="P734" s="80"/>
    </row>
    <row r="735" spans="12:16" ht="14.25" customHeight="1">
      <c r="L735" s="80"/>
      <c r="N735" s="80"/>
      <c r="P735" s="80"/>
    </row>
    <row r="736" spans="12:16" ht="14.25" customHeight="1">
      <c r="L736" s="80"/>
      <c r="N736" s="80"/>
      <c r="P736" s="80"/>
    </row>
    <row r="737" spans="12:16" ht="14.25" customHeight="1">
      <c r="L737" s="80"/>
      <c r="N737" s="80"/>
      <c r="P737" s="80"/>
    </row>
    <row r="738" spans="12:16" ht="14.25" customHeight="1">
      <c r="L738" s="80"/>
      <c r="N738" s="80"/>
      <c r="P738" s="80"/>
    </row>
    <row r="739" spans="12:16" ht="14.25" customHeight="1">
      <c r="L739" s="80"/>
      <c r="N739" s="80"/>
      <c r="P739" s="80"/>
    </row>
    <row r="740" spans="12:16" ht="14.25" customHeight="1">
      <c r="L740" s="80"/>
      <c r="N740" s="80"/>
      <c r="P740" s="80"/>
    </row>
    <row r="741" spans="12:16" ht="14.25" customHeight="1">
      <c r="L741" s="80"/>
      <c r="N741" s="80"/>
      <c r="P741" s="80"/>
    </row>
    <row r="742" spans="12:16" ht="14.25" customHeight="1">
      <c r="L742" s="80"/>
      <c r="N742" s="80"/>
      <c r="P742" s="80"/>
    </row>
    <row r="743" spans="12:16" ht="14.25" customHeight="1">
      <c r="L743" s="80"/>
      <c r="N743" s="80"/>
      <c r="P743" s="80"/>
    </row>
    <row r="744" spans="12:16" ht="14.25" customHeight="1">
      <c r="L744" s="80"/>
      <c r="N744" s="80"/>
      <c r="P744" s="80"/>
    </row>
    <row r="745" spans="12:16" ht="14.25" customHeight="1">
      <c r="L745" s="80"/>
      <c r="N745" s="80"/>
      <c r="P745" s="80"/>
    </row>
    <row r="746" spans="12:16" ht="14.25" customHeight="1">
      <c r="L746" s="80"/>
      <c r="N746" s="80"/>
      <c r="P746" s="80"/>
    </row>
    <row r="747" spans="12:16" ht="14.25" customHeight="1">
      <c r="L747" s="80"/>
      <c r="N747" s="80"/>
      <c r="P747" s="80"/>
    </row>
    <row r="748" spans="12:16" ht="14.25" customHeight="1">
      <c r="L748" s="80"/>
      <c r="N748" s="80"/>
      <c r="P748" s="80"/>
    </row>
    <row r="749" spans="12:16" ht="14.25" customHeight="1">
      <c r="L749" s="80"/>
      <c r="N749" s="80"/>
      <c r="P749" s="80"/>
    </row>
    <row r="750" spans="12:16" ht="14.25" customHeight="1">
      <c r="L750" s="80"/>
      <c r="N750" s="80"/>
      <c r="P750" s="80"/>
    </row>
    <row r="751" spans="12:16" ht="14.25" customHeight="1">
      <c r="L751" s="80"/>
      <c r="N751" s="80"/>
      <c r="P751" s="80"/>
    </row>
    <row r="752" spans="12:16" ht="14.25" customHeight="1">
      <c r="L752" s="80"/>
      <c r="N752" s="80"/>
      <c r="P752" s="80"/>
    </row>
    <row r="753" spans="12:16" ht="14.25" customHeight="1">
      <c r="L753" s="80"/>
      <c r="N753" s="80"/>
      <c r="P753" s="80"/>
    </row>
    <row r="754" spans="12:16" ht="14.25" customHeight="1">
      <c r="L754" s="80"/>
      <c r="N754" s="80"/>
      <c r="P754" s="80"/>
    </row>
    <row r="755" spans="12:16" ht="14.25" customHeight="1">
      <c r="L755" s="80"/>
      <c r="N755" s="80"/>
      <c r="P755" s="80"/>
    </row>
    <row r="756" spans="12:16" ht="14.25" customHeight="1">
      <c r="L756" s="80"/>
      <c r="N756" s="80"/>
      <c r="P756" s="80"/>
    </row>
    <row r="757" spans="12:16" ht="14.25" customHeight="1">
      <c r="L757" s="80"/>
      <c r="N757" s="80"/>
      <c r="P757" s="80"/>
    </row>
    <row r="758" spans="12:16" ht="14.25" customHeight="1">
      <c r="L758" s="80"/>
      <c r="N758" s="80"/>
      <c r="P758" s="80"/>
    </row>
    <row r="759" spans="12:16" ht="14.25" customHeight="1">
      <c r="L759" s="80"/>
      <c r="N759" s="80"/>
      <c r="P759" s="80"/>
    </row>
    <row r="760" spans="12:16" ht="14.25" customHeight="1">
      <c r="L760" s="80"/>
      <c r="N760" s="80"/>
      <c r="P760" s="80"/>
    </row>
    <row r="761" spans="12:16" ht="14.25" customHeight="1">
      <c r="L761" s="80"/>
      <c r="N761" s="80"/>
      <c r="P761" s="80"/>
    </row>
    <row r="762" spans="12:16" ht="14.25" customHeight="1">
      <c r="L762" s="80"/>
      <c r="N762" s="80"/>
      <c r="P762" s="80"/>
    </row>
    <row r="763" spans="12:16" ht="14.25" customHeight="1">
      <c r="L763" s="80"/>
      <c r="N763" s="80"/>
      <c r="P763" s="80"/>
    </row>
    <row r="764" spans="12:16" ht="14.25" customHeight="1">
      <c r="L764" s="80"/>
      <c r="N764" s="80"/>
      <c r="P764" s="80"/>
    </row>
    <row r="765" spans="12:16" ht="14.25" customHeight="1">
      <c r="L765" s="80"/>
      <c r="N765" s="80"/>
      <c r="P765" s="80"/>
    </row>
    <row r="766" spans="12:16" ht="14.25" customHeight="1">
      <c r="L766" s="80"/>
      <c r="N766" s="80"/>
      <c r="P766" s="80"/>
    </row>
    <row r="767" spans="12:16" ht="14.25" customHeight="1">
      <c r="L767" s="80"/>
      <c r="N767" s="80"/>
      <c r="P767" s="80"/>
    </row>
    <row r="768" spans="12:16" ht="14.25" customHeight="1">
      <c r="L768" s="80"/>
      <c r="N768" s="80"/>
      <c r="P768" s="80"/>
    </row>
    <row r="769" spans="12:16" ht="14.25" customHeight="1">
      <c r="L769" s="80"/>
      <c r="N769" s="80"/>
      <c r="P769" s="80"/>
    </row>
    <row r="770" spans="12:16" ht="14.25" customHeight="1">
      <c r="L770" s="80"/>
      <c r="N770" s="80"/>
      <c r="P770" s="80"/>
    </row>
    <row r="771" spans="12:16" ht="14.25" customHeight="1">
      <c r="L771" s="80"/>
      <c r="N771" s="80"/>
      <c r="P771" s="80"/>
    </row>
    <row r="772" spans="12:16" ht="14.25" customHeight="1">
      <c r="L772" s="80"/>
      <c r="N772" s="80"/>
      <c r="P772" s="80"/>
    </row>
    <row r="773" spans="12:16" ht="14.25" customHeight="1">
      <c r="L773" s="80"/>
      <c r="N773" s="80"/>
      <c r="P773" s="80"/>
    </row>
    <row r="774" spans="12:16" ht="14.25" customHeight="1">
      <c r="L774" s="80"/>
      <c r="N774" s="80"/>
      <c r="P774" s="80"/>
    </row>
    <row r="775" spans="12:16" ht="14.25" customHeight="1">
      <c r="L775" s="80"/>
      <c r="N775" s="80"/>
      <c r="P775" s="80"/>
    </row>
    <row r="776" spans="12:16" ht="14.25" customHeight="1">
      <c r="L776" s="80"/>
      <c r="N776" s="80"/>
      <c r="P776" s="80"/>
    </row>
    <row r="777" spans="12:16" ht="14.25" customHeight="1">
      <c r="L777" s="80"/>
      <c r="N777" s="80"/>
      <c r="P777" s="80"/>
    </row>
    <row r="778" spans="12:16" ht="14.25" customHeight="1">
      <c r="L778" s="80"/>
      <c r="N778" s="80"/>
      <c r="P778" s="80"/>
    </row>
    <row r="779" spans="12:16" ht="14.25" customHeight="1">
      <c r="L779" s="80"/>
      <c r="N779" s="80"/>
      <c r="P779" s="80"/>
    </row>
    <row r="780" spans="12:16" ht="14.25" customHeight="1">
      <c r="L780" s="80"/>
      <c r="N780" s="80"/>
      <c r="P780" s="80"/>
    </row>
    <row r="781" spans="12:16" ht="14.25" customHeight="1">
      <c r="L781" s="80"/>
      <c r="N781" s="80"/>
      <c r="P781" s="80"/>
    </row>
    <row r="782" spans="12:16" ht="14.25" customHeight="1">
      <c r="L782" s="80"/>
      <c r="N782" s="80"/>
      <c r="P782" s="80"/>
    </row>
    <row r="783" spans="12:16" ht="14.25" customHeight="1">
      <c r="L783" s="80"/>
      <c r="N783" s="80"/>
      <c r="P783" s="80"/>
    </row>
    <row r="784" spans="12:16" ht="14.25" customHeight="1">
      <c r="L784" s="80"/>
      <c r="N784" s="80"/>
      <c r="P784" s="80"/>
    </row>
    <row r="785" spans="12:16" ht="14.25" customHeight="1">
      <c r="L785" s="80"/>
      <c r="N785" s="80"/>
      <c r="P785" s="80"/>
    </row>
    <row r="786" spans="12:16" ht="14.25" customHeight="1">
      <c r="L786" s="80"/>
      <c r="N786" s="80"/>
      <c r="P786" s="80"/>
    </row>
    <row r="787" spans="12:16" ht="14.25" customHeight="1">
      <c r="L787" s="80"/>
      <c r="N787" s="80"/>
      <c r="P787" s="80"/>
    </row>
    <row r="788" spans="12:16" ht="14.25" customHeight="1">
      <c r="L788" s="80"/>
      <c r="N788" s="80"/>
      <c r="P788" s="80"/>
    </row>
    <row r="789" spans="12:16" ht="14.25" customHeight="1">
      <c r="L789" s="80"/>
      <c r="N789" s="80"/>
      <c r="P789" s="80"/>
    </row>
    <row r="790" spans="12:16" ht="14.25" customHeight="1">
      <c r="L790" s="80"/>
      <c r="N790" s="80"/>
      <c r="P790" s="80"/>
    </row>
    <row r="791" spans="12:16" ht="14.25" customHeight="1">
      <c r="L791" s="80"/>
      <c r="N791" s="80"/>
      <c r="P791" s="80"/>
    </row>
    <row r="792" spans="12:16" ht="14.25" customHeight="1">
      <c r="L792" s="80"/>
      <c r="N792" s="80"/>
      <c r="P792" s="80"/>
    </row>
    <row r="793" spans="12:16" ht="14.25" customHeight="1">
      <c r="L793" s="80"/>
      <c r="N793" s="80"/>
      <c r="P793" s="80"/>
    </row>
    <row r="794" spans="12:16" ht="14.25" customHeight="1">
      <c r="L794" s="80"/>
      <c r="N794" s="80"/>
      <c r="P794" s="80"/>
    </row>
    <row r="795" spans="12:16" ht="14.25" customHeight="1">
      <c r="L795" s="80"/>
      <c r="N795" s="80"/>
      <c r="P795" s="80"/>
    </row>
    <row r="796" spans="12:16" ht="14.25" customHeight="1">
      <c r="L796" s="80"/>
      <c r="N796" s="80"/>
      <c r="P796" s="80"/>
    </row>
    <row r="797" spans="12:16" ht="14.25" customHeight="1">
      <c r="L797" s="80"/>
      <c r="N797" s="80"/>
      <c r="P797" s="80"/>
    </row>
    <row r="798" spans="12:16" ht="14.25" customHeight="1">
      <c r="L798" s="80"/>
      <c r="N798" s="80"/>
      <c r="P798" s="80"/>
    </row>
    <row r="799" spans="12:16" ht="14.25" customHeight="1">
      <c r="L799" s="80"/>
      <c r="N799" s="80"/>
      <c r="P799" s="80"/>
    </row>
    <row r="800" spans="12:16" ht="14.25" customHeight="1">
      <c r="L800" s="80"/>
      <c r="N800" s="80"/>
      <c r="P800" s="80"/>
    </row>
    <row r="801" spans="12:16" ht="14.25" customHeight="1">
      <c r="L801" s="80"/>
      <c r="N801" s="80"/>
      <c r="P801" s="80"/>
    </row>
    <row r="802" spans="12:16" ht="14.25" customHeight="1">
      <c r="L802" s="80"/>
      <c r="N802" s="80"/>
      <c r="P802" s="80"/>
    </row>
    <row r="803" spans="12:16" ht="14.25" customHeight="1">
      <c r="L803" s="80"/>
      <c r="N803" s="80"/>
      <c r="P803" s="80"/>
    </row>
    <row r="804" spans="12:16" ht="14.25" customHeight="1">
      <c r="L804" s="80"/>
      <c r="N804" s="80"/>
      <c r="P804" s="80"/>
    </row>
    <row r="805" spans="12:16" ht="14.25" customHeight="1">
      <c r="L805" s="80"/>
      <c r="N805" s="80"/>
      <c r="P805" s="80"/>
    </row>
    <row r="806" spans="12:16" ht="14.25" customHeight="1">
      <c r="L806" s="80"/>
      <c r="N806" s="80"/>
      <c r="P806" s="80"/>
    </row>
    <row r="807" spans="12:16" ht="14.25" customHeight="1">
      <c r="L807" s="80"/>
      <c r="N807" s="80"/>
      <c r="P807" s="80"/>
    </row>
    <row r="808" spans="12:16" ht="14.25" customHeight="1">
      <c r="L808" s="80"/>
      <c r="N808" s="80"/>
      <c r="P808" s="80"/>
    </row>
    <row r="809" spans="12:16" ht="14.25" customHeight="1">
      <c r="L809" s="80"/>
      <c r="N809" s="80"/>
      <c r="P809" s="80"/>
    </row>
    <row r="810" spans="12:16" ht="14.25" customHeight="1">
      <c r="L810" s="80"/>
      <c r="N810" s="80"/>
      <c r="P810" s="80"/>
    </row>
    <row r="811" spans="12:16" ht="14.25" customHeight="1">
      <c r="L811" s="80"/>
      <c r="N811" s="80"/>
      <c r="P811" s="80"/>
    </row>
    <row r="812" spans="12:16" ht="14.25" customHeight="1">
      <c r="L812" s="80"/>
      <c r="N812" s="80"/>
      <c r="P812" s="80"/>
    </row>
    <row r="813" spans="12:16" ht="14.25" customHeight="1">
      <c r="L813" s="80"/>
      <c r="N813" s="80"/>
      <c r="P813" s="80"/>
    </row>
    <row r="814" spans="12:16" ht="14.25" customHeight="1">
      <c r="L814" s="80"/>
      <c r="N814" s="80"/>
      <c r="P814" s="80"/>
    </row>
    <row r="815" spans="12:16" ht="14.25" customHeight="1">
      <c r="L815" s="80"/>
      <c r="N815" s="80"/>
      <c r="P815" s="80"/>
    </row>
    <row r="816" spans="12:16" ht="14.25" customHeight="1">
      <c r="L816" s="80"/>
      <c r="N816" s="80"/>
      <c r="P816" s="80"/>
    </row>
    <row r="817" spans="12:16" ht="14.25" customHeight="1">
      <c r="L817" s="80"/>
      <c r="N817" s="80"/>
      <c r="P817" s="80"/>
    </row>
    <row r="818" spans="12:16" ht="14.25" customHeight="1">
      <c r="L818" s="80"/>
      <c r="N818" s="80"/>
      <c r="P818" s="80"/>
    </row>
    <row r="819" spans="12:16" ht="14.25" customHeight="1">
      <c r="L819" s="80"/>
      <c r="N819" s="80"/>
      <c r="P819" s="80"/>
    </row>
    <row r="820" spans="12:16" ht="14.25" customHeight="1">
      <c r="L820" s="80"/>
      <c r="N820" s="80"/>
      <c r="P820" s="80"/>
    </row>
    <row r="821" spans="12:16" ht="14.25" customHeight="1">
      <c r="L821" s="80"/>
      <c r="N821" s="80"/>
      <c r="P821" s="80"/>
    </row>
    <row r="822" spans="12:16" ht="14.25" customHeight="1">
      <c r="L822" s="80"/>
      <c r="N822" s="80"/>
      <c r="P822" s="80"/>
    </row>
    <row r="823" spans="12:16" ht="14.25" customHeight="1">
      <c r="L823" s="80"/>
      <c r="N823" s="80"/>
      <c r="P823" s="80"/>
    </row>
    <row r="824" spans="12:16" ht="14.25" customHeight="1">
      <c r="L824" s="80"/>
      <c r="N824" s="80"/>
      <c r="P824" s="80"/>
    </row>
    <row r="825" spans="12:16" ht="14.25" customHeight="1">
      <c r="L825" s="80"/>
      <c r="N825" s="80"/>
      <c r="P825" s="80"/>
    </row>
    <row r="826" spans="12:16" ht="14.25" customHeight="1">
      <c r="L826" s="80"/>
      <c r="N826" s="80"/>
      <c r="P826" s="80"/>
    </row>
    <row r="827" spans="12:16" ht="14.25" customHeight="1">
      <c r="L827" s="80"/>
      <c r="N827" s="80"/>
      <c r="P827" s="80"/>
    </row>
    <row r="828" spans="12:16" ht="14.25" customHeight="1">
      <c r="L828" s="80"/>
      <c r="N828" s="80"/>
      <c r="P828" s="80"/>
    </row>
    <row r="829" spans="12:16" ht="14.25" customHeight="1">
      <c r="L829" s="80"/>
      <c r="N829" s="80"/>
      <c r="P829" s="80"/>
    </row>
    <row r="830" spans="12:16" ht="14.25" customHeight="1">
      <c r="L830" s="80"/>
      <c r="N830" s="80"/>
      <c r="P830" s="80"/>
    </row>
    <row r="831" spans="12:16" ht="14.25" customHeight="1">
      <c r="L831" s="80"/>
      <c r="N831" s="80"/>
      <c r="P831" s="80"/>
    </row>
    <row r="832" spans="12:16" ht="14.25" customHeight="1">
      <c r="L832" s="80"/>
      <c r="N832" s="80"/>
      <c r="P832" s="80"/>
    </row>
    <row r="833" spans="12:16" ht="14.25" customHeight="1">
      <c r="L833" s="80"/>
      <c r="N833" s="80"/>
      <c r="P833" s="80"/>
    </row>
    <row r="834" spans="12:16" ht="14.25" customHeight="1">
      <c r="L834" s="80"/>
      <c r="N834" s="80"/>
      <c r="P834" s="80"/>
    </row>
    <row r="835" spans="12:16" ht="14.25" customHeight="1">
      <c r="L835" s="80"/>
      <c r="N835" s="80"/>
      <c r="P835" s="80"/>
    </row>
    <row r="836" spans="12:16" ht="14.25" customHeight="1">
      <c r="L836" s="80"/>
      <c r="N836" s="80"/>
      <c r="P836" s="80"/>
    </row>
    <row r="837" spans="12:16" ht="14.25" customHeight="1">
      <c r="L837" s="80"/>
      <c r="N837" s="80"/>
      <c r="P837" s="80"/>
    </row>
    <row r="838" spans="12:16" ht="14.25" customHeight="1">
      <c r="L838" s="80"/>
      <c r="N838" s="80"/>
      <c r="P838" s="80"/>
    </row>
    <row r="839" spans="12:16" ht="14.25" customHeight="1">
      <c r="L839" s="80"/>
      <c r="N839" s="80"/>
      <c r="P839" s="80"/>
    </row>
    <row r="840" spans="12:16" ht="14.25" customHeight="1">
      <c r="L840" s="80"/>
      <c r="N840" s="80"/>
      <c r="P840" s="80"/>
    </row>
    <row r="841" spans="12:16" ht="14.25" customHeight="1">
      <c r="L841" s="80"/>
      <c r="N841" s="80"/>
      <c r="P841" s="80"/>
    </row>
    <row r="842" spans="12:16" ht="14.25" customHeight="1">
      <c r="L842" s="80"/>
      <c r="N842" s="80"/>
      <c r="P842" s="80"/>
    </row>
    <row r="843" spans="12:16" ht="14.25" customHeight="1">
      <c r="L843" s="80"/>
      <c r="N843" s="80"/>
      <c r="P843" s="80"/>
    </row>
    <row r="844" spans="12:16" ht="14.25" customHeight="1">
      <c r="L844" s="80"/>
      <c r="N844" s="80"/>
      <c r="P844" s="80"/>
    </row>
    <row r="845" spans="12:16" ht="14.25" customHeight="1">
      <c r="L845" s="80"/>
      <c r="N845" s="80"/>
      <c r="P845" s="80"/>
    </row>
    <row r="846" spans="12:16" ht="14.25" customHeight="1">
      <c r="L846" s="80"/>
      <c r="N846" s="80"/>
      <c r="P846" s="80"/>
    </row>
    <row r="847" spans="12:16" ht="14.25" customHeight="1">
      <c r="L847" s="80"/>
      <c r="N847" s="80"/>
      <c r="P847" s="80"/>
    </row>
    <row r="848" spans="12:16" ht="14.25" customHeight="1">
      <c r="L848" s="80"/>
      <c r="N848" s="80"/>
      <c r="P848" s="80"/>
    </row>
    <row r="849" spans="12:16" ht="14.25" customHeight="1">
      <c r="L849" s="80"/>
      <c r="N849" s="80"/>
      <c r="P849" s="80"/>
    </row>
    <row r="850" spans="12:16" ht="14.25" customHeight="1">
      <c r="L850" s="80"/>
      <c r="N850" s="80"/>
      <c r="P850" s="80"/>
    </row>
    <row r="851" spans="12:16" ht="14.25" customHeight="1">
      <c r="L851" s="80"/>
      <c r="N851" s="80"/>
      <c r="P851" s="80"/>
    </row>
    <row r="852" spans="12:16" ht="14.25" customHeight="1">
      <c r="L852" s="80"/>
      <c r="N852" s="80"/>
      <c r="P852" s="80"/>
    </row>
    <row r="853" spans="12:16" ht="14.25" customHeight="1">
      <c r="L853" s="80"/>
      <c r="N853" s="80"/>
      <c r="P853" s="80"/>
    </row>
    <row r="854" spans="12:16" ht="14.25" customHeight="1">
      <c r="L854" s="80"/>
      <c r="N854" s="80"/>
      <c r="P854" s="80"/>
    </row>
    <row r="855" spans="12:16" ht="14.25" customHeight="1">
      <c r="L855" s="80"/>
      <c r="N855" s="80"/>
      <c r="P855" s="80"/>
    </row>
    <row r="856" spans="12:16" ht="14.25" customHeight="1">
      <c r="L856" s="80"/>
      <c r="N856" s="80"/>
      <c r="P856" s="80"/>
    </row>
    <row r="857" spans="12:16" ht="14.25" customHeight="1">
      <c r="L857" s="80"/>
      <c r="N857" s="80"/>
      <c r="P857" s="80"/>
    </row>
    <row r="858" spans="12:16" ht="14.25" customHeight="1">
      <c r="L858" s="80"/>
      <c r="N858" s="80"/>
      <c r="P858" s="80"/>
    </row>
    <row r="859" spans="12:16" ht="14.25" customHeight="1">
      <c r="L859" s="80"/>
      <c r="N859" s="80"/>
      <c r="P859" s="80"/>
    </row>
    <row r="860" spans="12:16" ht="14.25" customHeight="1">
      <c r="L860" s="80"/>
      <c r="N860" s="80"/>
      <c r="P860" s="80"/>
    </row>
    <row r="861" spans="12:16" ht="14.25" customHeight="1">
      <c r="L861" s="80"/>
      <c r="N861" s="80"/>
      <c r="P861" s="80"/>
    </row>
    <row r="862" spans="12:16" ht="14.25" customHeight="1">
      <c r="L862" s="80"/>
      <c r="N862" s="80"/>
      <c r="P862" s="80"/>
    </row>
    <row r="863" spans="12:16" ht="14.25" customHeight="1">
      <c r="L863" s="80"/>
      <c r="N863" s="80"/>
      <c r="P863" s="80"/>
    </row>
    <row r="864" spans="12:16" ht="14.25" customHeight="1">
      <c r="L864" s="80"/>
      <c r="N864" s="80"/>
      <c r="P864" s="80"/>
    </row>
    <row r="865" spans="12:16" ht="14.25" customHeight="1">
      <c r="L865" s="80"/>
      <c r="N865" s="80"/>
      <c r="P865" s="80"/>
    </row>
    <row r="866" spans="12:16" ht="14.25" customHeight="1">
      <c r="L866" s="80"/>
      <c r="N866" s="80"/>
      <c r="P866" s="80"/>
    </row>
    <row r="867" spans="12:16" ht="14.25" customHeight="1">
      <c r="L867" s="80"/>
      <c r="N867" s="80"/>
      <c r="P867" s="80"/>
    </row>
    <row r="868" spans="12:16" ht="14.25" customHeight="1">
      <c r="L868" s="80"/>
      <c r="N868" s="80"/>
      <c r="P868" s="80"/>
    </row>
    <row r="869" spans="12:16" ht="14.25" customHeight="1">
      <c r="L869" s="80"/>
      <c r="N869" s="80"/>
      <c r="P869" s="80"/>
    </row>
    <row r="870" spans="12:16" ht="14.25" customHeight="1">
      <c r="L870" s="80"/>
      <c r="N870" s="80"/>
      <c r="P870" s="80"/>
    </row>
    <row r="871" spans="12:16" ht="14.25" customHeight="1">
      <c r="L871" s="80"/>
      <c r="N871" s="80"/>
      <c r="P871" s="80"/>
    </row>
    <row r="872" spans="12:16" ht="14.25" customHeight="1">
      <c r="L872" s="80"/>
      <c r="N872" s="80"/>
      <c r="P872" s="80"/>
    </row>
    <row r="873" spans="12:16" ht="14.25" customHeight="1">
      <c r="L873" s="80"/>
      <c r="N873" s="80"/>
      <c r="P873" s="80"/>
    </row>
    <row r="874" spans="12:16" ht="14.25" customHeight="1">
      <c r="L874" s="80"/>
      <c r="N874" s="80"/>
      <c r="P874" s="80"/>
    </row>
    <row r="875" spans="12:16" ht="14.25" customHeight="1">
      <c r="L875" s="80"/>
      <c r="N875" s="80"/>
      <c r="P875" s="80"/>
    </row>
    <row r="876" spans="12:16" ht="14.25" customHeight="1">
      <c r="L876" s="80"/>
      <c r="N876" s="80"/>
      <c r="P876" s="80"/>
    </row>
    <row r="877" spans="12:16" ht="14.25" customHeight="1">
      <c r="L877" s="80"/>
      <c r="N877" s="80"/>
      <c r="P877" s="80"/>
    </row>
    <row r="878" spans="12:16" ht="14.25" customHeight="1">
      <c r="L878" s="80"/>
      <c r="N878" s="80"/>
      <c r="P878" s="80"/>
    </row>
    <row r="879" spans="12:16" ht="14.25" customHeight="1">
      <c r="L879" s="80"/>
      <c r="N879" s="80"/>
      <c r="P879" s="80"/>
    </row>
    <row r="880" spans="12:16" ht="14.25" customHeight="1">
      <c r="L880" s="80"/>
      <c r="N880" s="80"/>
      <c r="P880" s="80"/>
    </row>
    <row r="881" spans="12:16" ht="14.25" customHeight="1">
      <c r="L881" s="80"/>
      <c r="N881" s="80"/>
      <c r="P881" s="80"/>
    </row>
    <row r="882" spans="12:16" ht="14.25" customHeight="1">
      <c r="L882" s="80"/>
      <c r="N882" s="80"/>
      <c r="P882" s="80"/>
    </row>
    <row r="883" spans="12:16" ht="14.25" customHeight="1">
      <c r="L883" s="80"/>
      <c r="N883" s="80"/>
      <c r="P883" s="80"/>
    </row>
    <row r="884" spans="12:16" ht="14.25" customHeight="1">
      <c r="L884" s="80"/>
      <c r="N884" s="80"/>
      <c r="P884" s="80"/>
    </row>
    <row r="885" spans="12:16" ht="14.25" customHeight="1">
      <c r="L885" s="80"/>
      <c r="N885" s="80"/>
      <c r="P885" s="80"/>
    </row>
    <row r="886" spans="12:16" ht="14.25" customHeight="1">
      <c r="L886" s="80"/>
      <c r="N886" s="80"/>
      <c r="P886" s="80"/>
    </row>
    <row r="887" spans="12:16" ht="14.25" customHeight="1">
      <c r="L887" s="80"/>
      <c r="N887" s="80"/>
      <c r="P887" s="80"/>
    </row>
    <row r="888" spans="12:16" ht="14.25" customHeight="1">
      <c r="L888" s="80"/>
      <c r="N888" s="80"/>
      <c r="P888" s="80"/>
    </row>
    <row r="889" spans="12:16" ht="14.25" customHeight="1">
      <c r="L889" s="80"/>
      <c r="N889" s="80"/>
      <c r="P889" s="80"/>
    </row>
    <row r="890" spans="12:16" ht="14.25" customHeight="1">
      <c r="L890" s="80"/>
      <c r="N890" s="80"/>
      <c r="P890" s="80"/>
    </row>
    <row r="891" spans="12:16" ht="14.25" customHeight="1">
      <c r="L891" s="80"/>
      <c r="N891" s="80"/>
      <c r="P891" s="80"/>
    </row>
    <row r="892" spans="12:16" ht="14.25" customHeight="1">
      <c r="L892" s="80"/>
      <c r="N892" s="80"/>
      <c r="P892" s="80"/>
    </row>
    <row r="893" spans="12:16" ht="14.25" customHeight="1">
      <c r="L893" s="80"/>
      <c r="N893" s="80"/>
      <c r="P893" s="80"/>
    </row>
    <row r="894" spans="12:16" ht="14.25" customHeight="1">
      <c r="L894" s="80"/>
      <c r="N894" s="80"/>
      <c r="P894" s="80"/>
    </row>
    <row r="895" spans="12:16" ht="14.25" customHeight="1">
      <c r="L895" s="80"/>
      <c r="N895" s="80"/>
      <c r="P895" s="80"/>
    </row>
    <row r="896" spans="12:16" ht="14.25" customHeight="1">
      <c r="L896" s="80"/>
      <c r="N896" s="80"/>
      <c r="P896" s="80"/>
    </row>
    <row r="897" spans="12:16" ht="14.25" customHeight="1">
      <c r="L897" s="80"/>
      <c r="N897" s="80"/>
      <c r="P897" s="80"/>
    </row>
    <row r="898" spans="12:16" ht="14.25" customHeight="1">
      <c r="L898" s="80"/>
      <c r="N898" s="80"/>
      <c r="P898" s="80"/>
    </row>
    <row r="899" spans="12:16" ht="14.25" customHeight="1">
      <c r="L899" s="80"/>
      <c r="N899" s="80"/>
      <c r="P899" s="80"/>
    </row>
    <row r="900" spans="12:16" ht="14.25" customHeight="1">
      <c r="L900" s="80"/>
      <c r="N900" s="80"/>
      <c r="P900" s="80"/>
    </row>
    <row r="901" spans="12:16" ht="14.25" customHeight="1">
      <c r="L901" s="80"/>
      <c r="N901" s="80"/>
      <c r="P901" s="80"/>
    </row>
    <row r="902" spans="12:16" ht="14.25" customHeight="1">
      <c r="L902" s="80"/>
      <c r="N902" s="80"/>
      <c r="P902" s="80"/>
    </row>
    <row r="903" spans="12:16" ht="14.25" customHeight="1">
      <c r="L903" s="80"/>
      <c r="N903" s="80"/>
      <c r="P903" s="80"/>
    </row>
    <row r="904" spans="12:16" ht="14.25" customHeight="1">
      <c r="L904" s="80"/>
      <c r="N904" s="80"/>
      <c r="P904" s="80"/>
    </row>
    <row r="905" spans="12:16" ht="14.25" customHeight="1">
      <c r="L905" s="80"/>
      <c r="N905" s="80"/>
      <c r="P905" s="80"/>
    </row>
    <row r="906" spans="12:16" ht="14.25" customHeight="1">
      <c r="L906" s="80"/>
      <c r="N906" s="80"/>
      <c r="P906" s="80"/>
    </row>
    <row r="907" spans="12:16" ht="14.25" customHeight="1">
      <c r="L907" s="80"/>
      <c r="N907" s="80"/>
      <c r="P907" s="80"/>
    </row>
    <row r="908" spans="12:16" ht="14.25" customHeight="1">
      <c r="L908" s="80"/>
      <c r="N908" s="80"/>
      <c r="P908" s="80"/>
    </row>
    <row r="909" spans="12:16" ht="14.25" customHeight="1">
      <c r="L909" s="80"/>
      <c r="N909" s="80"/>
      <c r="P909" s="80"/>
    </row>
    <row r="910" spans="12:16" ht="14.25" customHeight="1">
      <c r="L910" s="80"/>
      <c r="N910" s="80"/>
      <c r="P910" s="80"/>
    </row>
    <row r="911" spans="12:16" ht="14.25" customHeight="1">
      <c r="L911" s="80"/>
      <c r="N911" s="80"/>
      <c r="P911" s="80"/>
    </row>
    <row r="912" spans="12:16" ht="14.25" customHeight="1">
      <c r="L912" s="80"/>
      <c r="N912" s="80"/>
      <c r="P912" s="80"/>
    </row>
    <row r="913" spans="12:16" ht="14.25" customHeight="1">
      <c r="L913" s="80"/>
      <c r="N913" s="80"/>
      <c r="P913" s="80"/>
    </row>
    <row r="914" spans="12:16" ht="14.25" customHeight="1">
      <c r="L914" s="80"/>
      <c r="N914" s="80"/>
      <c r="P914" s="80"/>
    </row>
    <row r="915" spans="12:16" ht="14.25" customHeight="1">
      <c r="L915" s="80"/>
      <c r="N915" s="80"/>
      <c r="P915" s="80"/>
    </row>
    <row r="916" spans="12:16" ht="14.25" customHeight="1">
      <c r="L916" s="80"/>
      <c r="N916" s="80"/>
      <c r="P916" s="80"/>
    </row>
    <row r="917" spans="12:16" ht="14.25" customHeight="1">
      <c r="L917" s="80"/>
      <c r="N917" s="80"/>
      <c r="P917" s="80"/>
    </row>
    <row r="918" spans="12:16" ht="14.25" customHeight="1">
      <c r="L918" s="80"/>
      <c r="N918" s="80"/>
      <c r="P918" s="80"/>
    </row>
    <row r="919" spans="12:16" ht="14.25" customHeight="1">
      <c r="L919" s="80"/>
      <c r="N919" s="80"/>
      <c r="P919" s="80"/>
    </row>
    <row r="920" spans="12:16" ht="14.25" customHeight="1">
      <c r="L920" s="80"/>
      <c r="N920" s="80"/>
      <c r="P920" s="80"/>
    </row>
    <row r="921" spans="12:16" ht="14.25" customHeight="1">
      <c r="L921" s="80"/>
      <c r="N921" s="80"/>
      <c r="P921" s="80"/>
    </row>
    <row r="922" spans="12:16" ht="14.25" customHeight="1">
      <c r="L922" s="80"/>
      <c r="N922" s="80"/>
      <c r="P922" s="80"/>
    </row>
    <row r="923" spans="12:16" ht="14.25" customHeight="1">
      <c r="L923" s="80"/>
      <c r="N923" s="80"/>
      <c r="P923" s="80"/>
    </row>
    <row r="924" spans="12:16" ht="14.25" customHeight="1">
      <c r="L924" s="80"/>
      <c r="N924" s="80"/>
      <c r="P924" s="80"/>
    </row>
    <row r="925" spans="12:16" ht="14.25" customHeight="1">
      <c r="L925" s="80"/>
      <c r="N925" s="80"/>
      <c r="P925" s="80"/>
    </row>
    <row r="926" spans="12:16" ht="14.25" customHeight="1">
      <c r="L926" s="80"/>
      <c r="N926" s="80"/>
      <c r="P926" s="80"/>
    </row>
    <row r="927" spans="12:16" ht="14.25" customHeight="1">
      <c r="L927" s="80"/>
      <c r="N927" s="80"/>
      <c r="P927" s="80"/>
    </row>
    <row r="928" spans="12:16" ht="14.25" customHeight="1">
      <c r="L928" s="80"/>
      <c r="N928" s="80"/>
      <c r="P928" s="80"/>
    </row>
    <row r="929" spans="12:16" ht="14.25" customHeight="1">
      <c r="L929" s="80"/>
      <c r="N929" s="80"/>
      <c r="P929" s="80"/>
    </row>
    <row r="930" spans="12:16" ht="14.25" customHeight="1">
      <c r="L930" s="80"/>
      <c r="N930" s="80"/>
      <c r="P930" s="80"/>
    </row>
    <row r="931" spans="12:16" ht="14.25" customHeight="1">
      <c r="L931" s="80"/>
      <c r="N931" s="80"/>
      <c r="P931" s="80"/>
    </row>
    <row r="932" spans="12:16" ht="14.25" customHeight="1">
      <c r="L932" s="80"/>
      <c r="N932" s="80"/>
      <c r="P932" s="80"/>
    </row>
    <row r="933" spans="12:16" ht="14.25" customHeight="1">
      <c r="L933" s="80"/>
      <c r="N933" s="80"/>
      <c r="P933" s="80"/>
    </row>
    <row r="934" spans="12:16" ht="14.25" customHeight="1">
      <c r="L934" s="80"/>
      <c r="N934" s="80"/>
      <c r="P934" s="80"/>
    </row>
    <row r="935" spans="12:16" ht="14.25" customHeight="1">
      <c r="L935" s="80"/>
      <c r="N935" s="80"/>
      <c r="P935" s="80"/>
    </row>
    <row r="936" spans="12:16" ht="14.25" customHeight="1">
      <c r="L936" s="80"/>
      <c r="N936" s="80"/>
      <c r="P936" s="80"/>
    </row>
    <row r="937" spans="12:16" ht="14.25" customHeight="1">
      <c r="L937" s="80"/>
      <c r="N937" s="80"/>
      <c r="P937" s="80"/>
    </row>
    <row r="938" spans="12:16" ht="14.25" customHeight="1">
      <c r="L938" s="80"/>
      <c r="N938" s="80"/>
      <c r="P938" s="80"/>
    </row>
    <row r="939" spans="12:16" ht="14.25" customHeight="1">
      <c r="L939" s="80"/>
      <c r="N939" s="80"/>
      <c r="P939" s="80"/>
    </row>
    <row r="940" spans="12:16" ht="14.25" customHeight="1">
      <c r="L940" s="80"/>
      <c r="N940" s="80"/>
      <c r="P940" s="80"/>
    </row>
    <row r="941" spans="12:16" ht="14.25" customHeight="1">
      <c r="L941" s="80"/>
      <c r="N941" s="80"/>
      <c r="P941" s="80"/>
    </row>
    <row r="942" spans="12:16" ht="14.25" customHeight="1">
      <c r="L942" s="80"/>
      <c r="N942" s="80"/>
      <c r="P942" s="80"/>
    </row>
    <row r="943" spans="12:16" ht="14.25" customHeight="1">
      <c r="L943" s="80"/>
      <c r="N943" s="80"/>
      <c r="P943" s="80"/>
    </row>
    <row r="944" spans="12:16" ht="14.25" customHeight="1">
      <c r="L944" s="80"/>
      <c r="N944" s="80"/>
      <c r="P944" s="80"/>
    </row>
    <row r="945" spans="12:16" ht="14.25" customHeight="1">
      <c r="L945" s="80"/>
      <c r="N945" s="80"/>
      <c r="P945" s="80"/>
    </row>
    <row r="946" spans="12:16" ht="14.25" customHeight="1">
      <c r="L946" s="80"/>
      <c r="N946" s="80"/>
      <c r="P946" s="80"/>
    </row>
    <row r="947" spans="12:16" ht="14.25" customHeight="1">
      <c r="L947" s="80"/>
      <c r="N947" s="80"/>
      <c r="P947" s="80"/>
    </row>
    <row r="948" spans="12:16" ht="14.25" customHeight="1">
      <c r="L948" s="80"/>
      <c r="N948" s="80"/>
      <c r="P948" s="80"/>
    </row>
    <row r="949" spans="12:16" ht="14.25" customHeight="1">
      <c r="L949" s="80"/>
      <c r="N949" s="80"/>
      <c r="P949" s="80"/>
    </row>
    <row r="950" spans="12:16" ht="14.25" customHeight="1">
      <c r="L950" s="80"/>
      <c r="N950" s="80"/>
      <c r="P950" s="80"/>
    </row>
    <row r="951" spans="12:16" ht="14.25" customHeight="1">
      <c r="L951" s="80"/>
      <c r="N951" s="80"/>
      <c r="P951" s="80"/>
    </row>
    <row r="952" spans="12:16" ht="14.25" customHeight="1">
      <c r="L952" s="80"/>
      <c r="N952" s="80"/>
      <c r="P952" s="80"/>
    </row>
    <row r="953" spans="12:16" ht="14.25" customHeight="1">
      <c r="L953" s="80"/>
      <c r="N953" s="80"/>
      <c r="P953" s="80"/>
    </row>
    <row r="954" spans="12:16" ht="14.25" customHeight="1">
      <c r="L954" s="80"/>
      <c r="N954" s="80"/>
      <c r="P954" s="80"/>
    </row>
    <row r="955" spans="12:16" ht="14.25" customHeight="1">
      <c r="L955" s="80"/>
      <c r="N955" s="80"/>
      <c r="P955" s="80"/>
    </row>
    <row r="956" spans="12:16" ht="14.25" customHeight="1">
      <c r="L956" s="80"/>
      <c r="N956" s="80"/>
      <c r="P956" s="80"/>
    </row>
    <row r="957" spans="12:16" ht="14.25" customHeight="1">
      <c r="L957" s="80"/>
      <c r="N957" s="80"/>
      <c r="P957" s="80"/>
    </row>
    <row r="958" spans="12:16" ht="14.25" customHeight="1">
      <c r="L958" s="80"/>
      <c r="N958" s="80"/>
      <c r="P958" s="80"/>
    </row>
    <row r="959" spans="12:16" ht="14.25" customHeight="1">
      <c r="L959" s="80"/>
      <c r="N959" s="80"/>
      <c r="P959" s="80"/>
    </row>
    <row r="960" spans="12:16" ht="14.25" customHeight="1">
      <c r="L960" s="80"/>
      <c r="N960" s="80"/>
      <c r="P960" s="80"/>
    </row>
    <row r="961" spans="12:16" ht="14.25" customHeight="1">
      <c r="L961" s="80"/>
      <c r="N961" s="80"/>
      <c r="P961" s="80"/>
    </row>
    <row r="962" spans="12:16" ht="14.25" customHeight="1">
      <c r="L962" s="80"/>
      <c r="N962" s="80"/>
      <c r="P962" s="80"/>
    </row>
    <row r="963" spans="12:16" ht="14.25" customHeight="1">
      <c r="L963" s="80"/>
      <c r="N963" s="80"/>
      <c r="P963" s="80"/>
    </row>
    <row r="964" spans="12:16" ht="14.25" customHeight="1">
      <c r="L964" s="80"/>
      <c r="N964" s="80"/>
      <c r="P964" s="80"/>
    </row>
    <row r="965" spans="12:16" ht="14.25" customHeight="1">
      <c r="L965" s="80"/>
      <c r="N965" s="80"/>
      <c r="P965" s="80"/>
    </row>
    <row r="966" spans="12:16" ht="14.25" customHeight="1">
      <c r="L966" s="80"/>
      <c r="N966" s="80"/>
      <c r="P966" s="80"/>
    </row>
    <row r="967" spans="12:16" ht="14.25" customHeight="1">
      <c r="L967" s="80"/>
      <c r="N967" s="80"/>
      <c r="P967" s="80"/>
    </row>
    <row r="968" spans="12:16" ht="14.25" customHeight="1">
      <c r="L968" s="80"/>
      <c r="N968" s="80"/>
      <c r="P968" s="80"/>
    </row>
    <row r="969" spans="12:16" ht="14.25" customHeight="1">
      <c r="L969" s="80"/>
      <c r="N969" s="80"/>
      <c r="P969" s="80"/>
    </row>
    <row r="970" spans="12:16" ht="14.25" customHeight="1">
      <c r="L970" s="80"/>
      <c r="N970" s="80"/>
      <c r="P970" s="80"/>
    </row>
    <row r="971" spans="12:16" ht="14.25" customHeight="1">
      <c r="L971" s="80"/>
      <c r="N971" s="80"/>
      <c r="P971" s="80"/>
    </row>
    <row r="972" spans="12:16" ht="14.25" customHeight="1">
      <c r="L972" s="80"/>
      <c r="N972" s="80"/>
      <c r="P972" s="80"/>
    </row>
    <row r="973" spans="12:16" ht="14.25" customHeight="1">
      <c r="L973" s="80"/>
      <c r="N973" s="80"/>
      <c r="P973" s="80"/>
    </row>
    <row r="974" spans="12:16" ht="14.25" customHeight="1">
      <c r="L974" s="80"/>
      <c r="N974" s="80"/>
      <c r="P974" s="80"/>
    </row>
    <row r="975" spans="12:16" ht="14.25" customHeight="1">
      <c r="L975" s="80"/>
      <c r="N975" s="80"/>
      <c r="P975" s="80"/>
    </row>
    <row r="976" spans="12:16" ht="14.25" customHeight="1">
      <c r="L976" s="80"/>
      <c r="N976" s="80"/>
      <c r="P976" s="80"/>
    </row>
    <row r="977" spans="12:16" ht="14.25" customHeight="1">
      <c r="L977" s="80"/>
      <c r="N977" s="80"/>
      <c r="P977" s="80"/>
    </row>
    <row r="978" spans="12:16" ht="14.25" customHeight="1">
      <c r="L978" s="80"/>
      <c r="N978" s="80"/>
      <c r="P978" s="80"/>
    </row>
    <row r="979" spans="12:16" ht="14.25" customHeight="1">
      <c r="L979" s="80"/>
      <c r="N979" s="80"/>
      <c r="P979" s="80"/>
    </row>
    <row r="980" spans="12:16" ht="14.25" customHeight="1">
      <c r="L980" s="80"/>
      <c r="N980" s="80"/>
      <c r="P980" s="80"/>
    </row>
    <row r="981" spans="12:16" ht="14.25" customHeight="1">
      <c r="L981" s="80"/>
      <c r="N981" s="80"/>
      <c r="P981" s="80"/>
    </row>
    <row r="982" spans="12:16" ht="14.25" customHeight="1">
      <c r="L982" s="80"/>
      <c r="N982" s="80"/>
      <c r="P982" s="80"/>
    </row>
    <row r="983" spans="12:16" ht="14.25" customHeight="1">
      <c r="L983" s="80"/>
      <c r="N983" s="80"/>
      <c r="P983" s="80"/>
    </row>
    <row r="984" spans="12:16" ht="14.25" customHeight="1">
      <c r="L984" s="80"/>
      <c r="N984" s="80"/>
      <c r="P984" s="80"/>
    </row>
    <row r="985" spans="12:16" ht="14.25" customHeight="1">
      <c r="L985" s="80"/>
      <c r="N985" s="80"/>
      <c r="P985" s="80"/>
    </row>
    <row r="986" spans="12:16" ht="14.25" customHeight="1">
      <c r="L986" s="80"/>
      <c r="N986" s="80"/>
      <c r="P986" s="80"/>
    </row>
    <row r="987" spans="12:16" ht="14.25" customHeight="1">
      <c r="L987" s="80"/>
      <c r="N987" s="80"/>
      <c r="P987" s="80"/>
    </row>
    <row r="988" spans="12:16" ht="14.25" customHeight="1">
      <c r="L988" s="80"/>
      <c r="N988" s="80"/>
      <c r="P988" s="80"/>
    </row>
    <row r="989" spans="12:16" ht="14.25" customHeight="1">
      <c r="L989" s="80"/>
      <c r="N989" s="80"/>
      <c r="P989" s="80"/>
    </row>
    <row r="990" spans="12:16" ht="14.25" customHeight="1">
      <c r="L990" s="80"/>
      <c r="N990" s="80"/>
      <c r="P990" s="80"/>
    </row>
    <row r="991" spans="12:16" ht="14.25" customHeight="1">
      <c r="L991" s="80"/>
      <c r="N991" s="80"/>
      <c r="P991" s="80"/>
    </row>
    <row r="992" spans="12:16" ht="14.25" customHeight="1">
      <c r="L992" s="80"/>
      <c r="N992" s="80"/>
      <c r="P992" s="80"/>
    </row>
    <row r="993" spans="12:16" ht="14.25" customHeight="1">
      <c r="L993" s="80"/>
      <c r="N993" s="80"/>
      <c r="P993" s="80"/>
    </row>
    <row r="994" spans="12:16" ht="14.25" customHeight="1">
      <c r="L994" s="80"/>
      <c r="N994" s="80"/>
      <c r="P994" s="80"/>
    </row>
    <row r="995" spans="12:16" ht="14.25" customHeight="1">
      <c r="L995" s="80"/>
      <c r="N995" s="80"/>
      <c r="P995" s="80"/>
    </row>
    <row r="996" spans="12:16" ht="14.25" customHeight="1">
      <c r="L996" s="80"/>
      <c r="N996" s="80"/>
      <c r="P996" s="80"/>
    </row>
    <row r="997" spans="12:16" ht="14.25" customHeight="1">
      <c r="L997" s="80"/>
      <c r="N997" s="80"/>
      <c r="P997" s="80"/>
    </row>
    <row r="998" spans="12:16" ht="14.25" customHeight="1">
      <c r="L998" s="80"/>
      <c r="N998" s="80"/>
      <c r="P998" s="80"/>
    </row>
    <row r="999" spans="12:16" ht="14.25" customHeight="1">
      <c r="L999" s="80"/>
      <c r="N999" s="80"/>
      <c r="P999" s="80"/>
    </row>
    <row r="1000" spans="12:16" ht="14.25" customHeight="1">
      <c r="L1000" s="80"/>
      <c r="N1000" s="80"/>
      <c r="P1000" s="80"/>
    </row>
  </sheetData>
  <mergeCells count="37">
    <mergeCell ref="N2:N8"/>
    <mergeCell ref="P2:P8"/>
    <mergeCell ref="E3:H3"/>
    <mergeCell ref="G4:H4"/>
    <mergeCell ref="C6:C9"/>
    <mergeCell ref="E8:E9"/>
    <mergeCell ref="F8:F9"/>
    <mergeCell ref="G8:G9"/>
    <mergeCell ref="H8:H9"/>
    <mergeCell ref="E4:F4"/>
    <mergeCell ref="E5:F5"/>
    <mergeCell ref="B2:C2"/>
    <mergeCell ref="D2:H2"/>
    <mergeCell ref="L2:L8"/>
    <mergeCell ref="C11:H11"/>
    <mergeCell ref="C15:D15"/>
    <mergeCell ref="C16:D16"/>
    <mergeCell ref="C20:D20"/>
    <mergeCell ref="C21:D21"/>
    <mergeCell ref="C23:H23"/>
    <mergeCell ref="C24:D24"/>
    <mergeCell ref="C28:D28"/>
    <mergeCell ref="D37:H37"/>
    <mergeCell ref="C64:D64"/>
    <mergeCell ref="C76:H77"/>
    <mergeCell ref="C38:D38"/>
    <mergeCell ref="C46:D46"/>
    <mergeCell ref="C48:D48"/>
    <mergeCell ref="C49:D49"/>
    <mergeCell ref="D51:H51"/>
    <mergeCell ref="C52:D52"/>
    <mergeCell ref="C63:D63"/>
    <mergeCell ref="E68:H68"/>
    <mergeCell ref="E69:H69"/>
    <mergeCell ref="C71:H71"/>
    <mergeCell ref="C72:H74"/>
    <mergeCell ref="E75:H75"/>
  </mergeCells>
  <pageMargins left="0.39370078740157483" right="0.39370078740157483" top="0.39370078740157483" bottom="0.39370078740157483" header="0" footer="0"/>
  <pageSetup paperSize="9" scale="46"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Z1000"/>
  <sheetViews>
    <sheetView topLeftCell="A43" workbookViewId="0">
      <selection activeCell="E66" sqref="E66"/>
    </sheetView>
  </sheetViews>
  <sheetFormatPr baseColWidth="10" defaultColWidth="12.59765625" defaultRowHeight="15" customHeight="1"/>
  <cols>
    <col min="1" max="1" width="0.8984375" customWidth="1"/>
    <col min="2" max="2" width="7.19921875" customWidth="1"/>
    <col min="3" max="3" width="54.8984375" customWidth="1"/>
    <col min="4" max="4" width="20.09765625" customWidth="1"/>
    <col min="5" max="8" width="11.69921875" customWidth="1"/>
    <col min="9" max="9" width="2.8984375" hidden="1" customWidth="1"/>
    <col min="10" max="11" width="6.5" customWidth="1"/>
    <col min="12" max="12" width="11.09765625" customWidth="1"/>
    <col min="13" max="13" width="2.19921875" customWidth="1"/>
    <col min="14" max="14" width="11.09765625" customWidth="1"/>
    <col min="15" max="15" width="2" customWidth="1"/>
    <col min="16" max="16" width="11.09765625" customWidth="1"/>
    <col min="17" max="17" width="1.8984375" customWidth="1"/>
    <col min="18" max="26" width="9.3984375" customWidth="1"/>
  </cols>
  <sheetData>
    <row r="1" spans="1:26" ht="6" customHeight="1" thickBot="1">
      <c r="B1" s="77"/>
      <c r="C1" s="78"/>
      <c r="D1" s="77"/>
      <c r="E1" s="77"/>
      <c r="F1" s="77"/>
      <c r="G1" s="77"/>
      <c r="H1" s="77"/>
      <c r="I1" s="79"/>
      <c r="L1" s="80"/>
      <c r="N1" s="80"/>
      <c r="P1" s="80"/>
    </row>
    <row r="2" spans="1:26" ht="24.75" customHeight="1" thickBot="1">
      <c r="B2" s="326" t="str">
        <f>'données Admin'!D2</f>
        <v>BTS Électrotechnique</v>
      </c>
      <c r="C2" s="327"/>
      <c r="D2" s="328" t="s">
        <v>31</v>
      </c>
      <c r="E2" s="329"/>
      <c r="F2" s="329"/>
      <c r="G2" s="329"/>
      <c r="H2" s="330"/>
      <c r="I2" s="79"/>
      <c r="L2" s="311" t="s">
        <v>32</v>
      </c>
      <c r="N2" s="311" t="s">
        <v>33</v>
      </c>
      <c r="P2" s="311" t="s">
        <v>34</v>
      </c>
    </row>
    <row r="3" spans="1:26" ht="21" customHeight="1">
      <c r="B3" s="81"/>
      <c r="C3" s="252" t="s">
        <v>207</v>
      </c>
      <c r="D3" s="82"/>
      <c r="E3" s="314">
        <f>'données Admin'!C10</f>
        <v>2023</v>
      </c>
      <c r="F3" s="315"/>
      <c r="G3" s="315"/>
      <c r="H3" s="286"/>
      <c r="I3" s="79"/>
      <c r="L3" s="312"/>
      <c r="N3" s="312"/>
      <c r="P3" s="312"/>
    </row>
    <row r="4" spans="1:26" ht="18.75" customHeight="1">
      <c r="B4" s="83"/>
      <c r="C4" s="84" t="s">
        <v>35</v>
      </c>
      <c r="D4" s="85"/>
      <c r="E4" s="316" t="str">
        <f>'données Admin'!$C$12</f>
        <v>Pierre</v>
      </c>
      <c r="F4" s="325"/>
      <c r="G4" s="316" t="str">
        <f>'données Admin'!C14</f>
        <v>QUIROULE</v>
      </c>
      <c r="H4" s="317"/>
      <c r="I4" s="79"/>
      <c r="L4" s="312"/>
      <c r="N4" s="312"/>
      <c r="P4" s="312"/>
    </row>
    <row r="5" spans="1:26" ht="18.75" customHeight="1">
      <c r="B5" s="83"/>
      <c r="C5" s="84" t="s">
        <v>36</v>
      </c>
      <c r="D5" s="85"/>
      <c r="E5" s="316" t="str">
        <f>'données Admin'!C18</f>
        <v>A2022 0000 0000</v>
      </c>
      <c r="F5" s="325"/>
      <c r="G5" s="275" t="s">
        <v>214</v>
      </c>
      <c r="H5" s="280" t="str">
        <f ca="1">IF(MID(CELL("nomfichier",A1),FIND("]",CELL("nomfichier",A1))+1,3)='données Admin'!C20,"OUI","NON")</f>
        <v>NON</v>
      </c>
      <c r="I5" s="79"/>
      <c r="L5" s="312"/>
      <c r="N5" s="312"/>
      <c r="P5" s="312"/>
    </row>
    <row r="6" spans="1:26" ht="14.25" customHeight="1">
      <c r="B6" s="86"/>
      <c r="C6" s="318" t="s">
        <v>37</v>
      </c>
      <c r="D6" s="87"/>
      <c r="E6" s="88" t="s">
        <v>19</v>
      </c>
      <c r="F6" s="89" t="s">
        <v>22</v>
      </c>
      <c r="G6" s="89" t="s">
        <v>25</v>
      </c>
      <c r="H6" s="90" t="s">
        <v>28</v>
      </c>
      <c r="I6" s="79"/>
      <c r="L6" s="312"/>
      <c r="N6" s="312"/>
      <c r="P6" s="312"/>
    </row>
    <row r="7" spans="1:26" ht="75" customHeight="1">
      <c r="B7" s="91"/>
      <c r="C7" s="288"/>
      <c r="D7" s="92"/>
      <c r="E7" s="93" t="s">
        <v>20</v>
      </c>
      <c r="F7" s="93" t="s">
        <v>23</v>
      </c>
      <c r="G7" s="93" t="s">
        <v>26</v>
      </c>
      <c r="H7" s="93" t="s">
        <v>29</v>
      </c>
      <c r="I7" s="79"/>
      <c r="L7" s="312"/>
      <c r="N7" s="312"/>
      <c r="P7" s="312"/>
    </row>
    <row r="8" spans="1:26" ht="46.5" customHeight="1">
      <c r="B8" s="91"/>
      <c r="C8" s="288"/>
      <c r="D8" s="92"/>
      <c r="E8" s="319">
        <v>0</v>
      </c>
      <c r="F8" s="321">
        <v>0.4</v>
      </c>
      <c r="G8" s="321">
        <v>0.75</v>
      </c>
      <c r="H8" s="323">
        <v>1</v>
      </c>
      <c r="I8" s="79"/>
      <c r="L8" s="313"/>
      <c r="N8" s="313"/>
      <c r="P8" s="313"/>
    </row>
    <row r="9" spans="1:26" ht="12.75" customHeight="1" thickBot="1">
      <c r="A9" s="10"/>
      <c r="B9" s="94"/>
      <c r="C9" s="295"/>
      <c r="D9" s="95"/>
      <c r="E9" s="320"/>
      <c r="F9" s="322"/>
      <c r="G9" s="322"/>
      <c r="H9" s="324"/>
      <c r="I9" s="79"/>
      <c r="J9" s="10"/>
      <c r="K9" s="10"/>
      <c r="L9" s="96"/>
      <c r="M9" s="10"/>
      <c r="N9" s="96"/>
      <c r="O9" s="10"/>
      <c r="P9" s="96"/>
      <c r="Q9" s="10"/>
      <c r="R9" s="10"/>
      <c r="S9" s="10"/>
      <c r="T9" s="10"/>
      <c r="U9" s="10"/>
      <c r="V9" s="10"/>
      <c r="W9" s="10"/>
      <c r="X9" s="10"/>
      <c r="Y9" s="10"/>
      <c r="Z9" s="10"/>
    </row>
    <row r="10" spans="1:26" ht="27.75" customHeight="1" thickBot="1">
      <c r="A10" s="97"/>
      <c r="B10" s="98"/>
      <c r="C10" s="99"/>
      <c r="D10" s="100"/>
      <c r="E10" s="100"/>
      <c r="F10" s="100"/>
      <c r="G10" s="100"/>
      <c r="H10" s="101"/>
      <c r="I10" s="102"/>
      <c r="J10" s="97"/>
      <c r="K10" s="97"/>
      <c r="L10" s="103"/>
      <c r="M10" s="97"/>
      <c r="N10" s="104"/>
      <c r="O10" s="97"/>
      <c r="P10" s="268" t="s">
        <v>210</v>
      </c>
      <c r="Q10" s="97"/>
      <c r="R10" s="105" t="str">
        <f>IF((COUNTBLANK(L10)+COUNTBLANK(N10)+COUNTBLANK(P10))=3,"À COMPLETER",IF((COUNTBLANK(L10)+COUNTBLANK(N10)+COUNTBLANK(P10))=2,"","ERREUR"))</f>
        <v/>
      </c>
      <c r="S10" s="97"/>
      <c r="T10" s="97"/>
      <c r="U10" s="97"/>
      <c r="V10" s="97"/>
      <c r="W10" s="97"/>
      <c r="X10" s="97"/>
      <c r="Y10" s="97"/>
      <c r="Z10" s="97"/>
    </row>
    <row r="11" spans="1:26" ht="15.75" customHeight="1" thickBot="1">
      <c r="A11" s="97"/>
      <c r="B11" s="98"/>
      <c r="C11" s="301" t="s">
        <v>38</v>
      </c>
      <c r="D11" s="302"/>
      <c r="E11" s="302"/>
      <c r="F11" s="302"/>
      <c r="G11" s="302"/>
      <c r="H11" s="303"/>
      <c r="I11" s="102"/>
      <c r="J11" s="97"/>
      <c r="K11" s="97"/>
      <c r="L11" s="106"/>
      <c r="M11" s="97"/>
      <c r="N11" s="106"/>
      <c r="O11" s="97"/>
      <c r="P11" s="106"/>
      <c r="Q11" s="97"/>
      <c r="R11" s="105"/>
      <c r="S11" s="97"/>
      <c r="T11" s="97"/>
      <c r="U11" s="97"/>
      <c r="V11" s="97"/>
      <c r="W11" s="97"/>
      <c r="X11" s="97"/>
      <c r="Y11" s="97"/>
      <c r="Z11" s="97"/>
    </row>
    <row r="12" spans="1:26" ht="48" customHeight="1" thickBot="1">
      <c r="B12" s="107">
        <v>0.25</v>
      </c>
      <c r="C12" s="108" t="s">
        <v>39</v>
      </c>
      <c r="D12" s="109"/>
      <c r="E12" s="110"/>
      <c r="F12" s="111"/>
      <c r="G12" s="269"/>
      <c r="H12" s="112"/>
      <c r="I12" s="79" t="str">
        <f>IF(COUNTBLANK(E12) + COUNTBLANK(F12) + COUNTBLANK(G12)+ COUNTBLANK(H12 )= 3, IF(E12="X",0,IF(F12="X",F13,IF(G12="X",G13,IF(H12="X",H13,0)))),"erreur")</f>
        <v>erreur</v>
      </c>
      <c r="J12" s="113" t="str">
        <f>IF(COUNTBLANK(E12) + COUNTBLANK(F12) + COUNTBLANK(G12)+ COUNTBLANK(H12 )= 3,"","D")</f>
        <v>D</v>
      </c>
      <c r="K12" s="113"/>
      <c r="L12" s="114">
        <v>0.25</v>
      </c>
      <c r="N12" s="114">
        <v>0.25</v>
      </c>
      <c r="O12" s="10"/>
      <c r="P12" s="114">
        <v>0.25</v>
      </c>
    </row>
    <row r="13" spans="1:26" ht="14.25" customHeight="1">
      <c r="A13" s="10"/>
      <c r="B13" s="115"/>
      <c r="C13" s="116" t="s">
        <v>40</v>
      </c>
      <c r="D13" s="117"/>
      <c r="E13" s="118">
        <v>0</v>
      </c>
      <c r="F13" s="119">
        <f>H13*0.4</f>
        <v>2</v>
      </c>
      <c r="G13" s="120">
        <f>H13*0.75</f>
        <v>3.75</v>
      </c>
      <c r="H13" s="121">
        <v>5</v>
      </c>
      <c r="I13" s="79"/>
      <c r="L13" s="122"/>
      <c r="N13" s="122"/>
      <c r="P13" s="122"/>
    </row>
    <row r="14" spans="1:26" ht="15.75" customHeight="1">
      <c r="B14" s="123"/>
      <c r="C14" s="124" t="s">
        <v>41</v>
      </c>
      <c r="D14" s="125"/>
      <c r="E14" s="126"/>
      <c r="F14" s="126"/>
      <c r="G14" s="126"/>
      <c r="H14" s="127"/>
      <c r="I14" s="79"/>
      <c r="L14" s="122"/>
      <c r="N14" s="122"/>
      <c r="P14" s="122"/>
    </row>
    <row r="15" spans="1:26" ht="18" customHeight="1">
      <c r="B15" s="123"/>
      <c r="C15" s="310" t="s">
        <v>42</v>
      </c>
      <c r="D15" s="288"/>
      <c r="E15" s="126"/>
      <c r="F15" s="126"/>
      <c r="G15" s="126"/>
      <c r="H15" s="127"/>
      <c r="I15" s="79"/>
      <c r="L15" s="122"/>
      <c r="N15" s="122"/>
      <c r="P15" s="122"/>
    </row>
    <row r="16" spans="1:26" ht="27.75" customHeight="1">
      <c r="B16" s="123"/>
      <c r="C16" s="310" t="s">
        <v>43</v>
      </c>
      <c r="D16" s="288"/>
      <c r="E16" s="126"/>
      <c r="F16" s="126"/>
      <c r="G16" s="126"/>
      <c r="H16" s="127"/>
      <c r="I16" s="79"/>
      <c r="L16" s="122"/>
      <c r="N16" s="122"/>
      <c r="P16" s="122"/>
    </row>
    <row r="17" spans="1:16" ht="15.75" customHeight="1">
      <c r="B17" s="123"/>
      <c r="C17" s="124" t="s">
        <v>44</v>
      </c>
      <c r="D17" s="125"/>
      <c r="E17" s="126"/>
      <c r="F17" s="126"/>
      <c r="G17" s="126"/>
      <c r="H17" s="127"/>
      <c r="I17" s="79"/>
      <c r="L17" s="122"/>
      <c r="N17" s="122"/>
      <c r="P17" s="122"/>
    </row>
    <row r="18" spans="1:16" ht="15.75" customHeight="1">
      <c r="B18" s="123"/>
      <c r="C18" s="124" t="s">
        <v>45</v>
      </c>
      <c r="D18" s="125"/>
      <c r="E18" s="126"/>
      <c r="F18" s="126"/>
      <c r="G18" s="126"/>
      <c r="H18" s="127"/>
      <c r="I18" s="79"/>
      <c r="L18" s="122"/>
      <c r="N18" s="122"/>
      <c r="P18" s="122"/>
    </row>
    <row r="19" spans="1:16" ht="15.75" customHeight="1">
      <c r="B19" s="123"/>
      <c r="C19" s="124" t="s">
        <v>46</v>
      </c>
      <c r="D19" s="125"/>
      <c r="E19" s="126"/>
      <c r="F19" s="126"/>
      <c r="G19" s="126"/>
      <c r="H19" s="127"/>
      <c r="I19" s="79"/>
      <c r="L19" s="122"/>
      <c r="N19" s="122"/>
      <c r="P19" s="122"/>
    </row>
    <row r="20" spans="1:16" ht="15.75" customHeight="1">
      <c r="B20" s="123"/>
      <c r="C20" s="299" t="s">
        <v>47</v>
      </c>
      <c r="D20" s="288"/>
      <c r="E20" s="126"/>
      <c r="F20" s="126"/>
      <c r="G20" s="126"/>
      <c r="H20" s="127"/>
      <c r="I20" s="79"/>
      <c r="L20" s="122"/>
      <c r="N20" s="122"/>
      <c r="P20" s="122"/>
    </row>
    <row r="21" spans="1:16" ht="15.75" customHeight="1">
      <c r="B21" s="123"/>
      <c r="C21" s="299" t="s">
        <v>48</v>
      </c>
      <c r="D21" s="288"/>
      <c r="E21" s="126"/>
      <c r="F21" s="126"/>
      <c r="G21" s="126"/>
      <c r="H21" s="127"/>
      <c r="I21" s="79"/>
      <c r="L21" s="122"/>
      <c r="N21" s="122"/>
      <c r="P21" s="122"/>
    </row>
    <row r="22" spans="1:16" ht="7.5" customHeight="1">
      <c r="B22" s="91"/>
      <c r="C22" s="78"/>
      <c r="D22" s="77"/>
      <c r="E22" s="77"/>
      <c r="F22" s="77"/>
      <c r="G22" s="77"/>
      <c r="H22" s="129"/>
      <c r="I22" s="79"/>
      <c r="L22" s="122"/>
      <c r="N22" s="122"/>
      <c r="P22" s="122"/>
    </row>
    <row r="23" spans="1:16" ht="15" customHeight="1" thickBot="1">
      <c r="B23" s="91"/>
      <c r="C23" s="301" t="s">
        <v>38</v>
      </c>
      <c r="D23" s="302"/>
      <c r="E23" s="302"/>
      <c r="F23" s="302"/>
      <c r="G23" s="302"/>
      <c r="H23" s="303"/>
      <c r="I23" s="79"/>
      <c r="L23" s="122"/>
      <c r="N23" s="122"/>
      <c r="P23" s="122"/>
    </row>
    <row r="24" spans="1:16" ht="48" customHeight="1" thickBot="1">
      <c r="A24" s="130"/>
      <c r="B24" s="131">
        <v>0.25</v>
      </c>
      <c r="C24" s="297" t="s">
        <v>49</v>
      </c>
      <c r="D24" s="298"/>
      <c r="E24" s="132"/>
      <c r="F24" s="133"/>
      <c r="G24" s="267"/>
      <c r="H24" s="134"/>
      <c r="I24" s="79" t="str">
        <f>IF(COUNTBLANK(E24) + COUNTBLANK(F24) + COUNTBLANK(G24)+ COUNTBLANK(H24 )= 3, IF(E24="X",0,IF(F24="X",F25,IF(G24="X",G25,IF(H24="X",H25,0)))),"erreur")</f>
        <v>erreur</v>
      </c>
      <c r="J24" s="113" t="str">
        <f>IF(COUNTBLANK(E24) + COUNTBLANK(F24) + COUNTBLANK(G24)+ COUNTBLANK(H24 )= 3,"","D")</f>
        <v>D</v>
      </c>
      <c r="K24" s="113"/>
      <c r="L24" s="114">
        <v>0.25</v>
      </c>
      <c r="M24" s="16"/>
      <c r="N24" s="135">
        <v>0.25</v>
      </c>
      <c r="O24" s="16"/>
      <c r="P24" s="135">
        <v>0.25</v>
      </c>
    </row>
    <row r="25" spans="1:16" ht="13.5" customHeight="1">
      <c r="A25" s="10"/>
      <c r="B25" s="136"/>
      <c r="C25" s="137" t="s">
        <v>40</v>
      </c>
      <c r="D25" s="117"/>
      <c r="E25" s="118">
        <v>0</v>
      </c>
      <c r="F25" s="119">
        <f>H25*0.4</f>
        <v>2</v>
      </c>
      <c r="G25" s="120">
        <f>H25*0.75</f>
        <v>3.75</v>
      </c>
      <c r="H25" s="121">
        <v>5</v>
      </c>
      <c r="I25" s="79"/>
      <c r="L25" s="138"/>
      <c r="M25" s="16"/>
      <c r="N25" s="138"/>
      <c r="O25" s="16"/>
      <c r="P25" s="138"/>
    </row>
    <row r="26" spans="1:16" ht="13.5" customHeight="1">
      <c r="B26" s="123"/>
      <c r="C26" s="124" t="s">
        <v>50</v>
      </c>
      <c r="D26" s="139"/>
      <c r="E26" s="140"/>
      <c r="F26" s="140"/>
      <c r="G26" s="140"/>
      <c r="H26" s="141"/>
      <c r="I26" s="79"/>
      <c r="L26" s="138"/>
      <c r="M26" s="16"/>
      <c r="N26" s="138"/>
      <c r="O26" s="16"/>
      <c r="P26" s="138"/>
    </row>
    <row r="27" spans="1:16" ht="15" customHeight="1">
      <c r="B27" s="123"/>
      <c r="C27" s="124" t="s">
        <v>51</v>
      </c>
      <c r="D27" s="139"/>
      <c r="E27" s="140"/>
      <c r="F27" s="140"/>
      <c r="G27" s="140"/>
      <c r="H27" s="141"/>
      <c r="I27" s="79"/>
      <c r="L27" s="138"/>
      <c r="M27" s="16"/>
      <c r="N27" s="138"/>
      <c r="O27" s="16"/>
      <c r="P27" s="138"/>
    </row>
    <row r="28" spans="1:16" ht="15" customHeight="1">
      <c r="B28" s="123"/>
      <c r="C28" s="310" t="s">
        <v>52</v>
      </c>
      <c r="D28" s="288"/>
      <c r="E28" s="140"/>
      <c r="F28" s="140"/>
      <c r="G28" s="140"/>
      <c r="H28" s="141"/>
      <c r="I28" s="79"/>
      <c r="L28" s="138"/>
      <c r="M28" s="16"/>
      <c r="N28" s="138"/>
      <c r="O28" s="16"/>
      <c r="P28" s="138"/>
    </row>
    <row r="29" spans="1:16" ht="15" customHeight="1">
      <c r="B29" s="123"/>
      <c r="C29" s="124" t="s">
        <v>53</v>
      </c>
      <c r="D29" s="139"/>
      <c r="E29" s="140"/>
      <c r="F29" s="140"/>
      <c r="G29" s="140"/>
      <c r="H29" s="141"/>
      <c r="I29" s="79"/>
      <c r="L29" s="138"/>
      <c r="M29" s="16"/>
      <c r="N29" s="138"/>
      <c r="O29" s="16"/>
      <c r="P29" s="138"/>
    </row>
    <row r="30" spans="1:16" ht="15" customHeight="1">
      <c r="B30" s="123"/>
      <c r="C30" s="124" t="s">
        <v>54</v>
      </c>
      <c r="D30" s="139" t="s">
        <v>55</v>
      </c>
      <c r="E30" s="142"/>
      <c r="F30" s="143"/>
      <c r="G30" s="144"/>
      <c r="H30" s="145"/>
      <c r="I30" s="79"/>
      <c r="L30" s="138"/>
      <c r="M30" s="16"/>
      <c r="N30" s="138"/>
      <c r="O30" s="16"/>
      <c r="P30" s="138"/>
    </row>
    <row r="31" spans="1:16" ht="15" customHeight="1">
      <c r="B31" s="146"/>
      <c r="C31" s="128" t="s">
        <v>56</v>
      </c>
      <c r="D31" s="139"/>
      <c r="E31" s="142"/>
      <c r="F31" s="143"/>
      <c r="G31" s="144"/>
      <c r="H31" s="145"/>
      <c r="I31" s="79"/>
      <c r="L31" s="138"/>
      <c r="M31" s="16"/>
      <c r="N31" s="138"/>
      <c r="O31" s="16"/>
      <c r="P31" s="138"/>
    </row>
    <row r="32" spans="1:16" ht="15" customHeight="1">
      <c r="B32" s="146"/>
      <c r="C32" s="128" t="s">
        <v>57</v>
      </c>
      <c r="D32" s="139"/>
      <c r="E32" s="142"/>
      <c r="F32" s="143"/>
      <c r="G32" s="144"/>
      <c r="H32" s="145"/>
      <c r="I32" s="79"/>
      <c r="L32" s="138"/>
      <c r="M32" s="16"/>
      <c r="N32" s="138"/>
      <c r="O32" s="16"/>
      <c r="P32" s="138"/>
    </row>
    <row r="33" spans="1:26" ht="15" customHeight="1">
      <c r="B33" s="146"/>
      <c r="C33" s="128" t="s">
        <v>58</v>
      </c>
      <c r="D33" s="139"/>
      <c r="E33" s="142"/>
      <c r="F33" s="143"/>
      <c r="G33" s="144"/>
      <c r="H33" s="145"/>
      <c r="I33" s="79"/>
      <c r="L33" s="138"/>
      <c r="M33" s="16"/>
      <c r="N33" s="138"/>
      <c r="O33" s="16"/>
      <c r="P33" s="138"/>
    </row>
    <row r="34" spans="1:26" ht="15" customHeight="1">
      <c r="B34" s="146"/>
      <c r="C34" s="128" t="s">
        <v>59</v>
      </c>
      <c r="D34" s="139"/>
      <c r="E34" s="142"/>
      <c r="F34" s="143"/>
      <c r="G34" s="144"/>
      <c r="H34" s="145"/>
      <c r="I34" s="79"/>
      <c r="L34" s="138"/>
      <c r="M34" s="16"/>
      <c r="N34" s="138"/>
      <c r="O34" s="16"/>
      <c r="P34" s="138"/>
    </row>
    <row r="35" spans="1:26" ht="15" customHeight="1">
      <c r="B35" s="146"/>
      <c r="C35" s="128" t="s">
        <v>60</v>
      </c>
      <c r="D35" s="139"/>
      <c r="E35" s="126"/>
      <c r="F35" s="126"/>
      <c r="G35" s="126"/>
      <c r="H35" s="127"/>
      <c r="I35" s="79"/>
      <c r="L35" s="138"/>
      <c r="M35" s="16"/>
      <c r="N35" s="138"/>
      <c r="O35" s="16"/>
      <c r="P35" s="138"/>
    </row>
    <row r="36" spans="1:26" ht="7.5" customHeight="1">
      <c r="B36" s="91"/>
      <c r="C36" s="147"/>
      <c r="D36" s="78"/>
      <c r="E36" s="78"/>
      <c r="F36" s="78"/>
      <c r="G36" s="78"/>
      <c r="H36" s="148"/>
      <c r="I36" s="79"/>
      <c r="L36" s="138"/>
      <c r="M36" s="16"/>
      <c r="N36" s="138"/>
      <c r="O36" s="16"/>
      <c r="P36" s="138"/>
    </row>
    <row r="37" spans="1:26" ht="15.75" customHeight="1" thickBot="1">
      <c r="B37" s="91"/>
      <c r="C37" s="147"/>
      <c r="D37" s="301" t="s">
        <v>38</v>
      </c>
      <c r="E37" s="302"/>
      <c r="F37" s="302"/>
      <c r="G37" s="302"/>
      <c r="H37" s="303"/>
      <c r="I37" s="79"/>
      <c r="L37" s="138"/>
      <c r="M37" s="16"/>
      <c r="N37" s="138"/>
      <c r="O37" s="16"/>
      <c r="P37" s="138"/>
    </row>
    <row r="38" spans="1:26" ht="47.25" customHeight="1" thickBot="1">
      <c r="B38" s="107">
        <f>IF((COUNTBLANK(L10) + COUNTBLANK(N10) + COUNTBLANK(P10)) = 2, IF(L10="x",0.25,IF(N10="x",0.5,IF(P10="x",0,"Erreur"))),"Erreur")</f>
        <v>0</v>
      </c>
      <c r="C38" s="297" t="s">
        <v>61</v>
      </c>
      <c r="D38" s="298"/>
      <c r="E38" s="110"/>
      <c r="F38" s="111"/>
      <c r="G38" s="266"/>
      <c r="H38" s="112"/>
      <c r="I38" s="79">
        <f>IF(B38&gt;0, IF(COUNTBLANK(E38) + COUNTBLANK(F38) + COUNTBLANK(G38)+ COUNTBLANK(H38 )= 3, IF(E38="X",0,IF(F38="X",F39,IF(G38="X",G39,IF(H38="X",H39,0)))),"erreur"),0)</f>
        <v>0</v>
      </c>
      <c r="J38" s="113" t="str">
        <f>IF(COUNTBLANK(E38)+COUNTBLANK(F38)+COUNTBLANK(G38)+COUNTBLANK(H38)=3,"",IF(B38=0,"","D"))</f>
        <v/>
      </c>
      <c r="K38" s="113"/>
      <c r="L38" s="114">
        <v>0.25</v>
      </c>
      <c r="M38" s="16"/>
      <c r="N38" s="135">
        <v>0.5</v>
      </c>
      <c r="O38" s="16"/>
      <c r="P38" s="135">
        <v>0</v>
      </c>
    </row>
    <row r="39" spans="1:26" ht="12.75" customHeight="1">
      <c r="A39" s="10"/>
      <c r="B39" s="115"/>
      <c r="C39" s="149" t="str">
        <f>IF(B38=0,"0/20",IF(B38=0.25,"5/20",IF(B38=0.5,"10/20","Erreur")))</f>
        <v>0/20</v>
      </c>
      <c r="D39" s="117"/>
      <c r="E39" s="118">
        <v>0</v>
      </c>
      <c r="F39" s="119">
        <f>H39*0.4</f>
        <v>0</v>
      </c>
      <c r="G39" s="120">
        <f>H39*0.75</f>
        <v>0</v>
      </c>
      <c r="H39" s="121">
        <f>B38*20</f>
        <v>0</v>
      </c>
      <c r="I39" s="79"/>
      <c r="L39" s="122"/>
      <c r="N39" s="122"/>
      <c r="P39" s="122"/>
    </row>
    <row r="40" spans="1:26" ht="12.75" customHeight="1">
      <c r="B40" s="123"/>
      <c r="C40" s="150" t="s">
        <v>62</v>
      </c>
      <c r="D40" s="151"/>
      <c r="E40" s="152"/>
      <c r="F40" s="152"/>
      <c r="G40" s="152"/>
      <c r="H40" s="153"/>
      <c r="I40" s="79"/>
      <c r="L40" s="122"/>
      <c r="N40" s="122"/>
      <c r="P40" s="122"/>
    </row>
    <row r="41" spans="1:26" ht="12.75" customHeight="1">
      <c r="B41" s="123"/>
      <c r="C41" s="150" t="s">
        <v>44</v>
      </c>
      <c r="D41" s="151"/>
      <c r="E41" s="152"/>
      <c r="F41" s="152"/>
      <c r="G41" s="152"/>
      <c r="H41" s="153"/>
      <c r="I41" s="79"/>
      <c r="L41" s="122"/>
      <c r="N41" s="122"/>
      <c r="P41" s="122"/>
    </row>
    <row r="42" spans="1:26" ht="13.5" customHeight="1">
      <c r="B42" s="123"/>
      <c r="C42" s="150" t="s">
        <v>63</v>
      </c>
      <c r="D42" s="151"/>
      <c r="E42" s="152"/>
      <c r="F42" s="152"/>
      <c r="G42" s="152"/>
      <c r="H42" s="153"/>
      <c r="I42" s="79"/>
      <c r="L42" s="122"/>
      <c r="N42" s="122"/>
      <c r="P42" s="122"/>
    </row>
    <row r="43" spans="1:26" ht="13.5" customHeight="1">
      <c r="B43" s="123"/>
      <c r="C43" s="150" t="s">
        <v>64</v>
      </c>
      <c r="D43" s="151"/>
      <c r="E43" s="152"/>
      <c r="F43" s="152"/>
      <c r="G43" s="152"/>
      <c r="H43" s="153"/>
      <c r="I43" s="79"/>
      <c r="L43" s="122"/>
      <c r="N43" s="122"/>
      <c r="P43" s="122"/>
    </row>
    <row r="44" spans="1:26" ht="13.5" customHeight="1">
      <c r="B44" s="123"/>
      <c r="C44" s="150" t="s">
        <v>65</v>
      </c>
      <c r="D44" s="151"/>
      <c r="E44" s="152"/>
      <c r="F44" s="152"/>
      <c r="G44" s="152"/>
      <c r="H44" s="153"/>
      <c r="I44" s="79"/>
      <c r="L44" s="122"/>
      <c r="N44" s="122"/>
      <c r="P44" s="122"/>
    </row>
    <row r="45" spans="1:26" ht="13.5" customHeight="1">
      <c r="B45" s="123"/>
      <c r="C45" s="150" t="s">
        <v>66</v>
      </c>
      <c r="D45" s="151"/>
      <c r="E45" s="152"/>
      <c r="F45" s="152"/>
      <c r="G45" s="152"/>
      <c r="H45" s="153"/>
      <c r="I45" s="79"/>
      <c r="L45" s="122"/>
      <c r="N45" s="122"/>
      <c r="P45" s="122"/>
    </row>
    <row r="46" spans="1:26" ht="16.5" customHeight="1">
      <c r="A46" s="154"/>
      <c r="B46" s="155"/>
      <c r="C46" s="299" t="s">
        <v>67</v>
      </c>
      <c r="D46" s="288"/>
      <c r="E46" s="140"/>
      <c r="F46" s="140"/>
      <c r="G46" s="140"/>
      <c r="H46" s="141"/>
      <c r="I46" s="156"/>
      <c r="J46" s="154"/>
      <c r="K46" s="154"/>
      <c r="L46" s="157"/>
      <c r="M46" s="154"/>
      <c r="N46" s="157"/>
      <c r="O46" s="154"/>
      <c r="P46" s="157"/>
      <c r="Q46" s="154"/>
      <c r="R46" s="154"/>
      <c r="S46" s="154"/>
      <c r="T46" s="154"/>
      <c r="U46" s="154"/>
      <c r="V46" s="154"/>
      <c r="W46" s="154"/>
      <c r="X46" s="154"/>
      <c r="Y46" s="154"/>
      <c r="Z46" s="154"/>
    </row>
    <row r="47" spans="1:26" ht="13.5" customHeight="1">
      <c r="B47" s="123"/>
      <c r="C47" s="150" t="s">
        <v>68</v>
      </c>
      <c r="D47" s="151"/>
      <c r="E47" s="152"/>
      <c r="F47" s="152"/>
      <c r="G47" s="152"/>
      <c r="H47" s="153"/>
      <c r="I47" s="79"/>
      <c r="L47" s="122"/>
      <c r="N47" s="122"/>
      <c r="P47" s="122"/>
    </row>
    <row r="48" spans="1:26" ht="13.5" customHeight="1">
      <c r="B48" s="123"/>
      <c r="C48" s="300" t="s">
        <v>69</v>
      </c>
      <c r="D48" s="288"/>
      <c r="E48" s="152"/>
      <c r="F48" s="152"/>
      <c r="G48" s="152"/>
      <c r="H48" s="153"/>
      <c r="I48" s="79"/>
      <c r="L48" s="122"/>
      <c r="N48" s="122"/>
      <c r="P48" s="122"/>
    </row>
    <row r="49" spans="1:16" ht="26.25" customHeight="1">
      <c r="B49" s="123"/>
      <c r="C49" s="299" t="s">
        <v>70</v>
      </c>
      <c r="D49" s="288"/>
      <c r="E49" s="158"/>
      <c r="F49" s="158"/>
      <c r="G49" s="158"/>
      <c r="H49" s="159"/>
      <c r="I49" s="79"/>
      <c r="L49" s="122"/>
      <c r="N49" s="122"/>
      <c r="P49" s="122"/>
    </row>
    <row r="50" spans="1:16" ht="7.5" customHeight="1">
      <c r="B50" s="123"/>
      <c r="C50" s="78"/>
      <c r="D50" s="77"/>
      <c r="E50" s="77"/>
      <c r="F50" s="77"/>
      <c r="G50" s="77"/>
      <c r="H50" s="129"/>
      <c r="I50" s="79"/>
      <c r="L50" s="122"/>
      <c r="N50" s="122"/>
      <c r="P50" s="122"/>
    </row>
    <row r="51" spans="1:16" ht="15" customHeight="1" thickBot="1">
      <c r="B51" s="123"/>
      <c r="C51" s="78"/>
      <c r="D51" s="301" t="s">
        <v>38</v>
      </c>
      <c r="E51" s="302"/>
      <c r="F51" s="302"/>
      <c r="G51" s="302"/>
      <c r="H51" s="303"/>
      <c r="I51" s="79"/>
      <c r="L51" s="122"/>
      <c r="N51" s="122"/>
      <c r="P51" s="122"/>
    </row>
    <row r="52" spans="1:16" ht="48" customHeight="1" thickBot="1">
      <c r="B52" s="107">
        <f>IF((COUNTBLANK(L10) + COUNTBLANK(N10) + COUNTBLANK(P10)) = 2, IF(L10="x",0.25,IF(N10="x",0,IF(P10="x",0.5,"Erreur"))),"Erreur")</f>
        <v>0.5</v>
      </c>
      <c r="C52" s="297" t="s">
        <v>71</v>
      </c>
      <c r="D52" s="298"/>
      <c r="E52" s="110"/>
      <c r="F52" s="111"/>
      <c r="G52" s="266"/>
      <c r="H52" s="112"/>
      <c r="I52" s="79" t="str">
        <f>IF(B52&gt;0, IF(COUNTBLANK(E52) + COUNTBLANK(F52) + COUNTBLANK(G52)+ COUNTBLANK(H52 )= 3, IF(E52="X",0,IF(F52="X",F53,IF(G52="X",G53,IF(H52="X",H53,0)))),"erreur"),0)</f>
        <v>erreur</v>
      </c>
      <c r="J52" s="113" t="str">
        <f>IF(COUNTBLANK(E52)+COUNTBLANK(F52)+COUNTBLANK(G52)+COUNTBLANK(H52)=3,"",IF(B52=0,"","D"))</f>
        <v>D</v>
      </c>
      <c r="K52" s="113"/>
      <c r="L52" s="114">
        <v>0.25</v>
      </c>
      <c r="M52" s="16"/>
      <c r="N52" s="135">
        <v>0</v>
      </c>
      <c r="O52" s="16"/>
      <c r="P52" s="135">
        <v>0.5</v>
      </c>
    </row>
    <row r="53" spans="1:16" ht="12.75" customHeight="1">
      <c r="A53" s="10"/>
      <c r="B53" s="136"/>
      <c r="C53" s="149" t="str">
        <f>IF(B52=0,"0/20",IF(B52=0.25,"5/20",IF(B52=0.5,"10/20","Erreur")))</f>
        <v>10/20</v>
      </c>
      <c r="D53" s="117"/>
      <c r="E53" s="118">
        <v>0</v>
      </c>
      <c r="F53" s="119">
        <f>H53*0.4</f>
        <v>4</v>
      </c>
      <c r="G53" s="120">
        <f>H53*0.75</f>
        <v>7.5</v>
      </c>
      <c r="H53" s="121">
        <f>B52*20</f>
        <v>10</v>
      </c>
      <c r="I53" s="79"/>
      <c r="L53" s="122"/>
      <c r="N53" s="122"/>
      <c r="P53" s="122"/>
    </row>
    <row r="54" spans="1:16" ht="12.75" customHeight="1">
      <c r="A54" s="10"/>
      <c r="B54" s="136"/>
      <c r="C54" s="150" t="s">
        <v>72</v>
      </c>
      <c r="D54" s="160"/>
      <c r="E54" s="143"/>
      <c r="F54" s="161"/>
      <c r="G54" s="161"/>
      <c r="H54" s="162"/>
      <c r="I54" s="79"/>
      <c r="L54" s="122"/>
      <c r="N54" s="122"/>
      <c r="P54" s="122"/>
    </row>
    <row r="55" spans="1:16" ht="12.75" customHeight="1">
      <c r="A55" s="10"/>
      <c r="B55" s="136"/>
      <c r="C55" s="150" t="s">
        <v>63</v>
      </c>
      <c r="D55" s="160"/>
      <c r="E55" s="143"/>
      <c r="F55" s="161"/>
      <c r="G55" s="161"/>
      <c r="H55" s="162"/>
      <c r="I55" s="79"/>
      <c r="L55" s="122"/>
      <c r="N55" s="122"/>
      <c r="P55" s="122"/>
    </row>
    <row r="56" spans="1:16" ht="12.75" customHeight="1">
      <c r="A56" s="10"/>
      <c r="B56" s="136"/>
      <c r="C56" s="150" t="s">
        <v>65</v>
      </c>
      <c r="D56" s="160"/>
      <c r="E56" s="143"/>
      <c r="F56" s="161"/>
      <c r="G56" s="161"/>
      <c r="H56" s="162"/>
      <c r="I56" s="79"/>
      <c r="L56" s="122"/>
      <c r="N56" s="122"/>
      <c r="P56" s="122"/>
    </row>
    <row r="57" spans="1:16" ht="12.75" customHeight="1">
      <c r="A57" s="10"/>
      <c r="B57" s="136"/>
      <c r="C57" s="150" t="s">
        <v>73</v>
      </c>
      <c r="D57" s="160"/>
      <c r="E57" s="143"/>
      <c r="F57" s="161"/>
      <c r="G57" s="161"/>
      <c r="H57" s="162"/>
      <c r="I57" s="79"/>
      <c r="L57" s="122"/>
      <c r="N57" s="122"/>
      <c r="P57" s="122"/>
    </row>
    <row r="58" spans="1:16" ht="12.75" customHeight="1">
      <c r="A58" s="10"/>
      <c r="B58" s="136"/>
      <c r="C58" s="150" t="s">
        <v>74</v>
      </c>
      <c r="D58" s="160"/>
      <c r="E58" s="143"/>
      <c r="F58" s="161"/>
      <c r="G58" s="161"/>
      <c r="H58" s="162"/>
      <c r="I58" s="79"/>
      <c r="L58" s="122"/>
      <c r="N58" s="122"/>
      <c r="P58" s="122"/>
    </row>
    <row r="59" spans="1:16" ht="12.75" customHeight="1">
      <c r="A59" s="10"/>
      <c r="B59" s="136"/>
      <c r="C59" s="150" t="s">
        <v>75</v>
      </c>
      <c r="D59" s="160"/>
      <c r="E59" s="143"/>
      <c r="F59" s="161"/>
      <c r="G59" s="161"/>
      <c r="H59" s="162"/>
      <c r="I59" s="79"/>
      <c r="L59" s="122"/>
      <c r="N59" s="122"/>
      <c r="P59" s="122"/>
    </row>
    <row r="60" spans="1:16" ht="12.75" customHeight="1">
      <c r="A60" s="10"/>
      <c r="B60" s="136"/>
      <c r="C60" s="150" t="s">
        <v>76</v>
      </c>
      <c r="D60" s="160"/>
      <c r="E60" s="143"/>
      <c r="F60" s="161"/>
      <c r="G60" s="161"/>
      <c r="H60" s="162"/>
      <c r="I60" s="79"/>
      <c r="L60" s="122"/>
      <c r="N60" s="122"/>
      <c r="P60" s="122"/>
    </row>
    <row r="61" spans="1:16" ht="12.75" customHeight="1">
      <c r="A61" s="10"/>
      <c r="B61" s="136"/>
      <c r="C61" s="150" t="s">
        <v>59</v>
      </c>
      <c r="D61" s="160"/>
      <c r="E61" s="143"/>
      <c r="F61" s="161"/>
      <c r="G61" s="161"/>
      <c r="H61" s="162"/>
      <c r="I61" s="79"/>
      <c r="L61" s="122"/>
      <c r="N61" s="122"/>
      <c r="P61" s="122"/>
    </row>
    <row r="62" spans="1:16" ht="14.25" customHeight="1">
      <c r="A62" s="10"/>
      <c r="B62" s="136"/>
      <c r="C62" s="150" t="s">
        <v>60</v>
      </c>
      <c r="D62" s="163"/>
      <c r="E62" s="143"/>
      <c r="F62" s="161"/>
      <c r="G62" s="161"/>
      <c r="H62" s="162"/>
      <c r="I62" s="79"/>
      <c r="L62" s="122"/>
      <c r="N62" s="122"/>
      <c r="P62" s="122"/>
    </row>
    <row r="63" spans="1:16" ht="16.5" customHeight="1">
      <c r="A63" s="10"/>
      <c r="B63" s="136"/>
      <c r="C63" s="299" t="s">
        <v>77</v>
      </c>
      <c r="D63" s="288"/>
      <c r="E63" s="143"/>
      <c r="F63" s="161"/>
      <c r="G63" s="161"/>
      <c r="H63" s="162"/>
      <c r="I63" s="79"/>
      <c r="L63" s="122"/>
      <c r="N63" s="122"/>
      <c r="P63" s="122"/>
    </row>
    <row r="64" spans="1:16" ht="29.25" customHeight="1" thickBot="1">
      <c r="A64" s="10"/>
      <c r="B64" s="136"/>
      <c r="C64" s="299" t="s">
        <v>78</v>
      </c>
      <c r="D64" s="288"/>
      <c r="E64" s="143"/>
      <c r="F64" s="161"/>
      <c r="G64" s="161"/>
      <c r="H64" s="162"/>
      <c r="I64" s="79"/>
      <c r="L64" s="164"/>
      <c r="N64" s="164"/>
      <c r="P64" s="164"/>
    </row>
    <row r="65" spans="1:16" ht="10.5" customHeight="1" thickBot="1">
      <c r="B65" s="91"/>
      <c r="C65" s="147"/>
      <c r="D65" s="77"/>
      <c r="E65" s="77"/>
      <c r="F65" s="77"/>
      <c r="G65" s="77"/>
      <c r="H65" s="129"/>
      <c r="I65" s="79"/>
      <c r="L65" s="80"/>
      <c r="N65" s="80"/>
      <c r="P65" s="80"/>
    </row>
    <row r="66" spans="1:16" ht="31.5" customHeight="1" thickBot="1">
      <c r="A66" s="80"/>
      <c r="B66" s="136"/>
      <c r="C66" s="165" t="s">
        <v>79</v>
      </c>
      <c r="D66" s="166"/>
      <c r="E66" s="167"/>
      <c r="F66" s="168" t="s">
        <v>80</v>
      </c>
      <c r="G66" s="169" t="s">
        <v>81</v>
      </c>
      <c r="H66" s="170" t="e">
        <f>I12+I24+I38+I52</f>
        <v>#VALUE!</v>
      </c>
      <c r="I66" s="79"/>
      <c r="J66" s="80"/>
      <c r="K66" s="80"/>
      <c r="L66" s="80"/>
      <c r="N66" s="80"/>
      <c r="P66" s="80"/>
    </row>
    <row r="67" spans="1:16" ht="6" customHeight="1">
      <c r="B67" s="91"/>
      <c r="C67" s="78"/>
      <c r="D67" s="77"/>
      <c r="E67" s="77"/>
      <c r="F67" s="77"/>
      <c r="G67" s="77"/>
      <c r="H67" s="129"/>
      <c r="I67" s="79"/>
      <c r="L67" s="80"/>
      <c r="N67" s="80"/>
      <c r="P67" s="80"/>
    </row>
    <row r="68" spans="1:16" ht="20.25" customHeight="1">
      <c r="B68" s="91"/>
      <c r="C68" s="171" t="s">
        <v>82</v>
      </c>
      <c r="D68" s="77"/>
      <c r="E68" s="304" t="s">
        <v>83</v>
      </c>
      <c r="F68" s="288"/>
      <c r="G68" s="288"/>
      <c r="H68" s="290"/>
      <c r="I68" s="79"/>
      <c r="L68" s="80"/>
      <c r="N68" s="80"/>
      <c r="P68" s="80"/>
    </row>
    <row r="69" spans="1:16" ht="20.25" customHeight="1">
      <c r="B69" s="91"/>
      <c r="C69" s="171" t="s">
        <v>84</v>
      </c>
      <c r="D69" s="77"/>
      <c r="E69" s="304" t="s">
        <v>83</v>
      </c>
      <c r="F69" s="288"/>
      <c r="G69" s="288"/>
      <c r="H69" s="290"/>
      <c r="I69" s="79"/>
      <c r="L69" s="80"/>
      <c r="N69" s="80"/>
      <c r="P69" s="80"/>
    </row>
    <row r="70" spans="1:16" ht="5.25" customHeight="1">
      <c r="A70" s="40"/>
      <c r="B70" s="172"/>
      <c r="C70" s="173"/>
      <c r="D70" s="173"/>
      <c r="E70" s="173"/>
      <c r="F70" s="173"/>
      <c r="G70" s="173"/>
      <c r="H70" s="174"/>
      <c r="I70" s="79"/>
      <c r="J70" s="40"/>
      <c r="K70" s="40"/>
      <c r="L70" s="80"/>
      <c r="N70" s="80"/>
      <c r="P70" s="80"/>
    </row>
    <row r="71" spans="1:16" ht="15.75" customHeight="1">
      <c r="B71" s="91"/>
      <c r="C71" s="305" t="s">
        <v>85</v>
      </c>
      <c r="D71" s="292"/>
      <c r="E71" s="292"/>
      <c r="F71" s="292"/>
      <c r="G71" s="292"/>
      <c r="H71" s="293"/>
      <c r="I71" s="79"/>
      <c r="L71" s="80"/>
      <c r="N71" s="80"/>
      <c r="P71" s="80"/>
    </row>
    <row r="72" spans="1:16" ht="14.25" customHeight="1">
      <c r="B72" s="91"/>
      <c r="C72" s="291" t="s">
        <v>86</v>
      </c>
      <c r="D72" s="292"/>
      <c r="E72" s="292"/>
      <c r="F72" s="292"/>
      <c r="G72" s="292"/>
      <c r="H72" s="293"/>
      <c r="I72" s="79"/>
      <c r="L72" s="80"/>
      <c r="N72" s="80"/>
      <c r="P72" s="80"/>
    </row>
    <row r="73" spans="1:16" ht="20.25" customHeight="1">
      <c r="B73" s="91"/>
      <c r="C73" s="306"/>
      <c r="D73" s="288"/>
      <c r="E73" s="288"/>
      <c r="F73" s="288"/>
      <c r="G73" s="288"/>
      <c r="H73" s="290"/>
      <c r="I73" s="79"/>
      <c r="L73" s="80"/>
      <c r="N73" s="80"/>
      <c r="P73" s="80"/>
    </row>
    <row r="74" spans="1:16" ht="46.5" customHeight="1">
      <c r="B74" s="91"/>
      <c r="C74" s="294"/>
      <c r="D74" s="295"/>
      <c r="E74" s="295"/>
      <c r="F74" s="295"/>
      <c r="G74" s="295"/>
      <c r="H74" s="296"/>
      <c r="I74" s="79"/>
      <c r="L74" s="80"/>
      <c r="N74" s="80"/>
      <c r="P74" s="80"/>
    </row>
    <row r="75" spans="1:16" ht="18" customHeight="1">
      <c r="B75" s="91"/>
      <c r="C75" s="175" t="s">
        <v>87</v>
      </c>
      <c r="D75" s="176" t="s">
        <v>88</v>
      </c>
      <c r="E75" s="307" t="s">
        <v>89</v>
      </c>
      <c r="F75" s="308"/>
      <c r="G75" s="308"/>
      <c r="H75" s="309"/>
      <c r="I75" s="79"/>
      <c r="L75" s="80"/>
      <c r="N75" s="80"/>
      <c r="P75" s="80"/>
    </row>
    <row r="76" spans="1:16" ht="35.25" customHeight="1">
      <c r="B76" s="91"/>
      <c r="C76" s="291" t="s">
        <v>90</v>
      </c>
      <c r="D76" s="292"/>
      <c r="E76" s="292"/>
      <c r="F76" s="292"/>
      <c r="G76" s="292"/>
      <c r="H76" s="293"/>
      <c r="I76" s="79"/>
      <c r="L76" s="80"/>
      <c r="N76" s="80"/>
      <c r="P76" s="80"/>
    </row>
    <row r="77" spans="1:16" ht="36" customHeight="1">
      <c r="B77" s="91"/>
      <c r="C77" s="294"/>
      <c r="D77" s="295"/>
      <c r="E77" s="295"/>
      <c r="F77" s="295"/>
      <c r="G77" s="295"/>
      <c r="H77" s="296"/>
      <c r="I77" s="79"/>
      <c r="L77" s="80"/>
      <c r="N77" s="80"/>
      <c r="P77" s="80"/>
    </row>
    <row r="78" spans="1:16" ht="8.25" customHeight="1" thickBot="1">
      <c r="B78" s="177"/>
      <c r="C78" s="178"/>
      <c r="D78" s="179"/>
      <c r="E78" s="179"/>
      <c r="F78" s="179"/>
      <c r="G78" s="179"/>
      <c r="H78" s="180"/>
      <c r="I78" s="79"/>
      <c r="L78" s="80"/>
      <c r="N78" s="80"/>
      <c r="P78" s="80"/>
    </row>
    <row r="79" spans="1:16" ht="8.25" customHeight="1">
      <c r="B79" s="77"/>
      <c r="C79" s="78"/>
      <c r="D79" s="77"/>
      <c r="E79" s="77"/>
      <c r="F79" s="77"/>
      <c r="G79" s="77"/>
      <c r="H79" s="77"/>
      <c r="I79" s="79"/>
      <c r="L79" s="80"/>
      <c r="N79" s="80"/>
      <c r="P79" s="80"/>
    </row>
    <row r="80" spans="1:16" ht="11.25" customHeight="1">
      <c r="B80" s="77"/>
      <c r="C80" s="78"/>
      <c r="D80" s="77"/>
      <c r="E80" s="77"/>
      <c r="F80" s="77"/>
      <c r="G80" s="77"/>
      <c r="H80" s="77"/>
      <c r="I80" s="79"/>
      <c r="L80" s="80"/>
      <c r="N80" s="80"/>
      <c r="P80" s="80"/>
    </row>
    <row r="81" spans="2:16" ht="14.25" customHeight="1">
      <c r="B81" s="77"/>
      <c r="C81" s="78"/>
      <c r="D81" s="77"/>
      <c r="E81" s="77"/>
      <c r="F81" s="77"/>
      <c r="G81" s="77"/>
      <c r="H81" s="77"/>
      <c r="I81" s="79"/>
      <c r="L81" s="80"/>
      <c r="N81" s="80"/>
      <c r="P81" s="80"/>
    </row>
    <row r="82" spans="2:16" ht="14.25" customHeight="1">
      <c r="B82" s="77"/>
      <c r="D82" s="77"/>
      <c r="E82" s="77"/>
      <c r="F82" s="77"/>
      <c r="G82" s="77"/>
      <c r="H82" s="77"/>
      <c r="I82" s="79"/>
      <c r="L82" s="80"/>
      <c r="N82" s="80"/>
      <c r="P82" s="80"/>
    </row>
    <row r="83" spans="2:16" ht="14.25" customHeight="1">
      <c r="B83" s="77"/>
      <c r="D83" s="77"/>
      <c r="E83" s="77"/>
      <c r="F83" s="77"/>
      <c r="G83" s="77"/>
      <c r="H83" s="77"/>
      <c r="I83" s="79"/>
      <c r="L83" s="80"/>
      <c r="N83" s="80"/>
      <c r="P83" s="80"/>
    </row>
    <row r="84" spans="2:16" ht="14.25" customHeight="1">
      <c r="B84" s="77"/>
      <c r="D84" s="77"/>
      <c r="E84" s="77"/>
      <c r="F84" s="77"/>
      <c r="G84" s="77"/>
      <c r="H84" s="77"/>
      <c r="I84" s="79"/>
      <c r="L84" s="80"/>
      <c r="N84" s="80"/>
      <c r="P84" s="80"/>
    </row>
    <row r="85" spans="2:16" ht="14.25" customHeight="1">
      <c r="B85" s="77"/>
      <c r="D85" s="77"/>
      <c r="E85" s="77"/>
      <c r="F85" s="77"/>
      <c r="G85" s="77"/>
      <c r="H85" s="77"/>
      <c r="I85" s="79"/>
      <c r="L85" s="80"/>
      <c r="N85" s="80"/>
      <c r="P85" s="80"/>
    </row>
    <row r="86" spans="2:16" ht="14.25" customHeight="1">
      <c r="B86" s="77"/>
      <c r="D86" s="77"/>
      <c r="E86" s="77"/>
      <c r="F86" s="77"/>
      <c r="G86" s="77"/>
      <c r="H86" s="77"/>
      <c r="I86" s="79"/>
      <c r="L86" s="80"/>
      <c r="N86" s="80"/>
      <c r="P86" s="80"/>
    </row>
    <row r="87" spans="2:16" ht="14.25" customHeight="1">
      <c r="B87" s="77"/>
      <c r="D87" s="77"/>
      <c r="E87" s="77"/>
      <c r="F87" s="77"/>
      <c r="G87" s="77"/>
      <c r="H87" s="77"/>
      <c r="I87" s="79"/>
      <c r="L87" s="80"/>
      <c r="N87" s="80"/>
      <c r="P87" s="80"/>
    </row>
    <row r="88" spans="2:16" ht="14.25" customHeight="1">
      <c r="B88" s="77"/>
      <c r="C88" s="78"/>
      <c r="D88" s="77"/>
      <c r="E88" s="77"/>
      <c r="F88" s="77"/>
      <c r="G88" s="77"/>
      <c r="H88" s="77"/>
      <c r="I88" s="79"/>
      <c r="L88" s="80"/>
      <c r="N88" s="80"/>
      <c r="P88" s="80"/>
    </row>
    <row r="89" spans="2:16" ht="14.25" customHeight="1">
      <c r="B89" s="77"/>
      <c r="C89" s="78"/>
      <c r="D89" s="77"/>
      <c r="E89" s="77"/>
      <c r="F89" s="77"/>
      <c r="G89" s="77"/>
      <c r="H89" s="77"/>
      <c r="I89" s="79"/>
      <c r="L89" s="80"/>
      <c r="N89" s="80"/>
      <c r="P89" s="80"/>
    </row>
    <row r="90" spans="2:16" ht="14.25" customHeight="1">
      <c r="B90" s="77"/>
      <c r="C90" s="78"/>
      <c r="D90" s="77"/>
      <c r="E90" s="77"/>
      <c r="F90" s="77"/>
      <c r="G90" s="77"/>
      <c r="H90" s="77"/>
      <c r="I90" s="79"/>
      <c r="L90" s="80"/>
      <c r="N90" s="80"/>
      <c r="P90" s="80"/>
    </row>
    <row r="91" spans="2:16" ht="14.25" customHeight="1">
      <c r="B91" s="77"/>
      <c r="C91" s="78"/>
      <c r="D91" s="77"/>
      <c r="E91" s="77"/>
      <c r="F91" s="77"/>
      <c r="G91" s="77"/>
      <c r="H91" s="77"/>
      <c r="I91" s="79"/>
      <c r="L91" s="80"/>
      <c r="N91" s="80"/>
      <c r="P91" s="80"/>
    </row>
    <row r="92" spans="2:16" ht="14.25" customHeight="1">
      <c r="B92" s="77"/>
      <c r="C92" s="78"/>
      <c r="D92" s="77"/>
      <c r="E92" s="77"/>
      <c r="F92" s="77"/>
      <c r="G92" s="77"/>
      <c r="H92" s="77"/>
      <c r="I92" s="79"/>
      <c r="L92" s="80"/>
      <c r="N92" s="80"/>
      <c r="P92" s="80"/>
    </row>
    <row r="93" spans="2:16" ht="14.25" customHeight="1">
      <c r="B93" s="77"/>
      <c r="C93" s="78"/>
      <c r="D93" s="77"/>
      <c r="E93" s="77"/>
      <c r="F93" s="77"/>
      <c r="G93" s="77"/>
      <c r="H93" s="77"/>
      <c r="I93" s="79"/>
      <c r="L93" s="80"/>
      <c r="N93" s="80"/>
      <c r="P93" s="80"/>
    </row>
    <row r="94" spans="2:16" ht="14.25" customHeight="1">
      <c r="B94" s="77"/>
      <c r="C94" s="78"/>
      <c r="D94" s="77"/>
      <c r="E94" s="77"/>
      <c r="F94" s="77"/>
      <c r="G94" s="77"/>
      <c r="H94" s="77"/>
      <c r="I94" s="79"/>
      <c r="L94" s="80"/>
      <c r="N94" s="80"/>
      <c r="P94" s="80"/>
    </row>
    <row r="95" spans="2:16" ht="14.25" customHeight="1">
      <c r="B95" s="77"/>
      <c r="C95" s="78"/>
      <c r="D95" s="77"/>
      <c r="E95" s="77"/>
      <c r="F95" s="77"/>
      <c r="G95" s="77"/>
      <c r="H95" s="77"/>
      <c r="I95" s="79"/>
      <c r="L95" s="80"/>
      <c r="N95" s="80"/>
      <c r="P95" s="80"/>
    </row>
    <row r="96" spans="2:16" ht="14.25" customHeight="1">
      <c r="B96" s="77"/>
      <c r="C96" s="78"/>
      <c r="D96" s="77"/>
      <c r="E96" s="77"/>
      <c r="F96" s="77"/>
      <c r="G96" s="77"/>
      <c r="H96" s="77"/>
      <c r="I96" s="79"/>
      <c r="L96" s="80"/>
      <c r="N96" s="80"/>
      <c r="P96" s="80"/>
    </row>
    <row r="97" spans="2:16" ht="14.25" customHeight="1">
      <c r="B97" s="77"/>
      <c r="C97" s="78"/>
      <c r="D97" s="77"/>
      <c r="E97" s="77"/>
      <c r="F97" s="77"/>
      <c r="G97" s="77"/>
      <c r="H97" s="77"/>
      <c r="I97" s="79"/>
      <c r="L97" s="80"/>
      <c r="N97" s="80"/>
      <c r="P97" s="80"/>
    </row>
    <row r="98" spans="2:16" ht="14.25" customHeight="1">
      <c r="B98" s="77"/>
      <c r="C98" s="78"/>
      <c r="D98" s="77"/>
      <c r="E98" s="77"/>
      <c r="F98" s="77"/>
      <c r="G98" s="77"/>
      <c r="H98" s="77"/>
      <c r="I98" s="79"/>
      <c r="L98" s="80"/>
      <c r="N98" s="80"/>
      <c r="P98" s="80"/>
    </row>
    <row r="99" spans="2:16" ht="14.25" customHeight="1">
      <c r="B99" s="77"/>
      <c r="C99" s="78"/>
      <c r="D99" s="77"/>
      <c r="E99" s="77"/>
      <c r="F99" s="77"/>
      <c r="G99" s="77"/>
      <c r="H99" s="77"/>
      <c r="I99" s="79"/>
      <c r="L99" s="80"/>
      <c r="N99" s="80"/>
      <c r="P99" s="80"/>
    </row>
    <row r="100" spans="2:16" ht="14.25" customHeight="1">
      <c r="B100" s="77"/>
      <c r="C100" s="78"/>
      <c r="D100" s="77"/>
      <c r="E100" s="77"/>
      <c r="F100" s="77"/>
      <c r="G100" s="77"/>
      <c r="H100" s="77"/>
      <c r="I100" s="79"/>
      <c r="L100" s="80"/>
      <c r="N100" s="80"/>
      <c r="P100" s="80"/>
    </row>
    <row r="101" spans="2:16" ht="14.25" customHeight="1">
      <c r="B101" s="77"/>
      <c r="C101" s="78"/>
      <c r="D101" s="77"/>
      <c r="E101" s="77"/>
      <c r="F101" s="77"/>
      <c r="G101" s="77"/>
      <c r="H101" s="77"/>
      <c r="I101" s="79"/>
      <c r="L101" s="80"/>
      <c r="N101" s="80"/>
      <c r="P101" s="80"/>
    </row>
    <row r="102" spans="2:16" ht="14.25" customHeight="1">
      <c r="B102" s="77"/>
      <c r="C102" s="78"/>
      <c r="D102" s="77"/>
      <c r="E102" s="77"/>
      <c r="F102" s="77"/>
      <c r="G102" s="77"/>
      <c r="H102" s="77"/>
      <c r="I102" s="79"/>
      <c r="L102" s="80"/>
      <c r="N102" s="80"/>
      <c r="P102" s="80"/>
    </row>
    <row r="103" spans="2:16" ht="14.25" customHeight="1">
      <c r="B103" s="77"/>
      <c r="C103" s="78"/>
      <c r="D103" s="77"/>
      <c r="E103" s="77"/>
      <c r="F103" s="77"/>
      <c r="G103" s="77"/>
      <c r="H103" s="77"/>
      <c r="I103" s="79"/>
      <c r="L103" s="80"/>
      <c r="N103" s="80"/>
      <c r="P103" s="80"/>
    </row>
    <row r="104" spans="2:16" ht="14.25" customHeight="1">
      <c r="B104" s="77"/>
      <c r="C104" s="78"/>
      <c r="D104" s="77"/>
      <c r="E104" s="77"/>
      <c r="F104" s="77"/>
      <c r="G104" s="77"/>
      <c r="H104" s="77"/>
      <c r="I104" s="79"/>
      <c r="L104" s="80"/>
      <c r="N104" s="80"/>
      <c r="P104" s="80"/>
    </row>
    <row r="105" spans="2:16" ht="14.25" customHeight="1">
      <c r="B105" s="77"/>
      <c r="C105" s="78"/>
      <c r="D105" s="77"/>
      <c r="E105" s="77"/>
      <c r="F105" s="77"/>
      <c r="G105" s="77"/>
      <c r="H105" s="77"/>
      <c r="I105" s="79"/>
      <c r="L105" s="80"/>
      <c r="N105" s="80"/>
      <c r="P105" s="80"/>
    </row>
    <row r="106" spans="2:16" ht="14.25" customHeight="1">
      <c r="B106" s="77"/>
      <c r="C106" s="78"/>
      <c r="D106" s="77"/>
      <c r="E106" s="77"/>
      <c r="F106" s="77"/>
      <c r="G106" s="77"/>
      <c r="H106" s="77"/>
      <c r="I106" s="79"/>
      <c r="L106" s="80"/>
      <c r="N106" s="80"/>
      <c r="P106" s="80"/>
    </row>
    <row r="107" spans="2:16" ht="14.25" customHeight="1">
      <c r="B107" s="77"/>
      <c r="C107" s="78"/>
      <c r="D107" s="77"/>
      <c r="E107" s="77"/>
      <c r="F107" s="77"/>
      <c r="G107" s="77"/>
      <c r="H107" s="77"/>
      <c r="I107" s="79"/>
      <c r="L107" s="80"/>
      <c r="N107" s="80"/>
      <c r="P107" s="80"/>
    </row>
    <row r="108" spans="2:16" ht="14.25" customHeight="1">
      <c r="B108" s="77"/>
      <c r="C108" s="78"/>
      <c r="D108" s="77"/>
      <c r="E108" s="77"/>
      <c r="F108" s="77"/>
      <c r="G108" s="77"/>
      <c r="H108" s="77"/>
      <c r="I108" s="79"/>
      <c r="L108" s="80"/>
      <c r="N108" s="80"/>
      <c r="P108" s="80"/>
    </row>
    <row r="109" spans="2:16" ht="14.25" customHeight="1">
      <c r="B109" s="77"/>
      <c r="C109" s="78"/>
      <c r="D109" s="77"/>
      <c r="E109" s="77"/>
      <c r="F109" s="77"/>
      <c r="G109" s="77"/>
      <c r="H109" s="77"/>
      <c r="I109" s="79"/>
      <c r="L109" s="80"/>
      <c r="N109" s="80"/>
      <c r="P109" s="80"/>
    </row>
    <row r="110" spans="2:16" ht="14.25" customHeight="1">
      <c r="B110" s="77"/>
      <c r="C110" s="78"/>
      <c r="D110" s="77"/>
      <c r="E110" s="77"/>
      <c r="F110" s="77"/>
      <c r="G110" s="77"/>
      <c r="H110" s="77"/>
      <c r="I110" s="79"/>
      <c r="L110" s="80"/>
      <c r="N110" s="80"/>
      <c r="P110" s="80"/>
    </row>
    <row r="111" spans="2:16" ht="14.25" customHeight="1">
      <c r="B111" s="77"/>
      <c r="C111" s="78"/>
      <c r="D111" s="77"/>
      <c r="E111" s="77"/>
      <c r="F111" s="77"/>
      <c r="G111" s="77"/>
      <c r="H111" s="77"/>
      <c r="I111" s="79"/>
      <c r="L111" s="80"/>
      <c r="N111" s="80"/>
      <c r="P111" s="80"/>
    </row>
    <row r="112" spans="2:16" ht="14.25" customHeight="1">
      <c r="B112" s="77"/>
      <c r="C112" s="78"/>
      <c r="D112" s="77"/>
      <c r="E112" s="77"/>
      <c r="F112" s="77"/>
      <c r="G112" s="77"/>
      <c r="H112" s="77"/>
      <c r="I112" s="79"/>
      <c r="L112" s="80"/>
      <c r="N112" s="80"/>
      <c r="P112" s="80"/>
    </row>
    <row r="113" spans="2:16" ht="14.25" customHeight="1">
      <c r="B113" s="77"/>
      <c r="C113" s="78"/>
      <c r="D113" s="77"/>
      <c r="E113" s="77"/>
      <c r="F113" s="77"/>
      <c r="G113" s="77"/>
      <c r="H113" s="77"/>
      <c r="I113" s="79"/>
      <c r="L113" s="80"/>
      <c r="N113" s="80"/>
      <c r="P113" s="80"/>
    </row>
    <row r="114" spans="2:16" ht="14.25" customHeight="1">
      <c r="B114" s="77"/>
      <c r="C114" s="78"/>
      <c r="D114" s="77"/>
      <c r="E114" s="77"/>
      <c r="F114" s="77"/>
      <c r="G114" s="77"/>
      <c r="H114" s="77"/>
      <c r="I114" s="79"/>
      <c r="L114" s="80"/>
      <c r="N114" s="80"/>
      <c r="P114" s="80"/>
    </row>
    <row r="115" spans="2:16" ht="14.25" customHeight="1">
      <c r="B115" s="77"/>
      <c r="C115" s="78"/>
      <c r="D115" s="77"/>
      <c r="E115" s="77"/>
      <c r="F115" s="77"/>
      <c r="G115" s="77"/>
      <c r="H115" s="77"/>
      <c r="I115" s="79"/>
      <c r="L115" s="80"/>
      <c r="N115" s="80"/>
      <c r="P115" s="80"/>
    </row>
    <row r="116" spans="2:16" ht="14.25" customHeight="1">
      <c r="B116" s="77"/>
      <c r="C116" s="78"/>
      <c r="D116" s="77"/>
      <c r="E116" s="77"/>
      <c r="F116" s="77"/>
      <c r="G116" s="77"/>
      <c r="H116" s="77"/>
      <c r="I116" s="79"/>
      <c r="L116" s="80"/>
      <c r="N116" s="80"/>
      <c r="P116" s="80"/>
    </row>
    <row r="117" spans="2:16" ht="14.25" customHeight="1">
      <c r="B117" s="77"/>
      <c r="C117" s="78"/>
      <c r="D117" s="77"/>
      <c r="E117" s="77"/>
      <c r="F117" s="77"/>
      <c r="G117" s="77"/>
      <c r="H117" s="77"/>
      <c r="I117" s="79"/>
      <c r="L117" s="80"/>
      <c r="N117" s="80"/>
      <c r="P117" s="80"/>
    </row>
    <row r="118" spans="2:16" ht="14.25" customHeight="1">
      <c r="B118" s="77"/>
      <c r="C118" s="78"/>
      <c r="D118" s="77"/>
      <c r="E118" s="77"/>
      <c r="F118" s="77"/>
      <c r="G118" s="77"/>
      <c r="H118" s="77"/>
      <c r="I118" s="79"/>
      <c r="L118" s="80"/>
      <c r="N118" s="80"/>
      <c r="P118" s="80"/>
    </row>
    <row r="119" spans="2:16" ht="14.25" customHeight="1">
      <c r="B119" s="77"/>
      <c r="C119" s="78"/>
      <c r="D119" s="77"/>
      <c r="E119" s="77"/>
      <c r="F119" s="77"/>
      <c r="G119" s="77"/>
      <c r="H119" s="77"/>
      <c r="I119" s="79"/>
      <c r="L119" s="80"/>
      <c r="N119" s="80"/>
      <c r="P119" s="80"/>
    </row>
    <row r="120" spans="2:16" ht="14.25" customHeight="1">
      <c r="B120" s="77"/>
      <c r="C120" s="78"/>
      <c r="D120" s="77"/>
      <c r="E120" s="77"/>
      <c r="F120" s="77"/>
      <c r="G120" s="77"/>
      <c r="H120" s="77"/>
      <c r="I120" s="79"/>
      <c r="L120" s="80"/>
      <c r="N120" s="80"/>
      <c r="P120" s="80"/>
    </row>
    <row r="121" spans="2:16" ht="14.25" customHeight="1">
      <c r="B121" s="77"/>
      <c r="C121" s="78"/>
      <c r="D121" s="77"/>
      <c r="E121" s="77"/>
      <c r="F121" s="77"/>
      <c r="G121" s="77"/>
      <c r="H121" s="77"/>
      <c r="I121" s="79"/>
      <c r="L121" s="80"/>
      <c r="N121" s="80"/>
      <c r="P121" s="80"/>
    </row>
    <row r="122" spans="2:16" ht="14.25" customHeight="1">
      <c r="B122" s="77"/>
      <c r="C122" s="78"/>
      <c r="D122" s="77"/>
      <c r="E122" s="77"/>
      <c r="F122" s="77"/>
      <c r="G122" s="77"/>
      <c r="H122" s="77"/>
      <c r="I122" s="79"/>
      <c r="L122" s="80"/>
      <c r="N122" s="80"/>
      <c r="P122" s="80"/>
    </row>
    <row r="123" spans="2:16" ht="14.25" customHeight="1">
      <c r="B123" s="77"/>
      <c r="C123" s="78"/>
      <c r="D123" s="77"/>
      <c r="E123" s="77"/>
      <c r="F123" s="77"/>
      <c r="G123" s="77"/>
      <c r="H123" s="77"/>
      <c r="I123" s="79"/>
      <c r="L123" s="80"/>
      <c r="N123" s="80"/>
      <c r="P123" s="80"/>
    </row>
    <row r="124" spans="2:16" ht="14.25" customHeight="1">
      <c r="B124" s="77"/>
      <c r="C124" s="78"/>
      <c r="D124" s="77"/>
      <c r="E124" s="77"/>
      <c r="F124" s="77"/>
      <c r="G124" s="77"/>
      <c r="H124" s="77"/>
      <c r="I124" s="79"/>
      <c r="L124" s="80"/>
      <c r="N124" s="80"/>
      <c r="P124" s="80"/>
    </row>
    <row r="125" spans="2:16" ht="14.25" customHeight="1">
      <c r="B125" s="77"/>
      <c r="C125" s="78"/>
      <c r="D125" s="77"/>
      <c r="E125" s="77"/>
      <c r="F125" s="77"/>
      <c r="G125" s="77"/>
      <c r="H125" s="77"/>
      <c r="I125" s="79"/>
      <c r="L125" s="80"/>
      <c r="N125" s="80"/>
      <c r="P125" s="80"/>
    </row>
    <row r="126" spans="2:16" ht="14.25" customHeight="1">
      <c r="B126" s="77"/>
      <c r="C126" s="78"/>
      <c r="D126" s="77"/>
      <c r="E126" s="77"/>
      <c r="F126" s="77"/>
      <c r="G126" s="77"/>
      <c r="H126" s="77"/>
      <c r="I126" s="79"/>
      <c r="L126" s="80"/>
      <c r="N126" s="80"/>
      <c r="P126" s="80"/>
    </row>
    <row r="127" spans="2:16" ht="14.25" customHeight="1">
      <c r="B127" s="77"/>
      <c r="C127" s="78"/>
      <c r="D127" s="77"/>
      <c r="E127" s="77"/>
      <c r="F127" s="77"/>
      <c r="G127" s="77"/>
      <c r="H127" s="77"/>
      <c r="I127" s="79"/>
      <c r="L127" s="80"/>
      <c r="N127" s="80"/>
      <c r="P127" s="80"/>
    </row>
    <row r="128" spans="2:16" ht="14.25" customHeight="1">
      <c r="B128" s="77"/>
      <c r="C128" s="78"/>
      <c r="D128" s="77"/>
      <c r="E128" s="77"/>
      <c r="F128" s="77"/>
      <c r="G128" s="77"/>
      <c r="H128" s="77"/>
      <c r="I128" s="79"/>
      <c r="L128" s="80"/>
      <c r="N128" s="80"/>
      <c r="P128" s="80"/>
    </row>
    <row r="129" spans="12:16" ht="14.25" customHeight="1">
      <c r="L129" s="80"/>
      <c r="N129" s="80"/>
      <c r="P129" s="80"/>
    </row>
    <row r="130" spans="12:16" ht="14.25" customHeight="1">
      <c r="L130" s="80"/>
      <c r="N130" s="80"/>
      <c r="P130" s="80"/>
    </row>
    <row r="131" spans="12:16" ht="14.25" customHeight="1">
      <c r="L131" s="80"/>
      <c r="N131" s="80"/>
      <c r="P131" s="80"/>
    </row>
    <row r="132" spans="12:16" ht="14.25" customHeight="1">
      <c r="L132" s="80"/>
      <c r="N132" s="80"/>
      <c r="P132" s="80"/>
    </row>
    <row r="133" spans="12:16" ht="14.25" customHeight="1">
      <c r="L133" s="80"/>
      <c r="N133" s="80"/>
      <c r="P133" s="80"/>
    </row>
    <row r="134" spans="12:16" ht="14.25" customHeight="1">
      <c r="L134" s="80"/>
      <c r="N134" s="80"/>
      <c r="P134" s="80"/>
    </row>
    <row r="135" spans="12:16" ht="14.25" customHeight="1">
      <c r="L135" s="80"/>
      <c r="N135" s="80"/>
      <c r="P135" s="80"/>
    </row>
    <row r="136" spans="12:16" ht="14.25" customHeight="1">
      <c r="L136" s="80"/>
      <c r="N136" s="80"/>
      <c r="P136" s="80"/>
    </row>
    <row r="137" spans="12:16" ht="14.25" customHeight="1">
      <c r="L137" s="80"/>
      <c r="N137" s="80"/>
      <c r="P137" s="80"/>
    </row>
    <row r="138" spans="12:16" ht="14.25" customHeight="1">
      <c r="L138" s="80"/>
      <c r="N138" s="80"/>
      <c r="P138" s="80"/>
    </row>
    <row r="139" spans="12:16" ht="14.25" customHeight="1">
      <c r="L139" s="80"/>
      <c r="N139" s="80"/>
      <c r="P139" s="80"/>
    </row>
    <row r="140" spans="12:16" ht="14.25" customHeight="1">
      <c r="L140" s="80"/>
      <c r="N140" s="80"/>
      <c r="P140" s="80"/>
    </row>
    <row r="141" spans="12:16" ht="14.25" customHeight="1">
      <c r="L141" s="80"/>
      <c r="N141" s="80"/>
      <c r="P141" s="80"/>
    </row>
    <row r="142" spans="12:16" ht="14.25" customHeight="1">
      <c r="L142" s="80"/>
      <c r="N142" s="80"/>
      <c r="P142" s="80"/>
    </row>
    <row r="143" spans="12:16" ht="14.25" customHeight="1">
      <c r="L143" s="80"/>
      <c r="N143" s="80"/>
      <c r="P143" s="80"/>
    </row>
    <row r="144" spans="12:16" ht="14.25" customHeight="1">
      <c r="L144" s="80"/>
      <c r="N144" s="80"/>
      <c r="P144" s="80"/>
    </row>
    <row r="145" spans="12:16" ht="14.25" customHeight="1">
      <c r="L145" s="80"/>
      <c r="N145" s="80"/>
      <c r="P145" s="80"/>
    </row>
    <row r="146" spans="12:16" ht="14.25" customHeight="1">
      <c r="L146" s="80"/>
      <c r="N146" s="80"/>
      <c r="P146" s="80"/>
    </row>
    <row r="147" spans="12:16" ht="14.25" customHeight="1">
      <c r="L147" s="80"/>
      <c r="N147" s="80"/>
      <c r="P147" s="80"/>
    </row>
    <row r="148" spans="12:16" ht="14.25" customHeight="1">
      <c r="L148" s="80"/>
      <c r="N148" s="80"/>
      <c r="P148" s="80"/>
    </row>
    <row r="149" spans="12:16" ht="14.25" customHeight="1">
      <c r="L149" s="80"/>
      <c r="N149" s="80"/>
      <c r="P149" s="80"/>
    </row>
    <row r="150" spans="12:16" ht="14.25" customHeight="1">
      <c r="L150" s="80"/>
      <c r="N150" s="80"/>
      <c r="P150" s="80"/>
    </row>
    <row r="151" spans="12:16" ht="14.25" customHeight="1">
      <c r="L151" s="80"/>
      <c r="N151" s="80"/>
      <c r="P151" s="80"/>
    </row>
    <row r="152" spans="12:16" ht="14.25" customHeight="1">
      <c r="L152" s="80"/>
      <c r="N152" s="80"/>
      <c r="P152" s="80"/>
    </row>
    <row r="153" spans="12:16" ht="14.25" customHeight="1">
      <c r="L153" s="80"/>
      <c r="N153" s="80"/>
      <c r="P153" s="80"/>
    </row>
    <row r="154" spans="12:16" ht="14.25" customHeight="1">
      <c r="L154" s="80"/>
      <c r="N154" s="80"/>
      <c r="P154" s="80"/>
    </row>
    <row r="155" spans="12:16" ht="14.25" customHeight="1">
      <c r="L155" s="80"/>
      <c r="N155" s="80"/>
      <c r="P155" s="80"/>
    </row>
    <row r="156" spans="12:16" ht="14.25" customHeight="1">
      <c r="L156" s="80"/>
      <c r="N156" s="80"/>
      <c r="P156" s="80"/>
    </row>
    <row r="157" spans="12:16" ht="14.25" customHeight="1">
      <c r="L157" s="80"/>
      <c r="N157" s="80"/>
      <c r="P157" s="80"/>
    </row>
    <row r="158" spans="12:16" ht="14.25" customHeight="1">
      <c r="L158" s="80"/>
      <c r="N158" s="80"/>
      <c r="P158" s="80"/>
    </row>
    <row r="159" spans="12:16" ht="14.25" customHeight="1">
      <c r="L159" s="80"/>
      <c r="N159" s="80"/>
      <c r="P159" s="80"/>
    </row>
    <row r="160" spans="12:16" ht="14.25" customHeight="1">
      <c r="L160" s="80"/>
      <c r="N160" s="80"/>
      <c r="P160" s="80"/>
    </row>
    <row r="161" spans="12:16" ht="14.25" customHeight="1">
      <c r="L161" s="80"/>
      <c r="N161" s="80"/>
      <c r="P161" s="80"/>
    </row>
    <row r="162" spans="12:16" ht="14.25" customHeight="1">
      <c r="L162" s="80"/>
      <c r="N162" s="80"/>
      <c r="P162" s="80"/>
    </row>
    <row r="163" spans="12:16" ht="14.25" customHeight="1">
      <c r="L163" s="80"/>
      <c r="N163" s="80"/>
      <c r="P163" s="80"/>
    </row>
    <row r="164" spans="12:16" ht="14.25" customHeight="1">
      <c r="L164" s="80"/>
      <c r="N164" s="80"/>
      <c r="P164" s="80"/>
    </row>
    <row r="165" spans="12:16" ht="14.25" customHeight="1">
      <c r="L165" s="80"/>
      <c r="N165" s="80"/>
      <c r="P165" s="80"/>
    </row>
    <row r="166" spans="12:16" ht="14.25" customHeight="1">
      <c r="L166" s="80"/>
      <c r="N166" s="80"/>
      <c r="P166" s="80"/>
    </row>
    <row r="167" spans="12:16" ht="14.25" customHeight="1">
      <c r="L167" s="80"/>
      <c r="N167" s="80"/>
      <c r="P167" s="80"/>
    </row>
    <row r="168" spans="12:16" ht="14.25" customHeight="1">
      <c r="L168" s="80"/>
      <c r="N168" s="80"/>
      <c r="P168" s="80"/>
    </row>
    <row r="169" spans="12:16" ht="14.25" customHeight="1">
      <c r="L169" s="80"/>
      <c r="N169" s="80"/>
      <c r="P169" s="80"/>
    </row>
    <row r="170" spans="12:16" ht="14.25" customHeight="1">
      <c r="L170" s="80"/>
      <c r="N170" s="80"/>
      <c r="P170" s="80"/>
    </row>
    <row r="171" spans="12:16" ht="14.25" customHeight="1">
      <c r="L171" s="80"/>
      <c r="N171" s="80"/>
      <c r="P171" s="80"/>
    </row>
    <row r="172" spans="12:16" ht="14.25" customHeight="1">
      <c r="L172" s="80"/>
      <c r="N172" s="80"/>
      <c r="P172" s="80"/>
    </row>
    <row r="173" spans="12:16" ht="14.25" customHeight="1">
      <c r="L173" s="80"/>
      <c r="N173" s="80"/>
      <c r="P173" s="80"/>
    </row>
    <row r="174" spans="12:16" ht="14.25" customHeight="1">
      <c r="L174" s="80"/>
      <c r="N174" s="80"/>
      <c r="P174" s="80"/>
    </row>
    <row r="175" spans="12:16" ht="14.25" customHeight="1">
      <c r="L175" s="80"/>
      <c r="N175" s="80"/>
      <c r="P175" s="80"/>
    </row>
    <row r="176" spans="12:16" ht="14.25" customHeight="1">
      <c r="L176" s="80"/>
      <c r="N176" s="80"/>
      <c r="P176" s="80"/>
    </row>
    <row r="177" spans="12:16" ht="14.25" customHeight="1">
      <c r="L177" s="80"/>
      <c r="N177" s="80"/>
      <c r="P177" s="80"/>
    </row>
    <row r="178" spans="12:16" ht="14.25" customHeight="1">
      <c r="L178" s="80"/>
      <c r="N178" s="80"/>
      <c r="P178" s="80"/>
    </row>
    <row r="179" spans="12:16" ht="14.25" customHeight="1">
      <c r="L179" s="80"/>
      <c r="N179" s="80"/>
      <c r="P179" s="80"/>
    </row>
    <row r="180" spans="12:16" ht="14.25" customHeight="1">
      <c r="L180" s="80"/>
      <c r="N180" s="80"/>
      <c r="P180" s="80"/>
    </row>
    <row r="181" spans="12:16" ht="14.25" customHeight="1">
      <c r="L181" s="80"/>
      <c r="N181" s="80"/>
      <c r="P181" s="80"/>
    </row>
    <row r="182" spans="12:16" ht="14.25" customHeight="1">
      <c r="L182" s="80"/>
      <c r="N182" s="80"/>
      <c r="P182" s="80"/>
    </row>
    <row r="183" spans="12:16" ht="14.25" customHeight="1">
      <c r="L183" s="80"/>
      <c r="N183" s="80"/>
      <c r="P183" s="80"/>
    </row>
    <row r="184" spans="12:16" ht="14.25" customHeight="1">
      <c r="L184" s="80"/>
      <c r="N184" s="80"/>
      <c r="P184" s="80"/>
    </row>
    <row r="185" spans="12:16" ht="14.25" customHeight="1">
      <c r="L185" s="80"/>
      <c r="N185" s="80"/>
      <c r="P185" s="80"/>
    </row>
    <row r="186" spans="12:16" ht="14.25" customHeight="1">
      <c r="L186" s="80"/>
      <c r="N186" s="80"/>
      <c r="P186" s="80"/>
    </row>
    <row r="187" spans="12:16" ht="14.25" customHeight="1">
      <c r="L187" s="80"/>
      <c r="N187" s="80"/>
      <c r="P187" s="80"/>
    </row>
    <row r="188" spans="12:16" ht="14.25" customHeight="1">
      <c r="L188" s="80"/>
      <c r="N188" s="80"/>
      <c r="P188" s="80"/>
    </row>
    <row r="189" spans="12:16" ht="14.25" customHeight="1">
      <c r="L189" s="80"/>
      <c r="N189" s="80"/>
      <c r="P189" s="80"/>
    </row>
    <row r="190" spans="12:16" ht="14.25" customHeight="1">
      <c r="L190" s="80"/>
      <c r="N190" s="80"/>
      <c r="P190" s="80"/>
    </row>
    <row r="191" spans="12:16" ht="14.25" customHeight="1">
      <c r="L191" s="80"/>
      <c r="N191" s="80"/>
      <c r="P191" s="80"/>
    </row>
    <row r="192" spans="12:16" ht="14.25" customHeight="1">
      <c r="L192" s="80"/>
      <c r="N192" s="80"/>
      <c r="P192" s="80"/>
    </row>
    <row r="193" spans="12:16" ht="14.25" customHeight="1">
      <c r="L193" s="80"/>
      <c r="N193" s="80"/>
      <c r="P193" s="80"/>
    </row>
    <row r="194" spans="12:16" ht="14.25" customHeight="1">
      <c r="L194" s="80"/>
      <c r="N194" s="80"/>
      <c r="P194" s="80"/>
    </row>
    <row r="195" spans="12:16" ht="14.25" customHeight="1">
      <c r="L195" s="80"/>
      <c r="N195" s="80"/>
      <c r="P195" s="80"/>
    </row>
    <row r="196" spans="12:16" ht="14.25" customHeight="1">
      <c r="L196" s="80"/>
      <c r="N196" s="80"/>
      <c r="P196" s="80"/>
    </row>
    <row r="197" spans="12:16" ht="14.25" customHeight="1">
      <c r="L197" s="80"/>
      <c r="N197" s="80"/>
      <c r="P197" s="80"/>
    </row>
    <row r="198" spans="12:16" ht="14.25" customHeight="1">
      <c r="L198" s="80"/>
      <c r="N198" s="80"/>
      <c r="P198" s="80"/>
    </row>
    <row r="199" spans="12:16" ht="14.25" customHeight="1">
      <c r="L199" s="80"/>
      <c r="N199" s="80"/>
      <c r="P199" s="80"/>
    </row>
    <row r="200" spans="12:16" ht="14.25" customHeight="1">
      <c r="L200" s="80"/>
      <c r="N200" s="80"/>
      <c r="P200" s="80"/>
    </row>
    <row r="201" spans="12:16" ht="14.25" customHeight="1">
      <c r="L201" s="80"/>
      <c r="N201" s="80"/>
      <c r="P201" s="80"/>
    </row>
    <row r="202" spans="12:16" ht="14.25" customHeight="1">
      <c r="L202" s="80"/>
      <c r="N202" s="80"/>
      <c r="P202" s="80"/>
    </row>
    <row r="203" spans="12:16" ht="14.25" customHeight="1">
      <c r="L203" s="80"/>
      <c r="N203" s="80"/>
      <c r="P203" s="80"/>
    </row>
    <row r="204" spans="12:16" ht="14.25" customHeight="1">
      <c r="L204" s="80"/>
      <c r="N204" s="80"/>
      <c r="P204" s="80"/>
    </row>
    <row r="205" spans="12:16" ht="14.25" customHeight="1">
      <c r="L205" s="80"/>
      <c r="N205" s="80"/>
      <c r="P205" s="80"/>
    </row>
    <row r="206" spans="12:16" ht="14.25" customHeight="1">
      <c r="L206" s="80"/>
      <c r="N206" s="80"/>
      <c r="P206" s="80"/>
    </row>
    <row r="207" spans="12:16" ht="14.25" customHeight="1">
      <c r="L207" s="80"/>
      <c r="N207" s="80"/>
      <c r="P207" s="80"/>
    </row>
    <row r="208" spans="12:16" ht="14.25" customHeight="1">
      <c r="L208" s="80"/>
      <c r="N208" s="80"/>
      <c r="P208" s="80"/>
    </row>
    <row r="209" spans="12:16" ht="14.25" customHeight="1">
      <c r="L209" s="80"/>
      <c r="N209" s="80"/>
      <c r="P209" s="80"/>
    </row>
    <row r="210" spans="12:16" ht="14.25" customHeight="1">
      <c r="L210" s="80"/>
      <c r="N210" s="80"/>
      <c r="P210" s="80"/>
    </row>
    <row r="211" spans="12:16" ht="14.25" customHeight="1">
      <c r="L211" s="80"/>
      <c r="N211" s="80"/>
      <c r="P211" s="80"/>
    </row>
    <row r="212" spans="12:16" ht="14.25" customHeight="1">
      <c r="L212" s="80"/>
      <c r="N212" s="80"/>
      <c r="P212" s="80"/>
    </row>
    <row r="213" spans="12:16" ht="14.25" customHeight="1">
      <c r="L213" s="80"/>
      <c r="N213" s="80"/>
      <c r="P213" s="80"/>
    </row>
    <row r="214" spans="12:16" ht="14.25" customHeight="1">
      <c r="L214" s="80"/>
      <c r="N214" s="80"/>
      <c r="P214" s="80"/>
    </row>
    <row r="215" spans="12:16" ht="14.25" customHeight="1">
      <c r="L215" s="80"/>
      <c r="N215" s="80"/>
      <c r="P215" s="80"/>
    </row>
    <row r="216" spans="12:16" ht="14.25" customHeight="1">
      <c r="L216" s="80"/>
      <c r="N216" s="80"/>
      <c r="P216" s="80"/>
    </row>
    <row r="217" spans="12:16" ht="14.25" customHeight="1">
      <c r="L217" s="80"/>
      <c r="N217" s="80"/>
      <c r="P217" s="80"/>
    </row>
    <row r="218" spans="12:16" ht="14.25" customHeight="1">
      <c r="L218" s="80"/>
      <c r="N218" s="80"/>
      <c r="P218" s="80"/>
    </row>
    <row r="219" spans="12:16" ht="14.25" customHeight="1">
      <c r="L219" s="80"/>
      <c r="N219" s="80"/>
      <c r="P219" s="80"/>
    </row>
    <row r="220" spans="12:16" ht="14.25" customHeight="1">
      <c r="L220" s="80"/>
      <c r="N220" s="80"/>
      <c r="P220" s="80"/>
    </row>
    <row r="221" spans="12:16" ht="14.25" customHeight="1">
      <c r="L221" s="80"/>
      <c r="N221" s="80"/>
      <c r="P221" s="80"/>
    </row>
    <row r="222" spans="12:16" ht="14.25" customHeight="1">
      <c r="L222" s="80"/>
      <c r="N222" s="80"/>
      <c r="P222" s="80"/>
    </row>
    <row r="223" spans="12:16" ht="14.25" customHeight="1">
      <c r="L223" s="80"/>
      <c r="N223" s="80"/>
      <c r="P223" s="80"/>
    </row>
    <row r="224" spans="12:16" ht="14.25" customHeight="1">
      <c r="L224" s="80"/>
      <c r="N224" s="80"/>
      <c r="P224" s="80"/>
    </row>
    <row r="225" spans="12:16" ht="14.25" customHeight="1">
      <c r="L225" s="80"/>
      <c r="N225" s="80"/>
      <c r="P225" s="80"/>
    </row>
    <row r="226" spans="12:16" ht="14.25" customHeight="1">
      <c r="L226" s="80"/>
      <c r="N226" s="80"/>
      <c r="P226" s="80"/>
    </row>
    <row r="227" spans="12:16" ht="14.25" customHeight="1">
      <c r="L227" s="80"/>
      <c r="N227" s="80"/>
      <c r="P227" s="80"/>
    </row>
    <row r="228" spans="12:16" ht="14.25" customHeight="1">
      <c r="L228" s="80"/>
      <c r="N228" s="80"/>
      <c r="P228" s="80"/>
    </row>
    <row r="229" spans="12:16" ht="14.25" customHeight="1">
      <c r="L229" s="80"/>
      <c r="N229" s="80"/>
      <c r="P229" s="80"/>
    </row>
    <row r="230" spans="12:16" ht="14.25" customHeight="1">
      <c r="L230" s="80"/>
      <c r="N230" s="80"/>
      <c r="P230" s="80"/>
    </row>
    <row r="231" spans="12:16" ht="14.25" customHeight="1">
      <c r="L231" s="80"/>
      <c r="N231" s="80"/>
      <c r="P231" s="80"/>
    </row>
    <row r="232" spans="12:16" ht="14.25" customHeight="1">
      <c r="L232" s="80"/>
      <c r="N232" s="80"/>
      <c r="P232" s="80"/>
    </row>
    <row r="233" spans="12:16" ht="14.25" customHeight="1">
      <c r="L233" s="80"/>
      <c r="N233" s="80"/>
      <c r="P233" s="80"/>
    </row>
    <row r="234" spans="12:16" ht="14.25" customHeight="1">
      <c r="L234" s="80"/>
      <c r="N234" s="80"/>
      <c r="P234" s="80"/>
    </row>
    <row r="235" spans="12:16" ht="14.25" customHeight="1">
      <c r="L235" s="80"/>
      <c r="N235" s="80"/>
      <c r="P235" s="80"/>
    </row>
    <row r="236" spans="12:16" ht="14.25" customHeight="1">
      <c r="L236" s="80"/>
      <c r="N236" s="80"/>
      <c r="P236" s="80"/>
    </row>
    <row r="237" spans="12:16" ht="14.25" customHeight="1">
      <c r="L237" s="80"/>
      <c r="N237" s="80"/>
      <c r="P237" s="80"/>
    </row>
    <row r="238" spans="12:16" ht="14.25" customHeight="1">
      <c r="L238" s="80"/>
      <c r="N238" s="80"/>
      <c r="P238" s="80"/>
    </row>
    <row r="239" spans="12:16" ht="14.25" customHeight="1">
      <c r="L239" s="80"/>
      <c r="N239" s="80"/>
      <c r="P239" s="80"/>
    </row>
    <row r="240" spans="12:16" ht="14.25" customHeight="1">
      <c r="L240" s="80"/>
      <c r="N240" s="80"/>
      <c r="P240" s="80"/>
    </row>
    <row r="241" spans="12:16" ht="14.25" customHeight="1">
      <c r="L241" s="80"/>
      <c r="N241" s="80"/>
      <c r="P241" s="80"/>
    </row>
    <row r="242" spans="12:16" ht="14.25" customHeight="1">
      <c r="L242" s="80"/>
      <c r="N242" s="80"/>
      <c r="P242" s="80"/>
    </row>
    <row r="243" spans="12:16" ht="14.25" customHeight="1">
      <c r="L243" s="80"/>
      <c r="N243" s="80"/>
      <c r="P243" s="80"/>
    </row>
    <row r="244" spans="12:16" ht="14.25" customHeight="1">
      <c r="L244" s="80"/>
      <c r="N244" s="80"/>
      <c r="P244" s="80"/>
    </row>
    <row r="245" spans="12:16" ht="14.25" customHeight="1">
      <c r="L245" s="80"/>
      <c r="N245" s="80"/>
      <c r="P245" s="80"/>
    </row>
    <row r="246" spans="12:16" ht="14.25" customHeight="1">
      <c r="L246" s="80"/>
      <c r="N246" s="80"/>
      <c r="P246" s="80"/>
    </row>
    <row r="247" spans="12:16" ht="14.25" customHeight="1">
      <c r="L247" s="80"/>
      <c r="N247" s="80"/>
      <c r="P247" s="80"/>
    </row>
    <row r="248" spans="12:16" ht="14.25" customHeight="1">
      <c r="L248" s="80"/>
      <c r="N248" s="80"/>
      <c r="P248" s="80"/>
    </row>
    <row r="249" spans="12:16" ht="14.25" customHeight="1">
      <c r="L249" s="80"/>
      <c r="N249" s="80"/>
      <c r="P249" s="80"/>
    </row>
    <row r="250" spans="12:16" ht="14.25" customHeight="1">
      <c r="L250" s="80"/>
      <c r="N250" s="80"/>
      <c r="P250" s="80"/>
    </row>
    <row r="251" spans="12:16" ht="14.25" customHeight="1">
      <c r="L251" s="80"/>
      <c r="N251" s="80"/>
      <c r="P251" s="80"/>
    </row>
    <row r="252" spans="12:16" ht="14.25" customHeight="1">
      <c r="L252" s="80"/>
      <c r="N252" s="80"/>
      <c r="P252" s="80"/>
    </row>
    <row r="253" spans="12:16" ht="14.25" customHeight="1">
      <c r="L253" s="80"/>
      <c r="N253" s="80"/>
      <c r="P253" s="80"/>
    </row>
    <row r="254" spans="12:16" ht="14.25" customHeight="1">
      <c r="L254" s="80"/>
      <c r="N254" s="80"/>
      <c r="P254" s="80"/>
    </row>
    <row r="255" spans="12:16" ht="14.25" customHeight="1">
      <c r="L255" s="80"/>
      <c r="N255" s="80"/>
      <c r="P255" s="80"/>
    </row>
    <row r="256" spans="12:16" ht="14.25" customHeight="1">
      <c r="L256" s="80"/>
      <c r="N256" s="80"/>
      <c r="P256" s="80"/>
    </row>
    <row r="257" spans="12:16" ht="14.25" customHeight="1">
      <c r="L257" s="80"/>
      <c r="N257" s="80"/>
      <c r="P257" s="80"/>
    </row>
    <row r="258" spans="12:16" ht="14.25" customHeight="1">
      <c r="L258" s="80"/>
      <c r="N258" s="80"/>
      <c r="P258" s="80"/>
    </row>
    <row r="259" spans="12:16" ht="14.25" customHeight="1">
      <c r="L259" s="80"/>
      <c r="N259" s="80"/>
      <c r="P259" s="80"/>
    </row>
    <row r="260" spans="12:16" ht="14.25" customHeight="1">
      <c r="L260" s="80"/>
      <c r="N260" s="80"/>
      <c r="P260" s="80"/>
    </row>
    <row r="261" spans="12:16" ht="14.25" customHeight="1">
      <c r="L261" s="80"/>
      <c r="N261" s="80"/>
      <c r="P261" s="80"/>
    </row>
    <row r="262" spans="12:16" ht="14.25" customHeight="1">
      <c r="L262" s="80"/>
      <c r="N262" s="80"/>
      <c r="P262" s="80"/>
    </row>
    <row r="263" spans="12:16" ht="14.25" customHeight="1">
      <c r="L263" s="80"/>
      <c r="N263" s="80"/>
      <c r="P263" s="80"/>
    </row>
    <row r="264" spans="12:16" ht="14.25" customHeight="1">
      <c r="L264" s="80"/>
      <c r="N264" s="80"/>
      <c r="P264" s="80"/>
    </row>
    <row r="265" spans="12:16" ht="14.25" customHeight="1">
      <c r="L265" s="80"/>
      <c r="N265" s="80"/>
      <c r="P265" s="80"/>
    </row>
    <row r="266" spans="12:16" ht="14.25" customHeight="1">
      <c r="L266" s="80"/>
      <c r="N266" s="80"/>
      <c r="P266" s="80"/>
    </row>
    <row r="267" spans="12:16" ht="14.25" customHeight="1">
      <c r="L267" s="80"/>
      <c r="N267" s="80"/>
      <c r="P267" s="80"/>
    </row>
    <row r="268" spans="12:16" ht="14.25" customHeight="1">
      <c r="L268" s="80"/>
      <c r="N268" s="80"/>
      <c r="P268" s="80"/>
    </row>
    <row r="269" spans="12:16" ht="14.25" customHeight="1">
      <c r="L269" s="80"/>
      <c r="N269" s="80"/>
      <c r="P269" s="80"/>
    </row>
    <row r="270" spans="12:16" ht="14.25" customHeight="1">
      <c r="L270" s="80"/>
      <c r="N270" s="80"/>
      <c r="P270" s="80"/>
    </row>
    <row r="271" spans="12:16" ht="14.25" customHeight="1">
      <c r="L271" s="80"/>
      <c r="N271" s="80"/>
      <c r="P271" s="80"/>
    </row>
    <row r="272" spans="12:16" ht="14.25" customHeight="1">
      <c r="L272" s="80"/>
      <c r="N272" s="80"/>
      <c r="P272" s="80"/>
    </row>
    <row r="273" spans="12:16" ht="14.25" customHeight="1">
      <c r="L273" s="80"/>
      <c r="N273" s="80"/>
      <c r="P273" s="80"/>
    </row>
    <row r="274" spans="12:16" ht="14.25" customHeight="1">
      <c r="L274" s="80"/>
      <c r="N274" s="80"/>
      <c r="P274" s="80"/>
    </row>
    <row r="275" spans="12:16" ht="14.25" customHeight="1">
      <c r="L275" s="80"/>
      <c r="N275" s="80"/>
      <c r="P275" s="80"/>
    </row>
    <row r="276" spans="12:16" ht="14.25" customHeight="1">
      <c r="L276" s="80"/>
      <c r="N276" s="80"/>
      <c r="P276" s="80"/>
    </row>
    <row r="277" spans="12:16" ht="14.25" customHeight="1">
      <c r="L277" s="80"/>
      <c r="N277" s="80"/>
      <c r="P277" s="80"/>
    </row>
    <row r="278" spans="12:16" ht="14.25" customHeight="1">
      <c r="L278" s="80"/>
      <c r="N278" s="80"/>
      <c r="P278" s="80"/>
    </row>
    <row r="279" spans="12:16" ht="14.25" customHeight="1">
      <c r="L279" s="80"/>
      <c r="N279" s="80"/>
      <c r="P279" s="80"/>
    </row>
    <row r="280" spans="12:16" ht="14.25" customHeight="1">
      <c r="L280" s="80"/>
      <c r="N280" s="80"/>
      <c r="P280" s="80"/>
    </row>
    <row r="281" spans="12:16" ht="14.25" customHeight="1">
      <c r="L281" s="80"/>
      <c r="N281" s="80"/>
      <c r="P281" s="80"/>
    </row>
    <row r="282" spans="12:16" ht="14.25" customHeight="1">
      <c r="L282" s="80"/>
      <c r="N282" s="80"/>
      <c r="P282" s="80"/>
    </row>
    <row r="283" spans="12:16" ht="14.25" customHeight="1">
      <c r="L283" s="80"/>
      <c r="N283" s="80"/>
      <c r="P283" s="80"/>
    </row>
    <row r="284" spans="12:16" ht="14.25" customHeight="1">
      <c r="L284" s="80"/>
      <c r="N284" s="80"/>
      <c r="P284" s="80"/>
    </row>
    <row r="285" spans="12:16" ht="14.25" customHeight="1">
      <c r="L285" s="80"/>
      <c r="N285" s="80"/>
      <c r="P285" s="80"/>
    </row>
    <row r="286" spans="12:16" ht="14.25" customHeight="1">
      <c r="L286" s="80"/>
      <c r="N286" s="80"/>
      <c r="P286" s="80"/>
    </row>
    <row r="287" spans="12:16" ht="14.25" customHeight="1">
      <c r="L287" s="80"/>
      <c r="N287" s="80"/>
      <c r="P287" s="80"/>
    </row>
    <row r="288" spans="12:16" ht="14.25" customHeight="1">
      <c r="L288" s="80"/>
      <c r="N288" s="80"/>
      <c r="P288" s="80"/>
    </row>
    <row r="289" spans="12:16" ht="14.25" customHeight="1">
      <c r="L289" s="80"/>
      <c r="N289" s="80"/>
      <c r="P289" s="80"/>
    </row>
    <row r="290" spans="12:16" ht="14.25" customHeight="1">
      <c r="L290" s="80"/>
      <c r="N290" s="80"/>
      <c r="P290" s="80"/>
    </row>
    <row r="291" spans="12:16" ht="14.25" customHeight="1">
      <c r="L291" s="80"/>
      <c r="N291" s="80"/>
      <c r="P291" s="80"/>
    </row>
    <row r="292" spans="12:16" ht="14.25" customHeight="1">
      <c r="L292" s="80"/>
      <c r="N292" s="80"/>
      <c r="P292" s="80"/>
    </row>
    <row r="293" spans="12:16" ht="14.25" customHeight="1">
      <c r="L293" s="80"/>
      <c r="N293" s="80"/>
      <c r="P293" s="80"/>
    </row>
    <row r="294" spans="12:16" ht="14.25" customHeight="1">
      <c r="L294" s="80"/>
      <c r="N294" s="80"/>
      <c r="P294" s="80"/>
    </row>
    <row r="295" spans="12:16" ht="14.25" customHeight="1">
      <c r="L295" s="80"/>
      <c r="N295" s="80"/>
      <c r="P295" s="80"/>
    </row>
    <row r="296" spans="12:16" ht="14.25" customHeight="1">
      <c r="L296" s="80"/>
      <c r="N296" s="80"/>
      <c r="P296" s="80"/>
    </row>
    <row r="297" spans="12:16" ht="14.25" customHeight="1">
      <c r="L297" s="80"/>
      <c r="N297" s="80"/>
      <c r="P297" s="80"/>
    </row>
    <row r="298" spans="12:16" ht="14.25" customHeight="1">
      <c r="L298" s="80"/>
      <c r="N298" s="80"/>
      <c r="P298" s="80"/>
    </row>
    <row r="299" spans="12:16" ht="14.25" customHeight="1">
      <c r="L299" s="80"/>
      <c r="N299" s="80"/>
      <c r="P299" s="80"/>
    </row>
    <row r="300" spans="12:16" ht="14.25" customHeight="1">
      <c r="L300" s="80"/>
      <c r="N300" s="80"/>
      <c r="P300" s="80"/>
    </row>
    <row r="301" spans="12:16" ht="14.25" customHeight="1">
      <c r="L301" s="80"/>
      <c r="N301" s="80"/>
      <c r="P301" s="80"/>
    </row>
    <row r="302" spans="12:16" ht="14.25" customHeight="1">
      <c r="L302" s="80"/>
      <c r="N302" s="80"/>
      <c r="P302" s="80"/>
    </row>
    <row r="303" spans="12:16" ht="14.25" customHeight="1">
      <c r="L303" s="80"/>
      <c r="N303" s="80"/>
      <c r="P303" s="80"/>
    </row>
    <row r="304" spans="12:16" ht="14.25" customHeight="1">
      <c r="L304" s="80"/>
      <c r="N304" s="80"/>
      <c r="P304" s="80"/>
    </row>
    <row r="305" spans="12:16" ht="14.25" customHeight="1">
      <c r="L305" s="80"/>
      <c r="N305" s="80"/>
      <c r="P305" s="80"/>
    </row>
    <row r="306" spans="12:16" ht="14.25" customHeight="1">
      <c r="L306" s="80"/>
      <c r="N306" s="80"/>
      <c r="P306" s="80"/>
    </row>
    <row r="307" spans="12:16" ht="14.25" customHeight="1">
      <c r="L307" s="80"/>
      <c r="N307" s="80"/>
      <c r="P307" s="80"/>
    </row>
    <row r="308" spans="12:16" ht="14.25" customHeight="1">
      <c r="L308" s="80"/>
      <c r="N308" s="80"/>
      <c r="P308" s="80"/>
    </row>
    <row r="309" spans="12:16" ht="14.25" customHeight="1">
      <c r="L309" s="80"/>
      <c r="N309" s="80"/>
      <c r="P309" s="80"/>
    </row>
    <row r="310" spans="12:16" ht="14.25" customHeight="1">
      <c r="L310" s="80"/>
      <c r="N310" s="80"/>
      <c r="P310" s="80"/>
    </row>
    <row r="311" spans="12:16" ht="14.25" customHeight="1">
      <c r="L311" s="80"/>
      <c r="N311" s="80"/>
      <c r="P311" s="80"/>
    </row>
    <row r="312" spans="12:16" ht="14.25" customHeight="1">
      <c r="L312" s="80"/>
      <c r="N312" s="80"/>
      <c r="P312" s="80"/>
    </row>
    <row r="313" spans="12:16" ht="14.25" customHeight="1">
      <c r="L313" s="80"/>
      <c r="N313" s="80"/>
      <c r="P313" s="80"/>
    </row>
    <row r="314" spans="12:16" ht="14.25" customHeight="1">
      <c r="L314" s="80"/>
      <c r="N314" s="80"/>
      <c r="P314" s="80"/>
    </row>
    <row r="315" spans="12:16" ht="14.25" customHeight="1">
      <c r="L315" s="80"/>
      <c r="N315" s="80"/>
      <c r="P315" s="80"/>
    </row>
    <row r="316" spans="12:16" ht="14.25" customHeight="1">
      <c r="L316" s="80"/>
      <c r="N316" s="80"/>
      <c r="P316" s="80"/>
    </row>
    <row r="317" spans="12:16" ht="14.25" customHeight="1">
      <c r="L317" s="80"/>
      <c r="N317" s="80"/>
      <c r="P317" s="80"/>
    </row>
    <row r="318" spans="12:16" ht="14.25" customHeight="1">
      <c r="L318" s="80"/>
      <c r="N318" s="80"/>
      <c r="P318" s="80"/>
    </row>
    <row r="319" spans="12:16" ht="14.25" customHeight="1">
      <c r="L319" s="80"/>
      <c r="N319" s="80"/>
      <c r="P319" s="80"/>
    </row>
    <row r="320" spans="12:16" ht="14.25" customHeight="1">
      <c r="L320" s="80"/>
      <c r="N320" s="80"/>
      <c r="P320" s="80"/>
    </row>
    <row r="321" spans="12:16" ht="14.25" customHeight="1">
      <c r="L321" s="80"/>
      <c r="N321" s="80"/>
      <c r="P321" s="80"/>
    </row>
    <row r="322" spans="12:16" ht="14.25" customHeight="1">
      <c r="L322" s="80"/>
      <c r="N322" s="80"/>
      <c r="P322" s="80"/>
    </row>
    <row r="323" spans="12:16" ht="14.25" customHeight="1">
      <c r="L323" s="80"/>
      <c r="N323" s="80"/>
      <c r="P323" s="80"/>
    </row>
    <row r="324" spans="12:16" ht="14.25" customHeight="1">
      <c r="L324" s="80"/>
      <c r="N324" s="80"/>
      <c r="P324" s="80"/>
    </row>
    <row r="325" spans="12:16" ht="14.25" customHeight="1">
      <c r="L325" s="80"/>
      <c r="N325" s="80"/>
      <c r="P325" s="80"/>
    </row>
    <row r="326" spans="12:16" ht="14.25" customHeight="1">
      <c r="L326" s="80"/>
      <c r="N326" s="80"/>
      <c r="P326" s="80"/>
    </row>
    <row r="327" spans="12:16" ht="14.25" customHeight="1">
      <c r="L327" s="80"/>
      <c r="N327" s="80"/>
      <c r="P327" s="80"/>
    </row>
    <row r="328" spans="12:16" ht="14.25" customHeight="1">
      <c r="L328" s="80"/>
      <c r="N328" s="80"/>
      <c r="P328" s="80"/>
    </row>
    <row r="329" spans="12:16" ht="14.25" customHeight="1">
      <c r="L329" s="80"/>
      <c r="N329" s="80"/>
      <c r="P329" s="80"/>
    </row>
    <row r="330" spans="12:16" ht="14.25" customHeight="1">
      <c r="L330" s="80"/>
      <c r="N330" s="80"/>
      <c r="P330" s="80"/>
    </row>
    <row r="331" spans="12:16" ht="14.25" customHeight="1">
      <c r="L331" s="80"/>
      <c r="N331" s="80"/>
      <c r="P331" s="80"/>
    </row>
    <row r="332" spans="12:16" ht="14.25" customHeight="1">
      <c r="L332" s="80"/>
      <c r="N332" s="80"/>
      <c r="P332" s="80"/>
    </row>
    <row r="333" spans="12:16" ht="14.25" customHeight="1">
      <c r="L333" s="80"/>
      <c r="N333" s="80"/>
      <c r="P333" s="80"/>
    </row>
    <row r="334" spans="12:16" ht="14.25" customHeight="1">
      <c r="L334" s="80"/>
      <c r="N334" s="80"/>
      <c r="P334" s="80"/>
    </row>
    <row r="335" spans="12:16" ht="14.25" customHeight="1">
      <c r="L335" s="80"/>
      <c r="N335" s="80"/>
      <c r="P335" s="80"/>
    </row>
    <row r="336" spans="12:16" ht="14.25" customHeight="1">
      <c r="L336" s="80"/>
      <c r="N336" s="80"/>
      <c r="P336" s="80"/>
    </row>
    <row r="337" spans="12:16" ht="14.25" customHeight="1">
      <c r="L337" s="80"/>
      <c r="N337" s="80"/>
      <c r="P337" s="80"/>
    </row>
    <row r="338" spans="12:16" ht="14.25" customHeight="1">
      <c r="L338" s="80"/>
      <c r="N338" s="80"/>
      <c r="P338" s="80"/>
    </row>
    <row r="339" spans="12:16" ht="14.25" customHeight="1">
      <c r="L339" s="80"/>
      <c r="N339" s="80"/>
      <c r="P339" s="80"/>
    </row>
    <row r="340" spans="12:16" ht="14.25" customHeight="1">
      <c r="L340" s="80"/>
      <c r="N340" s="80"/>
      <c r="P340" s="80"/>
    </row>
    <row r="341" spans="12:16" ht="14.25" customHeight="1">
      <c r="L341" s="80"/>
      <c r="N341" s="80"/>
      <c r="P341" s="80"/>
    </row>
    <row r="342" spans="12:16" ht="14.25" customHeight="1">
      <c r="L342" s="80"/>
      <c r="N342" s="80"/>
      <c r="P342" s="80"/>
    </row>
    <row r="343" spans="12:16" ht="14.25" customHeight="1">
      <c r="L343" s="80"/>
      <c r="N343" s="80"/>
      <c r="P343" s="80"/>
    </row>
    <row r="344" spans="12:16" ht="14.25" customHeight="1">
      <c r="L344" s="80"/>
      <c r="N344" s="80"/>
      <c r="P344" s="80"/>
    </row>
    <row r="345" spans="12:16" ht="14.25" customHeight="1">
      <c r="L345" s="80"/>
      <c r="N345" s="80"/>
      <c r="P345" s="80"/>
    </row>
    <row r="346" spans="12:16" ht="14.25" customHeight="1">
      <c r="L346" s="80"/>
      <c r="N346" s="80"/>
      <c r="P346" s="80"/>
    </row>
    <row r="347" spans="12:16" ht="14.25" customHeight="1">
      <c r="L347" s="80"/>
      <c r="N347" s="80"/>
      <c r="P347" s="80"/>
    </row>
    <row r="348" spans="12:16" ht="14.25" customHeight="1">
      <c r="L348" s="80"/>
      <c r="N348" s="80"/>
      <c r="P348" s="80"/>
    </row>
    <row r="349" spans="12:16" ht="14.25" customHeight="1">
      <c r="L349" s="80"/>
      <c r="N349" s="80"/>
      <c r="P349" s="80"/>
    </row>
    <row r="350" spans="12:16" ht="14.25" customHeight="1">
      <c r="L350" s="80"/>
      <c r="N350" s="80"/>
      <c r="P350" s="80"/>
    </row>
    <row r="351" spans="12:16" ht="14.25" customHeight="1">
      <c r="L351" s="80"/>
      <c r="N351" s="80"/>
      <c r="P351" s="80"/>
    </row>
    <row r="352" spans="12:16" ht="14.25" customHeight="1">
      <c r="L352" s="80"/>
      <c r="N352" s="80"/>
      <c r="P352" s="80"/>
    </row>
    <row r="353" spans="12:16" ht="14.25" customHeight="1">
      <c r="L353" s="80"/>
      <c r="N353" s="80"/>
      <c r="P353" s="80"/>
    </row>
    <row r="354" spans="12:16" ht="14.25" customHeight="1">
      <c r="L354" s="80"/>
      <c r="N354" s="80"/>
      <c r="P354" s="80"/>
    </row>
    <row r="355" spans="12:16" ht="14.25" customHeight="1">
      <c r="L355" s="80"/>
      <c r="N355" s="80"/>
      <c r="P355" s="80"/>
    </row>
    <row r="356" spans="12:16" ht="14.25" customHeight="1">
      <c r="L356" s="80"/>
      <c r="N356" s="80"/>
      <c r="P356" s="80"/>
    </row>
    <row r="357" spans="12:16" ht="14.25" customHeight="1">
      <c r="L357" s="80"/>
      <c r="N357" s="80"/>
      <c r="P357" s="80"/>
    </row>
    <row r="358" spans="12:16" ht="14.25" customHeight="1">
      <c r="L358" s="80"/>
      <c r="N358" s="80"/>
      <c r="P358" s="80"/>
    </row>
    <row r="359" spans="12:16" ht="14.25" customHeight="1">
      <c r="L359" s="80"/>
      <c r="N359" s="80"/>
      <c r="P359" s="80"/>
    </row>
    <row r="360" spans="12:16" ht="14.25" customHeight="1">
      <c r="L360" s="80"/>
      <c r="N360" s="80"/>
      <c r="P360" s="80"/>
    </row>
    <row r="361" spans="12:16" ht="14.25" customHeight="1">
      <c r="L361" s="80"/>
      <c r="N361" s="80"/>
      <c r="P361" s="80"/>
    </row>
    <row r="362" spans="12:16" ht="14.25" customHeight="1">
      <c r="L362" s="80"/>
      <c r="N362" s="80"/>
      <c r="P362" s="80"/>
    </row>
    <row r="363" spans="12:16" ht="14.25" customHeight="1">
      <c r="L363" s="80"/>
      <c r="N363" s="80"/>
      <c r="P363" s="80"/>
    </row>
    <row r="364" spans="12:16" ht="14.25" customHeight="1">
      <c r="L364" s="80"/>
      <c r="N364" s="80"/>
      <c r="P364" s="80"/>
    </row>
    <row r="365" spans="12:16" ht="14.25" customHeight="1">
      <c r="L365" s="80"/>
      <c r="N365" s="80"/>
      <c r="P365" s="80"/>
    </row>
    <row r="366" spans="12:16" ht="14.25" customHeight="1">
      <c r="L366" s="80"/>
      <c r="N366" s="80"/>
      <c r="P366" s="80"/>
    </row>
    <row r="367" spans="12:16" ht="14.25" customHeight="1">
      <c r="L367" s="80"/>
      <c r="N367" s="80"/>
      <c r="P367" s="80"/>
    </row>
    <row r="368" spans="12:16" ht="14.25" customHeight="1">
      <c r="L368" s="80"/>
      <c r="N368" s="80"/>
      <c r="P368" s="80"/>
    </row>
    <row r="369" spans="12:16" ht="14.25" customHeight="1">
      <c r="L369" s="80"/>
      <c r="N369" s="80"/>
      <c r="P369" s="80"/>
    </row>
    <row r="370" spans="12:16" ht="14.25" customHeight="1">
      <c r="L370" s="80"/>
      <c r="N370" s="80"/>
      <c r="P370" s="80"/>
    </row>
    <row r="371" spans="12:16" ht="14.25" customHeight="1">
      <c r="L371" s="80"/>
      <c r="N371" s="80"/>
      <c r="P371" s="80"/>
    </row>
    <row r="372" spans="12:16" ht="14.25" customHeight="1">
      <c r="L372" s="80"/>
      <c r="N372" s="80"/>
      <c r="P372" s="80"/>
    </row>
    <row r="373" spans="12:16" ht="14.25" customHeight="1">
      <c r="L373" s="80"/>
      <c r="N373" s="80"/>
      <c r="P373" s="80"/>
    </row>
    <row r="374" spans="12:16" ht="14.25" customHeight="1">
      <c r="L374" s="80"/>
      <c r="N374" s="80"/>
      <c r="P374" s="80"/>
    </row>
    <row r="375" spans="12:16" ht="14.25" customHeight="1">
      <c r="L375" s="80"/>
      <c r="N375" s="80"/>
      <c r="P375" s="80"/>
    </row>
    <row r="376" spans="12:16" ht="14.25" customHeight="1">
      <c r="L376" s="80"/>
      <c r="N376" s="80"/>
      <c r="P376" s="80"/>
    </row>
    <row r="377" spans="12:16" ht="14.25" customHeight="1">
      <c r="L377" s="80"/>
      <c r="N377" s="80"/>
      <c r="P377" s="80"/>
    </row>
    <row r="378" spans="12:16" ht="14.25" customHeight="1">
      <c r="L378" s="80"/>
      <c r="N378" s="80"/>
      <c r="P378" s="80"/>
    </row>
    <row r="379" spans="12:16" ht="14.25" customHeight="1">
      <c r="L379" s="80"/>
      <c r="N379" s="80"/>
      <c r="P379" s="80"/>
    </row>
    <row r="380" spans="12:16" ht="14.25" customHeight="1">
      <c r="L380" s="80"/>
      <c r="N380" s="80"/>
      <c r="P380" s="80"/>
    </row>
    <row r="381" spans="12:16" ht="14.25" customHeight="1">
      <c r="L381" s="80"/>
      <c r="N381" s="80"/>
      <c r="P381" s="80"/>
    </row>
    <row r="382" spans="12:16" ht="14.25" customHeight="1">
      <c r="L382" s="80"/>
      <c r="N382" s="80"/>
      <c r="P382" s="80"/>
    </row>
    <row r="383" spans="12:16" ht="14.25" customHeight="1">
      <c r="L383" s="80"/>
      <c r="N383" s="80"/>
      <c r="P383" s="80"/>
    </row>
    <row r="384" spans="12:16" ht="14.25" customHeight="1">
      <c r="L384" s="80"/>
      <c r="N384" s="80"/>
      <c r="P384" s="80"/>
    </row>
    <row r="385" spans="12:16" ht="14.25" customHeight="1">
      <c r="L385" s="80"/>
      <c r="N385" s="80"/>
      <c r="P385" s="80"/>
    </row>
    <row r="386" spans="12:16" ht="14.25" customHeight="1">
      <c r="L386" s="80"/>
      <c r="N386" s="80"/>
      <c r="P386" s="80"/>
    </row>
    <row r="387" spans="12:16" ht="14.25" customHeight="1">
      <c r="L387" s="80"/>
      <c r="N387" s="80"/>
      <c r="P387" s="80"/>
    </row>
    <row r="388" spans="12:16" ht="14.25" customHeight="1">
      <c r="L388" s="80"/>
      <c r="N388" s="80"/>
      <c r="P388" s="80"/>
    </row>
    <row r="389" spans="12:16" ht="14.25" customHeight="1">
      <c r="L389" s="80"/>
      <c r="N389" s="80"/>
      <c r="P389" s="80"/>
    </row>
    <row r="390" spans="12:16" ht="14.25" customHeight="1">
      <c r="L390" s="80"/>
      <c r="N390" s="80"/>
      <c r="P390" s="80"/>
    </row>
    <row r="391" spans="12:16" ht="14.25" customHeight="1">
      <c r="L391" s="80"/>
      <c r="N391" s="80"/>
      <c r="P391" s="80"/>
    </row>
    <row r="392" spans="12:16" ht="14.25" customHeight="1">
      <c r="L392" s="80"/>
      <c r="N392" s="80"/>
      <c r="P392" s="80"/>
    </row>
    <row r="393" spans="12:16" ht="14.25" customHeight="1">
      <c r="L393" s="80"/>
      <c r="N393" s="80"/>
      <c r="P393" s="80"/>
    </row>
    <row r="394" spans="12:16" ht="14.25" customHeight="1">
      <c r="L394" s="80"/>
      <c r="N394" s="80"/>
      <c r="P394" s="80"/>
    </row>
    <row r="395" spans="12:16" ht="14.25" customHeight="1">
      <c r="L395" s="80"/>
      <c r="N395" s="80"/>
      <c r="P395" s="80"/>
    </row>
    <row r="396" spans="12:16" ht="14.25" customHeight="1">
      <c r="L396" s="80"/>
      <c r="N396" s="80"/>
      <c r="P396" s="80"/>
    </row>
    <row r="397" spans="12:16" ht="14.25" customHeight="1">
      <c r="L397" s="80"/>
      <c r="N397" s="80"/>
      <c r="P397" s="80"/>
    </row>
    <row r="398" spans="12:16" ht="14.25" customHeight="1">
      <c r="L398" s="80"/>
      <c r="N398" s="80"/>
      <c r="P398" s="80"/>
    </row>
    <row r="399" spans="12:16" ht="14.25" customHeight="1">
      <c r="L399" s="80"/>
      <c r="N399" s="80"/>
      <c r="P399" s="80"/>
    </row>
    <row r="400" spans="12:16" ht="14.25" customHeight="1">
      <c r="L400" s="80"/>
      <c r="N400" s="80"/>
      <c r="P400" s="80"/>
    </row>
    <row r="401" spans="12:16" ht="14.25" customHeight="1">
      <c r="L401" s="80"/>
      <c r="N401" s="80"/>
      <c r="P401" s="80"/>
    </row>
    <row r="402" spans="12:16" ht="14.25" customHeight="1">
      <c r="L402" s="80"/>
      <c r="N402" s="80"/>
      <c r="P402" s="80"/>
    </row>
    <row r="403" spans="12:16" ht="14.25" customHeight="1">
      <c r="L403" s="80"/>
      <c r="N403" s="80"/>
      <c r="P403" s="80"/>
    </row>
    <row r="404" spans="12:16" ht="14.25" customHeight="1">
      <c r="L404" s="80"/>
      <c r="N404" s="80"/>
      <c r="P404" s="80"/>
    </row>
    <row r="405" spans="12:16" ht="14.25" customHeight="1">
      <c r="L405" s="80"/>
      <c r="N405" s="80"/>
      <c r="P405" s="80"/>
    </row>
    <row r="406" spans="12:16" ht="14.25" customHeight="1">
      <c r="L406" s="80"/>
      <c r="N406" s="80"/>
      <c r="P406" s="80"/>
    </row>
    <row r="407" spans="12:16" ht="14.25" customHeight="1">
      <c r="L407" s="80"/>
      <c r="N407" s="80"/>
      <c r="P407" s="80"/>
    </row>
    <row r="408" spans="12:16" ht="14.25" customHeight="1">
      <c r="L408" s="80"/>
      <c r="N408" s="80"/>
      <c r="P408" s="80"/>
    </row>
    <row r="409" spans="12:16" ht="14.25" customHeight="1">
      <c r="L409" s="80"/>
      <c r="N409" s="80"/>
      <c r="P409" s="80"/>
    </row>
    <row r="410" spans="12:16" ht="14.25" customHeight="1">
      <c r="L410" s="80"/>
      <c r="N410" s="80"/>
      <c r="P410" s="80"/>
    </row>
    <row r="411" spans="12:16" ht="14.25" customHeight="1">
      <c r="L411" s="80"/>
      <c r="N411" s="80"/>
      <c r="P411" s="80"/>
    </row>
    <row r="412" spans="12:16" ht="14.25" customHeight="1">
      <c r="L412" s="80"/>
      <c r="N412" s="80"/>
      <c r="P412" s="80"/>
    </row>
    <row r="413" spans="12:16" ht="14.25" customHeight="1">
      <c r="L413" s="80"/>
      <c r="N413" s="80"/>
      <c r="P413" s="80"/>
    </row>
    <row r="414" spans="12:16" ht="14.25" customHeight="1">
      <c r="L414" s="80"/>
      <c r="N414" s="80"/>
      <c r="P414" s="80"/>
    </row>
    <row r="415" spans="12:16" ht="14.25" customHeight="1">
      <c r="L415" s="80"/>
      <c r="N415" s="80"/>
      <c r="P415" s="80"/>
    </row>
    <row r="416" spans="12:16" ht="14.25" customHeight="1">
      <c r="L416" s="80"/>
      <c r="N416" s="80"/>
      <c r="P416" s="80"/>
    </row>
    <row r="417" spans="12:16" ht="14.25" customHeight="1">
      <c r="L417" s="80"/>
      <c r="N417" s="80"/>
      <c r="P417" s="80"/>
    </row>
    <row r="418" spans="12:16" ht="14.25" customHeight="1">
      <c r="L418" s="80"/>
      <c r="N418" s="80"/>
      <c r="P418" s="80"/>
    </row>
    <row r="419" spans="12:16" ht="14.25" customHeight="1">
      <c r="L419" s="80"/>
      <c r="N419" s="80"/>
      <c r="P419" s="80"/>
    </row>
    <row r="420" spans="12:16" ht="14.25" customHeight="1">
      <c r="L420" s="80"/>
      <c r="N420" s="80"/>
      <c r="P420" s="80"/>
    </row>
    <row r="421" spans="12:16" ht="14.25" customHeight="1">
      <c r="L421" s="80"/>
      <c r="N421" s="80"/>
      <c r="P421" s="80"/>
    </row>
    <row r="422" spans="12:16" ht="14.25" customHeight="1">
      <c r="L422" s="80"/>
      <c r="N422" s="80"/>
      <c r="P422" s="80"/>
    </row>
    <row r="423" spans="12:16" ht="14.25" customHeight="1">
      <c r="L423" s="80"/>
      <c r="N423" s="80"/>
      <c r="P423" s="80"/>
    </row>
    <row r="424" spans="12:16" ht="14.25" customHeight="1">
      <c r="L424" s="80"/>
      <c r="N424" s="80"/>
      <c r="P424" s="80"/>
    </row>
    <row r="425" spans="12:16" ht="14.25" customHeight="1">
      <c r="L425" s="80"/>
      <c r="N425" s="80"/>
      <c r="P425" s="80"/>
    </row>
    <row r="426" spans="12:16" ht="14.25" customHeight="1">
      <c r="L426" s="80"/>
      <c r="N426" s="80"/>
      <c r="P426" s="80"/>
    </row>
    <row r="427" spans="12:16" ht="14.25" customHeight="1">
      <c r="L427" s="80"/>
      <c r="N427" s="80"/>
      <c r="P427" s="80"/>
    </row>
    <row r="428" spans="12:16" ht="14.25" customHeight="1">
      <c r="L428" s="80"/>
      <c r="N428" s="80"/>
      <c r="P428" s="80"/>
    </row>
    <row r="429" spans="12:16" ht="14.25" customHeight="1">
      <c r="L429" s="80"/>
      <c r="N429" s="80"/>
      <c r="P429" s="80"/>
    </row>
    <row r="430" spans="12:16" ht="14.25" customHeight="1">
      <c r="L430" s="80"/>
      <c r="N430" s="80"/>
      <c r="P430" s="80"/>
    </row>
    <row r="431" spans="12:16" ht="14.25" customHeight="1">
      <c r="L431" s="80"/>
      <c r="N431" s="80"/>
      <c r="P431" s="80"/>
    </row>
    <row r="432" spans="12:16" ht="14.25" customHeight="1">
      <c r="L432" s="80"/>
      <c r="N432" s="80"/>
      <c r="P432" s="80"/>
    </row>
    <row r="433" spans="12:16" ht="14.25" customHeight="1">
      <c r="L433" s="80"/>
      <c r="N433" s="80"/>
      <c r="P433" s="80"/>
    </row>
    <row r="434" spans="12:16" ht="14.25" customHeight="1">
      <c r="L434" s="80"/>
      <c r="N434" s="80"/>
      <c r="P434" s="80"/>
    </row>
    <row r="435" spans="12:16" ht="14.25" customHeight="1">
      <c r="L435" s="80"/>
      <c r="N435" s="80"/>
      <c r="P435" s="80"/>
    </row>
    <row r="436" spans="12:16" ht="14.25" customHeight="1">
      <c r="L436" s="80"/>
      <c r="N436" s="80"/>
      <c r="P436" s="80"/>
    </row>
    <row r="437" spans="12:16" ht="14.25" customHeight="1">
      <c r="L437" s="80"/>
      <c r="N437" s="80"/>
      <c r="P437" s="80"/>
    </row>
    <row r="438" spans="12:16" ht="14.25" customHeight="1">
      <c r="L438" s="80"/>
      <c r="N438" s="80"/>
      <c r="P438" s="80"/>
    </row>
    <row r="439" spans="12:16" ht="14.25" customHeight="1">
      <c r="L439" s="80"/>
      <c r="N439" s="80"/>
      <c r="P439" s="80"/>
    </row>
    <row r="440" spans="12:16" ht="14.25" customHeight="1">
      <c r="L440" s="80"/>
      <c r="N440" s="80"/>
      <c r="P440" s="80"/>
    </row>
    <row r="441" spans="12:16" ht="14.25" customHeight="1">
      <c r="L441" s="80"/>
      <c r="N441" s="80"/>
      <c r="P441" s="80"/>
    </row>
    <row r="442" spans="12:16" ht="14.25" customHeight="1">
      <c r="L442" s="80"/>
      <c r="N442" s="80"/>
      <c r="P442" s="80"/>
    </row>
    <row r="443" spans="12:16" ht="14.25" customHeight="1">
      <c r="L443" s="80"/>
      <c r="N443" s="80"/>
      <c r="P443" s="80"/>
    </row>
    <row r="444" spans="12:16" ht="14.25" customHeight="1">
      <c r="L444" s="80"/>
      <c r="N444" s="80"/>
      <c r="P444" s="80"/>
    </row>
    <row r="445" spans="12:16" ht="14.25" customHeight="1">
      <c r="L445" s="80"/>
      <c r="N445" s="80"/>
      <c r="P445" s="80"/>
    </row>
    <row r="446" spans="12:16" ht="14.25" customHeight="1">
      <c r="L446" s="80"/>
      <c r="N446" s="80"/>
      <c r="P446" s="80"/>
    </row>
    <row r="447" spans="12:16" ht="14.25" customHeight="1">
      <c r="L447" s="80"/>
      <c r="N447" s="80"/>
      <c r="P447" s="80"/>
    </row>
    <row r="448" spans="12:16" ht="14.25" customHeight="1">
      <c r="L448" s="80"/>
      <c r="N448" s="80"/>
      <c r="P448" s="80"/>
    </row>
    <row r="449" spans="12:16" ht="14.25" customHeight="1">
      <c r="L449" s="80"/>
      <c r="N449" s="80"/>
      <c r="P449" s="80"/>
    </row>
    <row r="450" spans="12:16" ht="14.25" customHeight="1">
      <c r="L450" s="80"/>
      <c r="N450" s="80"/>
      <c r="P450" s="80"/>
    </row>
    <row r="451" spans="12:16" ht="14.25" customHeight="1">
      <c r="L451" s="80"/>
      <c r="N451" s="80"/>
      <c r="P451" s="80"/>
    </row>
    <row r="452" spans="12:16" ht="14.25" customHeight="1">
      <c r="L452" s="80"/>
      <c r="N452" s="80"/>
      <c r="P452" s="80"/>
    </row>
    <row r="453" spans="12:16" ht="14.25" customHeight="1">
      <c r="L453" s="80"/>
      <c r="N453" s="80"/>
      <c r="P453" s="80"/>
    </row>
    <row r="454" spans="12:16" ht="14.25" customHeight="1">
      <c r="L454" s="80"/>
      <c r="N454" s="80"/>
      <c r="P454" s="80"/>
    </row>
    <row r="455" spans="12:16" ht="14.25" customHeight="1">
      <c r="L455" s="80"/>
      <c r="N455" s="80"/>
      <c r="P455" s="80"/>
    </row>
    <row r="456" spans="12:16" ht="14.25" customHeight="1">
      <c r="L456" s="80"/>
      <c r="N456" s="80"/>
      <c r="P456" s="80"/>
    </row>
    <row r="457" spans="12:16" ht="14.25" customHeight="1">
      <c r="L457" s="80"/>
      <c r="N457" s="80"/>
      <c r="P457" s="80"/>
    </row>
    <row r="458" spans="12:16" ht="14.25" customHeight="1">
      <c r="L458" s="80"/>
      <c r="N458" s="80"/>
      <c r="P458" s="80"/>
    </row>
    <row r="459" spans="12:16" ht="14.25" customHeight="1">
      <c r="L459" s="80"/>
      <c r="N459" s="80"/>
      <c r="P459" s="80"/>
    </row>
    <row r="460" spans="12:16" ht="14.25" customHeight="1">
      <c r="L460" s="80"/>
      <c r="N460" s="80"/>
      <c r="P460" s="80"/>
    </row>
    <row r="461" spans="12:16" ht="14.25" customHeight="1">
      <c r="L461" s="80"/>
      <c r="N461" s="80"/>
      <c r="P461" s="80"/>
    </row>
    <row r="462" spans="12:16" ht="14.25" customHeight="1">
      <c r="L462" s="80"/>
      <c r="N462" s="80"/>
      <c r="P462" s="80"/>
    </row>
    <row r="463" spans="12:16" ht="14.25" customHeight="1">
      <c r="L463" s="80"/>
      <c r="N463" s="80"/>
      <c r="P463" s="80"/>
    </row>
    <row r="464" spans="12:16" ht="14.25" customHeight="1">
      <c r="L464" s="80"/>
      <c r="N464" s="80"/>
      <c r="P464" s="80"/>
    </row>
    <row r="465" spans="12:16" ht="14.25" customHeight="1">
      <c r="L465" s="80"/>
      <c r="N465" s="80"/>
      <c r="P465" s="80"/>
    </row>
    <row r="466" spans="12:16" ht="14.25" customHeight="1">
      <c r="L466" s="80"/>
      <c r="N466" s="80"/>
      <c r="P466" s="80"/>
    </row>
    <row r="467" spans="12:16" ht="14.25" customHeight="1">
      <c r="L467" s="80"/>
      <c r="N467" s="80"/>
      <c r="P467" s="80"/>
    </row>
    <row r="468" spans="12:16" ht="14.25" customHeight="1">
      <c r="L468" s="80"/>
      <c r="N468" s="80"/>
      <c r="P468" s="80"/>
    </row>
    <row r="469" spans="12:16" ht="14.25" customHeight="1">
      <c r="L469" s="80"/>
      <c r="N469" s="80"/>
      <c r="P469" s="80"/>
    </row>
    <row r="470" spans="12:16" ht="14.25" customHeight="1">
      <c r="L470" s="80"/>
      <c r="N470" s="80"/>
      <c r="P470" s="80"/>
    </row>
    <row r="471" spans="12:16" ht="14.25" customHeight="1">
      <c r="L471" s="80"/>
      <c r="N471" s="80"/>
      <c r="P471" s="80"/>
    </row>
    <row r="472" spans="12:16" ht="14.25" customHeight="1">
      <c r="L472" s="80"/>
      <c r="N472" s="80"/>
      <c r="P472" s="80"/>
    </row>
    <row r="473" spans="12:16" ht="14.25" customHeight="1">
      <c r="L473" s="80"/>
      <c r="N473" s="80"/>
      <c r="P473" s="80"/>
    </row>
    <row r="474" spans="12:16" ht="14.25" customHeight="1">
      <c r="L474" s="80"/>
      <c r="N474" s="80"/>
      <c r="P474" s="80"/>
    </row>
    <row r="475" spans="12:16" ht="14.25" customHeight="1">
      <c r="L475" s="80"/>
      <c r="N475" s="80"/>
      <c r="P475" s="80"/>
    </row>
    <row r="476" spans="12:16" ht="14.25" customHeight="1">
      <c r="L476" s="80"/>
      <c r="N476" s="80"/>
      <c r="P476" s="80"/>
    </row>
    <row r="477" spans="12:16" ht="14.25" customHeight="1">
      <c r="L477" s="80"/>
      <c r="N477" s="80"/>
      <c r="P477" s="80"/>
    </row>
    <row r="478" spans="12:16" ht="14.25" customHeight="1">
      <c r="L478" s="80"/>
      <c r="N478" s="80"/>
      <c r="P478" s="80"/>
    </row>
    <row r="479" spans="12:16" ht="14.25" customHeight="1">
      <c r="L479" s="80"/>
      <c r="N479" s="80"/>
      <c r="P479" s="80"/>
    </row>
    <row r="480" spans="12:16" ht="14.25" customHeight="1">
      <c r="L480" s="80"/>
      <c r="N480" s="80"/>
      <c r="P480" s="80"/>
    </row>
    <row r="481" spans="12:16" ht="14.25" customHeight="1">
      <c r="L481" s="80"/>
      <c r="N481" s="80"/>
      <c r="P481" s="80"/>
    </row>
    <row r="482" spans="12:16" ht="14.25" customHeight="1">
      <c r="L482" s="80"/>
      <c r="N482" s="80"/>
      <c r="P482" s="80"/>
    </row>
    <row r="483" spans="12:16" ht="14.25" customHeight="1">
      <c r="L483" s="80"/>
      <c r="N483" s="80"/>
      <c r="P483" s="80"/>
    </row>
    <row r="484" spans="12:16" ht="14.25" customHeight="1">
      <c r="L484" s="80"/>
      <c r="N484" s="80"/>
      <c r="P484" s="80"/>
    </row>
    <row r="485" spans="12:16" ht="14.25" customHeight="1">
      <c r="L485" s="80"/>
      <c r="N485" s="80"/>
      <c r="P485" s="80"/>
    </row>
    <row r="486" spans="12:16" ht="14.25" customHeight="1">
      <c r="L486" s="80"/>
      <c r="N486" s="80"/>
      <c r="P486" s="80"/>
    </row>
    <row r="487" spans="12:16" ht="14.25" customHeight="1">
      <c r="L487" s="80"/>
      <c r="N487" s="80"/>
      <c r="P487" s="80"/>
    </row>
    <row r="488" spans="12:16" ht="14.25" customHeight="1">
      <c r="L488" s="80"/>
      <c r="N488" s="80"/>
      <c r="P488" s="80"/>
    </row>
    <row r="489" spans="12:16" ht="14.25" customHeight="1">
      <c r="L489" s="80"/>
      <c r="N489" s="80"/>
      <c r="P489" s="80"/>
    </row>
    <row r="490" spans="12:16" ht="14.25" customHeight="1">
      <c r="L490" s="80"/>
      <c r="N490" s="80"/>
      <c r="P490" s="80"/>
    </row>
    <row r="491" spans="12:16" ht="14.25" customHeight="1">
      <c r="L491" s="80"/>
      <c r="N491" s="80"/>
      <c r="P491" s="80"/>
    </row>
    <row r="492" spans="12:16" ht="14.25" customHeight="1">
      <c r="L492" s="80"/>
      <c r="N492" s="80"/>
      <c r="P492" s="80"/>
    </row>
    <row r="493" spans="12:16" ht="14.25" customHeight="1">
      <c r="L493" s="80"/>
      <c r="N493" s="80"/>
      <c r="P493" s="80"/>
    </row>
    <row r="494" spans="12:16" ht="14.25" customHeight="1">
      <c r="L494" s="80"/>
      <c r="N494" s="80"/>
      <c r="P494" s="80"/>
    </row>
    <row r="495" spans="12:16" ht="14.25" customHeight="1">
      <c r="L495" s="80"/>
      <c r="N495" s="80"/>
      <c r="P495" s="80"/>
    </row>
    <row r="496" spans="12:16" ht="14.25" customHeight="1">
      <c r="L496" s="80"/>
      <c r="N496" s="80"/>
      <c r="P496" s="80"/>
    </row>
    <row r="497" spans="12:16" ht="14.25" customHeight="1">
      <c r="L497" s="80"/>
      <c r="N497" s="80"/>
      <c r="P497" s="80"/>
    </row>
    <row r="498" spans="12:16" ht="14.25" customHeight="1">
      <c r="L498" s="80"/>
      <c r="N498" s="80"/>
      <c r="P498" s="80"/>
    </row>
    <row r="499" spans="12:16" ht="14.25" customHeight="1">
      <c r="L499" s="80"/>
      <c r="N499" s="80"/>
      <c r="P499" s="80"/>
    </row>
    <row r="500" spans="12:16" ht="14.25" customHeight="1">
      <c r="L500" s="80"/>
      <c r="N500" s="80"/>
      <c r="P500" s="80"/>
    </row>
    <row r="501" spans="12:16" ht="14.25" customHeight="1">
      <c r="L501" s="80"/>
      <c r="N501" s="80"/>
      <c r="P501" s="80"/>
    </row>
    <row r="502" spans="12:16" ht="14.25" customHeight="1">
      <c r="L502" s="80"/>
      <c r="N502" s="80"/>
      <c r="P502" s="80"/>
    </row>
    <row r="503" spans="12:16" ht="14.25" customHeight="1">
      <c r="L503" s="80"/>
      <c r="N503" s="80"/>
      <c r="P503" s="80"/>
    </row>
    <row r="504" spans="12:16" ht="14.25" customHeight="1">
      <c r="L504" s="80"/>
      <c r="N504" s="80"/>
      <c r="P504" s="80"/>
    </row>
    <row r="505" spans="12:16" ht="14.25" customHeight="1">
      <c r="L505" s="80"/>
      <c r="N505" s="80"/>
      <c r="P505" s="80"/>
    </row>
    <row r="506" spans="12:16" ht="14.25" customHeight="1">
      <c r="L506" s="80"/>
      <c r="N506" s="80"/>
      <c r="P506" s="80"/>
    </row>
    <row r="507" spans="12:16" ht="14.25" customHeight="1">
      <c r="L507" s="80"/>
      <c r="N507" s="80"/>
      <c r="P507" s="80"/>
    </row>
    <row r="508" spans="12:16" ht="14.25" customHeight="1">
      <c r="L508" s="80"/>
      <c r="N508" s="80"/>
      <c r="P508" s="80"/>
    </row>
    <row r="509" spans="12:16" ht="14.25" customHeight="1">
      <c r="L509" s="80"/>
      <c r="N509" s="80"/>
      <c r="P509" s="80"/>
    </row>
    <row r="510" spans="12:16" ht="14.25" customHeight="1">
      <c r="L510" s="80"/>
      <c r="N510" s="80"/>
      <c r="P510" s="80"/>
    </row>
    <row r="511" spans="12:16" ht="14.25" customHeight="1">
      <c r="L511" s="80"/>
      <c r="N511" s="80"/>
      <c r="P511" s="80"/>
    </row>
    <row r="512" spans="12:16" ht="14.25" customHeight="1">
      <c r="L512" s="80"/>
      <c r="N512" s="80"/>
      <c r="P512" s="80"/>
    </row>
    <row r="513" spans="12:16" ht="14.25" customHeight="1">
      <c r="L513" s="80"/>
      <c r="N513" s="80"/>
      <c r="P513" s="80"/>
    </row>
    <row r="514" spans="12:16" ht="14.25" customHeight="1">
      <c r="L514" s="80"/>
      <c r="N514" s="80"/>
      <c r="P514" s="80"/>
    </row>
    <row r="515" spans="12:16" ht="14.25" customHeight="1">
      <c r="L515" s="80"/>
      <c r="N515" s="80"/>
      <c r="P515" s="80"/>
    </row>
    <row r="516" spans="12:16" ht="14.25" customHeight="1">
      <c r="L516" s="80"/>
      <c r="N516" s="80"/>
      <c r="P516" s="80"/>
    </row>
    <row r="517" spans="12:16" ht="14.25" customHeight="1">
      <c r="L517" s="80"/>
      <c r="N517" s="80"/>
      <c r="P517" s="80"/>
    </row>
    <row r="518" spans="12:16" ht="14.25" customHeight="1">
      <c r="L518" s="80"/>
      <c r="N518" s="80"/>
      <c r="P518" s="80"/>
    </row>
    <row r="519" spans="12:16" ht="14.25" customHeight="1">
      <c r="L519" s="80"/>
      <c r="N519" s="80"/>
      <c r="P519" s="80"/>
    </row>
    <row r="520" spans="12:16" ht="14.25" customHeight="1">
      <c r="L520" s="80"/>
      <c r="N520" s="80"/>
      <c r="P520" s="80"/>
    </row>
    <row r="521" spans="12:16" ht="14.25" customHeight="1">
      <c r="L521" s="80"/>
      <c r="N521" s="80"/>
      <c r="P521" s="80"/>
    </row>
    <row r="522" spans="12:16" ht="14.25" customHeight="1">
      <c r="L522" s="80"/>
      <c r="N522" s="80"/>
      <c r="P522" s="80"/>
    </row>
    <row r="523" spans="12:16" ht="14.25" customHeight="1">
      <c r="L523" s="80"/>
      <c r="N523" s="80"/>
      <c r="P523" s="80"/>
    </row>
    <row r="524" spans="12:16" ht="14.25" customHeight="1">
      <c r="L524" s="80"/>
      <c r="N524" s="80"/>
      <c r="P524" s="80"/>
    </row>
    <row r="525" spans="12:16" ht="14.25" customHeight="1">
      <c r="L525" s="80"/>
      <c r="N525" s="80"/>
      <c r="P525" s="80"/>
    </row>
    <row r="526" spans="12:16" ht="14.25" customHeight="1">
      <c r="L526" s="80"/>
      <c r="N526" s="80"/>
      <c r="P526" s="80"/>
    </row>
    <row r="527" spans="12:16" ht="14.25" customHeight="1">
      <c r="L527" s="80"/>
      <c r="N527" s="80"/>
      <c r="P527" s="80"/>
    </row>
    <row r="528" spans="12:16" ht="14.25" customHeight="1">
      <c r="L528" s="80"/>
      <c r="N528" s="80"/>
      <c r="P528" s="80"/>
    </row>
    <row r="529" spans="12:16" ht="14.25" customHeight="1">
      <c r="L529" s="80"/>
      <c r="N529" s="80"/>
      <c r="P529" s="80"/>
    </row>
    <row r="530" spans="12:16" ht="14.25" customHeight="1">
      <c r="L530" s="80"/>
      <c r="N530" s="80"/>
      <c r="P530" s="80"/>
    </row>
    <row r="531" spans="12:16" ht="14.25" customHeight="1">
      <c r="L531" s="80"/>
      <c r="N531" s="80"/>
      <c r="P531" s="80"/>
    </row>
    <row r="532" spans="12:16" ht="14.25" customHeight="1">
      <c r="L532" s="80"/>
      <c r="N532" s="80"/>
      <c r="P532" s="80"/>
    </row>
    <row r="533" spans="12:16" ht="14.25" customHeight="1">
      <c r="L533" s="80"/>
      <c r="N533" s="80"/>
      <c r="P533" s="80"/>
    </row>
    <row r="534" spans="12:16" ht="14.25" customHeight="1">
      <c r="L534" s="80"/>
      <c r="N534" s="80"/>
      <c r="P534" s="80"/>
    </row>
    <row r="535" spans="12:16" ht="14.25" customHeight="1">
      <c r="L535" s="80"/>
      <c r="N535" s="80"/>
      <c r="P535" s="80"/>
    </row>
    <row r="536" spans="12:16" ht="14.25" customHeight="1">
      <c r="L536" s="80"/>
      <c r="N536" s="80"/>
      <c r="P536" s="80"/>
    </row>
    <row r="537" spans="12:16" ht="14.25" customHeight="1">
      <c r="L537" s="80"/>
      <c r="N537" s="80"/>
      <c r="P537" s="80"/>
    </row>
    <row r="538" spans="12:16" ht="14.25" customHeight="1">
      <c r="L538" s="80"/>
      <c r="N538" s="80"/>
      <c r="P538" s="80"/>
    </row>
    <row r="539" spans="12:16" ht="14.25" customHeight="1">
      <c r="L539" s="80"/>
      <c r="N539" s="80"/>
      <c r="P539" s="80"/>
    </row>
    <row r="540" spans="12:16" ht="14.25" customHeight="1">
      <c r="L540" s="80"/>
      <c r="N540" s="80"/>
      <c r="P540" s="80"/>
    </row>
    <row r="541" spans="12:16" ht="14.25" customHeight="1">
      <c r="L541" s="80"/>
      <c r="N541" s="80"/>
      <c r="P541" s="80"/>
    </row>
    <row r="542" spans="12:16" ht="14.25" customHeight="1">
      <c r="L542" s="80"/>
      <c r="N542" s="80"/>
      <c r="P542" s="80"/>
    </row>
    <row r="543" spans="12:16" ht="14.25" customHeight="1">
      <c r="L543" s="80"/>
      <c r="N543" s="80"/>
      <c r="P543" s="80"/>
    </row>
    <row r="544" spans="12:16" ht="14.25" customHeight="1">
      <c r="L544" s="80"/>
      <c r="N544" s="80"/>
      <c r="P544" s="80"/>
    </row>
    <row r="545" spans="12:16" ht="14.25" customHeight="1">
      <c r="L545" s="80"/>
      <c r="N545" s="80"/>
      <c r="P545" s="80"/>
    </row>
    <row r="546" spans="12:16" ht="14.25" customHeight="1">
      <c r="L546" s="80"/>
      <c r="N546" s="80"/>
      <c r="P546" s="80"/>
    </row>
    <row r="547" spans="12:16" ht="14.25" customHeight="1">
      <c r="L547" s="80"/>
      <c r="N547" s="80"/>
      <c r="P547" s="80"/>
    </row>
    <row r="548" spans="12:16" ht="14.25" customHeight="1">
      <c r="L548" s="80"/>
      <c r="N548" s="80"/>
      <c r="P548" s="80"/>
    </row>
    <row r="549" spans="12:16" ht="14.25" customHeight="1">
      <c r="L549" s="80"/>
      <c r="N549" s="80"/>
      <c r="P549" s="80"/>
    </row>
    <row r="550" spans="12:16" ht="14.25" customHeight="1">
      <c r="L550" s="80"/>
      <c r="N550" s="80"/>
      <c r="P550" s="80"/>
    </row>
    <row r="551" spans="12:16" ht="14.25" customHeight="1">
      <c r="L551" s="80"/>
      <c r="N551" s="80"/>
      <c r="P551" s="80"/>
    </row>
    <row r="552" spans="12:16" ht="14.25" customHeight="1">
      <c r="L552" s="80"/>
      <c r="N552" s="80"/>
      <c r="P552" s="80"/>
    </row>
    <row r="553" spans="12:16" ht="14.25" customHeight="1">
      <c r="L553" s="80"/>
      <c r="N553" s="80"/>
      <c r="P553" s="80"/>
    </row>
    <row r="554" spans="12:16" ht="14.25" customHeight="1">
      <c r="L554" s="80"/>
      <c r="N554" s="80"/>
      <c r="P554" s="80"/>
    </row>
    <row r="555" spans="12:16" ht="14.25" customHeight="1">
      <c r="L555" s="80"/>
      <c r="N555" s="80"/>
      <c r="P555" s="80"/>
    </row>
    <row r="556" spans="12:16" ht="14.25" customHeight="1">
      <c r="L556" s="80"/>
      <c r="N556" s="80"/>
      <c r="P556" s="80"/>
    </row>
    <row r="557" spans="12:16" ht="14.25" customHeight="1">
      <c r="L557" s="80"/>
      <c r="N557" s="80"/>
      <c r="P557" s="80"/>
    </row>
    <row r="558" spans="12:16" ht="14.25" customHeight="1">
      <c r="L558" s="80"/>
      <c r="N558" s="80"/>
      <c r="P558" s="80"/>
    </row>
    <row r="559" spans="12:16" ht="14.25" customHeight="1">
      <c r="L559" s="80"/>
      <c r="N559" s="80"/>
      <c r="P559" s="80"/>
    </row>
    <row r="560" spans="12:16" ht="14.25" customHeight="1">
      <c r="L560" s="80"/>
      <c r="N560" s="80"/>
      <c r="P560" s="80"/>
    </row>
    <row r="561" spans="12:16" ht="14.25" customHeight="1">
      <c r="L561" s="80"/>
      <c r="N561" s="80"/>
      <c r="P561" s="80"/>
    </row>
    <row r="562" spans="12:16" ht="14.25" customHeight="1">
      <c r="L562" s="80"/>
      <c r="N562" s="80"/>
      <c r="P562" s="80"/>
    </row>
    <row r="563" spans="12:16" ht="14.25" customHeight="1">
      <c r="L563" s="80"/>
      <c r="N563" s="80"/>
      <c r="P563" s="80"/>
    </row>
    <row r="564" spans="12:16" ht="14.25" customHeight="1">
      <c r="L564" s="80"/>
      <c r="N564" s="80"/>
      <c r="P564" s="80"/>
    </row>
    <row r="565" spans="12:16" ht="14.25" customHeight="1">
      <c r="L565" s="80"/>
      <c r="N565" s="80"/>
      <c r="P565" s="80"/>
    </row>
    <row r="566" spans="12:16" ht="14.25" customHeight="1">
      <c r="L566" s="80"/>
      <c r="N566" s="80"/>
      <c r="P566" s="80"/>
    </row>
    <row r="567" spans="12:16" ht="14.25" customHeight="1">
      <c r="L567" s="80"/>
      <c r="N567" s="80"/>
      <c r="P567" s="80"/>
    </row>
    <row r="568" spans="12:16" ht="14.25" customHeight="1">
      <c r="L568" s="80"/>
      <c r="N568" s="80"/>
      <c r="P568" s="80"/>
    </row>
    <row r="569" spans="12:16" ht="14.25" customHeight="1">
      <c r="L569" s="80"/>
      <c r="N569" s="80"/>
      <c r="P569" s="80"/>
    </row>
    <row r="570" spans="12:16" ht="14.25" customHeight="1">
      <c r="L570" s="80"/>
      <c r="N570" s="80"/>
      <c r="P570" s="80"/>
    </row>
    <row r="571" spans="12:16" ht="14.25" customHeight="1">
      <c r="L571" s="80"/>
      <c r="N571" s="80"/>
      <c r="P571" s="80"/>
    </row>
    <row r="572" spans="12:16" ht="14.25" customHeight="1">
      <c r="L572" s="80"/>
      <c r="N572" s="80"/>
      <c r="P572" s="80"/>
    </row>
    <row r="573" spans="12:16" ht="14.25" customHeight="1">
      <c r="L573" s="80"/>
      <c r="N573" s="80"/>
      <c r="P573" s="80"/>
    </row>
    <row r="574" spans="12:16" ht="14.25" customHeight="1">
      <c r="L574" s="80"/>
      <c r="N574" s="80"/>
      <c r="P574" s="80"/>
    </row>
    <row r="575" spans="12:16" ht="14.25" customHeight="1">
      <c r="L575" s="80"/>
      <c r="N575" s="80"/>
      <c r="P575" s="80"/>
    </row>
    <row r="576" spans="12:16" ht="14.25" customHeight="1">
      <c r="L576" s="80"/>
      <c r="N576" s="80"/>
      <c r="P576" s="80"/>
    </row>
    <row r="577" spans="12:16" ht="14.25" customHeight="1">
      <c r="L577" s="80"/>
      <c r="N577" s="80"/>
      <c r="P577" s="80"/>
    </row>
    <row r="578" spans="12:16" ht="14.25" customHeight="1">
      <c r="L578" s="80"/>
      <c r="N578" s="80"/>
      <c r="P578" s="80"/>
    </row>
    <row r="579" spans="12:16" ht="14.25" customHeight="1">
      <c r="L579" s="80"/>
      <c r="N579" s="80"/>
      <c r="P579" s="80"/>
    </row>
    <row r="580" spans="12:16" ht="14.25" customHeight="1">
      <c r="L580" s="80"/>
      <c r="N580" s="80"/>
      <c r="P580" s="80"/>
    </row>
    <row r="581" spans="12:16" ht="14.25" customHeight="1">
      <c r="L581" s="80"/>
      <c r="N581" s="80"/>
      <c r="P581" s="80"/>
    </row>
    <row r="582" spans="12:16" ht="14.25" customHeight="1">
      <c r="L582" s="80"/>
      <c r="N582" s="80"/>
      <c r="P582" s="80"/>
    </row>
    <row r="583" spans="12:16" ht="14.25" customHeight="1">
      <c r="L583" s="80"/>
      <c r="N583" s="80"/>
      <c r="P583" s="80"/>
    </row>
    <row r="584" spans="12:16" ht="14.25" customHeight="1">
      <c r="L584" s="80"/>
      <c r="N584" s="80"/>
      <c r="P584" s="80"/>
    </row>
    <row r="585" spans="12:16" ht="14.25" customHeight="1">
      <c r="L585" s="80"/>
      <c r="N585" s="80"/>
      <c r="P585" s="80"/>
    </row>
    <row r="586" spans="12:16" ht="14.25" customHeight="1">
      <c r="L586" s="80"/>
      <c r="N586" s="80"/>
      <c r="P586" s="80"/>
    </row>
    <row r="587" spans="12:16" ht="14.25" customHeight="1">
      <c r="L587" s="80"/>
      <c r="N587" s="80"/>
      <c r="P587" s="80"/>
    </row>
    <row r="588" spans="12:16" ht="14.25" customHeight="1">
      <c r="L588" s="80"/>
      <c r="N588" s="80"/>
      <c r="P588" s="80"/>
    </row>
    <row r="589" spans="12:16" ht="14.25" customHeight="1">
      <c r="L589" s="80"/>
      <c r="N589" s="80"/>
      <c r="P589" s="80"/>
    </row>
    <row r="590" spans="12:16" ht="14.25" customHeight="1">
      <c r="L590" s="80"/>
      <c r="N590" s="80"/>
      <c r="P590" s="80"/>
    </row>
    <row r="591" spans="12:16" ht="14.25" customHeight="1">
      <c r="L591" s="80"/>
      <c r="N591" s="80"/>
      <c r="P591" s="80"/>
    </row>
    <row r="592" spans="12:16" ht="14.25" customHeight="1">
      <c r="L592" s="80"/>
      <c r="N592" s="80"/>
      <c r="P592" s="80"/>
    </row>
    <row r="593" spans="12:16" ht="14.25" customHeight="1">
      <c r="L593" s="80"/>
      <c r="N593" s="80"/>
      <c r="P593" s="80"/>
    </row>
    <row r="594" spans="12:16" ht="14.25" customHeight="1">
      <c r="L594" s="80"/>
      <c r="N594" s="80"/>
      <c r="P594" s="80"/>
    </row>
    <row r="595" spans="12:16" ht="14.25" customHeight="1">
      <c r="L595" s="80"/>
      <c r="N595" s="80"/>
      <c r="P595" s="80"/>
    </row>
    <row r="596" spans="12:16" ht="14.25" customHeight="1">
      <c r="L596" s="80"/>
      <c r="N596" s="80"/>
      <c r="P596" s="80"/>
    </row>
    <row r="597" spans="12:16" ht="14.25" customHeight="1">
      <c r="L597" s="80"/>
      <c r="N597" s="80"/>
      <c r="P597" s="80"/>
    </row>
    <row r="598" spans="12:16" ht="14.25" customHeight="1">
      <c r="L598" s="80"/>
      <c r="N598" s="80"/>
      <c r="P598" s="80"/>
    </row>
    <row r="599" spans="12:16" ht="14.25" customHeight="1">
      <c r="L599" s="80"/>
      <c r="N599" s="80"/>
      <c r="P599" s="80"/>
    </row>
    <row r="600" spans="12:16" ht="14.25" customHeight="1">
      <c r="L600" s="80"/>
      <c r="N600" s="80"/>
      <c r="P600" s="80"/>
    </row>
    <row r="601" spans="12:16" ht="14.25" customHeight="1">
      <c r="L601" s="80"/>
      <c r="N601" s="80"/>
      <c r="P601" s="80"/>
    </row>
    <row r="602" spans="12:16" ht="14.25" customHeight="1">
      <c r="L602" s="80"/>
      <c r="N602" s="80"/>
      <c r="P602" s="80"/>
    </row>
    <row r="603" spans="12:16" ht="14.25" customHeight="1">
      <c r="L603" s="80"/>
      <c r="N603" s="80"/>
      <c r="P603" s="80"/>
    </row>
    <row r="604" spans="12:16" ht="14.25" customHeight="1">
      <c r="L604" s="80"/>
      <c r="N604" s="80"/>
      <c r="P604" s="80"/>
    </row>
    <row r="605" spans="12:16" ht="14.25" customHeight="1">
      <c r="L605" s="80"/>
      <c r="N605" s="80"/>
      <c r="P605" s="80"/>
    </row>
    <row r="606" spans="12:16" ht="14.25" customHeight="1">
      <c r="L606" s="80"/>
      <c r="N606" s="80"/>
      <c r="P606" s="80"/>
    </row>
    <row r="607" spans="12:16" ht="14.25" customHeight="1">
      <c r="L607" s="80"/>
      <c r="N607" s="80"/>
      <c r="P607" s="80"/>
    </row>
    <row r="608" spans="12:16" ht="14.25" customHeight="1">
      <c r="L608" s="80"/>
      <c r="N608" s="80"/>
      <c r="P608" s="80"/>
    </row>
    <row r="609" spans="12:16" ht="14.25" customHeight="1">
      <c r="L609" s="80"/>
      <c r="N609" s="80"/>
      <c r="P609" s="80"/>
    </row>
    <row r="610" spans="12:16" ht="14.25" customHeight="1">
      <c r="L610" s="80"/>
      <c r="N610" s="80"/>
      <c r="P610" s="80"/>
    </row>
    <row r="611" spans="12:16" ht="14.25" customHeight="1">
      <c r="L611" s="80"/>
      <c r="N611" s="80"/>
      <c r="P611" s="80"/>
    </row>
    <row r="612" spans="12:16" ht="14.25" customHeight="1">
      <c r="L612" s="80"/>
      <c r="N612" s="80"/>
      <c r="P612" s="80"/>
    </row>
    <row r="613" spans="12:16" ht="14.25" customHeight="1">
      <c r="L613" s="80"/>
      <c r="N613" s="80"/>
      <c r="P613" s="80"/>
    </row>
    <row r="614" spans="12:16" ht="14.25" customHeight="1">
      <c r="L614" s="80"/>
      <c r="N614" s="80"/>
      <c r="P614" s="80"/>
    </row>
    <row r="615" spans="12:16" ht="14.25" customHeight="1">
      <c r="L615" s="80"/>
      <c r="N615" s="80"/>
      <c r="P615" s="80"/>
    </row>
    <row r="616" spans="12:16" ht="14.25" customHeight="1">
      <c r="L616" s="80"/>
      <c r="N616" s="80"/>
      <c r="P616" s="80"/>
    </row>
    <row r="617" spans="12:16" ht="14.25" customHeight="1">
      <c r="L617" s="80"/>
      <c r="N617" s="80"/>
      <c r="P617" s="80"/>
    </row>
    <row r="618" spans="12:16" ht="14.25" customHeight="1">
      <c r="L618" s="80"/>
      <c r="N618" s="80"/>
      <c r="P618" s="80"/>
    </row>
    <row r="619" spans="12:16" ht="14.25" customHeight="1">
      <c r="L619" s="80"/>
      <c r="N619" s="80"/>
      <c r="P619" s="80"/>
    </row>
    <row r="620" spans="12:16" ht="14.25" customHeight="1">
      <c r="L620" s="80"/>
      <c r="N620" s="80"/>
      <c r="P620" s="80"/>
    </row>
    <row r="621" spans="12:16" ht="14.25" customHeight="1">
      <c r="L621" s="80"/>
      <c r="N621" s="80"/>
      <c r="P621" s="80"/>
    </row>
    <row r="622" spans="12:16" ht="14.25" customHeight="1">
      <c r="L622" s="80"/>
      <c r="N622" s="80"/>
      <c r="P622" s="80"/>
    </row>
    <row r="623" spans="12:16" ht="14.25" customHeight="1">
      <c r="L623" s="80"/>
      <c r="N623" s="80"/>
      <c r="P623" s="80"/>
    </row>
    <row r="624" spans="12:16" ht="14.25" customHeight="1">
      <c r="L624" s="80"/>
      <c r="N624" s="80"/>
      <c r="P624" s="80"/>
    </row>
    <row r="625" spans="12:16" ht="14.25" customHeight="1">
      <c r="L625" s="80"/>
      <c r="N625" s="80"/>
      <c r="P625" s="80"/>
    </row>
    <row r="626" spans="12:16" ht="14.25" customHeight="1">
      <c r="L626" s="80"/>
      <c r="N626" s="80"/>
      <c r="P626" s="80"/>
    </row>
    <row r="627" spans="12:16" ht="14.25" customHeight="1">
      <c r="L627" s="80"/>
      <c r="N627" s="80"/>
      <c r="P627" s="80"/>
    </row>
    <row r="628" spans="12:16" ht="14.25" customHeight="1">
      <c r="L628" s="80"/>
      <c r="N628" s="80"/>
      <c r="P628" s="80"/>
    </row>
    <row r="629" spans="12:16" ht="14.25" customHeight="1">
      <c r="L629" s="80"/>
      <c r="N629" s="80"/>
      <c r="P629" s="80"/>
    </row>
    <row r="630" spans="12:16" ht="14.25" customHeight="1">
      <c r="L630" s="80"/>
      <c r="N630" s="80"/>
      <c r="P630" s="80"/>
    </row>
    <row r="631" spans="12:16" ht="14.25" customHeight="1">
      <c r="L631" s="80"/>
      <c r="N631" s="80"/>
      <c r="P631" s="80"/>
    </row>
    <row r="632" spans="12:16" ht="14.25" customHeight="1">
      <c r="L632" s="80"/>
      <c r="N632" s="80"/>
      <c r="P632" s="80"/>
    </row>
    <row r="633" spans="12:16" ht="14.25" customHeight="1">
      <c r="L633" s="80"/>
      <c r="N633" s="80"/>
      <c r="P633" s="80"/>
    </row>
    <row r="634" spans="12:16" ht="14.25" customHeight="1">
      <c r="L634" s="80"/>
      <c r="N634" s="80"/>
      <c r="P634" s="80"/>
    </row>
    <row r="635" spans="12:16" ht="14.25" customHeight="1">
      <c r="L635" s="80"/>
      <c r="N635" s="80"/>
      <c r="P635" s="80"/>
    </row>
    <row r="636" spans="12:16" ht="14.25" customHeight="1">
      <c r="L636" s="80"/>
      <c r="N636" s="80"/>
      <c r="P636" s="80"/>
    </row>
    <row r="637" spans="12:16" ht="14.25" customHeight="1">
      <c r="L637" s="80"/>
      <c r="N637" s="80"/>
      <c r="P637" s="80"/>
    </row>
    <row r="638" spans="12:16" ht="14.25" customHeight="1">
      <c r="L638" s="80"/>
      <c r="N638" s="80"/>
      <c r="P638" s="80"/>
    </row>
    <row r="639" spans="12:16" ht="14.25" customHeight="1">
      <c r="L639" s="80"/>
      <c r="N639" s="80"/>
      <c r="P639" s="80"/>
    </row>
    <row r="640" spans="12:16" ht="14.25" customHeight="1">
      <c r="L640" s="80"/>
      <c r="N640" s="80"/>
      <c r="P640" s="80"/>
    </row>
    <row r="641" spans="12:16" ht="14.25" customHeight="1">
      <c r="L641" s="80"/>
      <c r="N641" s="80"/>
      <c r="P641" s="80"/>
    </row>
    <row r="642" spans="12:16" ht="14.25" customHeight="1">
      <c r="L642" s="80"/>
      <c r="N642" s="80"/>
      <c r="P642" s="80"/>
    </row>
    <row r="643" spans="12:16" ht="14.25" customHeight="1">
      <c r="L643" s="80"/>
      <c r="N643" s="80"/>
      <c r="P643" s="80"/>
    </row>
    <row r="644" spans="12:16" ht="14.25" customHeight="1">
      <c r="L644" s="80"/>
      <c r="N644" s="80"/>
      <c r="P644" s="80"/>
    </row>
    <row r="645" spans="12:16" ht="14.25" customHeight="1">
      <c r="L645" s="80"/>
      <c r="N645" s="80"/>
      <c r="P645" s="80"/>
    </row>
    <row r="646" spans="12:16" ht="14.25" customHeight="1">
      <c r="L646" s="80"/>
      <c r="N646" s="80"/>
      <c r="P646" s="80"/>
    </row>
    <row r="647" spans="12:16" ht="14.25" customHeight="1">
      <c r="L647" s="80"/>
      <c r="N647" s="80"/>
      <c r="P647" s="80"/>
    </row>
    <row r="648" spans="12:16" ht="14.25" customHeight="1">
      <c r="L648" s="80"/>
      <c r="N648" s="80"/>
      <c r="P648" s="80"/>
    </row>
    <row r="649" spans="12:16" ht="14.25" customHeight="1">
      <c r="L649" s="80"/>
      <c r="N649" s="80"/>
      <c r="P649" s="80"/>
    </row>
    <row r="650" spans="12:16" ht="14.25" customHeight="1">
      <c r="L650" s="80"/>
      <c r="N650" s="80"/>
      <c r="P650" s="80"/>
    </row>
    <row r="651" spans="12:16" ht="14.25" customHeight="1">
      <c r="L651" s="80"/>
      <c r="N651" s="80"/>
      <c r="P651" s="80"/>
    </row>
    <row r="652" spans="12:16" ht="14.25" customHeight="1">
      <c r="L652" s="80"/>
      <c r="N652" s="80"/>
      <c r="P652" s="80"/>
    </row>
    <row r="653" spans="12:16" ht="14.25" customHeight="1">
      <c r="L653" s="80"/>
      <c r="N653" s="80"/>
      <c r="P653" s="80"/>
    </row>
    <row r="654" spans="12:16" ht="14.25" customHeight="1">
      <c r="L654" s="80"/>
      <c r="N654" s="80"/>
      <c r="P654" s="80"/>
    </row>
    <row r="655" spans="12:16" ht="14.25" customHeight="1">
      <c r="L655" s="80"/>
      <c r="N655" s="80"/>
      <c r="P655" s="80"/>
    </row>
    <row r="656" spans="12:16" ht="14.25" customHeight="1">
      <c r="L656" s="80"/>
      <c r="N656" s="80"/>
      <c r="P656" s="80"/>
    </row>
    <row r="657" spans="12:16" ht="14.25" customHeight="1">
      <c r="L657" s="80"/>
      <c r="N657" s="80"/>
      <c r="P657" s="80"/>
    </row>
    <row r="658" spans="12:16" ht="14.25" customHeight="1">
      <c r="L658" s="80"/>
      <c r="N658" s="80"/>
      <c r="P658" s="80"/>
    </row>
    <row r="659" spans="12:16" ht="14.25" customHeight="1">
      <c r="L659" s="80"/>
      <c r="N659" s="80"/>
      <c r="P659" s="80"/>
    </row>
    <row r="660" spans="12:16" ht="14.25" customHeight="1">
      <c r="L660" s="80"/>
      <c r="N660" s="80"/>
      <c r="P660" s="80"/>
    </row>
    <row r="661" spans="12:16" ht="14.25" customHeight="1">
      <c r="L661" s="80"/>
      <c r="N661" s="80"/>
      <c r="P661" s="80"/>
    </row>
    <row r="662" spans="12:16" ht="14.25" customHeight="1">
      <c r="L662" s="80"/>
      <c r="N662" s="80"/>
      <c r="P662" s="80"/>
    </row>
    <row r="663" spans="12:16" ht="14.25" customHeight="1">
      <c r="L663" s="80"/>
      <c r="N663" s="80"/>
      <c r="P663" s="80"/>
    </row>
    <row r="664" spans="12:16" ht="14.25" customHeight="1">
      <c r="L664" s="80"/>
      <c r="N664" s="80"/>
      <c r="P664" s="80"/>
    </row>
    <row r="665" spans="12:16" ht="14.25" customHeight="1">
      <c r="L665" s="80"/>
      <c r="N665" s="80"/>
      <c r="P665" s="80"/>
    </row>
    <row r="666" spans="12:16" ht="14.25" customHeight="1">
      <c r="L666" s="80"/>
      <c r="N666" s="80"/>
      <c r="P666" s="80"/>
    </row>
    <row r="667" spans="12:16" ht="14.25" customHeight="1">
      <c r="L667" s="80"/>
      <c r="N667" s="80"/>
      <c r="P667" s="80"/>
    </row>
    <row r="668" spans="12:16" ht="14.25" customHeight="1">
      <c r="L668" s="80"/>
      <c r="N668" s="80"/>
      <c r="P668" s="80"/>
    </row>
    <row r="669" spans="12:16" ht="14.25" customHeight="1">
      <c r="L669" s="80"/>
      <c r="N669" s="80"/>
      <c r="P669" s="80"/>
    </row>
    <row r="670" spans="12:16" ht="14.25" customHeight="1">
      <c r="L670" s="80"/>
      <c r="N670" s="80"/>
      <c r="P670" s="80"/>
    </row>
    <row r="671" spans="12:16" ht="14.25" customHeight="1">
      <c r="L671" s="80"/>
      <c r="N671" s="80"/>
      <c r="P671" s="80"/>
    </row>
    <row r="672" spans="12:16" ht="14.25" customHeight="1">
      <c r="L672" s="80"/>
      <c r="N672" s="80"/>
      <c r="P672" s="80"/>
    </row>
    <row r="673" spans="12:16" ht="14.25" customHeight="1">
      <c r="L673" s="80"/>
      <c r="N673" s="80"/>
      <c r="P673" s="80"/>
    </row>
    <row r="674" spans="12:16" ht="14.25" customHeight="1">
      <c r="L674" s="80"/>
      <c r="N674" s="80"/>
      <c r="P674" s="80"/>
    </row>
    <row r="675" spans="12:16" ht="14.25" customHeight="1">
      <c r="L675" s="80"/>
      <c r="N675" s="80"/>
      <c r="P675" s="80"/>
    </row>
    <row r="676" spans="12:16" ht="14.25" customHeight="1">
      <c r="L676" s="80"/>
      <c r="N676" s="80"/>
      <c r="P676" s="80"/>
    </row>
    <row r="677" spans="12:16" ht="14.25" customHeight="1">
      <c r="L677" s="80"/>
      <c r="N677" s="80"/>
      <c r="P677" s="80"/>
    </row>
    <row r="678" spans="12:16" ht="14.25" customHeight="1">
      <c r="L678" s="80"/>
      <c r="N678" s="80"/>
      <c r="P678" s="80"/>
    </row>
    <row r="679" spans="12:16" ht="14.25" customHeight="1">
      <c r="L679" s="80"/>
      <c r="N679" s="80"/>
      <c r="P679" s="80"/>
    </row>
    <row r="680" spans="12:16" ht="14.25" customHeight="1">
      <c r="L680" s="80"/>
      <c r="N680" s="80"/>
      <c r="P680" s="80"/>
    </row>
    <row r="681" spans="12:16" ht="14.25" customHeight="1">
      <c r="L681" s="80"/>
      <c r="N681" s="80"/>
      <c r="P681" s="80"/>
    </row>
    <row r="682" spans="12:16" ht="14.25" customHeight="1">
      <c r="L682" s="80"/>
      <c r="N682" s="80"/>
      <c r="P682" s="80"/>
    </row>
    <row r="683" spans="12:16" ht="14.25" customHeight="1">
      <c r="L683" s="80"/>
      <c r="N683" s="80"/>
      <c r="P683" s="80"/>
    </row>
    <row r="684" spans="12:16" ht="14.25" customHeight="1">
      <c r="L684" s="80"/>
      <c r="N684" s="80"/>
      <c r="P684" s="80"/>
    </row>
    <row r="685" spans="12:16" ht="14.25" customHeight="1">
      <c r="L685" s="80"/>
      <c r="N685" s="80"/>
      <c r="P685" s="80"/>
    </row>
    <row r="686" spans="12:16" ht="14.25" customHeight="1">
      <c r="L686" s="80"/>
      <c r="N686" s="80"/>
      <c r="P686" s="80"/>
    </row>
    <row r="687" spans="12:16" ht="14.25" customHeight="1">
      <c r="L687" s="80"/>
      <c r="N687" s="80"/>
      <c r="P687" s="80"/>
    </row>
    <row r="688" spans="12:16" ht="14.25" customHeight="1">
      <c r="L688" s="80"/>
      <c r="N688" s="80"/>
      <c r="P688" s="80"/>
    </row>
    <row r="689" spans="12:16" ht="14.25" customHeight="1">
      <c r="L689" s="80"/>
      <c r="N689" s="80"/>
      <c r="P689" s="80"/>
    </row>
    <row r="690" spans="12:16" ht="14.25" customHeight="1">
      <c r="L690" s="80"/>
      <c r="N690" s="80"/>
      <c r="P690" s="80"/>
    </row>
    <row r="691" spans="12:16" ht="14.25" customHeight="1">
      <c r="L691" s="80"/>
      <c r="N691" s="80"/>
      <c r="P691" s="80"/>
    </row>
    <row r="692" spans="12:16" ht="14.25" customHeight="1">
      <c r="L692" s="80"/>
      <c r="N692" s="80"/>
      <c r="P692" s="80"/>
    </row>
    <row r="693" spans="12:16" ht="14.25" customHeight="1">
      <c r="L693" s="80"/>
      <c r="N693" s="80"/>
      <c r="P693" s="80"/>
    </row>
    <row r="694" spans="12:16" ht="14.25" customHeight="1">
      <c r="L694" s="80"/>
      <c r="N694" s="80"/>
      <c r="P694" s="80"/>
    </row>
    <row r="695" spans="12:16" ht="14.25" customHeight="1">
      <c r="L695" s="80"/>
      <c r="N695" s="80"/>
      <c r="P695" s="80"/>
    </row>
    <row r="696" spans="12:16" ht="14.25" customHeight="1">
      <c r="L696" s="80"/>
      <c r="N696" s="80"/>
      <c r="P696" s="80"/>
    </row>
    <row r="697" spans="12:16" ht="14.25" customHeight="1">
      <c r="L697" s="80"/>
      <c r="N697" s="80"/>
      <c r="P697" s="80"/>
    </row>
    <row r="698" spans="12:16" ht="14.25" customHeight="1">
      <c r="L698" s="80"/>
      <c r="N698" s="80"/>
      <c r="P698" s="80"/>
    </row>
    <row r="699" spans="12:16" ht="14.25" customHeight="1">
      <c r="L699" s="80"/>
      <c r="N699" s="80"/>
      <c r="P699" s="80"/>
    </row>
    <row r="700" spans="12:16" ht="14.25" customHeight="1">
      <c r="L700" s="80"/>
      <c r="N700" s="80"/>
      <c r="P700" s="80"/>
    </row>
    <row r="701" spans="12:16" ht="14.25" customHeight="1">
      <c r="L701" s="80"/>
      <c r="N701" s="80"/>
      <c r="P701" s="80"/>
    </row>
    <row r="702" spans="12:16" ht="14.25" customHeight="1">
      <c r="L702" s="80"/>
      <c r="N702" s="80"/>
      <c r="P702" s="80"/>
    </row>
    <row r="703" spans="12:16" ht="14.25" customHeight="1">
      <c r="L703" s="80"/>
      <c r="N703" s="80"/>
      <c r="P703" s="80"/>
    </row>
    <row r="704" spans="12:16" ht="14.25" customHeight="1">
      <c r="L704" s="80"/>
      <c r="N704" s="80"/>
      <c r="P704" s="80"/>
    </row>
    <row r="705" spans="12:16" ht="14.25" customHeight="1">
      <c r="L705" s="80"/>
      <c r="N705" s="80"/>
      <c r="P705" s="80"/>
    </row>
    <row r="706" spans="12:16" ht="14.25" customHeight="1">
      <c r="L706" s="80"/>
      <c r="N706" s="80"/>
      <c r="P706" s="80"/>
    </row>
    <row r="707" spans="12:16" ht="14.25" customHeight="1">
      <c r="L707" s="80"/>
      <c r="N707" s="80"/>
      <c r="P707" s="80"/>
    </row>
    <row r="708" spans="12:16" ht="14.25" customHeight="1">
      <c r="L708" s="80"/>
      <c r="N708" s="80"/>
      <c r="P708" s="80"/>
    </row>
    <row r="709" spans="12:16" ht="14.25" customHeight="1">
      <c r="L709" s="80"/>
      <c r="N709" s="80"/>
      <c r="P709" s="80"/>
    </row>
    <row r="710" spans="12:16" ht="14.25" customHeight="1">
      <c r="L710" s="80"/>
      <c r="N710" s="80"/>
      <c r="P710" s="80"/>
    </row>
    <row r="711" spans="12:16" ht="14.25" customHeight="1">
      <c r="L711" s="80"/>
      <c r="N711" s="80"/>
      <c r="P711" s="80"/>
    </row>
    <row r="712" spans="12:16" ht="14.25" customHeight="1">
      <c r="L712" s="80"/>
      <c r="N712" s="80"/>
      <c r="P712" s="80"/>
    </row>
    <row r="713" spans="12:16" ht="14.25" customHeight="1">
      <c r="L713" s="80"/>
      <c r="N713" s="80"/>
      <c r="P713" s="80"/>
    </row>
    <row r="714" spans="12:16" ht="14.25" customHeight="1">
      <c r="L714" s="80"/>
      <c r="N714" s="80"/>
      <c r="P714" s="80"/>
    </row>
    <row r="715" spans="12:16" ht="14.25" customHeight="1">
      <c r="L715" s="80"/>
      <c r="N715" s="80"/>
      <c r="P715" s="80"/>
    </row>
    <row r="716" spans="12:16" ht="14.25" customHeight="1">
      <c r="L716" s="80"/>
      <c r="N716" s="80"/>
      <c r="P716" s="80"/>
    </row>
    <row r="717" spans="12:16" ht="14.25" customHeight="1">
      <c r="L717" s="80"/>
      <c r="N717" s="80"/>
      <c r="P717" s="80"/>
    </row>
    <row r="718" spans="12:16" ht="14.25" customHeight="1">
      <c r="L718" s="80"/>
      <c r="N718" s="80"/>
      <c r="P718" s="80"/>
    </row>
    <row r="719" spans="12:16" ht="14.25" customHeight="1">
      <c r="L719" s="80"/>
      <c r="N719" s="80"/>
      <c r="P719" s="80"/>
    </row>
    <row r="720" spans="12:16" ht="14.25" customHeight="1">
      <c r="L720" s="80"/>
      <c r="N720" s="80"/>
      <c r="P720" s="80"/>
    </row>
    <row r="721" spans="12:16" ht="14.25" customHeight="1">
      <c r="L721" s="80"/>
      <c r="N721" s="80"/>
      <c r="P721" s="80"/>
    </row>
    <row r="722" spans="12:16" ht="14.25" customHeight="1">
      <c r="L722" s="80"/>
      <c r="N722" s="80"/>
      <c r="P722" s="80"/>
    </row>
    <row r="723" spans="12:16" ht="14.25" customHeight="1">
      <c r="L723" s="80"/>
      <c r="N723" s="80"/>
      <c r="P723" s="80"/>
    </row>
    <row r="724" spans="12:16" ht="14.25" customHeight="1">
      <c r="L724" s="80"/>
      <c r="N724" s="80"/>
      <c r="P724" s="80"/>
    </row>
    <row r="725" spans="12:16" ht="14.25" customHeight="1">
      <c r="L725" s="80"/>
      <c r="N725" s="80"/>
      <c r="P725" s="80"/>
    </row>
    <row r="726" spans="12:16" ht="14.25" customHeight="1">
      <c r="L726" s="80"/>
      <c r="N726" s="80"/>
      <c r="P726" s="80"/>
    </row>
    <row r="727" spans="12:16" ht="14.25" customHeight="1">
      <c r="L727" s="80"/>
      <c r="N727" s="80"/>
      <c r="P727" s="80"/>
    </row>
    <row r="728" spans="12:16" ht="14.25" customHeight="1">
      <c r="L728" s="80"/>
      <c r="N728" s="80"/>
      <c r="P728" s="80"/>
    </row>
    <row r="729" spans="12:16" ht="14.25" customHeight="1">
      <c r="L729" s="80"/>
      <c r="N729" s="80"/>
      <c r="P729" s="80"/>
    </row>
    <row r="730" spans="12:16" ht="14.25" customHeight="1">
      <c r="L730" s="80"/>
      <c r="N730" s="80"/>
      <c r="P730" s="80"/>
    </row>
    <row r="731" spans="12:16" ht="14.25" customHeight="1">
      <c r="L731" s="80"/>
      <c r="N731" s="80"/>
      <c r="P731" s="80"/>
    </row>
    <row r="732" spans="12:16" ht="14.25" customHeight="1">
      <c r="L732" s="80"/>
      <c r="N732" s="80"/>
      <c r="P732" s="80"/>
    </row>
    <row r="733" spans="12:16" ht="14.25" customHeight="1">
      <c r="L733" s="80"/>
      <c r="N733" s="80"/>
      <c r="P733" s="80"/>
    </row>
    <row r="734" spans="12:16" ht="14.25" customHeight="1">
      <c r="L734" s="80"/>
      <c r="N734" s="80"/>
      <c r="P734" s="80"/>
    </row>
    <row r="735" spans="12:16" ht="14.25" customHeight="1">
      <c r="L735" s="80"/>
      <c r="N735" s="80"/>
      <c r="P735" s="80"/>
    </row>
    <row r="736" spans="12:16" ht="14.25" customHeight="1">
      <c r="L736" s="80"/>
      <c r="N736" s="80"/>
      <c r="P736" s="80"/>
    </row>
    <row r="737" spans="12:16" ht="14.25" customHeight="1">
      <c r="L737" s="80"/>
      <c r="N737" s="80"/>
      <c r="P737" s="80"/>
    </row>
    <row r="738" spans="12:16" ht="14.25" customHeight="1">
      <c r="L738" s="80"/>
      <c r="N738" s="80"/>
      <c r="P738" s="80"/>
    </row>
    <row r="739" spans="12:16" ht="14.25" customHeight="1">
      <c r="L739" s="80"/>
      <c r="N739" s="80"/>
      <c r="P739" s="80"/>
    </row>
    <row r="740" spans="12:16" ht="14.25" customHeight="1">
      <c r="L740" s="80"/>
      <c r="N740" s="80"/>
      <c r="P740" s="80"/>
    </row>
    <row r="741" spans="12:16" ht="14.25" customHeight="1">
      <c r="L741" s="80"/>
      <c r="N741" s="80"/>
      <c r="P741" s="80"/>
    </row>
    <row r="742" spans="12:16" ht="14.25" customHeight="1">
      <c r="L742" s="80"/>
      <c r="N742" s="80"/>
      <c r="P742" s="80"/>
    </row>
    <row r="743" spans="12:16" ht="14.25" customHeight="1">
      <c r="L743" s="80"/>
      <c r="N743" s="80"/>
      <c r="P743" s="80"/>
    </row>
    <row r="744" spans="12:16" ht="14.25" customHeight="1">
      <c r="L744" s="80"/>
      <c r="N744" s="80"/>
      <c r="P744" s="80"/>
    </row>
    <row r="745" spans="12:16" ht="14.25" customHeight="1">
      <c r="L745" s="80"/>
      <c r="N745" s="80"/>
      <c r="P745" s="80"/>
    </row>
    <row r="746" spans="12:16" ht="14.25" customHeight="1">
      <c r="L746" s="80"/>
      <c r="N746" s="80"/>
      <c r="P746" s="80"/>
    </row>
    <row r="747" spans="12:16" ht="14.25" customHeight="1">
      <c r="L747" s="80"/>
      <c r="N747" s="80"/>
      <c r="P747" s="80"/>
    </row>
    <row r="748" spans="12:16" ht="14.25" customHeight="1">
      <c r="L748" s="80"/>
      <c r="N748" s="80"/>
      <c r="P748" s="80"/>
    </row>
    <row r="749" spans="12:16" ht="14.25" customHeight="1">
      <c r="L749" s="80"/>
      <c r="N749" s="80"/>
      <c r="P749" s="80"/>
    </row>
    <row r="750" spans="12:16" ht="14.25" customHeight="1">
      <c r="L750" s="80"/>
      <c r="N750" s="80"/>
      <c r="P750" s="80"/>
    </row>
    <row r="751" spans="12:16" ht="14.25" customHeight="1">
      <c r="L751" s="80"/>
      <c r="N751" s="80"/>
      <c r="P751" s="80"/>
    </row>
    <row r="752" spans="12:16" ht="14.25" customHeight="1">
      <c r="L752" s="80"/>
      <c r="N752" s="80"/>
      <c r="P752" s="80"/>
    </row>
    <row r="753" spans="12:16" ht="14.25" customHeight="1">
      <c r="L753" s="80"/>
      <c r="N753" s="80"/>
      <c r="P753" s="80"/>
    </row>
    <row r="754" spans="12:16" ht="14.25" customHeight="1">
      <c r="L754" s="80"/>
      <c r="N754" s="80"/>
      <c r="P754" s="80"/>
    </row>
    <row r="755" spans="12:16" ht="14.25" customHeight="1">
      <c r="L755" s="80"/>
      <c r="N755" s="80"/>
      <c r="P755" s="80"/>
    </row>
    <row r="756" spans="12:16" ht="14.25" customHeight="1">
      <c r="L756" s="80"/>
      <c r="N756" s="80"/>
      <c r="P756" s="80"/>
    </row>
    <row r="757" spans="12:16" ht="14.25" customHeight="1">
      <c r="L757" s="80"/>
      <c r="N757" s="80"/>
      <c r="P757" s="80"/>
    </row>
    <row r="758" spans="12:16" ht="14.25" customHeight="1">
      <c r="L758" s="80"/>
      <c r="N758" s="80"/>
      <c r="P758" s="80"/>
    </row>
    <row r="759" spans="12:16" ht="14.25" customHeight="1">
      <c r="L759" s="80"/>
      <c r="N759" s="80"/>
      <c r="P759" s="80"/>
    </row>
    <row r="760" spans="12:16" ht="14.25" customHeight="1">
      <c r="L760" s="80"/>
      <c r="N760" s="80"/>
      <c r="P760" s="80"/>
    </row>
    <row r="761" spans="12:16" ht="14.25" customHeight="1">
      <c r="L761" s="80"/>
      <c r="N761" s="80"/>
      <c r="P761" s="80"/>
    </row>
    <row r="762" spans="12:16" ht="14.25" customHeight="1">
      <c r="L762" s="80"/>
      <c r="N762" s="80"/>
      <c r="P762" s="80"/>
    </row>
    <row r="763" spans="12:16" ht="14.25" customHeight="1">
      <c r="L763" s="80"/>
      <c r="N763" s="80"/>
      <c r="P763" s="80"/>
    </row>
    <row r="764" spans="12:16" ht="14.25" customHeight="1">
      <c r="L764" s="80"/>
      <c r="N764" s="80"/>
      <c r="P764" s="80"/>
    </row>
    <row r="765" spans="12:16" ht="14.25" customHeight="1">
      <c r="L765" s="80"/>
      <c r="N765" s="80"/>
      <c r="P765" s="80"/>
    </row>
    <row r="766" spans="12:16" ht="14.25" customHeight="1">
      <c r="L766" s="80"/>
      <c r="N766" s="80"/>
      <c r="P766" s="80"/>
    </row>
    <row r="767" spans="12:16" ht="14.25" customHeight="1">
      <c r="L767" s="80"/>
      <c r="N767" s="80"/>
      <c r="P767" s="80"/>
    </row>
    <row r="768" spans="12:16" ht="14.25" customHeight="1">
      <c r="L768" s="80"/>
      <c r="N768" s="80"/>
      <c r="P768" s="80"/>
    </row>
    <row r="769" spans="12:16" ht="14.25" customHeight="1">
      <c r="L769" s="80"/>
      <c r="N769" s="80"/>
      <c r="P769" s="80"/>
    </row>
    <row r="770" spans="12:16" ht="14.25" customHeight="1">
      <c r="L770" s="80"/>
      <c r="N770" s="80"/>
      <c r="P770" s="80"/>
    </row>
    <row r="771" spans="12:16" ht="14.25" customHeight="1">
      <c r="L771" s="80"/>
      <c r="N771" s="80"/>
      <c r="P771" s="80"/>
    </row>
    <row r="772" spans="12:16" ht="14.25" customHeight="1">
      <c r="L772" s="80"/>
      <c r="N772" s="80"/>
      <c r="P772" s="80"/>
    </row>
    <row r="773" spans="12:16" ht="14.25" customHeight="1">
      <c r="L773" s="80"/>
      <c r="N773" s="80"/>
      <c r="P773" s="80"/>
    </row>
    <row r="774" spans="12:16" ht="14.25" customHeight="1">
      <c r="L774" s="80"/>
      <c r="N774" s="80"/>
      <c r="P774" s="80"/>
    </row>
    <row r="775" spans="12:16" ht="14.25" customHeight="1">
      <c r="L775" s="80"/>
      <c r="N775" s="80"/>
      <c r="P775" s="80"/>
    </row>
    <row r="776" spans="12:16" ht="14.25" customHeight="1">
      <c r="L776" s="80"/>
      <c r="N776" s="80"/>
      <c r="P776" s="80"/>
    </row>
    <row r="777" spans="12:16" ht="14.25" customHeight="1">
      <c r="L777" s="80"/>
      <c r="N777" s="80"/>
      <c r="P777" s="80"/>
    </row>
    <row r="778" spans="12:16" ht="14.25" customHeight="1">
      <c r="L778" s="80"/>
      <c r="N778" s="80"/>
      <c r="P778" s="80"/>
    </row>
    <row r="779" spans="12:16" ht="14.25" customHeight="1">
      <c r="L779" s="80"/>
      <c r="N779" s="80"/>
      <c r="P779" s="80"/>
    </row>
    <row r="780" spans="12:16" ht="14.25" customHeight="1">
      <c r="L780" s="80"/>
      <c r="N780" s="80"/>
      <c r="P780" s="80"/>
    </row>
    <row r="781" spans="12:16" ht="14.25" customHeight="1">
      <c r="L781" s="80"/>
      <c r="N781" s="80"/>
      <c r="P781" s="80"/>
    </row>
    <row r="782" spans="12:16" ht="14.25" customHeight="1">
      <c r="L782" s="80"/>
      <c r="N782" s="80"/>
      <c r="P782" s="80"/>
    </row>
    <row r="783" spans="12:16" ht="14.25" customHeight="1">
      <c r="L783" s="80"/>
      <c r="N783" s="80"/>
      <c r="P783" s="80"/>
    </row>
    <row r="784" spans="12:16" ht="14.25" customHeight="1">
      <c r="L784" s="80"/>
      <c r="N784" s="80"/>
      <c r="P784" s="80"/>
    </row>
    <row r="785" spans="12:16" ht="14.25" customHeight="1">
      <c r="L785" s="80"/>
      <c r="N785" s="80"/>
      <c r="P785" s="80"/>
    </row>
    <row r="786" spans="12:16" ht="14.25" customHeight="1">
      <c r="L786" s="80"/>
      <c r="N786" s="80"/>
      <c r="P786" s="80"/>
    </row>
    <row r="787" spans="12:16" ht="14.25" customHeight="1">
      <c r="L787" s="80"/>
      <c r="N787" s="80"/>
      <c r="P787" s="80"/>
    </row>
    <row r="788" spans="12:16" ht="14.25" customHeight="1">
      <c r="L788" s="80"/>
      <c r="N788" s="80"/>
      <c r="P788" s="80"/>
    </row>
    <row r="789" spans="12:16" ht="14.25" customHeight="1">
      <c r="L789" s="80"/>
      <c r="N789" s="80"/>
      <c r="P789" s="80"/>
    </row>
    <row r="790" spans="12:16" ht="14.25" customHeight="1">
      <c r="L790" s="80"/>
      <c r="N790" s="80"/>
      <c r="P790" s="80"/>
    </row>
    <row r="791" spans="12:16" ht="14.25" customHeight="1">
      <c r="L791" s="80"/>
      <c r="N791" s="80"/>
      <c r="P791" s="80"/>
    </row>
    <row r="792" spans="12:16" ht="14.25" customHeight="1">
      <c r="L792" s="80"/>
      <c r="N792" s="80"/>
      <c r="P792" s="80"/>
    </row>
    <row r="793" spans="12:16" ht="14.25" customHeight="1">
      <c r="L793" s="80"/>
      <c r="N793" s="80"/>
      <c r="P793" s="80"/>
    </row>
    <row r="794" spans="12:16" ht="14.25" customHeight="1">
      <c r="L794" s="80"/>
      <c r="N794" s="80"/>
      <c r="P794" s="80"/>
    </row>
    <row r="795" spans="12:16" ht="14.25" customHeight="1">
      <c r="L795" s="80"/>
      <c r="N795" s="80"/>
      <c r="P795" s="80"/>
    </row>
    <row r="796" spans="12:16" ht="14.25" customHeight="1">
      <c r="L796" s="80"/>
      <c r="N796" s="80"/>
      <c r="P796" s="80"/>
    </row>
    <row r="797" spans="12:16" ht="14.25" customHeight="1">
      <c r="L797" s="80"/>
      <c r="N797" s="80"/>
      <c r="P797" s="80"/>
    </row>
    <row r="798" spans="12:16" ht="14.25" customHeight="1">
      <c r="L798" s="80"/>
      <c r="N798" s="80"/>
      <c r="P798" s="80"/>
    </row>
    <row r="799" spans="12:16" ht="14.25" customHeight="1">
      <c r="L799" s="80"/>
      <c r="N799" s="80"/>
      <c r="P799" s="80"/>
    </row>
    <row r="800" spans="12:16" ht="14.25" customHeight="1">
      <c r="L800" s="80"/>
      <c r="N800" s="80"/>
      <c r="P800" s="80"/>
    </row>
    <row r="801" spans="12:16" ht="14.25" customHeight="1">
      <c r="L801" s="80"/>
      <c r="N801" s="80"/>
      <c r="P801" s="80"/>
    </row>
    <row r="802" spans="12:16" ht="14.25" customHeight="1">
      <c r="L802" s="80"/>
      <c r="N802" s="80"/>
      <c r="P802" s="80"/>
    </row>
    <row r="803" spans="12:16" ht="14.25" customHeight="1">
      <c r="L803" s="80"/>
      <c r="N803" s="80"/>
      <c r="P803" s="80"/>
    </row>
    <row r="804" spans="12:16" ht="14.25" customHeight="1">
      <c r="L804" s="80"/>
      <c r="N804" s="80"/>
      <c r="P804" s="80"/>
    </row>
    <row r="805" spans="12:16" ht="14.25" customHeight="1">
      <c r="L805" s="80"/>
      <c r="N805" s="80"/>
      <c r="P805" s="80"/>
    </row>
    <row r="806" spans="12:16" ht="14.25" customHeight="1">
      <c r="L806" s="80"/>
      <c r="N806" s="80"/>
      <c r="P806" s="80"/>
    </row>
    <row r="807" spans="12:16" ht="14.25" customHeight="1">
      <c r="L807" s="80"/>
      <c r="N807" s="80"/>
      <c r="P807" s="80"/>
    </row>
    <row r="808" spans="12:16" ht="14.25" customHeight="1">
      <c r="L808" s="80"/>
      <c r="N808" s="80"/>
      <c r="P808" s="80"/>
    </row>
    <row r="809" spans="12:16" ht="14.25" customHeight="1">
      <c r="L809" s="80"/>
      <c r="N809" s="80"/>
      <c r="P809" s="80"/>
    </row>
    <row r="810" spans="12:16" ht="14.25" customHeight="1">
      <c r="L810" s="80"/>
      <c r="N810" s="80"/>
      <c r="P810" s="80"/>
    </row>
    <row r="811" spans="12:16" ht="14.25" customHeight="1">
      <c r="L811" s="80"/>
      <c r="N811" s="80"/>
      <c r="P811" s="80"/>
    </row>
    <row r="812" spans="12:16" ht="14.25" customHeight="1">
      <c r="L812" s="80"/>
      <c r="N812" s="80"/>
      <c r="P812" s="80"/>
    </row>
    <row r="813" spans="12:16" ht="14.25" customHeight="1">
      <c r="L813" s="80"/>
      <c r="N813" s="80"/>
      <c r="P813" s="80"/>
    </row>
    <row r="814" spans="12:16" ht="14.25" customHeight="1">
      <c r="L814" s="80"/>
      <c r="N814" s="80"/>
      <c r="P814" s="80"/>
    </row>
    <row r="815" spans="12:16" ht="14.25" customHeight="1">
      <c r="L815" s="80"/>
      <c r="N815" s="80"/>
      <c r="P815" s="80"/>
    </row>
    <row r="816" spans="12:16" ht="14.25" customHeight="1">
      <c r="L816" s="80"/>
      <c r="N816" s="80"/>
      <c r="P816" s="80"/>
    </row>
    <row r="817" spans="12:16" ht="14.25" customHeight="1">
      <c r="L817" s="80"/>
      <c r="N817" s="80"/>
      <c r="P817" s="80"/>
    </row>
    <row r="818" spans="12:16" ht="14.25" customHeight="1">
      <c r="L818" s="80"/>
      <c r="N818" s="80"/>
      <c r="P818" s="80"/>
    </row>
    <row r="819" spans="12:16" ht="14.25" customHeight="1">
      <c r="L819" s="80"/>
      <c r="N819" s="80"/>
      <c r="P819" s="80"/>
    </row>
    <row r="820" spans="12:16" ht="14.25" customHeight="1">
      <c r="L820" s="80"/>
      <c r="N820" s="80"/>
      <c r="P820" s="80"/>
    </row>
    <row r="821" spans="12:16" ht="14.25" customHeight="1">
      <c r="L821" s="80"/>
      <c r="N821" s="80"/>
      <c r="P821" s="80"/>
    </row>
    <row r="822" spans="12:16" ht="14.25" customHeight="1">
      <c r="L822" s="80"/>
      <c r="N822" s="80"/>
      <c r="P822" s="80"/>
    </row>
    <row r="823" spans="12:16" ht="14.25" customHeight="1">
      <c r="L823" s="80"/>
      <c r="N823" s="80"/>
      <c r="P823" s="80"/>
    </row>
    <row r="824" spans="12:16" ht="14.25" customHeight="1">
      <c r="L824" s="80"/>
      <c r="N824" s="80"/>
      <c r="P824" s="80"/>
    </row>
    <row r="825" spans="12:16" ht="14.25" customHeight="1">
      <c r="L825" s="80"/>
      <c r="N825" s="80"/>
      <c r="P825" s="80"/>
    </row>
    <row r="826" spans="12:16" ht="14.25" customHeight="1">
      <c r="L826" s="80"/>
      <c r="N826" s="80"/>
      <c r="P826" s="80"/>
    </row>
    <row r="827" spans="12:16" ht="14.25" customHeight="1">
      <c r="L827" s="80"/>
      <c r="N827" s="80"/>
      <c r="P827" s="80"/>
    </row>
    <row r="828" spans="12:16" ht="14.25" customHeight="1">
      <c r="L828" s="80"/>
      <c r="N828" s="80"/>
      <c r="P828" s="80"/>
    </row>
    <row r="829" spans="12:16" ht="14.25" customHeight="1">
      <c r="L829" s="80"/>
      <c r="N829" s="80"/>
      <c r="P829" s="80"/>
    </row>
    <row r="830" spans="12:16" ht="14.25" customHeight="1">
      <c r="L830" s="80"/>
      <c r="N830" s="80"/>
      <c r="P830" s="80"/>
    </row>
    <row r="831" spans="12:16" ht="14.25" customHeight="1">
      <c r="L831" s="80"/>
      <c r="N831" s="80"/>
      <c r="P831" s="80"/>
    </row>
    <row r="832" spans="12:16" ht="14.25" customHeight="1">
      <c r="L832" s="80"/>
      <c r="N832" s="80"/>
      <c r="P832" s="80"/>
    </row>
    <row r="833" spans="12:16" ht="14.25" customHeight="1">
      <c r="L833" s="80"/>
      <c r="N833" s="80"/>
      <c r="P833" s="80"/>
    </row>
    <row r="834" spans="12:16" ht="14.25" customHeight="1">
      <c r="L834" s="80"/>
      <c r="N834" s="80"/>
      <c r="P834" s="80"/>
    </row>
    <row r="835" spans="12:16" ht="14.25" customHeight="1">
      <c r="L835" s="80"/>
      <c r="N835" s="80"/>
      <c r="P835" s="80"/>
    </row>
    <row r="836" spans="12:16" ht="14.25" customHeight="1">
      <c r="L836" s="80"/>
      <c r="N836" s="80"/>
      <c r="P836" s="80"/>
    </row>
    <row r="837" spans="12:16" ht="14.25" customHeight="1">
      <c r="L837" s="80"/>
      <c r="N837" s="80"/>
      <c r="P837" s="80"/>
    </row>
    <row r="838" spans="12:16" ht="14.25" customHeight="1">
      <c r="L838" s="80"/>
      <c r="N838" s="80"/>
      <c r="P838" s="80"/>
    </row>
    <row r="839" spans="12:16" ht="14.25" customHeight="1">
      <c r="L839" s="80"/>
      <c r="N839" s="80"/>
      <c r="P839" s="80"/>
    </row>
    <row r="840" spans="12:16" ht="14.25" customHeight="1">
      <c r="L840" s="80"/>
      <c r="N840" s="80"/>
      <c r="P840" s="80"/>
    </row>
    <row r="841" spans="12:16" ht="14.25" customHeight="1">
      <c r="L841" s="80"/>
      <c r="N841" s="80"/>
      <c r="P841" s="80"/>
    </row>
    <row r="842" spans="12:16" ht="14.25" customHeight="1">
      <c r="L842" s="80"/>
      <c r="N842" s="80"/>
      <c r="P842" s="80"/>
    </row>
    <row r="843" spans="12:16" ht="14.25" customHeight="1">
      <c r="L843" s="80"/>
      <c r="N843" s="80"/>
      <c r="P843" s="80"/>
    </row>
    <row r="844" spans="12:16" ht="14.25" customHeight="1">
      <c r="L844" s="80"/>
      <c r="N844" s="80"/>
      <c r="P844" s="80"/>
    </row>
    <row r="845" spans="12:16" ht="14.25" customHeight="1">
      <c r="L845" s="80"/>
      <c r="N845" s="80"/>
      <c r="P845" s="80"/>
    </row>
    <row r="846" spans="12:16" ht="14.25" customHeight="1">
      <c r="L846" s="80"/>
      <c r="N846" s="80"/>
      <c r="P846" s="80"/>
    </row>
    <row r="847" spans="12:16" ht="14.25" customHeight="1">
      <c r="L847" s="80"/>
      <c r="N847" s="80"/>
      <c r="P847" s="80"/>
    </row>
    <row r="848" spans="12:16" ht="14.25" customHeight="1">
      <c r="L848" s="80"/>
      <c r="N848" s="80"/>
      <c r="P848" s="80"/>
    </row>
    <row r="849" spans="12:16" ht="14.25" customHeight="1">
      <c r="L849" s="80"/>
      <c r="N849" s="80"/>
      <c r="P849" s="80"/>
    </row>
    <row r="850" spans="12:16" ht="14.25" customHeight="1">
      <c r="L850" s="80"/>
      <c r="N850" s="80"/>
      <c r="P850" s="80"/>
    </row>
    <row r="851" spans="12:16" ht="14.25" customHeight="1">
      <c r="L851" s="80"/>
      <c r="N851" s="80"/>
      <c r="P851" s="80"/>
    </row>
    <row r="852" spans="12:16" ht="14.25" customHeight="1">
      <c r="L852" s="80"/>
      <c r="N852" s="80"/>
      <c r="P852" s="80"/>
    </row>
    <row r="853" spans="12:16" ht="14.25" customHeight="1">
      <c r="L853" s="80"/>
      <c r="N853" s="80"/>
      <c r="P853" s="80"/>
    </row>
    <row r="854" spans="12:16" ht="14.25" customHeight="1">
      <c r="L854" s="80"/>
      <c r="N854" s="80"/>
      <c r="P854" s="80"/>
    </row>
    <row r="855" spans="12:16" ht="14.25" customHeight="1">
      <c r="L855" s="80"/>
      <c r="N855" s="80"/>
      <c r="P855" s="80"/>
    </row>
    <row r="856" spans="12:16" ht="14.25" customHeight="1">
      <c r="L856" s="80"/>
      <c r="N856" s="80"/>
      <c r="P856" s="80"/>
    </row>
    <row r="857" spans="12:16" ht="14.25" customHeight="1">
      <c r="L857" s="80"/>
      <c r="N857" s="80"/>
      <c r="P857" s="80"/>
    </row>
    <row r="858" spans="12:16" ht="14.25" customHeight="1">
      <c r="L858" s="80"/>
      <c r="N858" s="80"/>
      <c r="P858" s="80"/>
    </row>
    <row r="859" spans="12:16" ht="14.25" customHeight="1">
      <c r="L859" s="80"/>
      <c r="N859" s="80"/>
      <c r="P859" s="80"/>
    </row>
    <row r="860" spans="12:16" ht="14.25" customHeight="1">
      <c r="L860" s="80"/>
      <c r="N860" s="80"/>
      <c r="P860" s="80"/>
    </row>
    <row r="861" spans="12:16" ht="14.25" customHeight="1">
      <c r="L861" s="80"/>
      <c r="N861" s="80"/>
      <c r="P861" s="80"/>
    </row>
    <row r="862" spans="12:16" ht="14.25" customHeight="1">
      <c r="L862" s="80"/>
      <c r="N862" s="80"/>
      <c r="P862" s="80"/>
    </row>
    <row r="863" spans="12:16" ht="14.25" customHeight="1">
      <c r="L863" s="80"/>
      <c r="N863" s="80"/>
      <c r="P863" s="80"/>
    </row>
    <row r="864" spans="12:16" ht="14.25" customHeight="1">
      <c r="L864" s="80"/>
      <c r="N864" s="80"/>
      <c r="P864" s="80"/>
    </row>
    <row r="865" spans="12:16" ht="14.25" customHeight="1">
      <c r="L865" s="80"/>
      <c r="N865" s="80"/>
      <c r="P865" s="80"/>
    </row>
    <row r="866" spans="12:16" ht="14.25" customHeight="1">
      <c r="L866" s="80"/>
      <c r="N866" s="80"/>
      <c r="P866" s="80"/>
    </row>
    <row r="867" spans="12:16" ht="14.25" customHeight="1">
      <c r="L867" s="80"/>
      <c r="N867" s="80"/>
      <c r="P867" s="80"/>
    </row>
    <row r="868" spans="12:16" ht="14.25" customHeight="1">
      <c r="L868" s="80"/>
      <c r="N868" s="80"/>
      <c r="P868" s="80"/>
    </row>
    <row r="869" spans="12:16" ht="14.25" customHeight="1">
      <c r="L869" s="80"/>
      <c r="N869" s="80"/>
      <c r="P869" s="80"/>
    </row>
    <row r="870" spans="12:16" ht="14.25" customHeight="1">
      <c r="L870" s="80"/>
      <c r="N870" s="80"/>
      <c r="P870" s="80"/>
    </row>
    <row r="871" spans="12:16" ht="14.25" customHeight="1">
      <c r="L871" s="80"/>
      <c r="N871" s="80"/>
      <c r="P871" s="80"/>
    </row>
    <row r="872" spans="12:16" ht="14.25" customHeight="1">
      <c r="L872" s="80"/>
      <c r="N872" s="80"/>
      <c r="P872" s="80"/>
    </row>
    <row r="873" spans="12:16" ht="14.25" customHeight="1">
      <c r="L873" s="80"/>
      <c r="N873" s="80"/>
      <c r="P873" s="80"/>
    </row>
    <row r="874" spans="12:16" ht="14.25" customHeight="1">
      <c r="L874" s="80"/>
      <c r="N874" s="80"/>
      <c r="P874" s="80"/>
    </row>
    <row r="875" spans="12:16" ht="14.25" customHeight="1">
      <c r="L875" s="80"/>
      <c r="N875" s="80"/>
      <c r="P875" s="80"/>
    </row>
    <row r="876" spans="12:16" ht="14.25" customHeight="1">
      <c r="L876" s="80"/>
      <c r="N876" s="80"/>
      <c r="P876" s="80"/>
    </row>
    <row r="877" spans="12:16" ht="14.25" customHeight="1">
      <c r="L877" s="80"/>
      <c r="N877" s="80"/>
      <c r="P877" s="80"/>
    </row>
    <row r="878" spans="12:16" ht="14.25" customHeight="1">
      <c r="L878" s="80"/>
      <c r="N878" s="80"/>
      <c r="P878" s="80"/>
    </row>
    <row r="879" spans="12:16" ht="14.25" customHeight="1">
      <c r="L879" s="80"/>
      <c r="N879" s="80"/>
      <c r="P879" s="80"/>
    </row>
    <row r="880" spans="12:16" ht="14.25" customHeight="1">
      <c r="L880" s="80"/>
      <c r="N880" s="80"/>
      <c r="P880" s="80"/>
    </row>
    <row r="881" spans="12:16" ht="14.25" customHeight="1">
      <c r="L881" s="80"/>
      <c r="N881" s="80"/>
      <c r="P881" s="80"/>
    </row>
    <row r="882" spans="12:16" ht="14.25" customHeight="1">
      <c r="L882" s="80"/>
      <c r="N882" s="80"/>
      <c r="P882" s="80"/>
    </row>
    <row r="883" spans="12:16" ht="14.25" customHeight="1">
      <c r="L883" s="80"/>
      <c r="N883" s="80"/>
      <c r="P883" s="80"/>
    </row>
    <row r="884" spans="12:16" ht="14.25" customHeight="1">
      <c r="L884" s="80"/>
      <c r="N884" s="80"/>
      <c r="P884" s="80"/>
    </row>
    <row r="885" spans="12:16" ht="14.25" customHeight="1">
      <c r="L885" s="80"/>
      <c r="N885" s="80"/>
      <c r="P885" s="80"/>
    </row>
    <row r="886" spans="12:16" ht="14.25" customHeight="1">
      <c r="L886" s="80"/>
      <c r="N886" s="80"/>
      <c r="P886" s="80"/>
    </row>
    <row r="887" spans="12:16" ht="14.25" customHeight="1">
      <c r="L887" s="80"/>
      <c r="N887" s="80"/>
      <c r="P887" s="80"/>
    </row>
    <row r="888" spans="12:16" ht="14.25" customHeight="1">
      <c r="L888" s="80"/>
      <c r="N888" s="80"/>
      <c r="P888" s="80"/>
    </row>
    <row r="889" spans="12:16" ht="14.25" customHeight="1">
      <c r="L889" s="80"/>
      <c r="N889" s="80"/>
      <c r="P889" s="80"/>
    </row>
    <row r="890" spans="12:16" ht="14.25" customHeight="1">
      <c r="L890" s="80"/>
      <c r="N890" s="80"/>
      <c r="P890" s="80"/>
    </row>
    <row r="891" spans="12:16" ht="14.25" customHeight="1">
      <c r="L891" s="80"/>
      <c r="N891" s="80"/>
      <c r="P891" s="80"/>
    </row>
    <row r="892" spans="12:16" ht="14.25" customHeight="1">
      <c r="L892" s="80"/>
      <c r="N892" s="80"/>
      <c r="P892" s="80"/>
    </row>
    <row r="893" spans="12:16" ht="14.25" customHeight="1">
      <c r="L893" s="80"/>
      <c r="N893" s="80"/>
      <c r="P893" s="80"/>
    </row>
    <row r="894" spans="12:16" ht="14.25" customHeight="1">
      <c r="L894" s="80"/>
      <c r="N894" s="80"/>
      <c r="P894" s="80"/>
    </row>
    <row r="895" spans="12:16" ht="14.25" customHeight="1">
      <c r="L895" s="80"/>
      <c r="N895" s="80"/>
      <c r="P895" s="80"/>
    </row>
    <row r="896" spans="12:16" ht="14.25" customHeight="1">
      <c r="L896" s="80"/>
      <c r="N896" s="80"/>
      <c r="P896" s="80"/>
    </row>
    <row r="897" spans="12:16" ht="14.25" customHeight="1">
      <c r="L897" s="80"/>
      <c r="N897" s="80"/>
      <c r="P897" s="80"/>
    </row>
    <row r="898" spans="12:16" ht="14.25" customHeight="1">
      <c r="L898" s="80"/>
      <c r="N898" s="80"/>
      <c r="P898" s="80"/>
    </row>
    <row r="899" spans="12:16" ht="14.25" customHeight="1">
      <c r="L899" s="80"/>
      <c r="N899" s="80"/>
      <c r="P899" s="80"/>
    </row>
    <row r="900" spans="12:16" ht="14.25" customHeight="1">
      <c r="L900" s="80"/>
      <c r="N900" s="80"/>
      <c r="P900" s="80"/>
    </row>
    <row r="901" spans="12:16" ht="14.25" customHeight="1">
      <c r="L901" s="80"/>
      <c r="N901" s="80"/>
      <c r="P901" s="80"/>
    </row>
    <row r="902" spans="12:16" ht="14.25" customHeight="1">
      <c r="L902" s="80"/>
      <c r="N902" s="80"/>
      <c r="P902" s="80"/>
    </row>
    <row r="903" spans="12:16" ht="14.25" customHeight="1">
      <c r="L903" s="80"/>
      <c r="N903" s="80"/>
      <c r="P903" s="80"/>
    </row>
    <row r="904" spans="12:16" ht="14.25" customHeight="1">
      <c r="L904" s="80"/>
      <c r="N904" s="80"/>
      <c r="P904" s="80"/>
    </row>
    <row r="905" spans="12:16" ht="14.25" customHeight="1">
      <c r="L905" s="80"/>
      <c r="N905" s="80"/>
      <c r="P905" s="80"/>
    </row>
    <row r="906" spans="12:16" ht="14.25" customHeight="1">
      <c r="L906" s="80"/>
      <c r="N906" s="80"/>
      <c r="P906" s="80"/>
    </row>
    <row r="907" spans="12:16" ht="14.25" customHeight="1">
      <c r="L907" s="80"/>
      <c r="N907" s="80"/>
      <c r="P907" s="80"/>
    </row>
    <row r="908" spans="12:16" ht="14.25" customHeight="1">
      <c r="L908" s="80"/>
      <c r="N908" s="80"/>
      <c r="P908" s="80"/>
    </row>
    <row r="909" spans="12:16" ht="14.25" customHeight="1">
      <c r="L909" s="80"/>
      <c r="N909" s="80"/>
      <c r="P909" s="80"/>
    </row>
    <row r="910" spans="12:16" ht="14.25" customHeight="1">
      <c r="L910" s="80"/>
      <c r="N910" s="80"/>
      <c r="P910" s="80"/>
    </row>
    <row r="911" spans="12:16" ht="14.25" customHeight="1">
      <c r="L911" s="80"/>
      <c r="N911" s="80"/>
      <c r="P911" s="80"/>
    </row>
    <row r="912" spans="12:16" ht="14.25" customHeight="1">
      <c r="L912" s="80"/>
      <c r="N912" s="80"/>
      <c r="P912" s="80"/>
    </row>
    <row r="913" spans="12:16" ht="14.25" customHeight="1">
      <c r="L913" s="80"/>
      <c r="N913" s="80"/>
      <c r="P913" s="80"/>
    </row>
    <row r="914" spans="12:16" ht="14.25" customHeight="1">
      <c r="L914" s="80"/>
      <c r="N914" s="80"/>
      <c r="P914" s="80"/>
    </row>
    <row r="915" spans="12:16" ht="14.25" customHeight="1">
      <c r="L915" s="80"/>
      <c r="N915" s="80"/>
      <c r="P915" s="80"/>
    </row>
    <row r="916" spans="12:16" ht="14.25" customHeight="1">
      <c r="L916" s="80"/>
      <c r="N916" s="80"/>
      <c r="P916" s="80"/>
    </row>
    <row r="917" spans="12:16" ht="14.25" customHeight="1">
      <c r="L917" s="80"/>
      <c r="N917" s="80"/>
      <c r="P917" s="80"/>
    </row>
    <row r="918" spans="12:16" ht="14.25" customHeight="1">
      <c r="L918" s="80"/>
      <c r="N918" s="80"/>
      <c r="P918" s="80"/>
    </row>
    <row r="919" spans="12:16" ht="14.25" customHeight="1">
      <c r="L919" s="80"/>
      <c r="N919" s="80"/>
      <c r="P919" s="80"/>
    </row>
    <row r="920" spans="12:16" ht="14.25" customHeight="1">
      <c r="L920" s="80"/>
      <c r="N920" s="80"/>
      <c r="P920" s="80"/>
    </row>
    <row r="921" spans="12:16" ht="14.25" customHeight="1">
      <c r="L921" s="80"/>
      <c r="N921" s="80"/>
      <c r="P921" s="80"/>
    </row>
    <row r="922" spans="12:16" ht="14.25" customHeight="1">
      <c r="L922" s="80"/>
      <c r="N922" s="80"/>
      <c r="P922" s="80"/>
    </row>
    <row r="923" spans="12:16" ht="14.25" customHeight="1">
      <c r="L923" s="80"/>
      <c r="N923" s="80"/>
      <c r="P923" s="80"/>
    </row>
    <row r="924" spans="12:16" ht="14.25" customHeight="1">
      <c r="L924" s="80"/>
      <c r="N924" s="80"/>
      <c r="P924" s="80"/>
    </row>
    <row r="925" spans="12:16" ht="14.25" customHeight="1">
      <c r="L925" s="80"/>
      <c r="N925" s="80"/>
      <c r="P925" s="80"/>
    </row>
    <row r="926" spans="12:16" ht="14.25" customHeight="1">
      <c r="L926" s="80"/>
      <c r="N926" s="80"/>
      <c r="P926" s="80"/>
    </row>
    <row r="927" spans="12:16" ht="14.25" customHeight="1">
      <c r="L927" s="80"/>
      <c r="N927" s="80"/>
      <c r="P927" s="80"/>
    </row>
    <row r="928" spans="12:16" ht="14.25" customHeight="1">
      <c r="L928" s="80"/>
      <c r="N928" s="80"/>
      <c r="P928" s="80"/>
    </row>
    <row r="929" spans="12:16" ht="14.25" customHeight="1">
      <c r="L929" s="80"/>
      <c r="N929" s="80"/>
      <c r="P929" s="80"/>
    </row>
    <row r="930" spans="12:16" ht="14.25" customHeight="1">
      <c r="L930" s="80"/>
      <c r="N930" s="80"/>
      <c r="P930" s="80"/>
    </row>
    <row r="931" spans="12:16" ht="14.25" customHeight="1">
      <c r="L931" s="80"/>
      <c r="N931" s="80"/>
      <c r="P931" s="80"/>
    </row>
    <row r="932" spans="12:16" ht="14.25" customHeight="1">
      <c r="L932" s="80"/>
      <c r="N932" s="80"/>
      <c r="P932" s="80"/>
    </row>
    <row r="933" spans="12:16" ht="14.25" customHeight="1">
      <c r="L933" s="80"/>
      <c r="N933" s="80"/>
      <c r="P933" s="80"/>
    </row>
    <row r="934" spans="12:16" ht="14.25" customHeight="1">
      <c r="L934" s="80"/>
      <c r="N934" s="80"/>
      <c r="P934" s="80"/>
    </row>
    <row r="935" spans="12:16" ht="14.25" customHeight="1">
      <c r="L935" s="80"/>
      <c r="N935" s="80"/>
      <c r="P935" s="80"/>
    </row>
    <row r="936" spans="12:16" ht="14.25" customHeight="1">
      <c r="L936" s="80"/>
      <c r="N936" s="80"/>
      <c r="P936" s="80"/>
    </row>
    <row r="937" spans="12:16" ht="14.25" customHeight="1">
      <c r="L937" s="80"/>
      <c r="N937" s="80"/>
      <c r="P937" s="80"/>
    </row>
    <row r="938" spans="12:16" ht="14.25" customHeight="1">
      <c r="L938" s="80"/>
      <c r="N938" s="80"/>
      <c r="P938" s="80"/>
    </row>
    <row r="939" spans="12:16" ht="14.25" customHeight="1">
      <c r="L939" s="80"/>
      <c r="N939" s="80"/>
      <c r="P939" s="80"/>
    </row>
    <row r="940" spans="12:16" ht="14.25" customHeight="1">
      <c r="L940" s="80"/>
      <c r="N940" s="80"/>
      <c r="P940" s="80"/>
    </row>
    <row r="941" spans="12:16" ht="14.25" customHeight="1">
      <c r="L941" s="80"/>
      <c r="N941" s="80"/>
      <c r="P941" s="80"/>
    </row>
    <row r="942" spans="12:16" ht="14.25" customHeight="1">
      <c r="L942" s="80"/>
      <c r="N942" s="80"/>
      <c r="P942" s="80"/>
    </row>
    <row r="943" spans="12:16" ht="14.25" customHeight="1">
      <c r="L943" s="80"/>
      <c r="N943" s="80"/>
      <c r="P943" s="80"/>
    </row>
    <row r="944" spans="12:16" ht="14.25" customHeight="1">
      <c r="L944" s="80"/>
      <c r="N944" s="80"/>
      <c r="P944" s="80"/>
    </row>
    <row r="945" spans="12:16" ht="14.25" customHeight="1">
      <c r="L945" s="80"/>
      <c r="N945" s="80"/>
      <c r="P945" s="80"/>
    </row>
    <row r="946" spans="12:16" ht="14.25" customHeight="1">
      <c r="L946" s="80"/>
      <c r="N946" s="80"/>
      <c r="P946" s="80"/>
    </row>
    <row r="947" spans="12:16" ht="14.25" customHeight="1">
      <c r="L947" s="80"/>
      <c r="N947" s="80"/>
      <c r="P947" s="80"/>
    </row>
    <row r="948" spans="12:16" ht="14.25" customHeight="1">
      <c r="L948" s="80"/>
      <c r="N948" s="80"/>
      <c r="P948" s="80"/>
    </row>
    <row r="949" spans="12:16" ht="14.25" customHeight="1">
      <c r="L949" s="80"/>
      <c r="N949" s="80"/>
      <c r="P949" s="80"/>
    </row>
    <row r="950" spans="12:16" ht="14.25" customHeight="1">
      <c r="L950" s="80"/>
      <c r="N950" s="80"/>
      <c r="P950" s="80"/>
    </row>
    <row r="951" spans="12:16" ht="14.25" customHeight="1">
      <c r="L951" s="80"/>
      <c r="N951" s="80"/>
      <c r="P951" s="80"/>
    </row>
    <row r="952" spans="12:16" ht="14.25" customHeight="1">
      <c r="L952" s="80"/>
      <c r="N952" s="80"/>
      <c r="P952" s="80"/>
    </row>
    <row r="953" spans="12:16" ht="14.25" customHeight="1">
      <c r="L953" s="80"/>
      <c r="N953" s="80"/>
      <c r="P953" s="80"/>
    </row>
    <row r="954" spans="12:16" ht="14.25" customHeight="1">
      <c r="L954" s="80"/>
      <c r="N954" s="80"/>
      <c r="P954" s="80"/>
    </row>
    <row r="955" spans="12:16" ht="14.25" customHeight="1">
      <c r="L955" s="80"/>
      <c r="N955" s="80"/>
      <c r="P955" s="80"/>
    </row>
    <row r="956" spans="12:16" ht="14.25" customHeight="1">
      <c r="L956" s="80"/>
      <c r="N956" s="80"/>
      <c r="P956" s="80"/>
    </row>
    <row r="957" spans="12:16" ht="14.25" customHeight="1">
      <c r="L957" s="80"/>
      <c r="N957" s="80"/>
      <c r="P957" s="80"/>
    </row>
    <row r="958" spans="12:16" ht="14.25" customHeight="1">
      <c r="L958" s="80"/>
      <c r="N958" s="80"/>
      <c r="P958" s="80"/>
    </row>
    <row r="959" spans="12:16" ht="14.25" customHeight="1">
      <c r="L959" s="80"/>
      <c r="N959" s="80"/>
      <c r="P959" s="80"/>
    </row>
    <row r="960" spans="12:16" ht="14.25" customHeight="1">
      <c r="L960" s="80"/>
      <c r="N960" s="80"/>
      <c r="P960" s="80"/>
    </row>
    <row r="961" spans="12:16" ht="14.25" customHeight="1">
      <c r="L961" s="80"/>
      <c r="N961" s="80"/>
      <c r="P961" s="80"/>
    </row>
    <row r="962" spans="12:16" ht="14.25" customHeight="1">
      <c r="L962" s="80"/>
      <c r="N962" s="80"/>
      <c r="P962" s="80"/>
    </row>
    <row r="963" spans="12:16" ht="14.25" customHeight="1">
      <c r="L963" s="80"/>
      <c r="N963" s="80"/>
      <c r="P963" s="80"/>
    </row>
    <row r="964" spans="12:16" ht="14.25" customHeight="1">
      <c r="L964" s="80"/>
      <c r="N964" s="80"/>
      <c r="P964" s="80"/>
    </row>
    <row r="965" spans="12:16" ht="14.25" customHeight="1">
      <c r="L965" s="80"/>
      <c r="N965" s="80"/>
      <c r="P965" s="80"/>
    </row>
    <row r="966" spans="12:16" ht="14.25" customHeight="1">
      <c r="L966" s="80"/>
      <c r="N966" s="80"/>
      <c r="P966" s="80"/>
    </row>
    <row r="967" spans="12:16" ht="14.25" customHeight="1">
      <c r="L967" s="80"/>
      <c r="N967" s="80"/>
      <c r="P967" s="80"/>
    </row>
    <row r="968" spans="12:16" ht="14.25" customHeight="1">
      <c r="L968" s="80"/>
      <c r="N968" s="80"/>
      <c r="P968" s="80"/>
    </row>
    <row r="969" spans="12:16" ht="14.25" customHeight="1">
      <c r="L969" s="80"/>
      <c r="N969" s="80"/>
      <c r="P969" s="80"/>
    </row>
    <row r="970" spans="12:16" ht="14.25" customHeight="1">
      <c r="L970" s="80"/>
      <c r="N970" s="80"/>
      <c r="P970" s="80"/>
    </row>
    <row r="971" spans="12:16" ht="14.25" customHeight="1">
      <c r="L971" s="80"/>
      <c r="N971" s="80"/>
      <c r="P971" s="80"/>
    </row>
    <row r="972" spans="12:16" ht="14.25" customHeight="1">
      <c r="L972" s="80"/>
      <c r="N972" s="80"/>
      <c r="P972" s="80"/>
    </row>
    <row r="973" spans="12:16" ht="14.25" customHeight="1">
      <c r="L973" s="80"/>
      <c r="N973" s="80"/>
      <c r="P973" s="80"/>
    </row>
    <row r="974" spans="12:16" ht="14.25" customHeight="1">
      <c r="L974" s="80"/>
      <c r="N974" s="80"/>
      <c r="P974" s="80"/>
    </row>
    <row r="975" spans="12:16" ht="14.25" customHeight="1">
      <c r="L975" s="80"/>
      <c r="N975" s="80"/>
      <c r="P975" s="80"/>
    </row>
    <row r="976" spans="12:16" ht="14.25" customHeight="1">
      <c r="L976" s="80"/>
      <c r="N976" s="80"/>
      <c r="P976" s="80"/>
    </row>
    <row r="977" spans="12:16" ht="14.25" customHeight="1">
      <c r="L977" s="80"/>
      <c r="N977" s="80"/>
      <c r="P977" s="80"/>
    </row>
    <row r="978" spans="12:16" ht="14.25" customHeight="1">
      <c r="L978" s="80"/>
      <c r="N978" s="80"/>
      <c r="P978" s="80"/>
    </row>
    <row r="979" spans="12:16" ht="14.25" customHeight="1">
      <c r="L979" s="80"/>
      <c r="N979" s="80"/>
      <c r="P979" s="80"/>
    </row>
    <row r="980" spans="12:16" ht="14.25" customHeight="1">
      <c r="L980" s="80"/>
      <c r="N980" s="80"/>
      <c r="P980" s="80"/>
    </row>
    <row r="981" spans="12:16" ht="14.25" customHeight="1">
      <c r="L981" s="80"/>
      <c r="N981" s="80"/>
      <c r="P981" s="80"/>
    </row>
    <row r="982" spans="12:16" ht="14.25" customHeight="1">
      <c r="L982" s="80"/>
      <c r="N982" s="80"/>
      <c r="P982" s="80"/>
    </row>
    <row r="983" spans="12:16" ht="14.25" customHeight="1">
      <c r="L983" s="80"/>
      <c r="N983" s="80"/>
      <c r="P983" s="80"/>
    </row>
    <row r="984" spans="12:16" ht="14.25" customHeight="1">
      <c r="L984" s="80"/>
      <c r="N984" s="80"/>
      <c r="P984" s="80"/>
    </row>
    <row r="985" spans="12:16" ht="14.25" customHeight="1">
      <c r="L985" s="80"/>
      <c r="N985" s="80"/>
      <c r="P985" s="80"/>
    </row>
    <row r="986" spans="12:16" ht="14.25" customHeight="1">
      <c r="L986" s="80"/>
      <c r="N986" s="80"/>
      <c r="P986" s="80"/>
    </row>
    <row r="987" spans="12:16" ht="14.25" customHeight="1">
      <c r="L987" s="80"/>
      <c r="N987" s="80"/>
      <c r="P987" s="80"/>
    </row>
    <row r="988" spans="12:16" ht="14.25" customHeight="1">
      <c r="L988" s="80"/>
      <c r="N988" s="80"/>
      <c r="P988" s="80"/>
    </row>
    <row r="989" spans="12:16" ht="14.25" customHeight="1">
      <c r="L989" s="80"/>
      <c r="N989" s="80"/>
      <c r="P989" s="80"/>
    </row>
    <row r="990" spans="12:16" ht="14.25" customHeight="1">
      <c r="L990" s="80"/>
      <c r="N990" s="80"/>
      <c r="P990" s="80"/>
    </row>
    <row r="991" spans="12:16" ht="14.25" customHeight="1">
      <c r="L991" s="80"/>
      <c r="N991" s="80"/>
      <c r="P991" s="80"/>
    </row>
    <row r="992" spans="12:16" ht="14.25" customHeight="1">
      <c r="L992" s="80"/>
      <c r="N992" s="80"/>
      <c r="P992" s="80"/>
    </row>
    <row r="993" spans="12:16" ht="14.25" customHeight="1">
      <c r="L993" s="80"/>
      <c r="N993" s="80"/>
      <c r="P993" s="80"/>
    </row>
    <row r="994" spans="12:16" ht="14.25" customHeight="1">
      <c r="L994" s="80"/>
      <c r="N994" s="80"/>
      <c r="P994" s="80"/>
    </row>
    <row r="995" spans="12:16" ht="14.25" customHeight="1">
      <c r="L995" s="80"/>
      <c r="N995" s="80"/>
      <c r="P995" s="80"/>
    </row>
    <row r="996" spans="12:16" ht="14.25" customHeight="1">
      <c r="L996" s="80"/>
      <c r="N996" s="80"/>
      <c r="P996" s="80"/>
    </row>
    <row r="997" spans="12:16" ht="14.25" customHeight="1">
      <c r="L997" s="80"/>
      <c r="N997" s="80"/>
      <c r="P997" s="80"/>
    </row>
    <row r="998" spans="12:16" ht="14.25" customHeight="1">
      <c r="L998" s="80"/>
      <c r="N998" s="80"/>
      <c r="P998" s="80"/>
    </row>
    <row r="999" spans="12:16" ht="14.25" customHeight="1">
      <c r="L999" s="80"/>
      <c r="N999" s="80"/>
      <c r="P999" s="80"/>
    </row>
    <row r="1000" spans="12:16" ht="14.25" customHeight="1">
      <c r="L1000" s="80"/>
      <c r="N1000" s="80"/>
      <c r="P1000" s="80"/>
    </row>
  </sheetData>
  <mergeCells count="37">
    <mergeCell ref="P2:P8"/>
    <mergeCell ref="E3:H3"/>
    <mergeCell ref="E4:F4"/>
    <mergeCell ref="G4:H4"/>
    <mergeCell ref="E5:F5"/>
    <mergeCell ref="C15:D15"/>
    <mergeCell ref="B2:C2"/>
    <mergeCell ref="D2:H2"/>
    <mergeCell ref="L2:L8"/>
    <mergeCell ref="N2:N8"/>
    <mergeCell ref="C6:C9"/>
    <mergeCell ref="E8:E9"/>
    <mergeCell ref="F8:F9"/>
    <mergeCell ref="G8:G9"/>
    <mergeCell ref="H8:H9"/>
    <mergeCell ref="C11:H11"/>
    <mergeCell ref="D51:H51"/>
    <mergeCell ref="C16:D16"/>
    <mergeCell ref="C20:D20"/>
    <mergeCell ref="C21:D21"/>
    <mergeCell ref="C23:H23"/>
    <mergeCell ref="C24:D24"/>
    <mergeCell ref="C28:D28"/>
    <mergeCell ref="D37:H37"/>
    <mergeCell ref="C38:D38"/>
    <mergeCell ref="C46:D46"/>
    <mergeCell ref="C48:D48"/>
    <mergeCell ref="C49:D49"/>
    <mergeCell ref="C72:H74"/>
    <mergeCell ref="E75:H75"/>
    <mergeCell ref="C76:H77"/>
    <mergeCell ref="C52:D52"/>
    <mergeCell ref="C63:D63"/>
    <mergeCell ref="C64:D64"/>
    <mergeCell ref="E68:H68"/>
    <mergeCell ref="E69:H69"/>
    <mergeCell ref="C71:H71"/>
  </mergeCells>
  <pageMargins left="0.39370078740157483" right="0.39370078740157483" top="0.39370078740157483" bottom="0.39370078740157483" header="0" footer="0"/>
  <pageSetup paperSize="9" orientation="portrait"/>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pageSetUpPr fitToPage="1"/>
  </sheetPr>
  <dimension ref="A1:L1000"/>
  <sheetViews>
    <sheetView topLeftCell="A25" workbookViewId="0">
      <selection activeCell="E53" sqref="E53"/>
    </sheetView>
  </sheetViews>
  <sheetFormatPr baseColWidth="10" defaultColWidth="12.59765625" defaultRowHeight="15" customHeight="1"/>
  <cols>
    <col min="1" max="1" width="0.8984375" customWidth="1"/>
    <col min="2" max="2" width="4.09765625" customWidth="1"/>
    <col min="3" max="3" width="55" customWidth="1"/>
    <col min="4" max="4" width="11.19921875" customWidth="1"/>
    <col min="5" max="8" width="11.69921875" customWidth="1"/>
    <col min="9" max="9" width="0.69921875" customWidth="1"/>
    <col min="10" max="10" width="2.69921875" hidden="1" customWidth="1"/>
    <col min="11" max="11" width="20.19921875" customWidth="1"/>
    <col min="12" max="12" width="10.59765625" customWidth="1"/>
    <col min="13" max="26" width="9.3984375" customWidth="1"/>
  </cols>
  <sheetData>
    <row r="1" spans="1:12" ht="4.5" customHeight="1">
      <c r="B1" s="77"/>
      <c r="C1" s="78"/>
      <c r="D1" s="77"/>
      <c r="E1" s="77"/>
      <c r="F1" s="77"/>
      <c r="G1" s="77"/>
      <c r="H1" s="77"/>
      <c r="I1" s="77"/>
      <c r="J1" s="79"/>
      <c r="K1" s="181"/>
    </row>
    <row r="2" spans="1:12" ht="29.4" customHeight="1">
      <c r="B2" s="326" t="str">
        <f>'données Admin'!D2</f>
        <v>BTS Électrotechnique</v>
      </c>
      <c r="C2" s="327"/>
      <c r="D2" s="328" t="s">
        <v>91</v>
      </c>
      <c r="E2" s="329"/>
      <c r="F2" s="329"/>
      <c r="G2" s="329"/>
      <c r="H2" s="327"/>
      <c r="I2" s="182"/>
      <c r="J2" s="79"/>
      <c r="K2" s="181"/>
    </row>
    <row r="3" spans="1:12" ht="22.8" customHeight="1">
      <c r="B3" s="83"/>
      <c r="C3" s="251" t="s">
        <v>208</v>
      </c>
      <c r="D3" s="82"/>
      <c r="E3" s="244">
        <f>'données Admin'!C10</f>
        <v>2023</v>
      </c>
      <c r="F3" s="183"/>
      <c r="G3" s="183"/>
      <c r="H3" s="184"/>
      <c r="I3" s="153"/>
      <c r="J3" s="79"/>
      <c r="K3" s="181"/>
    </row>
    <row r="4" spans="1:12" ht="19.5" customHeight="1">
      <c r="B4" s="83"/>
      <c r="C4" s="185" t="s">
        <v>35</v>
      </c>
      <c r="D4" s="85"/>
      <c r="E4" s="345" t="str">
        <f>'données Admin'!$C$12</f>
        <v>Pierre</v>
      </c>
      <c r="F4" s="325"/>
      <c r="G4" s="345" t="str">
        <f>'données Admin'!$C$14</f>
        <v>QUIROULE</v>
      </c>
      <c r="H4" s="325"/>
      <c r="I4" s="153"/>
      <c r="J4" s="79"/>
      <c r="K4" s="181"/>
    </row>
    <row r="5" spans="1:12" ht="19.5" customHeight="1">
      <c r="B5" s="83"/>
      <c r="C5" s="185" t="s">
        <v>36</v>
      </c>
      <c r="D5" s="85"/>
      <c r="E5" s="345" t="str">
        <f>'données Admin'!C18</f>
        <v>A2022 0000 0000</v>
      </c>
      <c r="F5" s="325"/>
      <c r="G5" s="275" t="s">
        <v>214</v>
      </c>
      <c r="H5" s="281" t="str">
        <f ca="1">IF(MID(CELL("nomfichier",A1),FIND("]",CELL("nomfichier",A1))+1,3)='données Admin'!C20,"OUI","NON")</f>
        <v>NON</v>
      </c>
      <c r="I5" s="153"/>
      <c r="J5" s="79"/>
      <c r="K5" s="181"/>
    </row>
    <row r="6" spans="1:12" ht="15" customHeight="1">
      <c r="B6" s="91"/>
      <c r="C6" s="342" t="s">
        <v>37</v>
      </c>
      <c r="D6" s="87"/>
      <c r="E6" s="186" t="s">
        <v>19</v>
      </c>
      <c r="F6" s="187" t="s">
        <v>22</v>
      </c>
      <c r="G6" s="187" t="s">
        <v>25</v>
      </c>
      <c r="H6" s="187" t="s">
        <v>28</v>
      </c>
      <c r="I6" s="129"/>
      <c r="J6" s="79"/>
      <c r="K6" s="181"/>
    </row>
    <row r="7" spans="1:12" ht="48.75" customHeight="1">
      <c r="B7" s="91"/>
      <c r="C7" s="306"/>
      <c r="D7" s="92"/>
      <c r="E7" s="93" t="s">
        <v>20</v>
      </c>
      <c r="F7" s="93" t="s">
        <v>23</v>
      </c>
      <c r="G7" s="93" t="s">
        <v>26</v>
      </c>
      <c r="H7" s="93" t="s">
        <v>29</v>
      </c>
      <c r="I7" s="129"/>
      <c r="J7" s="79"/>
      <c r="K7" s="181"/>
    </row>
    <row r="8" spans="1:12" ht="15" customHeight="1">
      <c r="B8" s="91"/>
      <c r="C8" s="294"/>
      <c r="D8" s="95"/>
      <c r="E8" s="188">
        <v>0</v>
      </c>
      <c r="F8" s="189">
        <v>0.4</v>
      </c>
      <c r="G8" s="189">
        <v>0.75</v>
      </c>
      <c r="H8" s="189">
        <v>1</v>
      </c>
      <c r="I8" s="129"/>
      <c r="J8" s="79"/>
      <c r="K8" s="181"/>
    </row>
    <row r="9" spans="1:12" ht="17.25" customHeight="1">
      <c r="B9" s="91"/>
      <c r="C9" s="78"/>
      <c r="D9" s="343" t="s">
        <v>38</v>
      </c>
      <c r="E9" s="344"/>
      <c r="F9" s="344"/>
      <c r="G9" s="344"/>
      <c r="H9" s="344"/>
      <c r="I9" s="129"/>
      <c r="J9" s="79"/>
      <c r="K9" s="181"/>
    </row>
    <row r="10" spans="1:12" ht="42.75" customHeight="1">
      <c r="B10" s="107">
        <v>0.25</v>
      </c>
      <c r="C10" s="340" t="s">
        <v>92</v>
      </c>
      <c r="D10" s="298"/>
      <c r="E10" s="110"/>
      <c r="F10" s="111"/>
      <c r="G10" s="269"/>
      <c r="H10" s="112"/>
      <c r="I10" s="129"/>
      <c r="J10" s="79">
        <f>IF(E10="X",0,IF(F10="X",F11,IF(G10="X",G11,IF(H10="X",H11,0))))</f>
        <v>0</v>
      </c>
      <c r="K10" s="113" t="str">
        <f>IF(COUNTBLANK(E10) + COUNTBLANK(F10) + COUNTBLANK(G10)+ COUNTBLANK(H10 )= 3,"","D")</f>
        <v>D</v>
      </c>
      <c r="L10" s="113"/>
    </row>
    <row r="11" spans="1:12" ht="15" customHeight="1">
      <c r="A11" s="10"/>
      <c r="B11" s="115"/>
      <c r="C11" s="116" t="s">
        <v>40</v>
      </c>
      <c r="D11" s="117"/>
      <c r="E11" s="118">
        <v>0</v>
      </c>
      <c r="F11" s="120">
        <f>H11*0.4</f>
        <v>2</v>
      </c>
      <c r="G11" s="120">
        <f>H11*0.75</f>
        <v>3.75</v>
      </c>
      <c r="H11" s="120">
        <v>5</v>
      </c>
      <c r="I11" s="129"/>
      <c r="J11" s="79"/>
      <c r="K11" s="181"/>
    </row>
    <row r="12" spans="1:12" ht="40.5" customHeight="1">
      <c r="A12" s="77"/>
      <c r="B12" s="123"/>
      <c r="C12" s="299" t="s">
        <v>93</v>
      </c>
      <c r="D12" s="288"/>
      <c r="E12" s="126"/>
      <c r="F12" s="126"/>
      <c r="G12" s="126"/>
      <c r="H12" s="126"/>
      <c r="I12" s="129"/>
      <c r="J12" s="79"/>
      <c r="K12" s="190"/>
      <c r="L12" s="77"/>
    </row>
    <row r="13" spans="1:12" ht="45" customHeight="1">
      <c r="A13" s="77"/>
      <c r="B13" s="123"/>
      <c r="C13" s="299" t="s">
        <v>94</v>
      </c>
      <c r="D13" s="288"/>
      <c r="E13" s="126"/>
      <c r="F13" s="126"/>
      <c r="G13" s="126"/>
      <c r="H13" s="126"/>
      <c r="I13" s="129"/>
      <c r="J13" s="79"/>
      <c r="K13" s="190"/>
      <c r="L13" s="77"/>
    </row>
    <row r="14" spans="1:12" ht="29.25" customHeight="1">
      <c r="A14" s="77"/>
      <c r="B14" s="123"/>
      <c r="C14" s="299" t="s">
        <v>95</v>
      </c>
      <c r="D14" s="288"/>
      <c r="E14" s="126"/>
      <c r="F14" s="126"/>
      <c r="G14" s="126"/>
      <c r="H14" s="126"/>
      <c r="I14" s="129"/>
      <c r="J14" s="79"/>
      <c r="K14" s="190"/>
      <c r="L14" s="77"/>
    </row>
    <row r="15" spans="1:12" ht="24" customHeight="1">
      <c r="A15" s="77"/>
      <c r="B15" s="123"/>
      <c r="C15" s="299" t="s">
        <v>96</v>
      </c>
      <c r="D15" s="288"/>
      <c r="E15" s="126"/>
      <c r="F15" s="126"/>
      <c r="G15" s="126"/>
      <c r="H15" s="126"/>
      <c r="I15" s="129"/>
      <c r="J15" s="79"/>
      <c r="K15" s="190"/>
      <c r="L15" s="77"/>
    </row>
    <row r="16" spans="1:12" ht="6" customHeight="1">
      <c r="B16" s="91"/>
      <c r="C16" s="78"/>
      <c r="D16" s="77"/>
      <c r="E16" s="77"/>
      <c r="F16" s="77"/>
      <c r="G16" s="77"/>
      <c r="H16" s="77"/>
      <c r="I16" s="129"/>
      <c r="J16" s="79"/>
      <c r="K16" s="181"/>
    </row>
    <row r="17" spans="1:12" ht="16.5" customHeight="1">
      <c r="B17" s="91"/>
      <c r="C17" s="78"/>
      <c r="D17" s="339" t="s">
        <v>38</v>
      </c>
      <c r="E17" s="302"/>
      <c r="F17" s="302"/>
      <c r="G17" s="302"/>
      <c r="H17" s="302"/>
      <c r="I17" s="129"/>
      <c r="J17" s="79"/>
      <c r="K17" s="181"/>
    </row>
    <row r="18" spans="1:12" ht="42.75" customHeight="1">
      <c r="A18" s="130"/>
      <c r="B18" s="131">
        <v>0.25</v>
      </c>
      <c r="C18" s="341" t="s">
        <v>97</v>
      </c>
      <c r="D18" s="298"/>
      <c r="E18" s="132"/>
      <c r="F18" s="133"/>
      <c r="G18" s="267"/>
      <c r="H18" s="134"/>
      <c r="I18" s="191"/>
      <c r="J18" s="79">
        <f>IF(E18="X",0,IF(F18="X",F19,IF(G18="X",G19,IF(H18="X",H19,0))))</f>
        <v>0</v>
      </c>
      <c r="K18" s="113" t="str">
        <f>IF(COUNTBLANK(E18) + COUNTBLANK(F18) + COUNTBLANK(G18)+ COUNTBLANK(H18 )= 3,"","D")</f>
        <v>D</v>
      </c>
      <c r="L18" s="130"/>
    </row>
    <row r="19" spans="1:12" ht="14.25" customHeight="1">
      <c r="A19" s="10"/>
      <c r="B19" s="136"/>
      <c r="C19" s="137" t="s">
        <v>98</v>
      </c>
      <c r="D19" s="117"/>
      <c r="E19" s="118">
        <v>0</v>
      </c>
      <c r="F19" s="120">
        <f>H19*0.4</f>
        <v>2</v>
      </c>
      <c r="G19" s="120">
        <f>H19*0.75</f>
        <v>3.75</v>
      </c>
      <c r="H19" s="120">
        <v>5</v>
      </c>
      <c r="I19" s="129"/>
      <c r="J19" s="79"/>
      <c r="K19" s="181"/>
    </row>
    <row r="20" spans="1:12" ht="27" customHeight="1">
      <c r="A20" s="77"/>
      <c r="B20" s="136"/>
      <c r="C20" s="310" t="s">
        <v>99</v>
      </c>
      <c r="D20" s="288"/>
      <c r="E20" s="143"/>
      <c r="F20" s="161"/>
      <c r="G20" s="144"/>
      <c r="H20" s="161"/>
      <c r="I20" s="129"/>
      <c r="J20" s="79"/>
      <c r="K20" s="190"/>
      <c r="L20" s="77"/>
    </row>
    <row r="21" spans="1:12" ht="14.25" customHeight="1">
      <c r="A21" s="77"/>
      <c r="B21" s="136"/>
      <c r="C21" s="124" t="s">
        <v>100</v>
      </c>
      <c r="D21" s="192"/>
      <c r="E21" s="143"/>
      <c r="F21" s="161"/>
      <c r="G21" s="144"/>
      <c r="H21" s="161"/>
      <c r="I21" s="129"/>
      <c r="J21" s="79"/>
      <c r="K21" s="190"/>
      <c r="L21" s="77"/>
    </row>
    <row r="22" spans="1:12" ht="14.25" customHeight="1">
      <c r="A22" s="77"/>
      <c r="B22" s="136"/>
      <c r="C22" s="124" t="s">
        <v>101</v>
      </c>
      <c r="D22" s="192"/>
      <c r="E22" s="143"/>
      <c r="F22" s="161"/>
      <c r="G22" s="144"/>
      <c r="H22" s="161"/>
      <c r="I22" s="129"/>
      <c r="J22" s="79"/>
      <c r="K22" s="190"/>
      <c r="L22" s="77"/>
    </row>
    <row r="23" spans="1:12" ht="16.5" customHeight="1">
      <c r="A23" s="77"/>
      <c r="B23" s="136"/>
      <c r="C23" s="310" t="s">
        <v>102</v>
      </c>
      <c r="D23" s="288"/>
      <c r="E23" s="143"/>
      <c r="F23" s="161"/>
      <c r="G23" s="144"/>
      <c r="H23" s="161"/>
      <c r="I23" s="129"/>
      <c r="J23" s="79"/>
      <c r="K23" s="190"/>
      <c r="L23" s="77"/>
    </row>
    <row r="24" spans="1:12" ht="14.25" customHeight="1">
      <c r="A24" s="77"/>
      <c r="B24" s="136"/>
      <c r="C24" s="124" t="s">
        <v>103</v>
      </c>
      <c r="D24" s="192"/>
      <c r="E24" s="143"/>
      <c r="F24" s="161"/>
      <c r="G24" s="144"/>
      <c r="H24" s="161"/>
      <c r="I24" s="129"/>
      <c r="J24" s="79"/>
      <c r="K24" s="190"/>
      <c r="L24" s="77"/>
    </row>
    <row r="25" spans="1:12" ht="33" customHeight="1">
      <c r="A25" s="77"/>
      <c r="B25" s="136"/>
      <c r="C25" s="310" t="s">
        <v>104</v>
      </c>
      <c r="D25" s="288"/>
      <c r="E25" s="143"/>
      <c r="F25" s="161"/>
      <c r="G25" s="144"/>
      <c r="H25" s="161"/>
      <c r="I25" s="129"/>
      <c r="J25" s="79"/>
      <c r="K25" s="190"/>
      <c r="L25" s="77"/>
    </row>
    <row r="26" spans="1:12" ht="29.25" customHeight="1">
      <c r="A26" s="77"/>
      <c r="B26" s="136"/>
      <c r="C26" s="310" t="s">
        <v>105</v>
      </c>
      <c r="D26" s="288"/>
      <c r="E26" s="143"/>
      <c r="F26" s="161"/>
      <c r="G26" s="144"/>
      <c r="H26" s="161"/>
      <c r="I26" s="129"/>
      <c r="J26" s="79"/>
      <c r="K26" s="190"/>
      <c r="L26" s="77"/>
    </row>
    <row r="27" spans="1:12" ht="14.25" customHeight="1">
      <c r="A27" s="77"/>
      <c r="B27" s="136"/>
      <c r="C27" s="124" t="s">
        <v>106</v>
      </c>
      <c r="D27" s="192"/>
      <c r="E27" s="143"/>
      <c r="F27" s="161"/>
      <c r="G27" s="144"/>
      <c r="H27" s="161"/>
      <c r="I27" s="129"/>
      <c r="J27" s="79"/>
      <c r="K27" s="190"/>
      <c r="L27" s="77"/>
    </row>
    <row r="28" spans="1:12" ht="15.75" customHeight="1">
      <c r="A28" s="77"/>
      <c r="B28" s="136"/>
      <c r="C28" s="124" t="s">
        <v>107</v>
      </c>
      <c r="D28" s="192"/>
      <c r="E28" s="143"/>
      <c r="F28" s="161"/>
      <c r="G28" s="144"/>
      <c r="H28" s="161"/>
      <c r="I28" s="129"/>
      <c r="J28" s="79"/>
      <c r="K28" s="190"/>
      <c r="L28" s="77"/>
    </row>
    <row r="29" spans="1:12" ht="15.75" customHeight="1">
      <c r="A29" s="77"/>
      <c r="B29" s="136"/>
      <c r="C29" s="124" t="s">
        <v>108</v>
      </c>
      <c r="D29" s="192"/>
      <c r="E29" s="143"/>
      <c r="F29" s="161"/>
      <c r="G29" s="144"/>
      <c r="H29" s="161"/>
      <c r="I29" s="129"/>
      <c r="J29" s="79"/>
      <c r="K29" s="190"/>
      <c r="L29" s="77"/>
    </row>
    <row r="30" spans="1:12" ht="6" customHeight="1">
      <c r="B30" s="91"/>
      <c r="C30" s="147"/>
      <c r="D30" s="78"/>
      <c r="E30" s="78"/>
      <c r="F30" s="78"/>
      <c r="G30" s="78"/>
      <c r="H30" s="78"/>
      <c r="I30" s="129"/>
      <c r="J30" s="79"/>
      <c r="K30" s="181"/>
    </row>
    <row r="31" spans="1:12" ht="16.5" customHeight="1">
      <c r="B31" s="123"/>
      <c r="C31" s="78"/>
      <c r="D31" s="339" t="s">
        <v>38</v>
      </c>
      <c r="E31" s="302"/>
      <c r="F31" s="302"/>
      <c r="G31" s="302"/>
      <c r="H31" s="302"/>
      <c r="I31" s="129"/>
      <c r="J31" s="79"/>
      <c r="K31" s="181"/>
    </row>
    <row r="32" spans="1:12" ht="42" customHeight="1">
      <c r="B32" s="107">
        <v>0.5</v>
      </c>
      <c r="C32" s="340" t="s">
        <v>109</v>
      </c>
      <c r="D32" s="298"/>
      <c r="E32" s="110"/>
      <c r="F32" s="111"/>
      <c r="G32" s="266"/>
      <c r="H32" s="112"/>
      <c r="I32" s="129"/>
      <c r="J32" s="79">
        <f>IF(E32="X",0,IF(F32="X",F33,IF(G32="X",G33,IF(H32="X",H33,0))))</f>
        <v>0</v>
      </c>
      <c r="K32" s="113" t="str">
        <f>IF(COUNTBLANK(E32) + COUNTBLANK(F32) + COUNTBLANK(G32)+ COUNTBLANK(H32 )= 3,"","D")</f>
        <v>D</v>
      </c>
    </row>
    <row r="33" spans="1:11" ht="14.25" customHeight="1">
      <c r="A33" s="10"/>
      <c r="B33" s="136"/>
      <c r="C33" s="137" t="s">
        <v>110</v>
      </c>
      <c r="D33" s="117"/>
      <c r="E33" s="118">
        <v>0</v>
      </c>
      <c r="F33" s="120">
        <f>H33*0.4</f>
        <v>4</v>
      </c>
      <c r="G33" s="120">
        <f>H33*0.75</f>
        <v>7.5</v>
      </c>
      <c r="H33" s="120">
        <v>10</v>
      </c>
      <c r="I33" s="129"/>
      <c r="J33" s="79"/>
      <c r="K33" s="181"/>
    </row>
    <row r="34" spans="1:11" ht="25.5" customHeight="1">
      <c r="A34" s="10"/>
      <c r="B34" s="136"/>
      <c r="C34" s="310" t="s">
        <v>111</v>
      </c>
      <c r="D34" s="288"/>
      <c r="E34" s="193"/>
      <c r="F34" s="161"/>
      <c r="G34" s="161"/>
      <c r="H34" s="161"/>
      <c r="I34" s="129"/>
      <c r="J34" s="79"/>
      <c r="K34" s="190"/>
    </row>
    <row r="35" spans="1:11" ht="25.5" customHeight="1">
      <c r="A35" s="10"/>
      <c r="B35" s="136"/>
      <c r="C35" s="310" t="s">
        <v>112</v>
      </c>
      <c r="D35" s="288"/>
      <c r="E35" s="193"/>
      <c r="F35" s="161"/>
      <c r="G35" s="161"/>
      <c r="H35" s="161"/>
      <c r="I35" s="129"/>
      <c r="J35" s="79"/>
      <c r="K35" s="190"/>
    </row>
    <row r="36" spans="1:11" ht="14.25" customHeight="1">
      <c r="A36" s="10"/>
      <c r="B36" s="136"/>
      <c r="C36" s="124" t="s">
        <v>113</v>
      </c>
      <c r="D36" s="192"/>
      <c r="E36" s="193"/>
      <c r="F36" s="161"/>
      <c r="G36" s="161"/>
      <c r="H36" s="161"/>
      <c r="I36" s="129"/>
      <c r="J36" s="79"/>
      <c r="K36" s="190"/>
    </row>
    <row r="37" spans="1:11" ht="14.25" customHeight="1">
      <c r="A37" s="10"/>
      <c r="B37" s="136"/>
      <c r="C37" s="124" t="s">
        <v>114</v>
      </c>
      <c r="D37" s="192"/>
      <c r="E37" s="193"/>
      <c r="F37" s="161"/>
      <c r="G37" s="161"/>
      <c r="H37" s="161"/>
      <c r="I37" s="129"/>
      <c r="J37" s="79"/>
      <c r="K37" s="190"/>
    </row>
    <row r="38" spans="1:11" ht="14.25" customHeight="1">
      <c r="A38" s="10"/>
      <c r="B38" s="136"/>
      <c r="C38" s="124" t="s">
        <v>115</v>
      </c>
      <c r="D38" s="192"/>
      <c r="E38" s="193"/>
      <c r="F38" s="161"/>
      <c r="G38" s="161"/>
      <c r="H38" s="161"/>
      <c r="I38" s="129"/>
      <c r="J38" s="79"/>
      <c r="K38" s="190"/>
    </row>
    <row r="39" spans="1:11" ht="24.75" customHeight="1">
      <c r="A39" s="10"/>
      <c r="B39" s="136"/>
      <c r="C39" s="124" t="s">
        <v>116</v>
      </c>
      <c r="D39" s="192"/>
      <c r="E39" s="193"/>
      <c r="F39" s="161"/>
      <c r="G39" s="161"/>
      <c r="H39" s="161"/>
      <c r="I39" s="129"/>
      <c r="J39" s="79"/>
      <c r="K39" s="190"/>
    </row>
    <row r="40" spans="1:11" ht="25.5" customHeight="1">
      <c r="A40" s="10"/>
      <c r="B40" s="136"/>
      <c r="C40" s="310" t="s">
        <v>117</v>
      </c>
      <c r="D40" s="288"/>
      <c r="E40" s="193"/>
      <c r="F40" s="161"/>
      <c r="G40" s="161"/>
      <c r="H40" s="161"/>
      <c r="I40" s="129"/>
      <c r="J40" s="79"/>
      <c r="K40" s="190"/>
    </row>
    <row r="41" spans="1:11" ht="14.25" customHeight="1">
      <c r="A41" s="10"/>
      <c r="B41" s="136"/>
      <c r="C41" s="124" t="s">
        <v>118</v>
      </c>
      <c r="D41" s="192"/>
      <c r="E41" s="193"/>
      <c r="F41" s="161"/>
      <c r="G41" s="161"/>
      <c r="H41" s="161"/>
      <c r="I41" s="129"/>
      <c r="J41" s="79"/>
      <c r="K41" s="190"/>
    </row>
    <row r="42" spans="1:11" ht="16.5" customHeight="1">
      <c r="A42" s="10"/>
      <c r="B42" s="136"/>
      <c r="C42" s="310" t="s">
        <v>119</v>
      </c>
      <c r="D42" s="288"/>
      <c r="E42" s="193"/>
      <c r="F42" s="161"/>
      <c r="G42" s="161"/>
      <c r="H42" s="161"/>
      <c r="I42" s="129"/>
      <c r="J42" s="79"/>
      <c r="K42" s="190"/>
    </row>
    <row r="43" spans="1:11" ht="16.5" customHeight="1">
      <c r="A43" s="10"/>
      <c r="B43" s="136"/>
      <c r="C43" s="310" t="s">
        <v>120</v>
      </c>
      <c r="D43" s="288"/>
      <c r="E43" s="193"/>
      <c r="F43" s="161"/>
      <c r="G43" s="161"/>
      <c r="H43" s="161"/>
      <c r="I43" s="129"/>
      <c r="J43" s="79"/>
      <c r="K43" s="190"/>
    </row>
    <row r="44" spans="1:11" ht="14.25" customHeight="1">
      <c r="A44" s="10"/>
      <c r="B44" s="136"/>
      <c r="C44" s="124" t="s">
        <v>121</v>
      </c>
      <c r="D44" s="192"/>
      <c r="E44" s="193"/>
      <c r="F44" s="161"/>
      <c r="G44" s="161"/>
      <c r="H44" s="161"/>
      <c r="I44" s="129"/>
      <c r="J44" s="79"/>
      <c r="K44" s="190"/>
    </row>
    <row r="45" spans="1:11" ht="25.5" customHeight="1">
      <c r="A45" s="10"/>
      <c r="B45" s="136"/>
      <c r="C45" s="310" t="s">
        <v>122</v>
      </c>
      <c r="D45" s="288"/>
      <c r="E45" s="193"/>
      <c r="F45" s="161"/>
      <c r="G45" s="161"/>
      <c r="H45" s="161"/>
      <c r="I45" s="129"/>
      <c r="J45" s="79"/>
      <c r="K45" s="190"/>
    </row>
    <row r="46" spans="1:11" ht="16.5" customHeight="1">
      <c r="A46" s="10"/>
      <c r="B46" s="136"/>
      <c r="C46" s="310" t="s">
        <v>123</v>
      </c>
      <c r="D46" s="288"/>
      <c r="E46" s="193"/>
      <c r="F46" s="161"/>
      <c r="G46" s="161"/>
      <c r="H46" s="161"/>
      <c r="I46" s="129"/>
      <c r="J46" s="79"/>
      <c r="K46" s="190"/>
    </row>
    <row r="47" spans="1:11" ht="25.5" customHeight="1">
      <c r="A47" s="10"/>
      <c r="B47" s="136"/>
      <c r="C47" s="310" t="s">
        <v>104</v>
      </c>
      <c r="D47" s="288"/>
      <c r="E47" s="193"/>
      <c r="F47" s="161"/>
      <c r="G47" s="161"/>
      <c r="H47" s="161"/>
      <c r="I47" s="129"/>
      <c r="J47" s="79"/>
      <c r="K47" s="190"/>
    </row>
    <row r="48" spans="1:11" ht="16.5" customHeight="1">
      <c r="A48" s="10"/>
      <c r="B48" s="136"/>
      <c r="C48" s="310" t="s">
        <v>124</v>
      </c>
      <c r="D48" s="288"/>
      <c r="E48" s="193"/>
      <c r="F48" s="161"/>
      <c r="G48" s="161"/>
      <c r="H48" s="161"/>
      <c r="I48" s="129"/>
      <c r="J48" s="79"/>
      <c r="K48" s="190"/>
    </row>
    <row r="49" spans="1:12" ht="26.25" customHeight="1">
      <c r="A49" s="10"/>
      <c r="B49" s="136"/>
      <c r="C49" s="310" t="s">
        <v>125</v>
      </c>
      <c r="D49" s="288"/>
      <c r="E49" s="193"/>
      <c r="F49" s="161"/>
      <c r="G49" s="161"/>
      <c r="H49" s="161"/>
      <c r="I49" s="129"/>
      <c r="J49" s="79"/>
      <c r="K49" s="190"/>
    </row>
    <row r="50" spans="1:12" ht="14.25" customHeight="1">
      <c r="A50" s="10"/>
      <c r="B50" s="136"/>
      <c r="C50" s="124" t="s">
        <v>126</v>
      </c>
      <c r="D50" s="192"/>
      <c r="E50" s="193"/>
      <c r="F50" s="161"/>
      <c r="G50" s="161"/>
      <c r="H50" s="161"/>
      <c r="I50" s="129"/>
      <c r="J50" s="79"/>
      <c r="K50" s="190"/>
    </row>
    <row r="51" spans="1:12" ht="3.75" customHeight="1">
      <c r="A51" s="10"/>
      <c r="B51" s="136"/>
      <c r="C51" s="194"/>
      <c r="D51" s="194"/>
      <c r="E51" s="195"/>
      <c r="F51" s="196"/>
      <c r="G51" s="196"/>
      <c r="H51" s="196"/>
      <c r="I51" s="129"/>
      <c r="J51" s="79"/>
      <c r="K51" s="181"/>
    </row>
    <row r="52" spans="1:12" ht="5.25" customHeight="1">
      <c r="B52" s="91"/>
      <c r="C52" s="147"/>
      <c r="D52" s="77"/>
      <c r="E52" s="77"/>
      <c r="F52" s="77"/>
      <c r="G52" s="77"/>
      <c r="H52" s="77"/>
      <c r="I52" s="129"/>
      <c r="J52" s="79"/>
      <c r="K52" s="181"/>
    </row>
    <row r="53" spans="1:12" ht="25.2" customHeight="1">
      <c r="A53" s="80"/>
      <c r="B53" s="136"/>
      <c r="C53" s="197" t="s">
        <v>79</v>
      </c>
      <c r="D53" s="166"/>
      <c r="E53" s="167"/>
      <c r="F53" s="198" t="s">
        <v>80</v>
      </c>
      <c r="G53" s="199" t="s">
        <v>81</v>
      </c>
      <c r="H53" s="200">
        <f>J10+J18+J32</f>
        <v>0</v>
      </c>
      <c r="I53" s="201"/>
      <c r="J53" s="79"/>
      <c r="K53" s="181"/>
      <c r="L53" s="80"/>
    </row>
    <row r="54" spans="1:12" ht="8.25" customHeight="1">
      <c r="B54" s="91"/>
      <c r="C54" s="78"/>
      <c r="D54" s="77"/>
      <c r="E54" s="77"/>
      <c r="F54" s="77"/>
      <c r="G54" s="77"/>
      <c r="H54" s="77"/>
      <c r="I54" s="129"/>
      <c r="J54" s="79"/>
      <c r="K54" s="181"/>
    </row>
    <row r="55" spans="1:12" ht="13.5" customHeight="1">
      <c r="B55" s="91"/>
      <c r="C55" s="202" t="s">
        <v>82</v>
      </c>
      <c r="D55" s="77"/>
      <c r="E55" s="335" t="s">
        <v>127</v>
      </c>
      <c r="F55" s="288"/>
      <c r="G55" s="288"/>
      <c r="H55" s="288"/>
      <c r="I55" s="129"/>
      <c r="J55" s="79"/>
      <c r="K55" s="181"/>
    </row>
    <row r="56" spans="1:12" ht="13.5" customHeight="1">
      <c r="B56" s="91"/>
      <c r="C56" s="202" t="s">
        <v>84</v>
      </c>
      <c r="D56" s="77"/>
      <c r="E56" s="335" t="s">
        <v>127</v>
      </c>
      <c r="F56" s="288"/>
      <c r="G56" s="288"/>
      <c r="H56" s="288"/>
      <c r="I56" s="129"/>
      <c r="J56" s="79"/>
      <c r="K56" s="181"/>
    </row>
    <row r="57" spans="1:12" ht="9.75" customHeight="1">
      <c r="A57" s="40"/>
      <c r="B57" s="172"/>
      <c r="C57" s="173"/>
      <c r="D57" s="173"/>
      <c r="E57" s="173"/>
      <c r="F57" s="173"/>
      <c r="G57" s="173"/>
      <c r="H57" s="173"/>
      <c r="I57" s="174"/>
      <c r="J57" s="79"/>
      <c r="K57" s="181"/>
      <c r="L57" s="40"/>
    </row>
    <row r="58" spans="1:12" ht="14.25" customHeight="1">
      <c r="B58" s="91"/>
      <c r="C58" s="336" t="s">
        <v>85</v>
      </c>
      <c r="D58" s="292"/>
      <c r="E58" s="292"/>
      <c r="F58" s="292"/>
      <c r="G58" s="292"/>
      <c r="H58" s="337"/>
      <c r="I58" s="129"/>
      <c r="J58" s="79"/>
      <c r="K58" s="181"/>
    </row>
    <row r="59" spans="1:12" ht="14.25" customHeight="1">
      <c r="B59" s="91"/>
      <c r="C59" s="338" t="s">
        <v>86</v>
      </c>
      <c r="D59" s="288"/>
      <c r="E59" s="288"/>
      <c r="F59" s="288"/>
      <c r="G59" s="288"/>
      <c r="H59" s="332"/>
      <c r="I59" s="129"/>
      <c r="J59" s="79"/>
      <c r="K59" s="181"/>
    </row>
    <row r="60" spans="1:12" ht="14.25" customHeight="1">
      <c r="B60" s="91"/>
      <c r="C60" s="306"/>
      <c r="D60" s="288"/>
      <c r="E60" s="288"/>
      <c r="F60" s="288"/>
      <c r="G60" s="288"/>
      <c r="H60" s="332"/>
      <c r="I60" s="129"/>
      <c r="J60" s="79"/>
      <c r="K60" s="181"/>
    </row>
    <row r="61" spans="1:12" ht="31.5" customHeight="1">
      <c r="B61" s="91"/>
      <c r="C61" s="306"/>
      <c r="D61" s="288"/>
      <c r="E61" s="288"/>
      <c r="F61" s="288"/>
      <c r="G61" s="288"/>
      <c r="H61" s="332"/>
      <c r="I61" s="129"/>
      <c r="J61" s="79"/>
      <c r="K61" s="181"/>
    </row>
    <row r="62" spans="1:12" ht="14.25" customHeight="1">
      <c r="B62" s="91"/>
      <c r="C62" s="306"/>
      <c r="D62" s="288"/>
      <c r="E62" s="288"/>
      <c r="F62" s="288"/>
      <c r="G62" s="288"/>
      <c r="H62" s="332"/>
      <c r="I62" s="129"/>
      <c r="J62" s="79"/>
      <c r="K62" s="181"/>
    </row>
    <row r="63" spans="1:12" ht="14.25" customHeight="1">
      <c r="B63" s="91"/>
      <c r="C63" s="203" t="s">
        <v>87</v>
      </c>
      <c r="D63" s="204" t="s">
        <v>88</v>
      </c>
      <c r="E63" s="331" t="s">
        <v>89</v>
      </c>
      <c r="F63" s="288"/>
      <c r="G63" s="288"/>
      <c r="H63" s="332"/>
      <c r="I63" s="129"/>
      <c r="J63" s="79"/>
      <c r="K63" s="181"/>
    </row>
    <row r="64" spans="1:12" ht="35.25" customHeight="1">
      <c r="B64" s="91"/>
      <c r="C64" s="333" t="s">
        <v>90</v>
      </c>
      <c r="D64" s="288"/>
      <c r="E64" s="288"/>
      <c r="F64" s="288"/>
      <c r="G64" s="288"/>
      <c r="H64" s="332"/>
      <c r="I64" s="129"/>
      <c r="J64" s="79"/>
      <c r="K64" s="181"/>
    </row>
    <row r="65" spans="2:11" ht="34.5" customHeight="1">
      <c r="B65" s="91"/>
      <c r="C65" s="294"/>
      <c r="D65" s="295"/>
      <c r="E65" s="295"/>
      <c r="F65" s="295"/>
      <c r="G65" s="295"/>
      <c r="H65" s="334"/>
      <c r="I65" s="129"/>
      <c r="J65" s="79"/>
      <c r="K65" s="181"/>
    </row>
    <row r="66" spans="2:11" ht="5.25" customHeight="1">
      <c r="B66" s="177"/>
      <c r="C66" s="178"/>
      <c r="D66" s="179"/>
      <c r="E66" s="179"/>
      <c r="F66" s="179"/>
      <c r="G66" s="179"/>
      <c r="H66" s="179"/>
      <c r="I66" s="180"/>
      <c r="J66" s="79"/>
      <c r="K66" s="181"/>
    </row>
    <row r="67" spans="2:11" ht="14.25" customHeight="1">
      <c r="B67" s="77"/>
      <c r="C67" s="78"/>
      <c r="D67" s="77"/>
      <c r="E67" s="77"/>
      <c r="F67" s="77"/>
      <c r="G67" s="77"/>
      <c r="H67" s="77"/>
      <c r="I67" s="77"/>
      <c r="J67" s="79"/>
      <c r="K67" s="181"/>
    </row>
    <row r="68" spans="2:11" ht="14.25" customHeight="1">
      <c r="B68" s="77"/>
      <c r="C68" s="78"/>
      <c r="D68" s="77"/>
      <c r="E68" s="77"/>
      <c r="F68" s="77"/>
      <c r="G68" s="77"/>
      <c r="H68" s="77"/>
      <c r="I68" s="77"/>
      <c r="J68" s="79"/>
      <c r="K68" s="181"/>
    </row>
    <row r="69" spans="2:11" ht="14.25" customHeight="1">
      <c r="B69" s="77"/>
      <c r="C69" s="78"/>
      <c r="D69" s="77"/>
      <c r="E69" s="77"/>
      <c r="F69" s="77"/>
      <c r="G69" s="77"/>
      <c r="H69" s="77"/>
      <c r="I69" s="77"/>
      <c r="J69" s="79"/>
      <c r="K69" s="181"/>
    </row>
    <row r="70" spans="2:11" ht="14.25" customHeight="1">
      <c r="I70" s="10"/>
    </row>
    <row r="71" spans="2:11" ht="14.25" customHeight="1">
      <c r="I71" s="10"/>
    </row>
    <row r="72" spans="2:11" ht="14.25" customHeight="1">
      <c r="I72" s="10"/>
    </row>
    <row r="73" spans="2:11" ht="14.25" customHeight="1">
      <c r="I73" s="10"/>
    </row>
    <row r="74" spans="2:11" ht="14.25" customHeight="1">
      <c r="I74" s="10"/>
    </row>
    <row r="75" spans="2:11" ht="14.25" customHeight="1">
      <c r="I75" s="10"/>
    </row>
    <row r="76" spans="2:11" ht="14.25" customHeight="1">
      <c r="I76" s="10"/>
    </row>
    <row r="77" spans="2:11" ht="14.25" customHeight="1">
      <c r="I77" s="10"/>
    </row>
    <row r="78" spans="2:11" ht="14.25" customHeight="1">
      <c r="I78" s="10"/>
    </row>
    <row r="79" spans="2:11" ht="14.25" customHeight="1">
      <c r="I79" s="10"/>
    </row>
    <row r="80" spans="2:11" ht="14.25" customHeight="1">
      <c r="I80" s="10"/>
    </row>
    <row r="81" spans="9:9" ht="14.25" customHeight="1">
      <c r="I81" s="10"/>
    </row>
    <row r="82" spans="9:9" ht="14.25" customHeight="1">
      <c r="I82" s="10"/>
    </row>
    <row r="83" spans="9:9" ht="14.25" customHeight="1">
      <c r="I83" s="10"/>
    </row>
    <row r="84" spans="9:9" ht="14.25" customHeight="1">
      <c r="I84" s="10"/>
    </row>
    <row r="85" spans="9:9" ht="14.25" customHeight="1">
      <c r="I85" s="10"/>
    </row>
    <row r="86" spans="9:9" ht="14.25" customHeight="1">
      <c r="I86" s="10"/>
    </row>
    <row r="87" spans="9:9" ht="14.25" customHeight="1">
      <c r="I87" s="10"/>
    </row>
    <row r="88" spans="9:9" ht="14.25" customHeight="1">
      <c r="I88" s="10"/>
    </row>
    <row r="89" spans="9:9" ht="14.25" customHeight="1">
      <c r="I89" s="10"/>
    </row>
    <row r="90" spans="9:9" ht="14.25" customHeight="1">
      <c r="I90" s="10"/>
    </row>
    <row r="91" spans="9:9" ht="14.25" customHeight="1">
      <c r="I91" s="10"/>
    </row>
    <row r="92" spans="9:9" ht="14.25" customHeight="1">
      <c r="I92" s="10"/>
    </row>
    <row r="93" spans="9:9" ht="14.25" customHeight="1">
      <c r="I93" s="10"/>
    </row>
    <row r="94" spans="9:9" ht="14.25" customHeight="1">
      <c r="I94" s="10"/>
    </row>
    <row r="95" spans="9:9" ht="14.25" customHeight="1">
      <c r="I95" s="10"/>
    </row>
    <row r="96" spans="9:9" ht="14.25" customHeight="1">
      <c r="I96" s="10"/>
    </row>
    <row r="97" spans="9:9" ht="14.25" customHeight="1">
      <c r="I97" s="10"/>
    </row>
    <row r="98" spans="9:9" ht="14.25" customHeight="1">
      <c r="I98" s="10"/>
    </row>
    <row r="99" spans="9:9" ht="14.25" customHeight="1">
      <c r="I99" s="10"/>
    </row>
    <row r="100" spans="9:9" ht="14.25" customHeight="1">
      <c r="I100" s="10"/>
    </row>
    <row r="101" spans="9:9" ht="14.25" customHeight="1">
      <c r="I101" s="10"/>
    </row>
    <row r="102" spans="9:9" ht="14.25" customHeight="1">
      <c r="I102" s="10"/>
    </row>
    <row r="103" spans="9:9" ht="14.25" customHeight="1">
      <c r="I103" s="10"/>
    </row>
    <row r="104" spans="9:9" ht="14.25" customHeight="1">
      <c r="I104" s="10"/>
    </row>
    <row r="105" spans="9:9" ht="14.25" customHeight="1">
      <c r="I105" s="10"/>
    </row>
    <row r="106" spans="9:9" ht="14.25" customHeight="1">
      <c r="I106" s="10"/>
    </row>
    <row r="107" spans="9:9" ht="14.25" customHeight="1">
      <c r="I107" s="10"/>
    </row>
    <row r="108" spans="9:9" ht="14.25" customHeight="1">
      <c r="I108" s="10"/>
    </row>
    <row r="109" spans="9:9" ht="14.25" customHeight="1">
      <c r="I109" s="10"/>
    </row>
    <row r="110" spans="9:9" ht="14.25" customHeight="1">
      <c r="I110" s="10"/>
    </row>
    <row r="111" spans="9:9" ht="14.25" customHeight="1">
      <c r="I111" s="10"/>
    </row>
    <row r="112" spans="9:9" ht="14.25" customHeight="1">
      <c r="I112" s="10"/>
    </row>
    <row r="113" spans="9:9" ht="14.25" customHeight="1">
      <c r="I113" s="10"/>
    </row>
    <row r="114" spans="9:9" ht="14.25" customHeight="1">
      <c r="I114" s="10"/>
    </row>
    <row r="115" spans="9:9" ht="14.25" customHeight="1">
      <c r="I115" s="10"/>
    </row>
    <row r="116" spans="9:9" ht="14.25" customHeight="1">
      <c r="I116" s="10"/>
    </row>
    <row r="117" spans="9:9" ht="14.25" customHeight="1">
      <c r="I117" s="10"/>
    </row>
    <row r="118" spans="9:9" ht="14.25" customHeight="1">
      <c r="I118" s="10"/>
    </row>
    <row r="119" spans="9:9" ht="14.25" customHeight="1">
      <c r="I119" s="10"/>
    </row>
    <row r="120" spans="9:9" ht="14.25" customHeight="1">
      <c r="I120" s="10"/>
    </row>
    <row r="121" spans="9:9" ht="14.25" customHeight="1">
      <c r="I121" s="10"/>
    </row>
    <row r="122" spans="9:9" ht="14.25" customHeight="1">
      <c r="I122" s="10"/>
    </row>
    <row r="123" spans="9:9" ht="14.25" customHeight="1">
      <c r="I123" s="10"/>
    </row>
    <row r="124" spans="9:9" ht="14.25" customHeight="1">
      <c r="I124" s="10"/>
    </row>
    <row r="125" spans="9:9" ht="14.25" customHeight="1">
      <c r="I125" s="10"/>
    </row>
    <row r="126" spans="9:9" ht="14.25" customHeight="1">
      <c r="I126" s="10"/>
    </row>
    <row r="127" spans="9:9" ht="14.25" customHeight="1">
      <c r="I127" s="10"/>
    </row>
    <row r="128" spans="9:9" ht="14.25" customHeight="1">
      <c r="I128" s="10"/>
    </row>
    <row r="129" spans="9:9" ht="14.25" customHeight="1">
      <c r="I129" s="10"/>
    </row>
    <row r="130" spans="9:9" ht="14.25" customHeight="1">
      <c r="I130" s="10"/>
    </row>
    <row r="131" spans="9:9" ht="14.25" customHeight="1">
      <c r="I131" s="10"/>
    </row>
    <row r="132" spans="9:9" ht="14.25" customHeight="1">
      <c r="I132" s="10"/>
    </row>
    <row r="133" spans="9:9" ht="14.25" customHeight="1">
      <c r="I133" s="10"/>
    </row>
    <row r="134" spans="9:9" ht="14.25" customHeight="1">
      <c r="I134" s="10"/>
    </row>
    <row r="135" spans="9:9" ht="14.25" customHeight="1">
      <c r="I135" s="10"/>
    </row>
    <row r="136" spans="9:9" ht="14.25" customHeight="1">
      <c r="I136" s="10"/>
    </row>
    <row r="137" spans="9:9" ht="14.25" customHeight="1">
      <c r="I137" s="10"/>
    </row>
    <row r="138" spans="9:9" ht="14.25" customHeight="1">
      <c r="I138" s="10"/>
    </row>
    <row r="139" spans="9:9" ht="14.25" customHeight="1">
      <c r="I139" s="10"/>
    </row>
    <row r="140" spans="9:9" ht="14.25" customHeight="1">
      <c r="I140" s="10"/>
    </row>
    <row r="141" spans="9:9" ht="14.25" customHeight="1">
      <c r="I141" s="10"/>
    </row>
    <row r="142" spans="9:9" ht="14.25" customHeight="1">
      <c r="I142" s="10"/>
    </row>
    <row r="143" spans="9:9" ht="14.25" customHeight="1">
      <c r="I143" s="10"/>
    </row>
    <row r="144" spans="9:9" ht="14.25" customHeight="1">
      <c r="I144" s="10"/>
    </row>
    <row r="145" spans="9:9" ht="14.25" customHeight="1">
      <c r="I145" s="10"/>
    </row>
    <row r="146" spans="9:9" ht="14.25" customHeight="1">
      <c r="I146" s="10"/>
    </row>
    <row r="147" spans="9:9" ht="14.25" customHeight="1">
      <c r="I147" s="10"/>
    </row>
    <row r="148" spans="9:9" ht="14.25" customHeight="1">
      <c r="I148" s="10"/>
    </row>
    <row r="149" spans="9:9" ht="14.25" customHeight="1">
      <c r="I149" s="10"/>
    </row>
    <row r="150" spans="9:9" ht="14.25" customHeight="1">
      <c r="I150" s="10"/>
    </row>
    <row r="151" spans="9:9" ht="14.25" customHeight="1">
      <c r="I151" s="10"/>
    </row>
    <row r="152" spans="9:9" ht="14.25" customHeight="1">
      <c r="I152" s="10"/>
    </row>
    <row r="153" spans="9:9" ht="14.25" customHeight="1">
      <c r="I153" s="10"/>
    </row>
    <row r="154" spans="9:9" ht="14.25" customHeight="1">
      <c r="I154" s="10"/>
    </row>
    <row r="155" spans="9:9" ht="14.25" customHeight="1">
      <c r="I155" s="10"/>
    </row>
    <row r="156" spans="9:9" ht="14.25" customHeight="1">
      <c r="I156" s="10"/>
    </row>
    <row r="157" spans="9:9" ht="14.25" customHeight="1">
      <c r="I157" s="10"/>
    </row>
    <row r="158" spans="9:9" ht="14.25" customHeight="1">
      <c r="I158" s="10"/>
    </row>
    <row r="159" spans="9:9" ht="14.25" customHeight="1">
      <c r="I159" s="10"/>
    </row>
    <row r="160" spans="9:9" ht="14.25" customHeight="1">
      <c r="I160" s="10"/>
    </row>
    <row r="161" spans="9:9" ht="14.25" customHeight="1">
      <c r="I161" s="10"/>
    </row>
    <row r="162" spans="9:9" ht="14.25" customHeight="1">
      <c r="I162" s="10"/>
    </row>
    <row r="163" spans="9:9" ht="14.25" customHeight="1">
      <c r="I163" s="10"/>
    </row>
    <row r="164" spans="9:9" ht="14.25" customHeight="1">
      <c r="I164" s="10"/>
    </row>
    <row r="165" spans="9:9" ht="14.25" customHeight="1">
      <c r="I165" s="10"/>
    </row>
    <row r="166" spans="9:9" ht="14.25" customHeight="1">
      <c r="I166" s="10"/>
    </row>
    <row r="167" spans="9:9" ht="14.25" customHeight="1">
      <c r="I167" s="10"/>
    </row>
    <row r="168" spans="9:9" ht="14.25" customHeight="1">
      <c r="I168" s="10"/>
    </row>
    <row r="169" spans="9:9" ht="14.25" customHeight="1">
      <c r="I169" s="10"/>
    </row>
    <row r="170" spans="9:9" ht="14.25" customHeight="1">
      <c r="I170" s="10"/>
    </row>
    <row r="171" spans="9:9" ht="14.25" customHeight="1">
      <c r="I171" s="10"/>
    </row>
    <row r="172" spans="9:9" ht="14.25" customHeight="1">
      <c r="I172" s="10"/>
    </row>
    <row r="173" spans="9:9" ht="14.25" customHeight="1">
      <c r="I173" s="10"/>
    </row>
    <row r="174" spans="9:9" ht="14.25" customHeight="1">
      <c r="I174" s="10"/>
    </row>
    <row r="175" spans="9:9" ht="14.25" customHeight="1">
      <c r="I175" s="10"/>
    </row>
    <row r="176" spans="9:9" ht="14.25" customHeight="1">
      <c r="I176" s="10"/>
    </row>
    <row r="177" spans="9:9" ht="14.25" customHeight="1">
      <c r="I177" s="10"/>
    </row>
    <row r="178" spans="9:9" ht="14.25" customHeight="1">
      <c r="I178" s="10"/>
    </row>
    <row r="179" spans="9:9" ht="14.25" customHeight="1">
      <c r="I179" s="10"/>
    </row>
    <row r="180" spans="9:9" ht="14.25" customHeight="1">
      <c r="I180" s="10"/>
    </row>
    <row r="181" spans="9:9" ht="14.25" customHeight="1">
      <c r="I181" s="10"/>
    </row>
    <row r="182" spans="9:9" ht="14.25" customHeight="1">
      <c r="I182" s="10"/>
    </row>
    <row r="183" spans="9:9" ht="14.25" customHeight="1">
      <c r="I183" s="10"/>
    </row>
    <row r="184" spans="9:9" ht="14.25" customHeight="1">
      <c r="I184" s="10"/>
    </row>
    <row r="185" spans="9:9" ht="14.25" customHeight="1">
      <c r="I185" s="10"/>
    </row>
    <row r="186" spans="9:9" ht="14.25" customHeight="1">
      <c r="I186" s="10"/>
    </row>
    <row r="187" spans="9:9" ht="14.25" customHeight="1">
      <c r="I187" s="10"/>
    </row>
    <row r="188" spans="9:9" ht="14.25" customHeight="1">
      <c r="I188" s="10"/>
    </row>
    <row r="189" spans="9:9" ht="14.25" customHeight="1">
      <c r="I189" s="10"/>
    </row>
    <row r="190" spans="9:9" ht="14.25" customHeight="1">
      <c r="I190" s="10"/>
    </row>
    <row r="191" spans="9:9" ht="14.25" customHeight="1">
      <c r="I191" s="10"/>
    </row>
    <row r="192" spans="9:9" ht="14.25" customHeight="1">
      <c r="I192" s="10"/>
    </row>
    <row r="193" spans="9:9" ht="14.25" customHeight="1">
      <c r="I193" s="10"/>
    </row>
    <row r="194" spans="9:9" ht="14.25" customHeight="1">
      <c r="I194" s="10"/>
    </row>
    <row r="195" spans="9:9" ht="14.25" customHeight="1">
      <c r="I195" s="10"/>
    </row>
    <row r="196" spans="9:9" ht="14.25" customHeight="1">
      <c r="I196" s="10"/>
    </row>
    <row r="197" spans="9:9" ht="14.25" customHeight="1">
      <c r="I197" s="10"/>
    </row>
    <row r="198" spans="9:9" ht="14.25" customHeight="1">
      <c r="I198" s="10"/>
    </row>
    <row r="199" spans="9:9" ht="14.25" customHeight="1">
      <c r="I199" s="10"/>
    </row>
    <row r="200" spans="9:9" ht="14.25" customHeight="1">
      <c r="I200" s="10"/>
    </row>
    <row r="201" spans="9:9" ht="14.25" customHeight="1">
      <c r="I201" s="10"/>
    </row>
    <row r="202" spans="9:9" ht="14.25" customHeight="1">
      <c r="I202" s="10"/>
    </row>
    <row r="203" spans="9:9" ht="14.25" customHeight="1">
      <c r="I203" s="10"/>
    </row>
    <row r="204" spans="9:9" ht="14.25" customHeight="1">
      <c r="I204" s="10"/>
    </row>
    <row r="205" spans="9:9" ht="14.25" customHeight="1">
      <c r="I205" s="10"/>
    </row>
    <row r="206" spans="9:9" ht="14.25" customHeight="1">
      <c r="I206" s="10"/>
    </row>
    <row r="207" spans="9:9" ht="14.25" customHeight="1">
      <c r="I207" s="10"/>
    </row>
    <row r="208" spans="9:9" ht="14.25" customHeight="1">
      <c r="I208" s="10"/>
    </row>
    <row r="209" spans="9:9" ht="14.25" customHeight="1">
      <c r="I209" s="10"/>
    </row>
    <row r="210" spans="9:9" ht="14.25" customHeight="1">
      <c r="I210" s="10"/>
    </row>
    <row r="211" spans="9:9" ht="14.25" customHeight="1">
      <c r="I211" s="10"/>
    </row>
    <row r="212" spans="9:9" ht="14.25" customHeight="1">
      <c r="I212" s="10"/>
    </row>
    <row r="213" spans="9:9" ht="14.25" customHeight="1">
      <c r="I213" s="10"/>
    </row>
    <row r="214" spans="9:9" ht="14.25" customHeight="1">
      <c r="I214" s="10"/>
    </row>
    <row r="215" spans="9:9" ht="14.25" customHeight="1">
      <c r="I215" s="10"/>
    </row>
    <row r="216" spans="9:9" ht="14.25" customHeight="1">
      <c r="I216" s="10"/>
    </row>
    <row r="217" spans="9:9" ht="14.25" customHeight="1">
      <c r="I217" s="10"/>
    </row>
    <row r="218" spans="9:9" ht="14.25" customHeight="1">
      <c r="I218" s="10"/>
    </row>
    <row r="219" spans="9:9" ht="14.25" customHeight="1">
      <c r="I219" s="10"/>
    </row>
    <row r="220" spans="9:9" ht="14.25" customHeight="1">
      <c r="I220" s="10"/>
    </row>
    <row r="221" spans="9:9" ht="14.25" customHeight="1">
      <c r="I221" s="10"/>
    </row>
    <row r="222" spans="9:9" ht="14.25" customHeight="1">
      <c r="I222" s="10"/>
    </row>
    <row r="223" spans="9:9" ht="14.25" customHeight="1">
      <c r="I223" s="10"/>
    </row>
    <row r="224" spans="9:9" ht="14.25" customHeight="1">
      <c r="I224" s="10"/>
    </row>
    <row r="225" spans="9:9" ht="14.25" customHeight="1">
      <c r="I225" s="10"/>
    </row>
    <row r="226" spans="9:9" ht="14.25" customHeight="1">
      <c r="I226" s="10"/>
    </row>
    <row r="227" spans="9:9" ht="14.25" customHeight="1">
      <c r="I227" s="10"/>
    </row>
    <row r="228" spans="9:9" ht="14.25" customHeight="1">
      <c r="I228" s="10"/>
    </row>
    <row r="229" spans="9:9" ht="14.25" customHeight="1">
      <c r="I229" s="10"/>
    </row>
    <row r="230" spans="9:9" ht="14.25" customHeight="1">
      <c r="I230" s="10"/>
    </row>
    <row r="231" spans="9:9" ht="14.25" customHeight="1">
      <c r="I231" s="10"/>
    </row>
    <row r="232" spans="9:9" ht="14.25" customHeight="1">
      <c r="I232" s="10"/>
    </row>
    <row r="233" spans="9:9" ht="14.25" customHeight="1">
      <c r="I233" s="10"/>
    </row>
    <row r="234" spans="9:9" ht="14.25" customHeight="1">
      <c r="I234" s="10"/>
    </row>
    <row r="235" spans="9:9" ht="14.25" customHeight="1">
      <c r="I235" s="10"/>
    </row>
    <row r="236" spans="9:9" ht="14.25" customHeight="1">
      <c r="I236" s="10"/>
    </row>
    <row r="237" spans="9:9" ht="14.25" customHeight="1">
      <c r="I237" s="10"/>
    </row>
    <row r="238" spans="9:9" ht="14.25" customHeight="1">
      <c r="I238" s="10"/>
    </row>
    <row r="239" spans="9:9" ht="14.25" customHeight="1">
      <c r="I239" s="10"/>
    </row>
    <row r="240" spans="9:9" ht="14.25" customHeight="1">
      <c r="I240" s="10"/>
    </row>
    <row r="241" spans="9:9" ht="14.25" customHeight="1">
      <c r="I241" s="10"/>
    </row>
    <row r="242" spans="9:9" ht="14.25" customHeight="1">
      <c r="I242" s="10"/>
    </row>
    <row r="243" spans="9:9" ht="14.25" customHeight="1">
      <c r="I243" s="10"/>
    </row>
    <row r="244" spans="9:9" ht="14.25" customHeight="1">
      <c r="I244" s="10"/>
    </row>
    <row r="245" spans="9:9" ht="14.25" customHeight="1">
      <c r="I245" s="10"/>
    </row>
    <row r="246" spans="9:9" ht="14.25" customHeight="1">
      <c r="I246" s="10"/>
    </row>
    <row r="247" spans="9:9" ht="14.25" customHeight="1">
      <c r="I247" s="10"/>
    </row>
    <row r="248" spans="9:9" ht="14.25" customHeight="1">
      <c r="I248" s="10"/>
    </row>
    <row r="249" spans="9:9" ht="14.25" customHeight="1">
      <c r="I249" s="10"/>
    </row>
    <row r="250" spans="9:9" ht="14.25" customHeight="1">
      <c r="I250" s="10"/>
    </row>
    <row r="251" spans="9:9" ht="14.25" customHeight="1">
      <c r="I251" s="10"/>
    </row>
    <row r="252" spans="9:9" ht="14.25" customHeight="1">
      <c r="I252" s="10"/>
    </row>
    <row r="253" spans="9:9" ht="14.25" customHeight="1">
      <c r="I253" s="10"/>
    </row>
    <row r="254" spans="9:9" ht="14.25" customHeight="1">
      <c r="I254" s="10"/>
    </row>
    <row r="255" spans="9:9" ht="14.25" customHeight="1">
      <c r="I255" s="10"/>
    </row>
    <row r="256" spans="9:9" ht="14.25" customHeight="1">
      <c r="I256" s="10"/>
    </row>
    <row r="257" spans="9:9" ht="14.25" customHeight="1">
      <c r="I257" s="10"/>
    </row>
    <row r="258" spans="9:9" ht="14.25" customHeight="1">
      <c r="I258" s="10"/>
    </row>
    <row r="259" spans="9:9" ht="14.25" customHeight="1">
      <c r="I259" s="10"/>
    </row>
    <row r="260" spans="9:9" ht="14.25" customHeight="1">
      <c r="I260" s="10"/>
    </row>
    <row r="261" spans="9:9" ht="14.25" customHeight="1">
      <c r="I261" s="10"/>
    </row>
    <row r="262" spans="9:9" ht="14.25" customHeight="1">
      <c r="I262" s="10"/>
    </row>
    <row r="263" spans="9:9" ht="14.25" customHeight="1">
      <c r="I263" s="10"/>
    </row>
    <row r="264" spans="9:9" ht="14.25" customHeight="1">
      <c r="I264" s="10"/>
    </row>
    <row r="265" spans="9:9" ht="14.25" customHeight="1">
      <c r="I265" s="10"/>
    </row>
    <row r="266" spans="9:9" ht="14.25" customHeight="1">
      <c r="I266" s="10"/>
    </row>
    <row r="267" spans="9:9" ht="14.25" customHeight="1">
      <c r="I267" s="10"/>
    </row>
    <row r="268" spans="9:9" ht="14.25" customHeight="1">
      <c r="I268" s="10"/>
    </row>
    <row r="269" spans="9:9" ht="14.25" customHeight="1">
      <c r="I269" s="10"/>
    </row>
    <row r="270" spans="9:9" ht="14.25" customHeight="1">
      <c r="I270" s="10"/>
    </row>
    <row r="271" spans="9:9" ht="14.25" customHeight="1">
      <c r="I271" s="10"/>
    </row>
    <row r="272" spans="9:9" ht="14.25" customHeight="1">
      <c r="I272" s="10"/>
    </row>
    <row r="273" spans="9:9" ht="14.25" customHeight="1">
      <c r="I273" s="10"/>
    </row>
    <row r="274" spans="9:9" ht="14.25" customHeight="1">
      <c r="I274" s="10"/>
    </row>
    <row r="275" spans="9:9" ht="14.25" customHeight="1">
      <c r="I275" s="10"/>
    </row>
    <row r="276" spans="9:9" ht="14.25" customHeight="1">
      <c r="I276" s="10"/>
    </row>
    <row r="277" spans="9:9" ht="14.25" customHeight="1">
      <c r="I277" s="10"/>
    </row>
    <row r="278" spans="9:9" ht="14.25" customHeight="1">
      <c r="I278" s="10"/>
    </row>
    <row r="279" spans="9:9" ht="14.25" customHeight="1">
      <c r="I279" s="10"/>
    </row>
    <row r="280" spans="9:9" ht="14.25" customHeight="1">
      <c r="I280" s="10"/>
    </row>
    <row r="281" spans="9:9" ht="14.25" customHeight="1">
      <c r="I281" s="10"/>
    </row>
    <row r="282" spans="9:9" ht="14.25" customHeight="1">
      <c r="I282" s="10"/>
    </row>
    <row r="283" spans="9:9" ht="14.25" customHeight="1">
      <c r="I283" s="10"/>
    </row>
    <row r="284" spans="9:9" ht="14.25" customHeight="1">
      <c r="I284" s="10"/>
    </row>
    <row r="285" spans="9:9" ht="14.25" customHeight="1">
      <c r="I285" s="10"/>
    </row>
    <row r="286" spans="9:9" ht="14.25" customHeight="1">
      <c r="I286" s="10"/>
    </row>
    <row r="287" spans="9:9" ht="14.25" customHeight="1">
      <c r="I287" s="10"/>
    </row>
    <row r="288" spans="9:9" ht="14.25" customHeight="1">
      <c r="I288" s="10"/>
    </row>
    <row r="289" spans="9:9" ht="14.25" customHeight="1">
      <c r="I289" s="10"/>
    </row>
    <row r="290" spans="9:9" ht="14.25" customHeight="1">
      <c r="I290" s="10"/>
    </row>
    <row r="291" spans="9:9" ht="14.25" customHeight="1">
      <c r="I291" s="10"/>
    </row>
    <row r="292" spans="9:9" ht="14.25" customHeight="1">
      <c r="I292" s="10"/>
    </row>
    <row r="293" spans="9:9" ht="14.25" customHeight="1">
      <c r="I293" s="10"/>
    </row>
    <row r="294" spans="9:9" ht="14.25" customHeight="1">
      <c r="I294" s="10"/>
    </row>
    <row r="295" spans="9:9" ht="14.25" customHeight="1">
      <c r="I295" s="10"/>
    </row>
    <row r="296" spans="9:9" ht="14.25" customHeight="1">
      <c r="I296" s="10"/>
    </row>
    <row r="297" spans="9:9" ht="14.25" customHeight="1">
      <c r="I297" s="10"/>
    </row>
    <row r="298" spans="9:9" ht="14.25" customHeight="1">
      <c r="I298" s="10"/>
    </row>
    <row r="299" spans="9:9" ht="14.25" customHeight="1">
      <c r="I299" s="10"/>
    </row>
    <row r="300" spans="9:9" ht="14.25" customHeight="1">
      <c r="I300" s="10"/>
    </row>
    <row r="301" spans="9:9" ht="14.25" customHeight="1">
      <c r="I301" s="10"/>
    </row>
    <row r="302" spans="9:9" ht="14.25" customHeight="1">
      <c r="I302" s="10"/>
    </row>
    <row r="303" spans="9:9" ht="14.25" customHeight="1">
      <c r="I303" s="10"/>
    </row>
    <row r="304" spans="9:9" ht="14.25" customHeight="1">
      <c r="I304" s="10"/>
    </row>
    <row r="305" spans="9:9" ht="14.25" customHeight="1">
      <c r="I305" s="10"/>
    </row>
    <row r="306" spans="9:9" ht="14.25" customHeight="1">
      <c r="I306" s="10"/>
    </row>
    <row r="307" spans="9:9" ht="14.25" customHeight="1">
      <c r="I307" s="10"/>
    </row>
    <row r="308" spans="9:9" ht="14.25" customHeight="1">
      <c r="I308" s="10"/>
    </row>
    <row r="309" spans="9:9" ht="14.25" customHeight="1">
      <c r="I309" s="10"/>
    </row>
    <row r="310" spans="9:9" ht="14.25" customHeight="1">
      <c r="I310" s="10"/>
    </row>
    <row r="311" spans="9:9" ht="14.25" customHeight="1">
      <c r="I311" s="10"/>
    </row>
    <row r="312" spans="9:9" ht="14.25" customHeight="1">
      <c r="I312" s="10"/>
    </row>
    <row r="313" spans="9:9" ht="14.25" customHeight="1">
      <c r="I313" s="10"/>
    </row>
    <row r="314" spans="9:9" ht="14.25" customHeight="1">
      <c r="I314" s="10"/>
    </row>
    <row r="315" spans="9:9" ht="14.25" customHeight="1">
      <c r="I315" s="10"/>
    </row>
    <row r="316" spans="9:9" ht="14.25" customHeight="1">
      <c r="I316" s="10"/>
    </row>
    <row r="317" spans="9:9" ht="14.25" customHeight="1">
      <c r="I317" s="10"/>
    </row>
    <row r="318" spans="9:9" ht="14.25" customHeight="1">
      <c r="I318" s="10"/>
    </row>
    <row r="319" spans="9:9" ht="14.25" customHeight="1">
      <c r="I319" s="10"/>
    </row>
    <row r="320" spans="9:9" ht="14.25" customHeight="1">
      <c r="I320" s="10"/>
    </row>
    <row r="321" spans="9:9" ht="14.25" customHeight="1">
      <c r="I321" s="10"/>
    </row>
    <row r="322" spans="9:9" ht="14.25" customHeight="1">
      <c r="I322" s="10"/>
    </row>
    <row r="323" spans="9:9" ht="14.25" customHeight="1">
      <c r="I323" s="10"/>
    </row>
    <row r="324" spans="9:9" ht="14.25" customHeight="1">
      <c r="I324" s="10"/>
    </row>
    <row r="325" spans="9:9" ht="14.25" customHeight="1">
      <c r="I325" s="10"/>
    </row>
    <row r="326" spans="9:9" ht="14.25" customHeight="1">
      <c r="I326" s="10"/>
    </row>
    <row r="327" spans="9:9" ht="14.25" customHeight="1">
      <c r="I327" s="10"/>
    </row>
    <row r="328" spans="9:9" ht="14.25" customHeight="1">
      <c r="I328" s="10"/>
    </row>
    <row r="329" spans="9:9" ht="14.25" customHeight="1">
      <c r="I329" s="10"/>
    </row>
    <row r="330" spans="9:9" ht="14.25" customHeight="1">
      <c r="I330" s="10"/>
    </row>
    <row r="331" spans="9:9" ht="14.25" customHeight="1">
      <c r="I331" s="10"/>
    </row>
    <row r="332" spans="9:9" ht="14.25" customHeight="1">
      <c r="I332" s="10"/>
    </row>
    <row r="333" spans="9:9" ht="14.25" customHeight="1">
      <c r="I333" s="10"/>
    </row>
    <row r="334" spans="9:9" ht="14.25" customHeight="1">
      <c r="I334" s="10"/>
    </row>
    <row r="335" spans="9:9" ht="14.25" customHeight="1">
      <c r="I335" s="10"/>
    </row>
    <row r="336" spans="9:9" ht="14.25" customHeight="1">
      <c r="I336" s="10"/>
    </row>
    <row r="337" spans="9:9" ht="14.25" customHeight="1">
      <c r="I337" s="10"/>
    </row>
    <row r="338" spans="9:9" ht="14.25" customHeight="1">
      <c r="I338" s="10"/>
    </row>
    <row r="339" spans="9:9" ht="14.25" customHeight="1">
      <c r="I339" s="10"/>
    </row>
    <row r="340" spans="9:9" ht="14.25" customHeight="1">
      <c r="I340" s="10"/>
    </row>
    <row r="341" spans="9:9" ht="14.25" customHeight="1">
      <c r="I341" s="10"/>
    </row>
    <row r="342" spans="9:9" ht="14.25" customHeight="1">
      <c r="I342" s="10"/>
    </row>
    <row r="343" spans="9:9" ht="14.25" customHeight="1">
      <c r="I343" s="10"/>
    </row>
    <row r="344" spans="9:9" ht="14.25" customHeight="1">
      <c r="I344" s="10"/>
    </row>
    <row r="345" spans="9:9" ht="14.25" customHeight="1">
      <c r="I345" s="10"/>
    </row>
    <row r="346" spans="9:9" ht="14.25" customHeight="1">
      <c r="I346" s="10"/>
    </row>
    <row r="347" spans="9:9" ht="14.25" customHeight="1">
      <c r="I347" s="10"/>
    </row>
    <row r="348" spans="9:9" ht="14.25" customHeight="1">
      <c r="I348" s="10"/>
    </row>
    <row r="349" spans="9:9" ht="14.25" customHeight="1">
      <c r="I349" s="10"/>
    </row>
    <row r="350" spans="9:9" ht="14.25" customHeight="1">
      <c r="I350" s="10"/>
    </row>
    <row r="351" spans="9:9" ht="14.25" customHeight="1">
      <c r="I351" s="10"/>
    </row>
    <row r="352" spans="9:9" ht="14.25" customHeight="1">
      <c r="I352" s="10"/>
    </row>
    <row r="353" spans="9:9" ht="14.25" customHeight="1">
      <c r="I353" s="10"/>
    </row>
    <row r="354" spans="9:9" ht="14.25" customHeight="1">
      <c r="I354" s="10"/>
    </row>
    <row r="355" spans="9:9" ht="14.25" customHeight="1">
      <c r="I355" s="10"/>
    </row>
    <row r="356" spans="9:9" ht="14.25" customHeight="1">
      <c r="I356" s="10"/>
    </row>
    <row r="357" spans="9:9" ht="14.25" customHeight="1">
      <c r="I357" s="10"/>
    </row>
    <row r="358" spans="9:9" ht="14.25" customHeight="1">
      <c r="I358" s="10"/>
    </row>
    <row r="359" spans="9:9" ht="14.25" customHeight="1">
      <c r="I359" s="10"/>
    </row>
    <row r="360" spans="9:9" ht="14.25" customHeight="1">
      <c r="I360" s="10"/>
    </row>
    <row r="361" spans="9:9" ht="14.25" customHeight="1">
      <c r="I361" s="10"/>
    </row>
    <row r="362" spans="9:9" ht="14.25" customHeight="1">
      <c r="I362" s="10"/>
    </row>
    <row r="363" spans="9:9" ht="14.25" customHeight="1">
      <c r="I363" s="10"/>
    </row>
    <row r="364" spans="9:9" ht="14.25" customHeight="1">
      <c r="I364" s="10"/>
    </row>
    <row r="365" spans="9:9" ht="14.25" customHeight="1">
      <c r="I365" s="10"/>
    </row>
    <row r="366" spans="9:9" ht="14.25" customHeight="1">
      <c r="I366" s="10"/>
    </row>
    <row r="367" spans="9:9" ht="14.25" customHeight="1">
      <c r="I367" s="10"/>
    </row>
    <row r="368" spans="9:9" ht="14.25" customHeight="1">
      <c r="I368" s="10"/>
    </row>
    <row r="369" spans="9:9" ht="14.25" customHeight="1">
      <c r="I369" s="10"/>
    </row>
    <row r="370" spans="9:9" ht="14.25" customHeight="1">
      <c r="I370" s="10"/>
    </row>
    <row r="371" spans="9:9" ht="14.25" customHeight="1">
      <c r="I371" s="10"/>
    </row>
    <row r="372" spans="9:9" ht="14.25" customHeight="1">
      <c r="I372" s="10"/>
    </row>
    <row r="373" spans="9:9" ht="14.25" customHeight="1">
      <c r="I373" s="10"/>
    </row>
    <row r="374" spans="9:9" ht="14.25" customHeight="1">
      <c r="I374" s="10"/>
    </row>
    <row r="375" spans="9:9" ht="14.25" customHeight="1">
      <c r="I375" s="10"/>
    </row>
    <row r="376" spans="9:9" ht="14.25" customHeight="1">
      <c r="I376" s="10"/>
    </row>
    <row r="377" spans="9:9" ht="14.25" customHeight="1">
      <c r="I377" s="10"/>
    </row>
    <row r="378" spans="9:9" ht="14.25" customHeight="1">
      <c r="I378" s="10"/>
    </row>
    <row r="379" spans="9:9" ht="14.25" customHeight="1">
      <c r="I379" s="10"/>
    </row>
    <row r="380" spans="9:9" ht="14.25" customHeight="1">
      <c r="I380" s="10"/>
    </row>
    <row r="381" spans="9:9" ht="14.25" customHeight="1">
      <c r="I381" s="10"/>
    </row>
    <row r="382" spans="9:9" ht="14.25" customHeight="1">
      <c r="I382" s="10"/>
    </row>
    <row r="383" spans="9:9" ht="14.25" customHeight="1">
      <c r="I383" s="10"/>
    </row>
    <row r="384" spans="9:9" ht="14.25" customHeight="1">
      <c r="I384" s="10"/>
    </row>
    <row r="385" spans="9:9" ht="14.25" customHeight="1">
      <c r="I385" s="10"/>
    </row>
    <row r="386" spans="9:9" ht="14.25" customHeight="1">
      <c r="I386" s="10"/>
    </row>
    <row r="387" spans="9:9" ht="14.25" customHeight="1">
      <c r="I387" s="10"/>
    </row>
    <row r="388" spans="9:9" ht="14.25" customHeight="1">
      <c r="I388" s="10"/>
    </row>
    <row r="389" spans="9:9" ht="14.25" customHeight="1">
      <c r="I389" s="10"/>
    </row>
    <row r="390" spans="9:9" ht="14.25" customHeight="1">
      <c r="I390" s="10"/>
    </row>
    <row r="391" spans="9:9" ht="14.25" customHeight="1">
      <c r="I391" s="10"/>
    </row>
    <row r="392" spans="9:9" ht="14.25" customHeight="1">
      <c r="I392" s="10"/>
    </row>
    <row r="393" spans="9:9" ht="14.25" customHeight="1">
      <c r="I393" s="10"/>
    </row>
    <row r="394" spans="9:9" ht="14.25" customHeight="1">
      <c r="I394" s="10"/>
    </row>
    <row r="395" spans="9:9" ht="14.25" customHeight="1">
      <c r="I395" s="10"/>
    </row>
    <row r="396" spans="9:9" ht="14.25" customHeight="1">
      <c r="I396" s="10"/>
    </row>
    <row r="397" spans="9:9" ht="14.25" customHeight="1">
      <c r="I397" s="10"/>
    </row>
    <row r="398" spans="9:9" ht="14.25" customHeight="1">
      <c r="I398" s="10"/>
    </row>
    <row r="399" spans="9:9" ht="14.25" customHeight="1">
      <c r="I399" s="10"/>
    </row>
    <row r="400" spans="9:9" ht="14.25" customHeight="1">
      <c r="I400" s="10"/>
    </row>
    <row r="401" spans="9:9" ht="14.25" customHeight="1">
      <c r="I401" s="10"/>
    </row>
    <row r="402" spans="9:9" ht="14.25" customHeight="1">
      <c r="I402" s="10"/>
    </row>
    <row r="403" spans="9:9" ht="14.25" customHeight="1">
      <c r="I403" s="10"/>
    </row>
    <row r="404" spans="9:9" ht="14.25" customHeight="1">
      <c r="I404" s="10"/>
    </row>
    <row r="405" spans="9:9" ht="14.25" customHeight="1">
      <c r="I405" s="10"/>
    </row>
    <row r="406" spans="9:9" ht="14.25" customHeight="1">
      <c r="I406" s="10"/>
    </row>
    <row r="407" spans="9:9" ht="14.25" customHeight="1">
      <c r="I407" s="10"/>
    </row>
    <row r="408" spans="9:9" ht="14.25" customHeight="1">
      <c r="I408" s="10"/>
    </row>
    <row r="409" spans="9:9" ht="14.25" customHeight="1">
      <c r="I409" s="10"/>
    </row>
    <row r="410" spans="9:9" ht="14.25" customHeight="1">
      <c r="I410" s="10"/>
    </row>
    <row r="411" spans="9:9" ht="14.25" customHeight="1">
      <c r="I411" s="10"/>
    </row>
    <row r="412" spans="9:9" ht="14.25" customHeight="1">
      <c r="I412" s="10"/>
    </row>
    <row r="413" spans="9:9" ht="14.25" customHeight="1">
      <c r="I413" s="10"/>
    </row>
    <row r="414" spans="9:9" ht="14.25" customHeight="1">
      <c r="I414" s="10"/>
    </row>
    <row r="415" spans="9:9" ht="14.25" customHeight="1">
      <c r="I415" s="10"/>
    </row>
    <row r="416" spans="9:9" ht="14.25" customHeight="1">
      <c r="I416" s="10"/>
    </row>
    <row r="417" spans="9:9" ht="14.25" customHeight="1">
      <c r="I417" s="10"/>
    </row>
    <row r="418" spans="9:9" ht="14.25" customHeight="1">
      <c r="I418" s="10"/>
    </row>
    <row r="419" spans="9:9" ht="14.25" customHeight="1">
      <c r="I419" s="10"/>
    </row>
    <row r="420" spans="9:9" ht="14.25" customHeight="1">
      <c r="I420" s="10"/>
    </row>
    <row r="421" spans="9:9" ht="14.25" customHeight="1">
      <c r="I421" s="10"/>
    </row>
    <row r="422" spans="9:9" ht="14.25" customHeight="1">
      <c r="I422" s="10"/>
    </row>
    <row r="423" spans="9:9" ht="14.25" customHeight="1">
      <c r="I423" s="10"/>
    </row>
    <row r="424" spans="9:9" ht="14.25" customHeight="1">
      <c r="I424" s="10"/>
    </row>
    <row r="425" spans="9:9" ht="14.25" customHeight="1">
      <c r="I425" s="10"/>
    </row>
    <row r="426" spans="9:9" ht="14.25" customHeight="1">
      <c r="I426" s="10"/>
    </row>
    <row r="427" spans="9:9" ht="14.25" customHeight="1">
      <c r="I427" s="10"/>
    </row>
    <row r="428" spans="9:9" ht="14.25" customHeight="1">
      <c r="I428" s="10"/>
    </row>
    <row r="429" spans="9:9" ht="14.25" customHeight="1">
      <c r="I429" s="10"/>
    </row>
    <row r="430" spans="9:9" ht="14.25" customHeight="1">
      <c r="I430" s="10"/>
    </row>
    <row r="431" spans="9:9" ht="14.25" customHeight="1">
      <c r="I431" s="10"/>
    </row>
    <row r="432" spans="9:9" ht="14.25" customHeight="1">
      <c r="I432" s="10"/>
    </row>
    <row r="433" spans="9:9" ht="14.25" customHeight="1">
      <c r="I433" s="10"/>
    </row>
    <row r="434" spans="9:9" ht="14.25" customHeight="1">
      <c r="I434" s="10"/>
    </row>
    <row r="435" spans="9:9" ht="14.25" customHeight="1">
      <c r="I435" s="10"/>
    </row>
    <row r="436" spans="9:9" ht="14.25" customHeight="1">
      <c r="I436" s="10"/>
    </row>
    <row r="437" spans="9:9" ht="14.25" customHeight="1">
      <c r="I437" s="10"/>
    </row>
    <row r="438" spans="9:9" ht="14.25" customHeight="1">
      <c r="I438" s="10"/>
    </row>
    <row r="439" spans="9:9" ht="14.25" customHeight="1">
      <c r="I439" s="10"/>
    </row>
    <row r="440" spans="9:9" ht="14.25" customHeight="1">
      <c r="I440" s="10"/>
    </row>
    <row r="441" spans="9:9" ht="14.25" customHeight="1">
      <c r="I441" s="10"/>
    </row>
    <row r="442" spans="9:9" ht="14.25" customHeight="1">
      <c r="I442" s="10"/>
    </row>
    <row r="443" spans="9:9" ht="14.25" customHeight="1">
      <c r="I443" s="10"/>
    </row>
    <row r="444" spans="9:9" ht="14.25" customHeight="1">
      <c r="I444" s="10"/>
    </row>
    <row r="445" spans="9:9" ht="14.25" customHeight="1">
      <c r="I445" s="10"/>
    </row>
    <row r="446" spans="9:9" ht="14.25" customHeight="1">
      <c r="I446" s="10"/>
    </row>
    <row r="447" spans="9:9" ht="14.25" customHeight="1">
      <c r="I447" s="10"/>
    </row>
    <row r="448" spans="9:9" ht="14.25" customHeight="1">
      <c r="I448" s="10"/>
    </row>
    <row r="449" spans="9:9" ht="14.25" customHeight="1">
      <c r="I449" s="10"/>
    </row>
    <row r="450" spans="9:9" ht="14.25" customHeight="1">
      <c r="I450" s="10"/>
    </row>
    <row r="451" spans="9:9" ht="14.25" customHeight="1">
      <c r="I451" s="10"/>
    </row>
    <row r="452" spans="9:9" ht="14.25" customHeight="1">
      <c r="I452" s="10"/>
    </row>
    <row r="453" spans="9:9" ht="14.25" customHeight="1">
      <c r="I453" s="10"/>
    </row>
    <row r="454" spans="9:9" ht="14.25" customHeight="1">
      <c r="I454" s="10"/>
    </row>
    <row r="455" spans="9:9" ht="14.25" customHeight="1">
      <c r="I455" s="10"/>
    </row>
    <row r="456" spans="9:9" ht="14.25" customHeight="1">
      <c r="I456" s="10"/>
    </row>
    <row r="457" spans="9:9" ht="14.25" customHeight="1">
      <c r="I457" s="10"/>
    </row>
    <row r="458" spans="9:9" ht="14.25" customHeight="1">
      <c r="I458" s="10"/>
    </row>
    <row r="459" spans="9:9" ht="14.25" customHeight="1">
      <c r="I459" s="10"/>
    </row>
    <row r="460" spans="9:9" ht="14.25" customHeight="1">
      <c r="I460" s="10"/>
    </row>
    <row r="461" spans="9:9" ht="14.25" customHeight="1">
      <c r="I461" s="10"/>
    </row>
    <row r="462" spans="9:9" ht="14.25" customHeight="1">
      <c r="I462" s="10"/>
    </row>
    <row r="463" spans="9:9" ht="14.25" customHeight="1">
      <c r="I463" s="10"/>
    </row>
    <row r="464" spans="9:9" ht="14.25" customHeight="1">
      <c r="I464" s="10"/>
    </row>
    <row r="465" spans="9:9" ht="14.25" customHeight="1">
      <c r="I465" s="10"/>
    </row>
    <row r="466" spans="9:9" ht="14.25" customHeight="1">
      <c r="I466" s="10"/>
    </row>
    <row r="467" spans="9:9" ht="14.25" customHeight="1">
      <c r="I467" s="10"/>
    </row>
    <row r="468" spans="9:9" ht="14.25" customHeight="1">
      <c r="I468" s="10"/>
    </row>
    <row r="469" spans="9:9" ht="14.25" customHeight="1">
      <c r="I469" s="10"/>
    </row>
    <row r="470" spans="9:9" ht="14.25" customHeight="1">
      <c r="I470" s="10"/>
    </row>
    <row r="471" spans="9:9" ht="14.25" customHeight="1">
      <c r="I471" s="10"/>
    </row>
    <row r="472" spans="9:9" ht="14.25" customHeight="1">
      <c r="I472" s="10"/>
    </row>
    <row r="473" spans="9:9" ht="14.25" customHeight="1">
      <c r="I473" s="10"/>
    </row>
    <row r="474" spans="9:9" ht="14.25" customHeight="1">
      <c r="I474" s="10"/>
    </row>
    <row r="475" spans="9:9" ht="14.25" customHeight="1">
      <c r="I475" s="10"/>
    </row>
    <row r="476" spans="9:9" ht="14.25" customHeight="1">
      <c r="I476" s="10"/>
    </row>
    <row r="477" spans="9:9" ht="14.25" customHeight="1">
      <c r="I477" s="10"/>
    </row>
    <row r="478" spans="9:9" ht="14.25" customHeight="1">
      <c r="I478" s="10"/>
    </row>
    <row r="479" spans="9:9" ht="14.25" customHeight="1">
      <c r="I479" s="10"/>
    </row>
    <row r="480" spans="9:9" ht="14.25" customHeight="1">
      <c r="I480" s="10"/>
    </row>
    <row r="481" spans="9:9" ht="14.25" customHeight="1">
      <c r="I481" s="10"/>
    </row>
    <row r="482" spans="9:9" ht="14.25" customHeight="1">
      <c r="I482" s="10"/>
    </row>
    <row r="483" spans="9:9" ht="14.25" customHeight="1">
      <c r="I483" s="10"/>
    </row>
    <row r="484" spans="9:9" ht="14.25" customHeight="1">
      <c r="I484" s="10"/>
    </row>
    <row r="485" spans="9:9" ht="14.25" customHeight="1">
      <c r="I485" s="10"/>
    </row>
    <row r="486" spans="9:9" ht="14.25" customHeight="1">
      <c r="I486" s="10"/>
    </row>
    <row r="487" spans="9:9" ht="14.25" customHeight="1">
      <c r="I487" s="10"/>
    </row>
    <row r="488" spans="9:9" ht="14.25" customHeight="1">
      <c r="I488" s="10"/>
    </row>
    <row r="489" spans="9:9" ht="14.25" customHeight="1">
      <c r="I489" s="10"/>
    </row>
    <row r="490" spans="9:9" ht="14.25" customHeight="1">
      <c r="I490" s="10"/>
    </row>
    <row r="491" spans="9:9" ht="14.25" customHeight="1">
      <c r="I491" s="10"/>
    </row>
    <row r="492" spans="9:9" ht="14.25" customHeight="1">
      <c r="I492" s="10"/>
    </row>
    <row r="493" spans="9:9" ht="14.25" customHeight="1">
      <c r="I493" s="10"/>
    </row>
    <row r="494" spans="9:9" ht="14.25" customHeight="1">
      <c r="I494" s="10"/>
    </row>
    <row r="495" spans="9:9" ht="14.25" customHeight="1">
      <c r="I495" s="10"/>
    </row>
    <row r="496" spans="9:9" ht="14.25" customHeight="1">
      <c r="I496" s="10"/>
    </row>
    <row r="497" spans="9:9" ht="14.25" customHeight="1">
      <c r="I497" s="10"/>
    </row>
    <row r="498" spans="9:9" ht="14.25" customHeight="1">
      <c r="I498" s="10"/>
    </row>
    <row r="499" spans="9:9" ht="14.25" customHeight="1">
      <c r="I499" s="10"/>
    </row>
    <row r="500" spans="9:9" ht="14.25" customHeight="1">
      <c r="I500" s="10"/>
    </row>
    <row r="501" spans="9:9" ht="14.25" customHeight="1">
      <c r="I501" s="10"/>
    </row>
    <row r="502" spans="9:9" ht="14.25" customHeight="1">
      <c r="I502" s="10"/>
    </row>
    <row r="503" spans="9:9" ht="14.25" customHeight="1">
      <c r="I503" s="10"/>
    </row>
    <row r="504" spans="9:9" ht="14.25" customHeight="1">
      <c r="I504" s="10"/>
    </row>
    <row r="505" spans="9:9" ht="14.25" customHeight="1">
      <c r="I505" s="10"/>
    </row>
    <row r="506" spans="9:9" ht="14.25" customHeight="1">
      <c r="I506" s="10"/>
    </row>
    <row r="507" spans="9:9" ht="14.25" customHeight="1">
      <c r="I507" s="10"/>
    </row>
    <row r="508" spans="9:9" ht="14.25" customHeight="1">
      <c r="I508" s="10"/>
    </row>
    <row r="509" spans="9:9" ht="14.25" customHeight="1">
      <c r="I509" s="10"/>
    </row>
    <row r="510" spans="9:9" ht="14.25" customHeight="1">
      <c r="I510" s="10"/>
    </row>
    <row r="511" spans="9:9" ht="14.25" customHeight="1">
      <c r="I511" s="10"/>
    </row>
    <row r="512" spans="9:9" ht="14.25" customHeight="1">
      <c r="I512" s="10"/>
    </row>
    <row r="513" spans="9:9" ht="14.25" customHeight="1">
      <c r="I513" s="10"/>
    </row>
    <row r="514" spans="9:9" ht="14.25" customHeight="1">
      <c r="I514" s="10"/>
    </row>
    <row r="515" spans="9:9" ht="14.25" customHeight="1">
      <c r="I515" s="10"/>
    </row>
    <row r="516" spans="9:9" ht="14.25" customHeight="1">
      <c r="I516" s="10"/>
    </row>
    <row r="517" spans="9:9" ht="14.25" customHeight="1">
      <c r="I517" s="10"/>
    </row>
    <row r="518" spans="9:9" ht="14.25" customHeight="1">
      <c r="I518" s="10"/>
    </row>
    <row r="519" spans="9:9" ht="14.25" customHeight="1">
      <c r="I519" s="10"/>
    </row>
    <row r="520" spans="9:9" ht="14.25" customHeight="1">
      <c r="I520" s="10"/>
    </row>
    <row r="521" spans="9:9" ht="14.25" customHeight="1">
      <c r="I521" s="10"/>
    </row>
    <row r="522" spans="9:9" ht="14.25" customHeight="1">
      <c r="I522" s="10"/>
    </row>
    <row r="523" spans="9:9" ht="14.25" customHeight="1">
      <c r="I523" s="10"/>
    </row>
    <row r="524" spans="9:9" ht="14.25" customHeight="1">
      <c r="I524" s="10"/>
    </row>
    <row r="525" spans="9:9" ht="14.25" customHeight="1">
      <c r="I525" s="10"/>
    </row>
    <row r="526" spans="9:9" ht="14.25" customHeight="1">
      <c r="I526" s="10"/>
    </row>
    <row r="527" spans="9:9" ht="14.25" customHeight="1">
      <c r="I527" s="10"/>
    </row>
    <row r="528" spans="9:9" ht="14.25" customHeight="1">
      <c r="I528" s="10"/>
    </row>
    <row r="529" spans="9:9" ht="14.25" customHeight="1">
      <c r="I529" s="10"/>
    </row>
    <row r="530" spans="9:9" ht="14.25" customHeight="1">
      <c r="I530" s="10"/>
    </row>
    <row r="531" spans="9:9" ht="14.25" customHeight="1">
      <c r="I531" s="10"/>
    </row>
    <row r="532" spans="9:9" ht="14.25" customHeight="1">
      <c r="I532" s="10"/>
    </row>
    <row r="533" spans="9:9" ht="14.25" customHeight="1">
      <c r="I533" s="10"/>
    </row>
    <row r="534" spans="9:9" ht="14.25" customHeight="1">
      <c r="I534" s="10"/>
    </row>
    <row r="535" spans="9:9" ht="14.25" customHeight="1">
      <c r="I535" s="10"/>
    </row>
    <row r="536" spans="9:9" ht="14.25" customHeight="1">
      <c r="I536" s="10"/>
    </row>
    <row r="537" spans="9:9" ht="14.25" customHeight="1">
      <c r="I537" s="10"/>
    </row>
    <row r="538" spans="9:9" ht="14.25" customHeight="1">
      <c r="I538" s="10"/>
    </row>
    <row r="539" spans="9:9" ht="14.25" customHeight="1">
      <c r="I539" s="10"/>
    </row>
    <row r="540" spans="9:9" ht="14.25" customHeight="1">
      <c r="I540" s="10"/>
    </row>
    <row r="541" spans="9:9" ht="14.25" customHeight="1">
      <c r="I541" s="10"/>
    </row>
    <row r="542" spans="9:9" ht="14.25" customHeight="1">
      <c r="I542" s="10"/>
    </row>
    <row r="543" spans="9:9" ht="14.25" customHeight="1">
      <c r="I543" s="10"/>
    </row>
    <row r="544" spans="9:9" ht="14.25" customHeight="1">
      <c r="I544" s="10"/>
    </row>
    <row r="545" spans="9:9" ht="14.25" customHeight="1">
      <c r="I545" s="10"/>
    </row>
    <row r="546" spans="9:9" ht="14.25" customHeight="1">
      <c r="I546" s="10"/>
    </row>
    <row r="547" spans="9:9" ht="14.25" customHeight="1">
      <c r="I547" s="10"/>
    </row>
    <row r="548" spans="9:9" ht="14.25" customHeight="1">
      <c r="I548" s="10"/>
    </row>
    <row r="549" spans="9:9" ht="14.25" customHeight="1">
      <c r="I549" s="10"/>
    </row>
    <row r="550" spans="9:9" ht="14.25" customHeight="1">
      <c r="I550" s="10"/>
    </row>
    <row r="551" spans="9:9" ht="14.25" customHeight="1">
      <c r="I551" s="10"/>
    </row>
    <row r="552" spans="9:9" ht="14.25" customHeight="1">
      <c r="I552" s="10"/>
    </row>
    <row r="553" spans="9:9" ht="14.25" customHeight="1">
      <c r="I553" s="10"/>
    </row>
    <row r="554" spans="9:9" ht="14.25" customHeight="1">
      <c r="I554" s="10"/>
    </row>
    <row r="555" spans="9:9" ht="14.25" customHeight="1">
      <c r="I555" s="10"/>
    </row>
    <row r="556" spans="9:9" ht="14.25" customHeight="1">
      <c r="I556" s="10"/>
    </row>
    <row r="557" spans="9:9" ht="14.25" customHeight="1">
      <c r="I557" s="10"/>
    </row>
    <row r="558" spans="9:9" ht="14.25" customHeight="1">
      <c r="I558" s="10"/>
    </row>
    <row r="559" spans="9:9" ht="14.25" customHeight="1">
      <c r="I559" s="10"/>
    </row>
    <row r="560" spans="9:9" ht="14.25" customHeight="1">
      <c r="I560" s="10"/>
    </row>
    <row r="561" spans="9:9" ht="14.25" customHeight="1">
      <c r="I561" s="10"/>
    </row>
    <row r="562" spans="9:9" ht="14.25" customHeight="1">
      <c r="I562" s="10"/>
    </row>
    <row r="563" spans="9:9" ht="14.25" customHeight="1">
      <c r="I563" s="10"/>
    </row>
    <row r="564" spans="9:9" ht="14.25" customHeight="1">
      <c r="I564" s="10"/>
    </row>
    <row r="565" spans="9:9" ht="14.25" customHeight="1">
      <c r="I565" s="10"/>
    </row>
    <row r="566" spans="9:9" ht="14.25" customHeight="1">
      <c r="I566" s="10"/>
    </row>
    <row r="567" spans="9:9" ht="14.25" customHeight="1">
      <c r="I567" s="10"/>
    </row>
    <row r="568" spans="9:9" ht="14.25" customHeight="1">
      <c r="I568" s="10"/>
    </row>
    <row r="569" spans="9:9" ht="14.25" customHeight="1">
      <c r="I569" s="10"/>
    </row>
    <row r="570" spans="9:9" ht="14.25" customHeight="1">
      <c r="I570" s="10"/>
    </row>
    <row r="571" spans="9:9" ht="14.25" customHeight="1">
      <c r="I571" s="10"/>
    </row>
    <row r="572" spans="9:9" ht="14.25" customHeight="1">
      <c r="I572" s="10"/>
    </row>
    <row r="573" spans="9:9" ht="14.25" customHeight="1">
      <c r="I573" s="10"/>
    </row>
    <row r="574" spans="9:9" ht="14.25" customHeight="1">
      <c r="I574" s="10"/>
    </row>
    <row r="575" spans="9:9" ht="14.25" customHeight="1">
      <c r="I575" s="10"/>
    </row>
    <row r="576" spans="9:9" ht="14.25" customHeight="1">
      <c r="I576" s="10"/>
    </row>
    <row r="577" spans="9:9" ht="14.25" customHeight="1">
      <c r="I577" s="10"/>
    </row>
    <row r="578" spans="9:9" ht="14.25" customHeight="1">
      <c r="I578" s="10"/>
    </row>
    <row r="579" spans="9:9" ht="14.25" customHeight="1">
      <c r="I579" s="10"/>
    </row>
    <row r="580" spans="9:9" ht="14.25" customHeight="1">
      <c r="I580" s="10"/>
    </row>
    <row r="581" spans="9:9" ht="14.25" customHeight="1">
      <c r="I581" s="10"/>
    </row>
    <row r="582" spans="9:9" ht="14.25" customHeight="1">
      <c r="I582" s="10"/>
    </row>
    <row r="583" spans="9:9" ht="14.25" customHeight="1">
      <c r="I583" s="10"/>
    </row>
    <row r="584" spans="9:9" ht="14.25" customHeight="1">
      <c r="I584" s="10"/>
    </row>
    <row r="585" spans="9:9" ht="14.25" customHeight="1">
      <c r="I585" s="10"/>
    </row>
    <row r="586" spans="9:9" ht="14.25" customHeight="1">
      <c r="I586" s="10"/>
    </row>
    <row r="587" spans="9:9" ht="14.25" customHeight="1">
      <c r="I587" s="10"/>
    </row>
    <row r="588" spans="9:9" ht="14.25" customHeight="1">
      <c r="I588" s="10"/>
    </row>
    <row r="589" spans="9:9" ht="14.25" customHeight="1">
      <c r="I589" s="10"/>
    </row>
    <row r="590" spans="9:9" ht="14.25" customHeight="1">
      <c r="I590" s="10"/>
    </row>
    <row r="591" spans="9:9" ht="14.25" customHeight="1">
      <c r="I591" s="10"/>
    </row>
    <row r="592" spans="9:9" ht="14.25" customHeight="1">
      <c r="I592" s="10"/>
    </row>
    <row r="593" spans="9:9" ht="14.25" customHeight="1">
      <c r="I593" s="10"/>
    </row>
    <row r="594" spans="9:9" ht="14.25" customHeight="1">
      <c r="I594" s="10"/>
    </row>
    <row r="595" spans="9:9" ht="14.25" customHeight="1">
      <c r="I595" s="10"/>
    </row>
    <row r="596" spans="9:9" ht="14.25" customHeight="1">
      <c r="I596" s="10"/>
    </row>
    <row r="597" spans="9:9" ht="14.25" customHeight="1">
      <c r="I597" s="10"/>
    </row>
    <row r="598" spans="9:9" ht="14.25" customHeight="1">
      <c r="I598" s="10"/>
    </row>
    <row r="599" spans="9:9" ht="14.25" customHeight="1">
      <c r="I599" s="10"/>
    </row>
    <row r="600" spans="9:9" ht="14.25" customHeight="1">
      <c r="I600" s="10"/>
    </row>
    <row r="601" spans="9:9" ht="14.25" customHeight="1">
      <c r="I601" s="10"/>
    </row>
    <row r="602" spans="9:9" ht="14.25" customHeight="1">
      <c r="I602" s="10"/>
    </row>
    <row r="603" spans="9:9" ht="14.25" customHeight="1">
      <c r="I603" s="10"/>
    </row>
    <row r="604" spans="9:9" ht="14.25" customHeight="1">
      <c r="I604" s="10"/>
    </row>
    <row r="605" spans="9:9" ht="14.25" customHeight="1">
      <c r="I605" s="10"/>
    </row>
    <row r="606" spans="9:9" ht="14.25" customHeight="1">
      <c r="I606" s="10"/>
    </row>
    <row r="607" spans="9:9" ht="14.25" customHeight="1">
      <c r="I607" s="10"/>
    </row>
    <row r="608" spans="9:9" ht="14.25" customHeight="1">
      <c r="I608" s="10"/>
    </row>
    <row r="609" spans="9:9" ht="14.25" customHeight="1">
      <c r="I609" s="10"/>
    </row>
    <row r="610" spans="9:9" ht="14.25" customHeight="1">
      <c r="I610" s="10"/>
    </row>
    <row r="611" spans="9:9" ht="14.25" customHeight="1">
      <c r="I611" s="10"/>
    </row>
    <row r="612" spans="9:9" ht="14.25" customHeight="1">
      <c r="I612" s="10"/>
    </row>
    <row r="613" spans="9:9" ht="14.25" customHeight="1">
      <c r="I613" s="10"/>
    </row>
    <row r="614" spans="9:9" ht="14.25" customHeight="1">
      <c r="I614" s="10"/>
    </row>
    <row r="615" spans="9:9" ht="14.25" customHeight="1">
      <c r="I615" s="10"/>
    </row>
    <row r="616" spans="9:9" ht="14.25" customHeight="1">
      <c r="I616" s="10"/>
    </row>
    <row r="617" spans="9:9" ht="14.25" customHeight="1">
      <c r="I617" s="10"/>
    </row>
    <row r="618" spans="9:9" ht="14.25" customHeight="1">
      <c r="I618" s="10"/>
    </row>
    <row r="619" spans="9:9" ht="14.25" customHeight="1">
      <c r="I619" s="10"/>
    </row>
    <row r="620" spans="9:9" ht="14.25" customHeight="1">
      <c r="I620" s="10"/>
    </row>
    <row r="621" spans="9:9" ht="14.25" customHeight="1">
      <c r="I621" s="10"/>
    </row>
    <row r="622" spans="9:9" ht="14.25" customHeight="1">
      <c r="I622" s="10"/>
    </row>
    <row r="623" spans="9:9" ht="14.25" customHeight="1">
      <c r="I623" s="10"/>
    </row>
    <row r="624" spans="9:9" ht="14.25" customHeight="1">
      <c r="I624" s="10"/>
    </row>
    <row r="625" spans="9:9" ht="14.25" customHeight="1">
      <c r="I625" s="10"/>
    </row>
    <row r="626" spans="9:9" ht="14.25" customHeight="1">
      <c r="I626" s="10"/>
    </row>
    <row r="627" spans="9:9" ht="14.25" customHeight="1">
      <c r="I627" s="10"/>
    </row>
    <row r="628" spans="9:9" ht="14.25" customHeight="1">
      <c r="I628" s="10"/>
    </row>
    <row r="629" spans="9:9" ht="14.25" customHeight="1">
      <c r="I629" s="10"/>
    </row>
    <row r="630" spans="9:9" ht="14.25" customHeight="1">
      <c r="I630" s="10"/>
    </row>
    <row r="631" spans="9:9" ht="14.25" customHeight="1">
      <c r="I631" s="10"/>
    </row>
    <row r="632" spans="9:9" ht="14.25" customHeight="1">
      <c r="I632" s="10"/>
    </row>
    <row r="633" spans="9:9" ht="14.25" customHeight="1">
      <c r="I633" s="10"/>
    </row>
    <row r="634" spans="9:9" ht="14.25" customHeight="1">
      <c r="I634" s="10"/>
    </row>
    <row r="635" spans="9:9" ht="14.25" customHeight="1">
      <c r="I635" s="10"/>
    </row>
    <row r="636" spans="9:9" ht="14.25" customHeight="1">
      <c r="I636" s="10"/>
    </row>
    <row r="637" spans="9:9" ht="14.25" customHeight="1">
      <c r="I637" s="10"/>
    </row>
    <row r="638" spans="9:9" ht="14.25" customHeight="1">
      <c r="I638" s="10"/>
    </row>
    <row r="639" spans="9:9" ht="14.25" customHeight="1">
      <c r="I639" s="10"/>
    </row>
    <row r="640" spans="9:9" ht="14.25" customHeight="1">
      <c r="I640" s="10"/>
    </row>
    <row r="641" spans="9:9" ht="14.25" customHeight="1">
      <c r="I641" s="10"/>
    </row>
    <row r="642" spans="9:9" ht="14.25" customHeight="1">
      <c r="I642" s="10"/>
    </row>
    <row r="643" spans="9:9" ht="14.25" customHeight="1">
      <c r="I643" s="10"/>
    </row>
    <row r="644" spans="9:9" ht="14.25" customHeight="1">
      <c r="I644" s="10"/>
    </row>
    <row r="645" spans="9:9" ht="14.25" customHeight="1">
      <c r="I645" s="10"/>
    </row>
    <row r="646" spans="9:9" ht="14.25" customHeight="1">
      <c r="I646" s="10"/>
    </row>
    <row r="647" spans="9:9" ht="14.25" customHeight="1">
      <c r="I647" s="10"/>
    </row>
    <row r="648" spans="9:9" ht="14.25" customHeight="1">
      <c r="I648" s="10"/>
    </row>
    <row r="649" spans="9:9" ht="14.25" customHeight="1">
      <c r="I649" s="10"/>
    </row>
    <row r="650" spans="9:9" ht="14.25" customHeight="1">
      <c r="I650" s="10"/>
    </row>
    <row r="651" spans="9:9" ht="14.25" customHeight="1">
      <c r="I651" s="10"/>
    </row>
    <row r="652" spans="9:9" ht="14.25" customHeight="1">
      <c r="I652" s="10"/>
    </row>
    <row r="653" spans="9:9" ht="14.25" customHeight="1">
      <c r="I653" s="10"/>
    </row>
    <row r="654" spans="9:9" ht="14.25" customHeight="1">
      <c r="I654" s="10"/>
    </row>
    <row r="655" spans="9:9" ht="14.25" customHeight="1">
      <c r="I655" s="10"/>
    </row>
    <row r="656" spans="9:9" ht="14.25" customHeight="1">
      <c r="I656" s="10"/>
    </row>
    <row r="657" spans="9:9" ht="14.25" customHeight="1">
      <c r="I657" s="10"/>
    </row>
    <row r="658" spans="9:9" ht="14.25" customHeight="1">
      <c r="I658" s="10"/>
    </row>
    <row r="659" spans="9:9" ht="14.25" customHeight="1">
      <c r="I659" s="10"/>
    </row>
    <row r="660" spans="9:9" ht="14.25" customHeight="1">
      <c r="I660" s="10"/>
    </row>
    <row r="661" spans="9:9" ht="14.25" customHeight="1">
      <c r="I661" s="10"/>
    </row>
    <row r="662" spans="9:9" ht="14.25" customHeight="1">
      <c r="I662" s="10"/>
    </row>
    <row r="663" spans="9:9" ht="14.25" customHeight="1">
      <c r="I663" s="10"/>
    </row>
    <row r="664" spans="9:9" ht="14.25" customHeight="1">
      <c r="I664" s="10"/>
    </row>
    <row r="665" spans="9:9" ht="14.25" customHeight="1">
      <c r="I665" s="10"/>
    </row>
    <row r="666" spans="9:9" ht="14.25" customHeight="1">
      <c r="I666" s="10"/>
    </row>
    <row r="667" spans="9:9" ht="14.25" customHeight="1">
      <c r="I667" s="10"/>
    </row>
    <row r="668" spans="9:9" ht="14.25" customHeight="1">
      <c r="I668" s="10"/>
    </row>
    <row r="669" spans="9:9" ht="14.25" customHeight="1">
      <c r="I669" s="10"/>
    </row>
    <row r="670" spans="9:9" ht="14.25" customHeight="1">
      <c r="I670" s="10"/>
    </row>
    <row r="671" spans="9:9" ht="14.25" customHeight="1">
      <c r="I671" s="10"/>
    </row>
    <row r="672" spans="9:9" ht="14.25" customHeight="1">
      <c r="I672" s="10"/>
    </row>
    <row r="673" spans="9:9" ht="14.25" customHeight="1">
      <c r="I673" s="10"/>
    </row>
    <row r="674" spans="9:9" ht="14.25" customHeight="1">
      <c r="I674" s="10"/>
    </row>
    <row r="675" spans="9:9" ht="14.25" customHeight="1">
      <c r="I675" s="10"/>
    </row>
    <row r="676" spans="9:9" ht="14.25" customHeight="1">
      <c r="I676" s="10"/>
    </row>
    <row r="677" spans="9:9" ht="14.25" customHeight="1">
      <c r="I677" s="10"/>
    </row>
    <row r="678" spans="9:9" ht="14.25" customHeight="1">
      <c r="I678" s="10"/>
    </row>
    <row r="679" spans="9:9" ht="14.25" customHeight="1">
      <c r="I679" s="10"/>
    </row>
    <row r="680" spans="9:9" ht="14.25" customHeight="1">
      <c r="I680" s="10"/>
    </row>
    <row r="681" spans="9:9" ht="14.25" customHeight="1">
      <c r="I681" s="10"/>
    </row>
    <row r="682" spans="9:9" ht="14.25" customHeight="1">
      <c r="I682" s="10"/>
    </row>
    <row r="683" spans="9:9" ht="14.25" customHeight="1">
      <c r="I683" s="10"/>
    </row>
    <row r="684" spans="9:9" ht="14.25" customHeight="1">
      <c r="I684" s="10"/>
    </row>
    <row r="685" spans="9:9" ht="14.25" customHeight="1">
      <c r="I685" s="10"/>
    </row>
    <row r="686" spans="9:9" ht="14.25" customHeight="1">
      <c r="I686" s="10"/>
    </row>
    <row r="687" spans="9:9" ht="14.25" customHeight="1">
      <c r="I687" s="10"/>
    </row>
    <row r="688" spans="9:9" ht="14.25" customHeight="1">
      <c r="I688" s="10"/>
    </row>
    <row r="689" spans="9:9" ht="14.25" customHeight="1">
      <c r="I689" s="10"/>
    </row>
    <row r="690" spans="9:9" ht="14.25" customHeight="1">
      <c r="I690" s="10"/>
    </row>
    <row r="691" spans="9:9" ht="14.25" customHeight="1">
      <c r="I691" s="10"/>
    </row>
    <row r="692" spans="9:9" ht="14.25" customHeight="1">
      <c r="I692" s="10"/>
    </row>
    <row r="693" spans="9:9" ht="14.25" customHeight="1">
      <c r="I693" s="10"/>
    </row>
    <row r="694" spans="9:9" ht="14.25" customHeight="1">
      <c r="I694" s="10"/>
    </row>
    <row r="695" spans="9:9" ht="14.25" customHeight="1">
      <c r="I695" s="10"/>
    </row>
    <row r="696" spans="9:9" ht="14.25" customHeight="1">
      <c r="I696" s="10"/>
    </row>
    <row r="697" spans="9:9" ht="14.25" customHeight="1">
      <c r="I697" s="10"/>
    </row>
    <row r="698" spans="9:9" ht="14.25" customHeight="1">
      <c r="I698" s="10"/>
    </row>
    <row r="699" spans="9:9" ht="14.25" customHeight="1">
      <c r="I699" s="10"/>
    </row>
    <row r="700" spans="9:9" ht="14.25" customHeight="1">
      <c r="I700" s="10"/>
    </row>
    <row r="701" spans="9:9" ht="14.25" customHeight="1">
      <c r="I701" s="10"/>
    </row>
    <row r="702" spans="9:9" ht="14.25" customHeight="1">
      <c r="I702" s="10"/>
    </row>
    <row r="703" spans="9:9" ht="14.25" customHeight="1">
      <c r="I703" s="10"/>
    </row>
    <row r="704" spans="9:9" ht="14.25" customHeight="1">
      <c r="I704" s="10"/>
    </row>
    <row r="705" spans="9:9" ht="14.25" customHeight="1">
      <c r="I705" s="10"/>
    </row>
    <row r="706" spans="9:9" ht="14.25" customHeight="1">
      <c r="I706" s="10"/>
    </row>
    <row r="707" spans="9:9" ht="14.25" customHeight="1">
      <c r="I707" s="10"/>
    </row>
    <row r="708" spans="9:9" ht="14.25" customHeight="1">
      <c r="I708" s="10"/>
    </row>
    <row r="709" spans="9:9" ht="14.25" customHeight="1">
      <c r="I709" s="10"/>
    </row>
    <row r="710" spans="9:9" ht="14.25" customHeight="1">
      <c r="I710" s="10"/>
    </row>
    <row r="711" spans="9:9" ht="14.25" customHeight="1">
      <c r="I711" s="10"/>
    </row>
    <row r="712" spans="9:9" ht="14.25" customHeight="1">
      <c r="I712" s="10"/>
    </row>
    <row r="713" spans="9:9" ht="14.25" customHeight="1">
      <c r="I713" s="10"/>
    </row>
    <row r="714" spans="9:9" ht="14.25" customHeight="1">
      <c r="I714" s="10"/>
    </row>
    <row r="715" spans="9:9" ht="14.25" customHeight="1">
      <c r="I715" s="10"/>
    </row>
    <row r="716" spans="9:9" ht="14.25" customHeight="1">
      <c r="I716" s="10"/>
    </row>
    <row r="717" spans="9:9" ht="14.25" customHeight="1">
      <c r="I717" s="10"/>
    </row>
    <row r="718" spans="9:9" ht="14.25" customHeight="1">
      <c r="I718" s="10"/>
    </row>
    <row r="719" spans="9:9" ht="14.25" customHeight="1">
      <c r="I719" s="10"/>
    </row>
    <row r="720" spans="9:9" ht="14.25" customHeight="1">
      <c r="I720" s="10"/>
    </row>
    <row r="721" spans="9:9" ht="14.25" customHeight="1">
      <c r="I721" s="10"/>
    </row>
    <row r="722" spans="9:9" ht="14.25" customHeight="1">
      <c r="I722" s="10"/>
    </row>
    <row r="723" spans="9:9" ht="14.25" customHeight="1">
      <c r="I723" s="10"/>
    </row>
    <row r="724" spans="9:9" ht="14.25" customHeight="1">
      <c r="I724" s="10"/>
    </row>
    <row r="725" spans="9:9" ht="14.25" customHeight="1">
      <c r="I725" s="10"/>
    </row>
    <row r="726" spans="9:9" ht="14.25" customHeight="1">
      <c r="I726" s="10"/>
    </row>
    <row r="727" spans="9:9" ht="14.25" customHeight="1">
      <c r="I727" s="10"/>
    </row>
    <row r="728" spans="9:9" ht="14.25" customHeight="1">
      <c r="I728" s="10"/>
    </row>
    <row r="729" spans="9:9" ht="14.25" customHeight="1">
      <c r="I729" s="10"/>
    </row>
    <row r="730" spans="9:9" ht="14.25" customHeight="1">
      <c r="I730" s="10"/>
    </row>
    <row r="731" spans="9:9" ht="14.25" customHeight="1">
      <c r="I731" s="10"/>
    </row>
    <row r="732" spans="9:9" ht="14.25" customHeight="1">
      <c r="I732" s="10"/>
    </row>
    <row r="733" spans="9:9" ht="14.25" customHeight="1">
      <c r="I733" s="10"/>
    </row>
    <row r="734" spans="9:9" ht="14.25" customHeight="1">
      <c r="I734" s="10"/>
    </row>
    <row r="735" spans="9:9" ht="14.25" customHeight="1">
      <c r="I735" s="10"/>
    </row>
    <row r="736" spans="9:9" ht="14.25" customHeight="1">
      <c r="I736" s="10"/>
    </row>
    <row r="737" spans="9:9" ht="14.25" customHeight="1">
      <c r="I737" s="10"/>
    </row>
    <row r="738" spans="9:9" ht="14.25" customHeight="1">
      <c r="I738" s="10"/>
    </row>
    <row r="739" spans="9:9" ht="14.25" customHeight="1">
      <c r="I739" s="10"/>
    </row>
    <row r="740" spans="9:9" ht="14.25" customHeight="1">
      <c r="I740" s="10"/>
    </row>
    <row r="741" spans="9:9" ht="14.25" customHeight="1">
      <c r="I741" s="10"/>
    </row>
    <row r="742" spans="9:9" ht="14.25" customHeight="1">
      <c r="I742" s="10"/>
    </row>
    <row r="743" spans="9:9" ht="14.25" customHeight="1">
      <c r="I743" s="10"/>
    </row>
    <row r="744" spans="9:9" ht="14.25" customHeight="1">
      <c r="I744" s="10"/>
    </row>
    <row r="745" spans="9:9" ht="14.25" customHeight="1">
      <c r="I745" s="10"/>
    </row>
    <row r="746" spans="9:9" ht="14.25" customHeight="1">
      <c r="I746" s="10"/>
    </row>
    <row r="747" spans="9:9" ht="14.25" customHeight="1">
      <c r="I747" s="10"/>
    </row>
    <row r="748" spans="9:9" ht="14.25" customHeight="1">
      <c r="I748" s="10"/>
    </row>
    <row r="749" spans="9:9" ht="14.25" customHeight="1">
      <c r="I749" s="10"/>
    </row>
    <row r="750" spans="9:9" ht="14.25" customHeight="1">
      <c r="I750" s="10"/>
    </row>
    <row r="751" spans="9:9" ht="14.25" customHeight="1">
      <c r="I751" s="10"/>
    </row>
    <row r="752" spans="9:9" ht="14.25" customHeight="1">
      <c r="I752" s="10"/>
    </row>
    <row r="753" spans="9:9" ht="14.25" customHeight="1">
      <c r="I753" s="10"/>
    </row>
    <row r="754" spans="9:9" ht="14.25" customHeight="1">
      <c r="I754" s="10"/>
    </row>
    <row r="755" spans="9:9" ht="14.25" customHeight="1">
      <c r="I755" s="10"/>
    </row>
    <row r="756" spans="9:9" ht="14.25" customHeight="1">
      <c r="I756" s="10"/>
    </row>
    <row r="757" spans="9:9" ht="14.25" customHeight="1">
      <c r="I757" s="10"/>
    </row>
    <row r="758" spans="9:9" ht="14.25" customHeight="1">
      <c r="I758" s="10"/>
    </row>
    <row r="759" spans="9:9" ht="14.25" customHeight="1">
      <c r="I759" s="10"/>
    </row>
    <row r="760" spans="9:9" ht="14.25" customHeight="1">
      <c r="I760" s="10"/>
    </row>
    <row r="761" spans="9:9" ht="14.25" customHeight="1">
      <c r="I761" s="10"/>
    </row>
    <row r="762" spans="9:9" ht="14.25" customHeight="1">
      <c r="I762" s="10"/>
    </row>
    <row r="763" spans="9:9" ht="14.25" customHeight="1">
      <c r="I763" s="10"/>
    </row>
    <row r="764" spans="9:9" ht="14.25" customHeight="1">
      <c r="I764" s="10"/>
    </row>
    <row r="765" spans="9:9" ht="14.25" customHeight="1">
      <c r="I765" s="10"/>
    </row>
    <row r="766" spans="9:9" ht="14.25" customHeight="1">
      <c r="I766" s="10"/>
    </row>
    <row r="767" spans="9:9" ht="14.25" customHeight="1">
      <c r="I767" s="10"/>
    </row>
    <row r="768" spans="9:9" ht="14.25" customHeight="1">
      <c r="I768" s="10"/>
    </row>
    <row r="769" spans="9:9" ht="14.25" customHeight="1">
      <c r="I769" s="10"/>
    </row>
    <row r="770" spans="9:9" ht="14.25" customHeight="1">
      <c r="I770" s="10"/>
    </row>
    <row r="771" spans="9:9" ht="14.25" customHeight="1">
      <c r="I771" s="10"/>
    </row>
    <row r="772" spans="9:9" ht="14.25" customHeight="1">
      <c r="I772" s="10"/>
    </row>
    <row r="773" spans="9:9" ht="14.25" customHeight="1">
      <c r="I773" s="10"/>
    </row>
    <row r="774" spans="9:9" ht="14.25" customHeight="1">
      <c r="I774" s="10"/>
    </row>
    <row r="775" spans="9:9" ht="14.25" customHeight="1">
      <c r="I775" s="10"/>
    </row>
    <row r="776" spans="9:9" ht="14.25" customHeight="1">
      <c r="I776" s="10"/>
    </row>
    <row r="777" spans="9:9" ht="14.25" customHeight="1">
      <c r="I777" s="10"/>
    </row>
    <row r="778" spans="9:9" ht="14.25" customHeight="1">
      <c r="I778" s="10"/>
    </row>
    <row r="779" spans="9:9" ht="14.25" customHeight="1">
      <c r="I779" s="10"/>
    </row>
    <row r="780" spans="9:9" ht="14.25" customHeight="1">
      <c r="I780" s="10"/>
    </row>
    <row r="781" spans="9:9" ht="14.25" customHeight="1">
      <c r="I781" s="10"/>
    </row>
    <row r="782" spans="9:9" ht="14.25" customHeight="1">
      <c r="I782" s="10"/>
    </row>
    <row r="783" spans="9:9" ht="14.25" customHeight="1">
      <c r="I783" s="10"/>
    </row>
    <row r="784" spans="9:9" ht="14.25" customHeight="1">
      <c r="I784" s="10"/>
    </row>
    <row r="785" spans="9:9" ht="14.25" customHeight="1">
      <c r="I785" s="10"/>
    </row>
    <row r="786" spans="9:9" ht="14.25" customHeight="1">
      <c r="I786" s="10"/>
    </row>
    <row r="787" spans="9:9" ht="14.25" customHeight="1">
      <c r="I787" s="10"/>
    </row>
    <row r="788" spans="9:9" ht="14.25" customHeight="1">
      <c r="I788" s="10"/>
    </row>
    <row r="789" spans="9:9" ht="14.25" customHeight="1">
      <c r="I789" s="10"/>
    </row>
    <row r="790" spans="9:9" ht="14.25" customHeight="1">
      <c r="I790" s="10"/>
    </row>
    <row r="791" spans="9:9" ht="14.25" customHeight="1">
      <c r="I791" s="10"/>
    </row>
    <row r="792" spans="9:9" ht="14.25" customHeight="1">
      <c r="I792" s="10"/>
    </row>
    <row r="793" spans="9:9" ht="14.25" customHeight="1">
      <c r="I793" s="10"/>
    </row>
    <row r="794" spans="9:9" ht="14.25" customHeight="1">
      <c r="I794" s="10"/>
    </row>
    <row r="795" spans="9:9" ht="14.25" customHeight="1">
      <c r="I795" s="10"/>
    </row>
    <row r="796" spans="9:9" ht="14.25" customHeight="1">
      <c r="I796" s="10"/>
    </row>
    <row r="797" spans="9:9" ht="14.25" customHeight="1">
      <c r="I797" s="10"/>
    </row>
    <row r="798" spans="9:9" ht="14.25" customHeight="1">
      <c r="I798" s="10"/>
    </row>
    <row r="799" spans="9:9" ht="14.25" customHeight="1">
      <c r="I799" s="10"/>
    </row>
    <row r="800" spans="9:9" ht="14.25" customHeight="1">
      <c r="I800" s="10"/>
    </row>
    <row r="801" spans="9:9" ht="14.25" customHeight="1">
      <c r="I801" s="10"/>
    </row>
    <row r="802" spans="9:9" ht="14.25" customHeight="1">
      <c r="I802" s="10"/>
    </row>
    <row r="803" spans="9:9" ht="14.25" customHeight="1">
      <c r="I803" s="10"/>
    </row>
    <row r="804" spans="9:9" ht="14.25" customHeight="1">
      <c r="I804" s="10"/>
    </row>
    <row r="805" spans="9:9" ht="14.25" customHeight="1">
      <c r="I805" s="10"/>
    </row>
    <row r="806" spans="9:9" ht="14.25" customHeight="1">
      <c r="I806" s="10"/>
    </row>
    <row r="807" spans="9:9" ht="14.25" customHeight="1">
      <c r="I807" s="10"/>
    </row>
    <row r="808" spans="9:9" ht="14.25" customHeight="1">
      <c r="I808" s="10"/>
    </row>
    <row r="809" spans="9:9" ht="14.25" customHeight="1">
      <c r="I809" s="10"/>
    </row>
    <row r="810" spans="9:9" ht="14.25" customHeight="1">
      <c r="I810" s="10"/>
    </row>
    <row r="811" spans="9:9" ht="14.25" customHeight="1">
      <c r="I811" s="10"/>
    </row>
    <row r="812" spans="9:9" ht="14.25" customHeight="1">
      <c r="I812" s="10"/>
    </row>
    <row r="813" spans="9:9" ht="14.25" customHeight="1">
      <c r="I813" s="10"/>
    </row>
    <row r="814" spans="9:9" ht="14.25" customHeight="1">
      <c r="I814" s="10"/>
    </row>
    <row r="815" spans="9:9" ht="14.25" customHeight="1">
      <c r="I815" s="10"/>
    </row>
    <row r="816" spans="9:9" ht="14.25" customHeight="1">
      <c r="I816" s="10"/>
    </row>
    <row r="817" spans="9:9" ht="14.25" customHeight="1">
      <c r="I817" s="10"/>
    </row>
    <row r="818" spans="9:9" ht="14.25" customHeight="1">
      <c r="I818" s="10"/>
    </row>
    <row r="819" spans="9:9" ht="14.25" customHeight="1">
      <c r="I819" s="10"/>
    </row>
    <row r="820" spans="9:9" ht="14.25" customHeight="1">
      <c r="I820" s="10"/>
    </row>
    <row r="821" spans="9:9" ht="14.25" customHeight="1">
      <c r="I821" s="10"/>
    </row>
    <row r="822" spans="9:9" ht="14.25" customHeight="1">
      <c r="I822" s="10"/>
    </row>
    <row r="823" spans="9:9" ht="14.25" customHeight="1">
      <c r="I823" s="10"/>
    </row>
    <row r="824" spans="9:9" ht="14.25" customHeight="1">
      <c r="I824" s="10"/>
    </row>
    <row r="825" spans="9:9" ht="14.25" customHeight="1">
      <c r="I825" s="10"/>
    </row>
    <row r="826" spans="9:9" ht="14.25" customHeight="1">
      <c r="I826" s="10"/>
    </row>
    <row r="827" spans="9:9" ht="14.25" customHeight="1">
      <c r="I827" s="10"/>
    </row>
    <row r="828" spans="9:9" ht="14.25" customHeight="1">
      <c r="I828" s="10"/>
    </row>
    <row r="829" spans="9:9" ht="14.25" customHeight="1">
      <c r="I829" s="10"/>
    </row>
    <row r="830" spans="9:9" ht="14.25" customHeight="1">
      <c r="I830" s="10"/>
    </row>
    <row r="831" spans="9:9" ht="14.25" customHeight="1">
      <c r="I831" s="10"/>
    </row>
    <row r="832" spans="9:9" ht="14.25" customHeight="1">
      <c r="I832" s="10"/>
    </row>
    <row r="833" spans="9:9" ht="14.25" customHeight="1">
      <c r="I833" s="10"/>
    </row>
    <row r="834" spans="9:9" ht="14.25" customHeight="1">
      <c r="I834" s="10"/>
    </row>
    <row r="835" spans="9:9" ht="14.25" customHeight="1">
      <c r="I835" s="10"/>
    </row>
    <row r="836" spans="9:9" ht="14.25" customHeight="1">
      <c r="I836" s="10"/>
    </row>
    <row r="837" spans="9:9" ht="14.25" customHeight="1">
      <c r="I837" s="10"/>
    </row>
    <row r="838" spans="9:9" ht="14.25" customHeight="1">
      <c r="I838" s="10"/>
    </row>
    <row r="839" spans="9:9" ht="14.25" customHeight="1">
      <c r="I839" s="10"/>
    </row>
    <row r="840" spans="9:9" ht="14.25" customHeight="1">
      <c r="I840" s="10"/>
    </row>
    <row r="841" spans="9:9" ht="14.25" customHeight="1">
      <c r="I841" s="10"/>
    </row>
    <row r="842" spans="9:9" ht="14.25" customHeight="1">
      <c r="I842" s="10"/>
    </row>
    <row r="843" spans="9:9" ht="14.25" customHeight="1">
      <c r="I843" s="10"/>
    </row>
    <row r="844" spans="9:9" ht="14.25" customHeight="1">
      <c r="I844" s="10"/>
    </row>
    <row r="845" spans="9:9" ht="14.25" customHeight="1">
      <c r="I845" s="10"/>
    </row>
    <row r="846" spans="9:9" ht="14.25" customHeight="1">
      <c r="I846" s="10"/>
    </row>
    <row r="847" spans="9:9" ht="14.25" customHeight="1">
      <c r="I847" s="10"/>
    </row>
    <row r="848" spans="9:9" ht="14.25" customHeight="1">
      <c r="I848" s="10"/>
    </row>
    <row r="849" spans="9:9" ht="14.25" customHeight="1">
      <c r="I849" s="10"/>
    </row>
    <row r="850" spans="9:9" ht="14.25" customHeight="1">
      <c r="I850" s="10"/>
    </row>
    <row r="851" spans="9:9" ht="14.25" customHeight="1">
      <c r="I851" s="10"/>
    </row>
    <row r="852" spans="9:9" ht="14.25" customHeight="1">
      <c r="I852" s="10"/>
    </row>
    <row r="853" spans="9:9" ht="14.25" customHeight="1">
      <c r="I853" s="10"/>
    </row>
    <row r="854" spans="9:9" ht="14.25" customHeight="1">
      <c r="I854" s="10"/>
    </row>
    <row r="855" spans="9:9" ht="14.25" customHeight="1">
      <c r="I855" s="10"/>
    </row>
    <row r="856" spans="9:9" ht="14.25" customHeight="1">
      <c r="I856" s="10"/>
    </row>
    <row r="857" spans="9:9" ht="14.25" customHeight="1">
      <c r="I857" s="10"/>
    </row>
    <row r="858" spans="9:9" ht="14.25" customHeight="1">
      <c r="I858" s="10"/>
    </row>
    <row r="859" spans="9:9" ht="14.25" customHeight="1">
      <c r="I859" s="10"/>
    </row>
    <row r="860" spans="9:9" ht="14.25" customHeight="1">
      <c r="I860" s="10"/>
    </row>
    <row r="861" spans="9:9" ht="14.25" customHeight="1">
      <c r="I861" s="10"/>
    </row>
    <row r="862" spans="9:9" ht="14.25" customHeight="1">
      <c r="I862" s="10"/>
    </row>
    <row r="863" spans="9:9" ht="14.25" customHeight="1">
      <c r="I863" s="10"/>
    </row>
    <row r="864" spans="9:9" ht="14.25" customHeight="1">
      <c r="I864" s="10"/>
    </row>
    <row r="865" spans="9:9" ht="14.25" customHeight="1">
      <c r="I865" s="10"/>
    </row>
    <row r="866" spans="9:9" ht="14.25" customHeight="1">
      <c r="I866" s="10"/>
    </row>
    <row r="867" spans="9:9" ht="14.25" customHeight="1">
      <c r="I867" s="10"/>
    </row>
    <row r="868" spans="9:9" ht="14.25" customHeight="1">
      <c r="I868" s="10"/>
    </row>
    <row r="869" spans="9:9" ht="14.25" customHeight="1">
      <c r="I869" s="10"/>
    </row>
    <row r="870" spans="9:9" ht="14.25" customHeight="1">
      <c r="I870" s="10"/>
    </row>
    <row r="871" spans="9:9" ht="14.25" customHeight="1">
      <c r="I871" s="10"/>
    </row>
    <row r="872" spans="9:9" ht="14.25" customHeight="1">
      <c r="I872" s="10"/>
    </row>
    <row r="873" spans="9:9" ht="14.25" customHeight="1">
      <c r="I873" s="10"/>
    </row>
    <row r="874" spans="9:9" ht="14.25" customHeight="1">
      <c r="I874" s="10"/>
    </row>
    <row r="875" spans="9:9" ht="14.25" customHeight="1">
      <c r="I875" s="10"/>
    </row>
    <row r="876" spans="9:9" ht="14.25" customHeight="1">
      <c r="I876" s="10"/>
    </row>
    <row r="877" spans="9:9" ht="14.25" customHeight="1">
      <c r="I877" s="10"/>
    </row>
    <row r="878" spans="9:9" ht="14.25" customHeight="1">
      <c r="I878" s="10"/>
    </row>
    <row r="879" spans="9:9" ht="14.25" customHeight="1">
      <c r="I879" s="10"/>
    </row>
    <row r="880" spans="9:9" ht="14.25" customHeight="1">
      <c r="I880" s="10"/>
    </row>
    <row r="881" spans="9:9" ht="14.25" customHeight="1">
      <c r="I881" s="10"/>
    </row>
    <row r="882" spans="9:9" ht="14.25" customHeight="1">
      <c r="I882" s="10"/>
    </row>
    <row r="883" spans="9:9" ht="14.25" customHeight="1">
      <c r="I883" s="10"/>
    </row>
    <row r="884" spans="9:9" ht="14.25" customHeight="1">
      <c r="I884" s="10"/>
    </row>
    <row r="885" spans="9:9" ht="14.25" customHeight="1">
      <c r="I885" s="10"/>
    </row>
    <row r="886" spans="9:9" ht="14.25" customHeight="1">
      <c r="I886" s="10"/>
    </row>
    <row r="887" spans="9:9" ht="14.25" customHeight="1">
      <c r="I887" s="10"/>
    </row>
    <row r="888" spans="9:9" ht="14.25" customHeight="1">
      <c r="I888" s="10"/>
    </row>
    <row r="889" spans="9:9" ht="14.25" customHeight="1">
      <c r="I889" s="10"/>
    </row>
    <row r="890" spans="9:9" ht="14.25" customHeight="1">
      <c r="I890" s="10"/>
    </row>
    <row r="891" spans="9:9" ht="14.25" customHeight="1">
      <c r="I891" s="10"/>
    </row>
    <row r="892" spans="9:9" ht="14.25" customHeight="1">
      <c r="I892" s="10"/>
    </row>
    <row r="893" spans="9:9" ht="14.25" customHeight="1">
      <c r="I893" s="10"/>
    </row>
    <row r="894" spans="9:9" ht="14.25" customHeight="1">
      <c r="I894" s="10"/>
    </row>
    <row r="895" spans="9:9" ht="14.25" customHeight="1">
      <c r="I895" s="10"/>
    </row>
    <row r="896" spans="9:9" ht="14.25" customHeight="1">
      <c r="I896" s="10"/>
    </row>
    <row r="897" spans="9:9" ht="14.25" customHeight="1">
      <c r="I897" s="10"/>
    </row>
    <row r="898" spans="9:9" ht="14.25" customHeight="1">
      <c r="I898" s="10"/>
    </row>
    <row r="899" spans="9:9" ht="14.25" customHeight="1">
      <c r="I899" s="10"/>
    </row>
    <row r="900" spans="9:9" ht="14.25" customHeight="1">
      <c r="I900" s="10"/>
    </row>
    <row r="901" spans="9:9" ht="14.25" customHeight="1">
      <c r="I901" s="10"/>
    </row>
    <row r="902" spans="9:9" ht="14.25" customHeight="1">
      <c r="I902" s="10"/>
    </row>
    <row r="903" spans="9:9" ht="14.25" customHeight="1">
      <c r="I903" s="10"/>
    </row>
    <row r="904" spans="9:9" ht="14.25" customHeight="1">
      <c r="I904" s="10"/>
    </row>
    <row r="905" spans="9:9" ht="14.25" customHeight="1">
      <c r="I905" s="10"/>
    </row>
    <row r="906" spans="9:9" ht="14.25" customHeight="1">
      <c r="I906" s="10"/>
    </row>
    <row r="907" spans="9:9" ht="14.25" customHeight="1">
      <c r="I907" s="10"/>
    </row>
    <row r="908" spans="9:9" ht="14.25" customHeight="1">
      <c r="I908" s="10"/>
    </row>
    <row r="909" spans="9:9" ht="14.25" customHeight="1">
      <c r="I909" s="10"/>
    </row>
    <row r="910" spans="9:9" ht="14.25" customHeight="1">
      <c r="I910" s="10"/>
    </row>
    <row r="911" spans="9:9" ht="14.25" customHeight="1">
      <c r="I911" s="10"/>
    </row>
    <row r="912" spans="9:9" ht="14.25" customHeight="1">
      <c r="I912" s="10"/>
    </row>
    <row r="913" spans="9:9" ht="14.25" customHeight="1">
      <c r="I913" s="10"/>
    </row>
    <row r="914" spans="9:9" ht="14.25" customHeight="1">
      <c r="I914" s="10"/>
    </row>
    <row r="915" spans="9:9" ht="14.25" customHeight="1">
      <c r="I915" s="10"/>
    </row>
    <row r="916" spans="9:9" ht="14.25" customHeight="1">
      <c r="I916" s="10"/>
    </row>
    <row r="917" spans="9:9" ht="14.25" customHeight="1">
      <c r="I917" s="10"/>
    </row>
    <row r="918" spans="9:9" ht="14.25" customHeight="1">
      <c r="I918" s="10"/>
    </row>
    <row r="919" spans="9:9" ht="14.25" customHeight="1">
      <c r="I919" s="10"/>
    </row>
    <row r="920" spans="9:9" ht="14.25" customHeight="1">
      <c r="I920" s="10"/>
    </row>
    <row r="921" spans="9:9" ht="14.25" customHeight="1">
      <c r="I921" s="10"/>
    </row>
    <row r="922" spans="9:9" ht="14.25" customHeight="1">
      <c r="I922" s="10"/>
    </row>
    <row r="923" spans="9:9" ht="14.25" customHeight="1">
      <c r="I923" s="10"/>
    </row>
    <row r="924" spans="9:9" ht="14.25" customHeight="1">
      <c r="I924" s="10"/>
    </row>
    <row r="925" spans="9:9" ht="14.25" customHeight="1">
      <c r="I925" s="10"/>
    </row>
    <row r="926" spans="9:9" ht="14.25" customHeight="1">
      <c r="I926" s="10"/>
    </row>
    <row r="927" spans="9:9" ht="14.25" customHeight="1">
      <c r="I927" s="10"/>
    </row>
    <row r="928" spans="9:9" ht="14.25" customHeight="1">
      <c r="I928" s="10"/>
    </row>
    <row r="929" spans="9:9" ht="14.25" customHeight="1">
      <c r="I929" s="10"/>
    </row>
    <row r="930" spans="9:9" ht="14.25" customHeight="1">
      <c r="I930" s="10"/>
    </row>
    <row r="931" spans="9:9" ht="14.25" customHeight="1">
      <c r="I931" s="10"/>
    </row>
    <row r="932" spans="9:9" ht="14.25" customHeight="1">
      <c r="I932" s="10"/>
    </row>
    <row r="933" spans="9:9" ht="14.25" customHeight="1">
      <c r="I933" s="10"/>
    </row>
    <row r="934" spans="9:9" ht="14.25" customHeight="1">
      <c r="I934" s="10"/>
    </row>
    <row r="935" spans="9:9" ht="14.25" customHeight="1">
      <c r="I935" s="10"/>
    </row>
    <row r="936" spans="9:9" ht="14.25" customHeight="1">
      <c r="I936" s="10"/>
    </row>
    <row r="937" spans="9:9" ht="14.25" customHeight="1">
      <c r="I937" s="10"/>
    </row>
    <row r="938" spans="9:9" ht="14.25" customHeight="1">
      <c r="I938" s="10"/>
    </row>
    <row r="939" spans="9:9" ht="14.25" customHeight="1">
      <c r="I939" s="10"/>
    </row>
    <row r="940" spans="9:9" ht="14.25" customHeight="1">
      <c r="I940" s="10"/>
    </row>
    <row r="941" spans="9:9" ht="14.25" customHeight="1">
      <c r="I941" s="10"/>
    </row>
    <row r="942" spans="9:9" ht="14.25" customHeight="1">
      <c r="I942" s="10"/>
    </row>
    <row r="943" spans="9:9" ht="14.25" customHeight="1">
      <c r="I943" s="10"/>
    </row>
    <row r="944" spans="9:9" ht="14.25" customHeight="1">
      <c r="I944" s="10"/>
    </row>
    <row r="945" spans="9:9" ht="14.25" customHeight="1">
      <c r="I945" s="10"/>
    </row>
    <row r="946" spans="9:9" ht="14.25" customHeight="1">
      <c r="I946" s="10"/>
    </row>
    <row r="947" spans="9:9" ht="14.25" customHeight="1">
      <c r="I947" s="10"/>
    </row>
    <row r="948" spans="9:9" ht="14.25" customHeight="1">
      <c r="I948" s="10"/>
    </row>
    <row r="949" spans="9:9" ht="14.25" customHeight="1">
      <c r="I949" s="10"/>
    </row>
    <row r="950" spans="9:9" ht="14.25" customHeight="1">
      <c r="I950" s="10"/>
    </row>
    <row r="951" spans="9:9" ht="14.25" customHeight="1">
      <c r="I951" s="10"/>
    </row>
    <row r="952" spans="9:9" ht="14.25" customHeight="1">
      <c r="I952" s="10"/>
    </row>
    <row r="953" spans="9:9" ht="14.25" customHeight="1">
      <c r="I953" s="10"/>
    </row>
    <row r="954" spans="9:9" ht="14.25" customHeight="1">
      <c r="I954" s="10"/>
    </row>
    <row r="955" spans="9:9" ht="14.25" customHeight="1">
      <c r="I955" s="10"/>
    </row>
    <row r="956" spans="9:9" ht="14.25" customHeight="1">
      <c r="I956" s="10"/>
    </row>
    <row r="957" spans="9:9" ht="14.25" customHeight="1">
      <c r="I957" s="10"/>
    </row>
    <row r="958" spans="9:9" ht="14.25" customHeight="1">
      <c r="I958" s="10"/>
    </row>
    <row r="959" spans="9:9" ht="14.25" customHeight="1">
      <c r="I959" s="10"/>
    </row>
    <row r="960" spans="9:9" ht="14.25" customHeight="1">
      <c r="I960" s="10"/>
    </row>
    <row r="961" spans="9:9" ht="14.25" customHeight="1">
      <c r="I961" s="10"/>
    </row>
    <row r="962" spans="9:9" ht="14.25" customHeight="1">
      <c r="I962" s="10"/>
    </row>
    <row r="963" spans="9:9" ht="14.25" customHeight="1">
      <c r="I963" s="10"/>
    </row>
    <row r="964" spans="9:9" ht="14.25" customHeight="1">
      <c r="I964" s="10"/>
    </row>
    <row r="965" spans="9:9" ht="14.25" customHeight="1">
      <c r="I965" s="10"/>
    </row>
    <row r="966" spans="9:9" ht="14.25" customHeight="1">
      <c r="I966" s="10"/>
    </row>
    <row r="967" spans="9:9" ht="14.25" customHeight="1">
      <c r="I967" s="10"/>
    </row>
    <row r="968" spans="9:9" ht="14.25" customHeight="1">
      <c r="I968" s="10"/>
    </row>
    <row r="969" spans="9:9" ht="14.25" customHeight="1">
      <c r="I969" s="10"/>
    </row>
    <row r="970" spans="9:9" ht="14.25" customHeight="1">
      <c r="I970" s="10"/>
    </row>
    <row r="971" spans="9:9" ht="14.25" customHeight="1">
      <c r="I971" s="10"/>
    </row>
    <row r="972" spans="9:9" ht="14.25" customHeight="1">
      <c r="I972" s="10"/>
    </row>
    <row r="973" spans="9:9" ht="14.25" customHeight="1">
      <c r="I973" s="10"/>
    </row>
    <row r="974" spans="9:9" ht="14.25" customHeight="1">
      <c r="I974" s="10"/>
    </row>
    <row r="975" spans="9:9" ht="14.25" customHeight="1">
      <c r="I975" s="10"/>
    </row>
    <row r="976" spans="9:9" ht="14.25" customHeight="1">
      <c r="I976" s="10"/>
    </row>
    <row r="977" spans="9:9" ht="14.25" customHeight="1">
      <c r="I977" s="10"/>
    </row>
    <row r="978" spans="9:9" ht="14.25" customHeight="1">
      <c r="I978" s="10"/>
    </row>
    <row r="979" spans="9:9" ht="14.25" customHeight="1">
      <c r="I979" s="10"/>
    </row>
    <row r="980" spans="9:9" ht="14.25" customHeight="1">
      <c r="I980" s="10"/>
    </row>
    <row r="981" spans="9:9" ht="14.25" customHeight="1">
      <c r="I981" s="10"/>
    </row>
    <row r="982" spans="9:9" ht="14.25" customHeight="1">
      <c r="I982" s="10"/>
    </row>
    <row r="983" spans="9:9" ht="14.25" customHeight="1">
      <c r="I983" s="10"/>
    </row>
    <row r="984" spans="9:9" ht="14.25" customHeight="1">
      <c r="I984" s="10"/>
    </row>
    <row r="985" spans="9:9" ht="14.25" customHeight="1">
      <c r="I985" s="10"/>
    </row>
    <row r="986" spans="9:9" ht="14.25" customHeight="1">
      <c r="I986" s="10"/>
    </row>
    <row r="987" spans="9:9" ht="14.25" customHeight="1">
      <c r="I987" s="10"/>
    </row>
    <row r="988" spans="9:9" ht="14.25" customHeight="1">
      <c r="I988" s="10"/>
    </row>
    <row r="989" spans="9:9" ht="14.25" customHeight="1">
      <c r="I989" s="10"/>
    </row>
    <row r="990" spans="9:9" ht="14.25" customHeight="1">
      <c r="I990" s="10"/>
    </row>
    <row r="991" spans="9:9" ht="14.25" customHeight="1">
      <c r="I991" s="10"/>
    </row>
    <row r="992" spans="9:9" ht="14.25" customHeight="1">
      <c r="I992" s="10"/>
    </row>
    <row r="993" spans="9:9" ht="14.25" customHeight="1">
      <c r="I993" s="10"/>
    </row>
    <row r="994" spans="9:9" ht="14.25" customHeight="1">
      <c r="I994" s="10"/>
    </row>
    <row r="995" spans="9:9" ht="14.25" customHeight="1">
      <c r="I995" s="10"/>
    </row>
    <row r="996" spans="9:9" ht="14.25" customHeight="1">
      <c r="I996" s="10"/>
    </row>
    <row r="997" spans="9:9" ht="14.25" customHeight="1">
      <c r="I997" s="10"/>
    </row>
    <row r="998" spans="9:9" ht="14.25" customHeight="1">
      <c r="I998" s="10"/>
    </row>
    <row r="999" spans="9:9" ht="14.25" customHeight="1">
      <c r="I999" s="10"/>
    </row>
    <row r="1000" spans="9:9" ht="14.25" customHeight="1">
      <c r="I1000" s="10"/>
    </row>
  </sheetData>
  <mergeCells count="36">
    <mergeCell ref="B2:C2"/>
    <mergeCell ref="D2:H2"/>
    <mergeCell ref="E4:F4"/>
    <mergeCell ref="G4:H4"/>
    <mergeCell ref="E5:F5"/>
    <mergeCell ref="C6:C8"/>
    <mergeCell ref="D9:H9"/>
    <mergeCell ref="C10:D10"/>
    <mergeCell ref="C12:D12"/>
    <mergeCell ref="C13:D13"/>
    <mergeCell ref="C14:D14"/>
    <mergeCell ref="C15:D15"/>
    <mergeCell ref="D17:H17"/>
    <mergeCell ref="C18:D18"/>
    <mergeCell ref="C20:D20"/>
    <mergeCell ref="C23:D23"/>
    <mergeCell ref="C25:D25"/>
    <mergeCell ref="C26:D26"/>
    <mergeCell ref="D31:H31"/>
    <mergeCell ref="C32:D32"/>
    <mergeCell ref="C34:D34"/>
    <mergeCell ref="C35:D35"/>
    <mergeCell ref="C40:D40"/>
    <mergeCell ref="C42:D42"/>
    <mergeCell ref="C43:D43"/>
    <mergeCell ref="C45:D45"/>
    <mergeCell ref="C46:D46"/>
    <mergeCell ref="E63:H63"/>
    <mergeCell ref="C64:H65"/>
    <mergeCell ref="C47:D47"/>
    <mergeCell ref="C48:D48"/>
    <mergeCell ref="C49:D49"/>
    <mergeCell ref="E55:H55"/>
    <mergeCell ref="E56:H56"/>
    <mergeCell ref="C58:H58"/>
    <mergeCell ref="C59:H62"/>
  </mergeCells>
  <pageMargins left="0.39370078740157483" right="0.39370078740157483" top="0.39370078740157483" bottom="0.39370078740157483" header="0" footer="0"/>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pageSetUpPr fitToPage="1"/>
  </sheetPr>
  <dimension ref="A1:M1000"/>
  <sheetViews>
    <sheetView topLeftCell="A7" workbookViewId="0">
      <selection activeCell="E32" sqref="E32"/>
    </sheetView>
  </sheetViews>
  <sheetFormatPr baseColWidth="10" defaultColWidth="12.59765625" defaultRowHeight="15" customHeight="1"/>
  <cols>
    <col min="1" max="1" width="0.8984375" customWidth="1"/>
    <col min="2" max="2" width="5" customWidth="1"/>
    <col min="3" max="3" width="64.59765625" customWidth="1"/>
    <col min="4" max="4" width="5.8984375" customWidth="1"/>
    <col min="5" max="8" width="11.69921875" customWidth="1"/>
    <col min="9" max="9" width="0.69921875" customWidth="1"/>
    <col min="10" max="10" width="2.19921875" hidden="1" customWidth="1"/>
    <col min="11" max="11" width="20.19921875" customWidth="1"/>
    <col min="12" max="12" width="14.69921875" customWidth="1"/>
    <col min="13" max="26" width="9.3984375" customWidth="1"/>
  </cols>
  <sheetData>
    <row r="1" spans="1:13" ht="6" customHeight="1">
      <c r="B1" s="77"/>
      <c r="C1" s="78"/>
      <c r="D1" s="77"/>
      <c r="E1" s="77"/>
      <c r="F1" s="77"/>
      <c r="G1" s="77"/>
      <c r="H1" s="77"/>
      <c r="I1" s="77"/>
      <c r="J1" s="79"/>
      <c r="K1" s="181"/>
    </row>
    <row r="2" spans="1:13" ht="24.75" customHeight="1">
      <c r="B2" s="354" t="str">
        <f>'données Admin'!D2</f>
        <v>BTS Électrotechnique</v>
      </c>
      <c r="C2" s="327"/>
      <c r="D2" s="355" t="s">
        <v>128</v>
      </c>
      <c r="E2" s="329"/>
      <c r="F2" s="329"/>
      <c r="G2" s="329"/>
      <c r="H2" s="329"/>
      <c r="I2" s="330"/>
      <c r="J2" s="79"/>
      <c r="K2" s="181"/>
    </row>
    <row r="3" spans="1:13" ht="21" customHeight="1">
      <c r="B3" s="7"/>
      <c r="C3" s="252" t="s">
        <v>209</v>
      </c>
      <c r="D3" s="60"/>
      <c r="E3" s="314">
        <f>'données Admin'!C10</f>
        <v>2023</v>
      </c>
      <c r="F3" s="315"/>
      <c r="G3" s="315"/>
      <c r="H3" s="356"/>
      <c r="I3" s="9"/>
      <c r="J3" s="79"/>
      <c r="K3" s="181"/>
    </row>
    <row r="4" spans="1:13" ht="18.75" customHeight="1">
      <c r="B4" s="7"/>
      <c r="C4" s="84" t="s">
        <v>35</v>
      </c>
      <c r="D4" s="205"/>
      <c r="E4" s="316" t="str">
        <f>'données Admin'!$C$12</f>
        <v>Pierre</v>
      </c>
      <c r="F4" s="325"/>
      <c r="G4" s="316" t="str">
        <f>'données Admin'!$C$14</f>
        <v>QUIROULE</v>
      </c>
      <c r="H4" s="325"/>
      <c r="I4" s="9"/>
      <c r="J4" s="79"/>
      <c r="K4" s="181"/>
    </row>
    <row r="5" spans="1:13" ht="18.75" customHeight="1">
      <c r="B5" s="7"/>
      <c r="C5" s="84" t="s">
        <v>36</v>
      </c>
      <c r="D5" s="205"/>
      <c r="E5" s="316" t="str">
        <f>'données Admin'!C18</f>
        <v>A2022 0000 0000</v>
      </c>
      <c r="F5" s="325"/>
      <c r="G5" s="275" t="s">
        <v>214</v>
      </c>
      <c r="H5" s="282" t="str">
        <f ca="1">IF(MID(CELL("nomfichier",A1),FIND("]",CELL("nomfichier",A1))+1,3)='données Admin'!C20,"OUI","NON")</f>
        <v>NON</v>
      </c>
      <c r="I5" s="9"/>
      <c r="J5" s="79"/>
      <c r="K5" s="181"/>
      <c r="M5" s="10"/>
    </row>
    <row r="6" spans="1:13" ht="14.25" customHeight="1">
      <c r="B6" s="91"/>
      <c r="C6" s="352" t="s">
        <v>37</v>
      </c>
      <c r="D6" s="206"/>
      <c r="E6" s="207" t="s">
        <v>19</v>
      </c>
      <c r="F6" s="208" t="s">
        <v>22</v>
      </c>
      <c r="G6" s="208" t="s">
        <v>25</v>
      </c>
      <c r="H6" s="208" t="s">
        <v>28</v>
      </c>
      <c r="I6" s="129"/>
      <c r="J6" s="79"/>
      <c r="K6" s="181"/>
    </row>
    <row r="7" spans="1:13" ht="70.5" customHeight="1">
      <c r="B7" s="91"/>
      <c r="C7" s="306"/>
      <c r="D7" s="209"/>
      <c r="E7" s="93" t="s">
        <v>20</v>
      </c>
      <c r="F7" s="93" t="s">
        <v>23</v>
      </c>
      <c r="G7" s="93" t="s">
        <v>26</v>
      </c>
      <c r="H7" s="93" t="s">
        <v>29</v>
      </c>
      <c r="I7" s="129"/>
      <c r="J7" s="79"/>
      <c r="K7" s="181"/>
    </row>
    <row r="8" spans="1:13" ht="22.5" customHeight="1">
      <c r="B8" s="91"/>
      <c r="C8" s="294"/>
      <c r="D8" s="210"/>
      <c r="E8" s="211">
        <v>0</v>
      </c>
      <c r="F8" s="212">
        <v>0.4</v>
      </c>
      <c r="G8" s="212">
        <v>0.75</v>
      </c>
      <c r="H8" s="212">
        <v>1</v>
      </c>
      <c r="I8" s="129"/>
      <c r="J8" s="79"/>
      <c r="K8" s="181"/>
    </row>
    <row r="9" spans="1:13" ht="15.75" customHeight="1">
      <c r="B9" s="91"/>
      <c r="C9" s="78"/>
      <c r="D9" s="353" t="s">
        <v>38</v>
      </c>
      <c r="E9" s="344"/>
      <c r="F9" s="344"/>
      <c r="G9" s="344"/>
      <c r="H9" s="344"/>
      <c r="I9" s="129"/>
      <c r="J9" s="79"/>
      <c r="K9" s="181"/>
    </row>
    <row r="10" spans="1:13" ht="33" customHeight="1">
      <c r="B10" s="213">
        <v>0.3</v>
      </c>
      <c r="C10" s="340" t="s">
        <v>129</v>
      </c>
      <c r="D10" s="298"/>
      <c r="E10" s="214"/>
      <c r="F10" s="215"/>
      <c r="G10" s="271"/>
      <c r="H10" s="216"/>
      <c r="I10" s="129"/>
      <c r="J10" s="79">
        <f>IF(E10="X",0,IF(F10="X",F11,IF(G10="X",G11,IF(H10="X",H11,0))))</f>
        <v>0</v>
      </c>
      <c r="K10" s="113" t="str">
        <f>IF(COUNTBLANK(E10) + COUNTBLANK(F10) + COUNTBLANK(G10)+ COUNTBLANK(H10 )= 3,"","D")</f>
        <v>D</v>
      </c>
      <c r="L10" s="217"/>
      <c r="M10" s="113"/>
    </row>
    <row r="11" spans="1:13" ht="14.25" customHeight="1">
      <c r="A11" s="10"/>
      <c r="B11" s="115"/>
      <c r="C11" s="218" t="s">
        <v>130</v>
      </c>
      <c r="D11" s="117"/>
      <c r="E11" s="118">
        <v>0</v>
      </c>
      <c r="F11" s="119">
        <f>H11*0.4</f>
        <v>2.4000000000000004</v>
      </c>
      <c r="G11" s="120">
        <f>H11*0.75</f>
        <v>4.5</v>
      </c>
      <c r="H11" s="119">
        <v>6</v>
      </c>
      <c r="I11" s="129"/>
      <c r="J11" s="79"/>
      <c r="K11" s="219"/>
    </row>
    <row r="12" spans="1:13" ht="15.75" customHeight="1">
      <c r="B12" s="123"/>
      <c r="C12" s="220" t="s">
        <v>131</v>
      </c>
      <c r="D12" s="139"/>
      <c r="E12" s="126"/>
      <c r="F12" s="126"/>
      <c r="G12" s="126"/>
      <c r="H12" s="126"/>
      <c r="I12" s="129"/>
      <c r="J12" s="79"/>
      <c r="K12" s="351" t="s">
        <v>132</v>
      </c>
    </row>
    <row r="13" spans="1:13" ht="15.75" customHeight="1">
      <c r="B13" s="123"/>
      <c r="C13" s="220" t="s">
        <v>133</v>
      </c>
      <c r="D13" s="139"/>
      <c r="E13" s="126"/>
      <c r="F13" s="126"/>
      <c r="G13" s="126"/>
      <c r="H13" s="126"/>
      <c r="I13" s="129"/>
      <c r="J13" s="79"/>
      <c r="K13" s="347"/>
    </row>
    <row r="14" spans="1:13" ht="15.75" customHeight="1">
      <c r="B14" s="123"/>
      <c r="C14" s="220" t="s">
        <v>134</v>
      </c>
      <c r="D14" s="139"/>
      <c r="E14" s="126"/>
      <c r="F14" s="126"/>
      <c r="G14" s="126"/>
      <c r="H14" s="126"/>
      <c r="I14" s="129"/>
      <c r="J14" s="79"/>
      <c r="K14" s="347"/>
    </row>
    <row r="15" spans="1:13" ht="15.75" customHeight="1">
      <c r="B15" s="123"/>
      <c r="C15" s="220" t="s">
        <v>135</v>
      </c>
      <c r="D15" s="139"/>
      <c r="E15" s="126"/>
      <c r="F15" s="126"/>
      <c r="G15" s="126"/>
      <c r="H15" s="126"/>
      <c r="I15" s="129"/>
      <c r="J15" s="79"/>
      <c r="K15" s="322"/>
    </row>
    <row r="16" spans="1:13" ht="7.5" customHeight="1">
      <c r="B16" s="91"/>
      <c r="C16" s="78"/>
      <c r="D16" s="77"/>
      <c r="E16" s="77"/>
      <c r="F16" s="77"/>
      <c r="G16" s="77"/>
      <c r="H16" s="77"/>
      <c r="I16" s="129"/>
      <c r="J16" s="79"/>
      <c r="K16" s="181"/>
    </row>
    <row r="17" spans="1:13" ht="15" customHeight="1">
      <c r="B17" s="91"/>
      <c r="C17" s="221"/>
      <c r="D17" s="339" t="s">
        <v>38</v>
      </c>
      <c r="E17" s="302"/>
      <c r="F17" s="302"/>
      <c r="G17" s="302"/>
      <c r="H17" s="302"/>
      <c r="I17" s="129"/>
      <c r="J17" s="79"/>
      <c r="K17" s="181"/>
    </row>
    <row r="18" spans="1:13" ht="29.25" customHeight="1">
      <c r="A18" s="130"/>
      <c r="B18" s="213">
        <v>0.35</v>
      </c>
      <c r="C18" s="340" t="s">
        <v>136</v>
      </c>
      <c r="D18" s="298"/>
      <c r="E18" s="222"/>
      <c r="F18" s="223"/>
      <c r="G18" s="272"/>
      <c r="H18" s="224"/>
      <c r="I18" s="191"/>
      <c r="J18" s="79">
        <f>IF(E18="X",0,IF(F18="X",F19,IF(G18="X",G19,IF(H18="X",H19,0))))</f>
        <v>0</v>
      </c>
      <c r="K18" s="113" t="str">
        <f>IF(COUNTBLANK(E18) + COUNTBLANK(F18) + COUNTBLANK(G18)+ COUNTBLANK(H18 )= 3,"","D")</f>
        <v>D</v>
      </c>
      <c r="L18" s="130"/>
      <c r="M18" s="130"/>
    </row>
    <row r="19" spans="1:13" ht="13.5" customHeight="1">
      <c r="A19" s="10"/>
      <c r="B19" s="71"/>
      <c r="C19" s="225" t="s">
        <v>137</v>
      </c>
      <c r="D19" s="226"/>
      <c r="E19" s="227">
        <v>0</v>
      </c>
      <c r="F19" s="228">
        <f>H19*0.4</f>
        <v>2.8000000000000003</v>
      </c>
      <c r="G19" s="229">
        <f>H19*0.75</f>
        <v>5.25</v>
      </c>
      <c r="H19" s="228">
        <v>7</v>
      </c>
      <c r="I19" s="129"/>
      <c r="J19" s="79"/>
      <c r="K19" s="181"/>
    </row>
    <row r="20" spans="1:13" ht="24.75" customHeight="1">
      <c r="B20" s="123"/>
      <c r="C20" s="350" t="s">
        <v>138</v>
      </c>
      <c r="D20" s="288"/>
      <c r="E20" s="140"/>
      <c r="F20" s="140"/>
      <c r="G20" s="140"/>
      <c r="H20" s="140"/>
      <c r="I20" s="129"/>
      <c r="J20" s="79"/>
      <c r="K20" s="351" t="s">
        <v>132</v>
      </c>
    </row>
    <row r="21" spans="1:13" ht="15" customHeight="1">
      <c r="B21" s="123"/>
      <c r="C21" s="220" t="s">
        <v>139</v>
      </c>
      <c r="D21" s="139"/>
      <c r="E21" s="140"/>
      <c r="F21" s="140"/>
      <c r="G21" s="140"/>
      <c r="H21" s="140"/>
      <c r="I21" s="129"/>
      <c r="J21" s="79"/>
      <c r="K21" s="322"/>
    </row>
    <row r="22" spans="1:13" ht="7.5" customHeight="1">
      <c r="B22" s="91"/>
      <c r="C22" s="147"/>
      <c r="D22" s="78"/>
      <c r="E22" s="78"/>
      <c r="F22" s="78"/>
      <c r="G22" s="78"/>
      <c r="H22" s="78"/>
      <c r="I22" s="129"/>
      <c r="J22" s="79"/>
      <c r="K22" s="181"/>
    </row>
    <row r="23" spans="1:13" ht="15.75" customHeight="1">
      <c r="B23" s="21"/>
      <c r="C23" s="230"/>
      <c r="D23" s="339" t="s">
        <v>38</v>
      </c>
      <c r="E23" s="302"/>
      <c r="F23" s="302"/>
      <c r="G23" s="302"/>
      <c r="H23" s="302"/>
      <c r="I23" s="129"/>
      <c r="J23" s="79"/>
      <c r="K23" s="181"/>
    </row>
    <row r="24" spans="1:13" ht="33" customHeight="1">
      <c r="B24" s="213">
        <v>0.35</v>
      </c>
      <c r="C24" s="340" t="s">
        <v>140</v>
      </c>
      <c r="D24" s="298"/>
      <c r="E24" s="214"/>
      <c r="F24" s="273"/>
      <c r="G24" s="215"/>
      <c r="H24" s="216"/>
      <c r="I24" s="129"/>
      <c r="J24" s="79">
        <f>IF(E24="X",0,IF(F24="X",F25,IF(G24="X",G25,IF(H24="X",H25,0))))</f>
        <v>0</v>
      </c>
      <c r="K24" s="113" t="str">
        <f>IF(COUNTBLANK(E24) + COUNTBLANK(F24) + COUNTBLANK(G24)+ COUNTBLANK(H24 )= 3,"","D")</f>
        <v>D</v>
      </c>
    </row>
    <row r="25" spans="1:13" ht="12.75" customHeight="1">
      <c r="A25" s="10"/>
      <c r="B25" s="231"/>
      <c r="C25" s="225" t="s">
        <v>137</v>
      </c>
      <c r="D25" s="226"/>
      <c r="E25" s="227">
        <v>0</v>
      </c>
      <c r="F25" s="228">
        <f>H25*0.4</f>
        <v>2.8000000000000003</v>
      </c>
      <c r="G25" s="228">
        <f>H25*0.75</f>
        <v>5.25</v>
      </c>
      <c r="H25" s="228">
        <v>7</v>
      </c>
      <c r="I25" s="129"/>
      <c r="J25" s="79"/>
      <c r="K25" s="181"/>
    </row>
    <row r="26" spans="1:13" ht="12.75" customHeight="1">
      <c r="B26" s="123"/>
      <c r="C26" s="232" t="s">
        <v>141</v>
      </c>
      <c r="D26" s="233"/>
      <c r="E26" s="152"/>
      <c r="F26" s="152"/>
      <c r="G26" s="152"/>
      <c r="H26" s="152"/>
      <c r="I26" s="129"/>
      <c r="J26" s="79"/>
      <c r="K26" s="346" t="s">
        <v>142</v>
      </c>
    </row>
    <row r="27" spans="1:13" ht="25.5" customHeight="1">
      <c r="B27" s="123"/>
      <c r="C27" s="348" t="s">
        <v>143</v>
      </c>
      <c r="D27" s="325"/>
      <c r="E27" s="152"/>
      <c r="F27" s="152"/>
      <c r="G27" s="152"/>
      <c r="H27" s="152"/>
      <c r="I27" s="129"/>
      <c r="J27" s="79"/>
      <c r="K27" s="347"/>
    </row>
    <row r="28" spans="1:13" ht="24.75" customHeight="1">
      <c r="B28" s="123"/>
      <c r="C28" s="348" t="s">
        <v>144</v>
      </c>
      <c r="D28" s="325"/>
      <c r="E28" s="152"/>
      <c r="F28" s="152"/>
      <c r="G28" s="152"/>
      <c r="H28" s="152"/>
      <c r="I28" s="129"/>
      <c r="J28" s="79"/>
      <c r="K28" s="347"/>
    </row>
    <row r="29" spans="1:13" ht="12.75" customHeight="1">
      <c r="B29" s="123"/>
      <c r="C29" s="348" t="s">
        <v>145</v>
      </c>
      <c r="D29" s="325"/>
      <c r="E29" s="152"/>
      <c r="F29" s="152"/>
      <c r="G29" s="152"/>
      <c r="H29" s="152"/>
      <c r="I29" s="129"/>
      <c r="J29" s="79"/>
      <c r="K29" s="322"/>
    </row>
    <row r="30" spans="1:13" ht="7.5" customHeight="1">
      <c r="B30" s="123"/>
      <c r="C30" s="78"/>
      <c r="D30" s="77"/>
      <c r="E30" s="77"/>
      <c r="F30" s="77"/>
      <c r="G30" s="77"/>
      <c r="H30" s="77"/>
      <c r="I30" s="129"/>
      <c r="J30" s="79"/>
      <c r="K30" s="181"/>
    </row>
    <row r="31" spans="1:13" ht="10.5" customHeight="1">
      <c r="B31" s="91"/>
      <c r="C31" s="147"/>
      <c r="D31" s="77"/>
      <c r="E31" s="77"/>
      <c r="F31" s="77"/>
      <c r="G31" s="77"/>
      <c r="H31" s="77"/>
      <c r="I31" s="129"/>
      <c r="J31" s="79"/>
      <c r="K31" s="181"/>
    </row>
    <row r="32" spans="1:13" ht="31.5" customHeight="1">
      <c r="A32" s="80"/>
      <c r="B32" s="136"/>
      <c r="C32" s="197" t="s">
        <v>79</v>
      </c>
      <c r="D32" s="166"/>
      <c r="E32" s="167"/>
      <c r="F32" s="198" t="s">
        <v>80</v>
      </c>
      <c r="G32" s="199" t="s">
        <v>81</v>
      </c>
      <c r="H32" s="234">
        <f>J10+J18+J24</f>
        <v>0</v>
      </c>
      <c r="I32" s="201"/>
      <c r="J32" s="79"/>
      <c r="K32" s="181"/>
      <c r="L32" s="80"/>
      <c r="M32" s="80"/>
    </row>
    <row r="33" spans="1:13" ht="6" customHeight="1">
      <c r="B33" s="91"/>
      <c r="C33" s="78"/>
      <c r="D33" s="77"/>
      <c r="E33" s="77"/>
      <c r="F33" s="77"/>
      <c r="G33" s="77"/>
      <c r="H33" s="77"/>
      <c r="I33" s="129"/>
      <c r="J33" s="79"/>
      <c r="K33" s="181"/>
    </row>
    <row r="34" spans="1:13" ht="13.5" customHeight="1">
      <c r="B34" s="91"/>
      <c r="C34" s="202" t="s">
        <v>82</v>
      </c>
      <c r="D34" s="77"/>
      <c r="E34" s="235" t="s">
        <v>127</v>
      </c>
      <c r="F34" s="77"/>
      <c r="G34" s="77"/>
      <c r="H34" s="77"/>
      <c r="I34" s="129"/>
      <c r="J34" s="79"/>
      <c r="K34" s="181"/>
    </row>
    <row r="35" spans="1:13" ht="13.5" customHeight="1">
      <c r="B35" s="91"/>
      <c r="C35" s="202" t="s">
        <v>84</v>
      </c>
      <c r="D35" s="77"/>
      <c r="E35" s="236" t="s">
        <v>127</v>
      </c>
      <c r="F35" s="77"/>
      <c r="G35" s="77"/>
      <c r="H35" s="77"/>
      <c r="I35" s="129"/>
      <c r="J35" s="79"/>
      <c r="K35" s="181"/>
    </row>
    <row r="36" spans="1:13" ht="5.25" customHeight="1">
      <c r="A36" s="40"/>
      <c r="B36" s="172"/>
      <c r="C36" s="173"/>
      <c r="D36" s="173"/>
      <c r="E36" s="173"/>
      <c r="F36" s="173"/>
      <c r="G36" s="173"/>
      <c r="H36" s="173"/>
      <c r="I36" s="174"/>
      <c r="J36" s="79"/>
      <c r="K36" s="181"/>
      <c r="L36" s="40"/>
      <c r="M36" s="40"/>
    </row>
    <row r="37" spans="1:13" ht="15.75" customHeight="1">
      <c r="B37" s="91"/>
      <c r="C37" s="349" t="s">
        <v>85</v>
      </c>
      <c r="D37" s="292"/>
      <c r="E37" s="292"/>
      <c r="F37" s="292"/>
      <c r="G37" s="292"/>
      <c r="H37" s="337"/>
      <c r="I37" s="129"/>
      <c r="J37" s="79"/>
      <c r="K37" s="181"/>
    </row>
    <row r="38" spans="1:13" ht="14.25" customHeight="1">
      <c r="B38" s="91"/>
      <c r="C38" s="333" t="s">
        <v>86</v>
      </c>
      <c r="D38" s="288"/>
      <c r="E38" s="288"/>
      <c r="F38" s="288"/>
      <c r="G38" s="288"/>
      <c r="H38" s="332"/>
      <c r="I38" s="129"/>
      <c r="J38" s="79"/>
      <c r="K38" s="181"/>
    </row>
    <row r="39" spans="1:13" ht="20.25" customHeight="1">
      <c r="B39" s="91"/>
      <c r="C39" s="306"/>
      <c r="D39" s="288"/>
      <c r="E39" s="288"/>
      <c r="F39" s="288"/>
      <c r="G39" s="288"/>
      <c r="H39" s="332"/>
      <c r="I39" s="129"/>
      <c r="J39" s="79"/>
      <c r="K39" s="181"/>
    </row>
    <row r="40" spans="1:13" ht="44.25" customHeight="1">
      <c r="B40" s="91"/>
      <c r="C40" s="306"/>
      <c r="D40" s="288"/>
      <c r="E40" s="288"/>
      <c r="F40" s="288"/>
      <c r="G40" s="288"/>
      <c r="H40" s="332"/>
      <c r="I40" s="129"/>
      <c r="J40" s="79"/>
      <c r="K40" s="181"/>
    </row>
    <row r="41" spans="1:13" ht="18" customHeight="1">
      <c r="B41" s="91"/>
      <c r="C41" s="203" t="s">
        <v>87</v>
      </c>
      <c r="D41" s="204" t="s">
        <v>88</v>
      </c>
      <c r="E41" s="331" t="s">
        <v>89</v>
      </c>
      <c r="F41" s="288"/>
      <c r="G41" s="288"/>
      <c r="H41" s="332"/>
      <c r="I41" s="129"/>
      <c r="J41" s="79"/>
      <c r="K41" s="181"/>
    </row>
    <row r="42" spans="1:13" ht="35.25" customHeight="1">
      <c r="B42" s="91"/>
      <c r="C42" s="333" t="s">
        <v>90</v>
      </c>
      <c r="D42" s="288"/>
      <c r="E42" s="288"/>
      <c r="F42" s="288"/>
      <c r="G42" s="288"/>
      <c r="H42" s="332"/>
      <c r="I42" s="129"/>
      <c r="J42" s="79"/>
      <c r="K42" s="181"/>
    </row>
    <row r="43" spans="1:13" ht="49.5" customHeight="1">
      <c r="B43" s="91"/>
      <c r="C43" s="294"/>
      <c r="D43" s="295"/>
      <c r="E43" s="295"/>
      <c r="F43" s="295"/>
      <c r="G43" s="295"/>
      <c r="H43" s="334"/>
      <c r="I43" s="129"/>
      <c r="J43" s="79"/>
      <c r="K43" s="181"/>
    </row>
    <row r="44" spans="1:13" ht="8.25" customHeight="1">
      <c r="B44" s="177"/>
      <c r="C44" s="178"/>
      <c r="D44" s="179"/>
      <c r="E44" s="179"/>
      <c r="F44" s="179"/>
      <c r="G44" s="179"/>
      <c r="H44" s="179"/>
      <c r="I44" s="180"/>
      <c r="J44" s="79"/>
      <c r="K44" s="181"/>
    </row>
    <row r="45" spans="1:13" ht="8.25" customHeight="1">
      <c r="B45" s="77"/>
      <c r="C45" s="78"/>
      <c r="D45" s="77"/>
      <c r="E45" s="77"/>
      <c r="F45" s="77"/>
      <c r="G45" s="77"/>
      <c r="H45" s="77"/>
      <c r="I45" s="77"/>
      <c r="J45" s="79"/>
      <c r="K45" s="181"/>
    </row>
    <row r="46" spans="1:13" ht="11.25" customHeight="1">
      <c r="B46" s="77"/>
      <c r="C46" s="78"/>
      <c r="D46" s="77"/>
      <c r="E46" s="77"/>
      <c r="F46" s="77"/>
      <c r="G46" s="77"/>
      <c r="H46" s="77"/>
      <c r="I46" s="77"/>
      <c r="J46" s="79"/>
      <c r="K46" s="181"/>
    </row>
    <row r="47" spans="1:13" ht="14.25" customHeight="1">
      <c r="B47" s="77"/>
      <c r="C47" s="78"/>
      <c r="D47" s="77"/>
      <c r="E47" s="77"/>
      <c r="F47" s="77"/>
      <c r="G47" s="77"/>
      <c r="H47" s="77"/>
      <c r="I47" s="77"/>
      <c r="J47" s="79"/>
      <c r="K47" s="181"/>
    </row>
    <row r="48" spans="1:13" ht="14.25" customHeight="1">
      <c r="B48" s="77"/>
      <c r="D48" s="77"/>
      <c r="E48" s="77"/>
      <c r="F48" s="77"/>
      <c r="G48" s="77"/>
      <c r="H48" s="77"/>
      <c r="I48" s="77"/>
      <c r="J48" s="79"/>
      <c r="K48" s="181"/>
    </row>
    <row r="49" spans="2:11" ht="14.25" customHeight="1">
      <c r="B49" s="77"/>
      <c r="D49" s="77"/>
      <c r="E49" s="77"/>
      <c r="F49" s="77"/>
      <c r="G49" s="77"/>
      <c r="H49" s="77"/>
      <c r="I49" s="77"/>
      <c r="J49" s="79"/>
      <c r="K49" s="181"/>
    </row>
    <row r="50" spans="2:11" ht="14.25" customHeight="1">
      <c r="B50" s="77"/>
      <c r="D50" s="77"/>
      <c r="E50" s="77"/>
      <c r="F50" s="77"/>
      <c r="G50" s="77"/>
      <c r="H50" s="77"/>
      <c r="I50" s="77"/>
      <c r="J50" s="79"/>
      <c r="K50" s="181"/>
    </row>
    <row r="51" spans="2:11" ht="14.25" customHeight="1">
      <c r="B51" s="77"/>
      <c r="D51" s="77"/>
      <c r="E51" s="77"/>
      <c r="F51" s="77"/>
      <c r="G51" s="77"/>
      <c r="H51" s="77"/>
      <c r="I51" s="77"/>
      <c r="J51" s="79"/>
      <c r="K51" s="181"/>
    </row>
    <row r="52" spans="2:11" ht="14.25" customHeight="1">
      <c r="B52" s="77"/>
      <c r="D52" s="77"/>
      <c r="E52" s="77"/>
      <c r="F52" s="77"/>
      <c r="G52" s="77"/>
      <c r="H52" s="77"/>
      <c r="I52" s="77"/>
      <c r="J52" s="79"/>
      <c r="K52" s="181"/>
    </row>
    <row r="53" spans="2:11" ht="14.25" customHeight="1">
      <c r="B53" s="77"/>
      <c r="D53" s="77"/>
      <c r="E53" s="77"/>
      <c r="F53" s="77"/>
      <c r="G53" s="77"/>
      <c r="H53" s="77"/>
      <c r="I53" s="77"/>
      <c r="J53" s="79"/>
      <c r="K53" s="181"/>
    </row>
    <row r="54" spans="2:11" ht="14.25" customHeight="1">
      <c r="B54" s="77"/>
      <c r="C54" s="78"/>
      <c r="D54" s="77"/>
      <c r="E54" s="77"/>
      <c r="F54" s="77"/>
      <c r="G54" s="77"/>
      <c r="H54" s="77"/>
      <c r="I54" s="77"/>
      <c r="J54" s="79"/>
      <c r="K54" s="181"/>
    </row>
    <row r="55" spans="2:11" ht="14.25" customHeight="1">
      <c r="B55" s="77"/>
      <c r="C55" s="78"/>
      <c r="D55" s="77"/>
      <c r="E55" s="77"/>
      <c r="F55" s="77"/>
      <c r="G55" s="77"/>
      <c r="H55" s="77"/>
      <c r="I55" s="77"/>
      <c r="J55" s="79"/>
      <c r="K55" s="181"/>
    </row>
    <row r="56" spans="2:11" ht="14.25" customHeight="1">
      <c r="B56" s="77"/>
      <c r="C56" s="78"/>
      <c r="D56" s="77"/>
      <c r="E56" s="77"/>
      <c r="F56" s="77"/>
      <c r="G56" s="77"/>
      <c r="H56" s="77"/>
      <c r="I56" s="77"/>
      <c r="J56" s="79"/>
      <c r="K56" s="181"/>
    </row>
    <row r="57" spans="2:11" ht="14.25" customHeight="1">
      <c r="B57" s="77"/>
      <c r="C57" s="78"/>
      <c r="D57" s="77"/>
      <c r="E57" s="77"/>
      <c r="F57" s="77"/>
      <c r="G57" s="77"/>
      <c r="H57" s="77"/>
      <c r="I57" s="77"/>
      <c r="J57" s="79"/>
      <c r="K57" s="181"/>
    </row>
    <row r="58" spans="2:11" ht="14.25" customHeight="1">
      <c r="B58" s="77"/>
      <c r="C58" s="78"/>
      <c r="D58" s="77"/>
      <c r="E58" s="77"/>
      <c r="F58" s="77"/>
      <c r="G58" s="77"/>
      <c r="H58" s="77"/>
      <c r="I58" s="77"/>
      <c r="J58" s="79"/>
      <c r="K58" s="181"/>
    </row>
    <row r="59" spans="2:11" ht="14.25" customHeight="1">
      <c r="B59" s="77"/>
      <c r="C59" s="78"/>
      <c r="D59" s="77"/>
      <c r="E59" s="77"/>
      <c r="F59" s="77"/>
      <c r="G59" s="77"/>
      <c r="H59" s="77"/>
      <c r="I59" s="77"/>
      <c r="J59" s="79"/>
      <c r="K59" s="181"/>
    </row>
    <row r="60" spans="2:11" ht="14.25" customHeight="1">
      <c r="B60" s="77"/>
      <c r="C60" s="78"/>
      <c r="D60" s="77"/>
      <c r="E60" s="77"/>
      <c r="F60" s="77"/>
      <c r="G60" s="77"/>
      <c r="H60" s="77"/>
      <c r="I60" s="77"/>
      <c r="J60" s="79"/>
      <c r="K60" s="181"/>
    </row>
    <row r="61" spans="2:11" ht="14.25" customHeight="1">
      <c r="B61" s="77"/>
      <c r="C61" s="78"/>
      <c r="D61" s="77"/>
      <c r="E61" s="77"/>
      <c r="F61" s="77"/>
      <c r="G61" s="77"/>
      <c r="H61" s="77"/>
      <c r="I61" s="77"/>
      <c r="J61" s="79"/>
      <c r="K61" s="181"/>
    </row>
    <row r="62" spans="2:11" ht="14.25" customHeight="1">
      <c r="B62" s="77"/>
      <c r="C62" s="78"/>
      <c r="D62" s="77"/>
      <c r="E62" s="77"/>
      <c r="F62" s="77"/>
      <c r="G62" s="77"/>
      <c r="H62" s="77"/>
      <c r="I62" s="77"/>
      <c r="J62" s="79"/>
      <c r="K62" s="181"/>
    </row>
    <row r="63" spans="2:11" ht="14.25" customHeight="1">
      <c r="B63" s="77"/>
      <c r="C63" s="78"/>
      <c r="D63" s="77"/>
      <c r="E63" s="77"/>
      <c r="F63" s="77"/>
      <c r="G63" s="77"/>
      <c r="H63" s="77"/>
      <c r="I63" s="77"/>
      <c r="J63" s="79"/>
      <c r="K63" s="181"/>
    </row>
    <row r="64" spans="2:11" ht="14.25" customHeight="1">
      <c r="B64" s="77"/>
      <c r="C64" s="78"/>
      <c r="D64" s="77"/>
      <c r="E64" s="77"/>
      <c r="F64" s="77"/>
      <c r="G64" s="77"/>
      <c r="H64" s="77"/>
      <c r="I64" s="77"/>
      <c r="J64" s="79"/>
      <c r="K64" s="181"/>
    </row>
    <row r="65" spans="2:11" ht="14.25" customHeight="1">
      <c r="B65" s="77"/>
      <c r="C65" s="78"/>
      <c r="D65" s="77"/>
      <c r="E65" s="77"/>
      <c r="F65" s="77"/>
      <c r="G65" s="77"/>
      <c r="H65" s="77"/>
      <c r="I65" s="77"/>
      <c r="J65" s="79"/>
      <c r="K65" s="181"/>
    </row>
    <row r="66" spans="2:11" ht="14.25" customHeight="1">
      <c r="B66" s="77"/>
      <c r="C66" s="78"/>
      <c r="D66" s="77"/>
      <c r="E66" s="77"/>
      <c r="F66" s="77"/>
      <c r="G66" s="77"/>
      <c r="H66" s="77"/>
      <c r="I66" s="77"/>
      <c r="J66" s="79"/>
      <c r="K66" s="181"/>
    </row>
    <row r="67" spans="2:11" ht="14.25" customHeight="1">
      <c r="B67" s="77"/>
      <c r="C67" s="78"/>
      <c r="D67" s="77"/>
      <c r="E67" s="77"/>
      <c r="F67" s="77"/>
      <c r="G67" s="77"/>
      <c r="H67" s="77"/>
      <c r="I67" s="77"/>
      <c r="J67" s="79"/>
      <c r="K67" s="181"/>
    </row>
    <row r="68" spans="2:11" ht="14.25" customHeight="1">
      <c r="B68" s="77"/>
      <c r="C68" s="78"/>
      <c r="D68" s="77"/>
      <c r="E68" s="77"/>
      <c r="F68" s="77"/>
      <c r="G68" s="77"/>
      <c r="H68" s="77"/>
      <c r="I68" s="77"/>
      <c r="J68" s="79"/>
      <c r="K68" s="181"/>
    </row>
    <row r="69" spans="2:11" ht="14.25" customHeight="1">
      <c r="B69" s="77"/>
      <c r="C69" s="78"/>
      <c r="D69" s="77"/>
      <c r="E69" s="77"/>
      <c r="F69" s="77"/>
      <c r="G69" s="77"/>
      <c r="H69" s="77"/>
      <c r="I69" s="77"/>
      <c r="J69" s="79"/>
      <c r="K69" s="181"/>
    </row>
    <row r="70" spans="2:11" ht="14.25" customHeight="1">
      <c r="B70" s="77"/>
      <c r="C70" s="78"/>
      <c r="D70" s="77"/>
      <c r="E70" s="77"/>
      <c r="F70" s="77"/>
      <c r="G70" s="77"/>
      <c r="H70" s="77"/>
      <c r="I70" s="77"/>
      <c r="J70" s="79"/>
      <c r="K70" s="181"/>
    </row>
    <row r="71" spans="2:11" ht="14.25" customHeight="1">
      <c r="B71" s="77"/>
      <c r="C71" s="78"/>
      <c r="D71" s="77"/>
      <c r="E71" s="77"/>
      <c r="F71" s="77"/>
      <c r="G71" s="77"/>
      <c r="H71" s="77"/>
      <c r="I71" s="77"/>
      <c r="J71" s="79"/>
      <c r="K71" s="181"/>
    </row>
    <row r="72" spans="2:11" ht="14.25" customHeight="1">
      <c r="B72" s="77"/>
      <c r="C72" s="78"/>
      <c r="D72" s="77"/>
      <c r="E72" s="77"/>
      <c r="F72" s="77"/>
      <c r="G72" s="77"/>
      <c r="H72" s="77"/>
      <c r="I72" s="77"/>
      <c r="J72" s="79"/>
      <c r="K72" s="181"/>
    </row>
    <row r="73" spans="2:11" ht="14.25" customHeight="1">
      <c r="B73" s="77"/>
      <c r="C73" s="78"/>
      <c r="D73" s="77"/>
      <c r="E73" s="77"/>
      <c r="F73" s="77"/>
      <c r="G73" s="77"/>
      <c r="H73" s="77"/>
      <c r="I73" s="77"/>
      <c r="J73" s="79"/>
      <c r="K73" s="181"/>
    </row>
    <row r="74" spans="2:11" ht="14.25" customHeight="1">
      <c r="B74" s="77"/>
      <c r="C74" s="78"/>
      <c r="D74" s="77"/>
      <c r="E74" s="77"/>
      <c r="F74" s="77"/>
      <c r="G74" s="77"/>
      <c r="H74" s="77"/>
      <c r="I74" s="77"/>
      <c r="J74" s="79"/>
      <c r="K74" s="181"/>
    </row>
    <row r="75" spans="2:11" ht="14.25" customHeight="1">
      <c r="B75" s="77"/>
      <c r="C75" s="78"/>
      <c r="D75" s="77"/>
      <c r="E75" s="77"/>
      <c r="F75" s="77"/>
      <c r="G75" s="77"/>
      <c r="H75" s="77"/>
      <c r="I75" s="77"/>
      <c r="J75" s="79"/>
      <c r="K75" s="181"/>
    </row>
    <row r="76" spans="2:11" ht="14.25" customHeight="1">
      <c r="B76" s="77"/>
      <c r="C76" s="78"/>
      <c r="D76" s="77"/>
      <c r="E76" s="77"/>
      <c r="F76" s="77"/>
      <c r="G76" s="77"/>
      <c r="H76" s="77"/>
      <c r="I76" s="77"/>
      <c r="J76" s="79"/>
      <c r="K76" s="181"/>
    </row>
    <row r="77" spans="2:11" ht="14.25" customHeight="1">
      <c r="B77" s="77"/>
      <c r="C77" s="78"/>
      <c r="D77" s="77"/>
      <c r="E77" s="77"/>
      <c r="F77" s="77"/>
      <c r="G77" s="77"/>
      <c r="H77" s="77"/>
      <c r="I77" s="77"/>
      <c r="J77" s="79"/>
      <c r="K77" s="181"/>
    </row>
    <row r="78" spans="2:11" ht="14.25" customHeight="1">
      <c r="B78" s="77"/>
      <c r="C78" s="78"/>
      <c r="D78" s="77"/>
      <c r="E78" s="77"/>
      <c r="F78" s="77"/>
      <c r="G78" s="77"/>
      <c r="H78" s="77"/>
      <c r="I78" s="77"/>
      <c r="J78" s="79"/>
      <c r="K78" s="181"/>
    </row>
    <row r="79" spans="2:11" ht="14.25" customHeight="1">
      <c r="B79" s="77"/>
      <c r="C79" s="78"/>
      <c r="D79" s="77"/>
      <c r="E79" s="77"/>
      <c r="F79" s="77"/>
      <c r="G79" s="77"/>
      <c r="H79" s="77"/>
      <c r="I79" s="77"/>
      <c r="J79" s="79"/>
      <c r="K79" s="181"/>
    </row>
    <row r="80" spans="2:11" ht="14.25" customHeight="1">
      <c r="B80" s="77"/>
      <c r="C80" s="78"/>
      <c r="D80" s="77"/>
      <c r="E80" s="77"/>
      <c r="F80" s="77"/>
      <c r="G80" s="77"/>
      <c r="H80" s="77"/>
      <c r="I80" s="77"/>
      <c r="J80" s="79"/>
      <c r="K80" s="181"/>
    </row>
    <row r="81" spans="2:11" ht="14.25" customHeight="1">
      <c r="B81" s="77"/>
      <c r="C81" s="78"/>
      <c r="D81" s="77"/>
      <c r="E81" s="77"/>
      <c r="F81" s="77"/>
      <c r="G81" s="77"/>
      <c r="H81" s="77"/>
      <c r="I81" s="77"/>
      <c r="J81" s="79"/>
      <c r="K81" s="181"/>
    </row>
    <row r="82" spans="2:11" ht="14.25" customHeight="1">
      <c r="B82" s="77"/>
      <c r="C82" s="78"/>
      <c r="D82" s="77"/>
      <c r="E82" s="77"/>
      <c r="F82" s="77"/>
      <c r="G82" s="77"/>
      <c r="H82" s="77"/>
      <c r="I82" s="77"/>
      <c r="J82" s="79"/>
      <c r="K82" s="181"/>
    </row>
    <row r="83" spans="2:11" ht="14.25" customHeight="1">
      <c r="B83" s="77"/>
      <c r="C83" s="78"/>
      <c r="D83" s="77"/>
      <c r="E83" s="77"/>
      <c r="F83" s="77"/>
      <c r="G83" s="77"/>
      <c r="H83" s="77"/>
      <c r="I83" s="77"/>
      <c r="J83" s="79"/>
      <c r="K83" s="181"/>
    </row>
    <row r="84" spans="2:11" ht="14.25" customHeight="1">
      <c r="B84" s="77"/>
      <c r="C84" s="78"/>
      <c r="D84" s="77"/>
      <c r="E84" s="77"/>
      <c r="F84" s="77"/>
      <c r="G84" s="77"/>
      <c r="H84" s="77"/>
      <c r="I84" s="77"/>
      <c r="J84" s="79"/>
      <c r="K84" s="181"/>
    </row>
    <row r="85" spans="2:11" ht="14.25" customHeight="1">
      <c r="B85" s="77"/>
      <c r="C85" s="78"/>
      <c r="D85" s="77"/>
      <c r="E85" s="77"/>
      <c r="F85" s="77"/>
      <c r="G85" s="77"/>
      <c r="H85" s="77"/>
      <c r="I85" s="77"/>
      <c r="J85" s="79"/>
      <c r="K85" s="181"/>
    </row>
    <row r="86" spans="2:11" ht="14.25" customHeight="1">
      <c r="B86" s="77"/>
      <c r="C86" s="78"/>
      <c r="D86" s="77"/>
      <c r="E86" s="77"/>
      <c r="F86" s="77"/>
      <c r="G86" s="77"/>
      <c r="H86" s="77"/>
      <c r="I86" s="77"/>
      <c r="J86" s="79"/>
      <c r="K86" s="181"/>
    </row>
    <row r="87" spans="2:11" ht="14.25" customHeight="1">
      <c r="B87" s="77"/>
      <c r="C87" s="78"/>
      <c r="D87" s="77"/>
      <c r="E87" s="77"/>
      <c r="F87" s="77"/>
      <c r="G87" s="77"/>
      <c r="H87" s="77"/>
      <c r="I87" s="77"/>
      <c r="J87" s="79"/>
      <c r="K87" s="181"/>
    </row>
    <row r="88" spans="2:11" ht="14.25" customHeight="1">
      <c r="B88" s="77"/>
      <c r="C88" s="78"/>
      <c r="D88" s="77"/>
      <c r="E88" s="77"/>
      <c r="F88" s="77"/>
      <c r="G88" s="77"/>
      <c r="H88" s="77"/>
      <c r="I88" s="77"/>
      <c r="J88" s="79"/>
      <c r="K88" s="181"/>
    </row>
    <row r="89" spans="2:11" ht="14.25" customHeight="1">
      <c r="B89" s="77"/>
      <c r="C89" s="78"/>
      <c r="D89" s="77"/>
      <c r="E89" s="77"/>
      <c r="F89" s="77"/>
      <c r="G89" s="77"/>
      <c r="H89" s="77"/>
      <c r="I89" s="77"/>
      <c r="J89" s="79"/>
      <c r="K89" s="181"/>
    </row>
    <row r="90" spans="2:11" ht="14.25" customHeight="1">
      <c r="B90" s="77"/>
      <c r="C90" s="78"/>
      <c r="D90" s="77"/>
      <c r="E90" s="77"/>
      <c r="F90" s="77"/>
      <c r="G90" s="77"/>
      <c r="H90" s="77"/>
      <c r="I90" s="77"/>
      <c r="J90" s="79"/>
      <c r="K90" s="181"/>
    </row>
    <row r="91" spans="2:11" ht="14.25" customHeight="1">
      <c r="B91" s="77"/>
      <c r="C91" s="78"/>
      <c r="D91" s="77"/>
      <c r="E91" s="77"/>
      <c r="F91" s="77"/>
      <c r="G91" s="77"/>
      <c r="H91" s="77"/>
      <c r="I91" s="77"/>
      <c r="J91" s="79"/>
      <c r="K91" s="181"/>
    </row>
    <row r="92" spans="2:11" ht="14.25" customHeight="1">
      <c r="B92" s="77"/>
      <c r="C92" s="78"/>
      <c r="D92" s="77"/>
      <c r="E92" s="77"/>
      <c r="F92" s="77"/>
      <c r="G92" s="77"/>
      <c r="H92" s="77"/>
      <c r="I92" s="77"/>
      <c r="J92" s="79"/>
      <c r="K92" s="181"/>
    </row>
    <row r="93" spans="2:11" ht="14.25" customHeight="1">
      <c r="B93" s="77"/>
      <c r="C93" s="78"/>
      <c r="D93" s="77"/>
      <c r="E93" s="77"/>
      <c r="F93" s="77"/>
      <c r="G93" s="77"/>
      <c r="H93" s="77"/>
      <c r="I93" s="77"/>
      <c r="J93" s="79"/>
      <c r="K93" s="181"/>
    </row>
    <row r="94" spans="2:11" ht="14.25" customHeight="1">
      <c r="B94" s="77"/>
      <c r="C94" s="78"/>
      <c r="D94" s="77"/>
      <c r="E94" s="77"/>
      <c r="F94" s="77"/>
      <c r="G94" s="77"/>
      <c r="H94" s="77"/>
      <c r="I94" s="77"/>
      <c r="J94" s="79"/>
      <c r="K94" s="181"/>
    </row>
    <row r="95" spans="2:11" ht="14.25" customHeight="1"/>
    <row r="96" spans="2:11"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4">
    <mergeCell ref="B2:C2"/>
    <mergeCell ref="D2:I2"/>
    <mergeCell ref="E3:H3"/>
    <mergeCell ref="E4:F4"/>
    <mergeCell ref="G4:H4"/>
    <mergeCell ref="E5:F5"/>
    <mergeCell ref="C6:C8"/>
    <mergeCell ref="D9:H9"/>
    <mergeCell ref="C10:D10"/>
    <mergeCell ref="K12:K15"/>
    <mergeCell ref="D17:H17"/>
    <mergeCell ref="C18:D18"/>
    <mergeCell ref="C20:D20"/>
    <mergeCell ref="K20:K21"/>
    <mergeCell ref="C38:H40"/>
    <mergeCell ref="E41:H41"/>
    <mergeCell ref="C42:H43"/>
    <mergeCell ref="D23:H23"/>
    <mergeCell ref="C24:D24"/>
    <mergeCell ref="K26:K29"/>
    <mergeCell ref="C27:D27"/>
    <mergeCell ref="C28:D28"/>
    <mergeCell ref="C29:D29"/>
    <mergeCell ref="C37:H37"/>
  </mergeCells>
  <pageMargins left="0.39370078740157483" right="0.39370078740157483" top="0.39370078740157483" bottom="0.39370078740157483" header="0" footer="0"/>
  <pageSetup paperSize="9" orientation="portrait"/>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M1000"/>
  <sheetViews>
    <sheetView topLeftCell="A10" workbookViewId="0">
      <selection activeCell="E32" sqref="E32"/>
    </sheetView>
  </sheetViews>
  <sheetFormatPr baseColWidth="10" defaultColWidth="12.59765625" defaultRowHeight="15" customHeight="1"/>
  <cols>
    <col min="1" max="1" width="0.8984375" customWidth="1"/>
    <col min="2" max="2" width="5" customWidth="1"/>
    <col min="3" max="3" width="64.59765625" customWidth="1"/>
    <col min="4" max="4" width="5.8984375" customWidth="1"/>
    <col min="5" max="8" width="11.69921875" customWidth="1"/>
    <col min="9" max="9" width="0.69921875" customWidth="1"/>
    <col min="10" max="10" width="2.19921875" hidden="1" customWidth="1"/>
    <col min="11" max="11" width="14.59765625" customWidth="1"/>
    <col min="12" max="12" width="14.69921875" customWidth="1"/>
    <col min="13" max="26" width="9.3984375" customWidth="1"/>
  </cols>
  <sheetData>
    <row r="1" spans="1:13" ht="6" customHeight="1" thickBot="1">
      <c r="B1" s="77"/>
      <c r="C1" s="78"/>
      <c r="D1" s="77"/>
      <c r="E1" s="77"/>
      <c r="F1" s="77"/>
      <c r="G1" s="77"/>
      <c r="H1" s="77"/>
      <c r="I1" s="77"/>
      <c r="J1" s="79"/>
      <c r="K1" s="181"/>
    </row>
    <row r="2" spans="1:13" ht="24.75" customHeight="1" thickBot="1">
      <c r="B2" s="354" t="str">
        <f>'données Admin'!D2</f>
        <v>BTS Électrotechnique</v>
      </c>
      <c r="C2" s="327"/>
      <c r="D2" s="355" t="s">
        <v>128</v>
      </c>
      <c r="E2" s="329"/>
      <c r="F2" s="329"/>
      <c r="G2" s="329"/>
      <c r="H2" s="329"/>
      <c r="I2" s="330"/>
      <c r="J2" s="79"/>
      <c r="K2" s="181"/>
    </row>
    <row r="3" spans="1:13" ht="21" customHeight="1">
      <c r="B3" s="7"/>
      <c r="C3" s="252" t="s">
        <v>209</v>
      </c>
      <c r="D3" s="60"/>
      <c r="E3" s="314">
        <f>'données Admin'!C10</f>
        <v>2023</v>
      </c>
      <c r="F3" s="315"/>
      <c r="G3" s="315"/>
      <c r="H3" s="356"/>
      <c r="I3" s="9"/>
      <c r="J3" s="79"/>
      <c r="K3" s="181"/>
    </row>
    <row r="4" spans="1:13" ht="18.75" customHeight="1">
      <c r="B4" s="7"/>
      <c r="C4" s="84" t="s">
        <v>35</v>
      </c>
      <c r="D4" s="205"/>
      <c r="E4" s="316" t="str">
        <f>'données Admin'!$C$12</f>
        <v>Pierre</v>
      </c>
      <c r="F4" s="325"/>
      <c r="G4" s="316" t="str">
        <f>'données Admin'!$C$14</f>
        <v>QUIROULE</v>
      </c>
      <c r="H4" s="325"/>
      <c r="I4" s="9"/>
      <c r="J4" s="79"/>
      <c r="K4" s="181"/>
    </row>
    <row r="5" spans="1:13" ht="18.75" customHeight="1">
      <c r="B5" s="7"/>
      <c r="C5" s="84" t="s">
        <v>36</v>
      </c>
      <c r="D5" s="205"/>
      <c r="E5" s="316" t="str">
        <f>'données Admin'!C18</f>
        <v>A2022 0000 0000</v>
      </c>
      <c r="F5" s="325"/>
      <c r="G5" s="275" t="s">
        <v>214</v>
      </c>
      <c r="H5" s="282" t="str">
        <f ca="1">IF(MID(CELL("nomfichier",A1),FIND("]",CELL("nomfichier",A1))+1,3)='données Admin'!C20,"OUI","NON")</f>
        <v>NON</v>
      </c>
      <c r="I5" s="9"/>
      <c r="J5" s="79"/>
      <c r="K5" s="181"/>
      <c r="M5" s="10"/>
    </row>
    <row r="6" spans="1:13" ht="14.25" customHeight="1">
      <c r="B6" s="91"/>
      <c r="C6" s="352" t="s">
        <v>37</v>
      </c>
      <c r="D6" s="206"/>
      <c r="E6" s="207" t="s">
        <v>19</v>
      </c>
      <c r="F6" s="208" t="s">
        <v>22</v>
      </c>
      <c r="G6" s="208" t="s">
        <v>25</v>
      </c>
      <c r="H6" s="208" t="s">
        <v>28</v>
      </c>
      <c r="I6" s="129"/>
      <c r="J6" s="79"/>
      <c r="K6" s="181"/>
    </row>
    <row r="7" spans="1:13" ht="70.5" customHeight="1">
      <c r="B7" s="91"/>
      <c r="C7" s="306"/>
      <c r="D7" s="209"/>
      <c r="E7" s="93" t="s">
        <v>20</v>
      </c>
      <c r="F7" s="93" t="s">
        <v>23</v>
      </c>
      <c r="G7" s="93" t="s">
        <v>26</v>
      </c>
      <c r="H7" s="93" t="s">
        <v>29</v>
      </c>
      <c r="I7" s="129"/>
      <c r="J7" s="79"/>
      <c r="K7" s="181"/>
    </row>
    <row r="8" spans="1:13" ht="22.5" customHeight="1">
      <c r="B8" s="91"/>
      <c r="C8" s="294"/>
      <c r="D8" s="210"/>
      <c r="E8" s="211">
        <v>0</v>
      </c>
      <c r="F8" s="212">
        <v>0.4</v>
      </c>
      <c r="G8" s="212">
        <v>0.75</v>
      </c>
      <c r="H8" s="212">
        <v>1</v>
      </c>
      <c r="I8" s="129"/>
      <c r="J8" s="79"/>
      <c r="K8" s="181"/>
    </row>
    <row r="9" spans="1:13" ht="15.75" customHeight="1" thickBot="1">
      <c r="B9" s="91"/>
      <c r="C9" s="78"/>
      <c r="D9" s="353" t="s">
        <v>38</v>
      </c>
      <c r="E9" s="344"/>
      <c r="F9" s="344"/>
      <c r="G9" s="344"/>
      <c r="H9" s="344"/>
      <c r="I9" s="129"/>
      <c r="J9" s="79"/>
      <c r="K9" s="181"/>
    </row>
    <row r="10" spans="1:13" ht="33" customHeight="1" thickBot="1">
      <c r="B10" s="213">
        <v>0.3</v>
      </c>
      <c r="C10" s="340" t="s">
        <v>129</v>
      </c>
      <c r="D10" s="298"/>
      <c r="E10" s="214"/>
      <c r="F10" s="273"/>
      <c r="G10" s="214"/>
      <c r="H10" s="216"/>
      <c r="I10" s="129"/>
      <c r="J10" s="79">
        <f>IF(E10="X",0,IF(F10="X",F11,IF(G10="X",G11,IF(H10="X",H11,0))))</f>
        <v>0</v>
      </c>
      <c r="K10" s="113" t="str">
        <f>IF(COUNTBLANK(E10) + COUNTBLANK(F10) + COUNTBLANK(G10)+ COUNTBLANK(H10 )= 3,"","D")</f>
        <v>D</v>
      </c>
      <c r="L10" s="217"/>
      <c r="M10" s="113"/>
    </row>
    <row r="11" spans="1:13" ht="14.25" customHeight="1">
      <c r="A11" s="10"/>
      <c r="B11" s="115"/>
      <c r="C11" s="218" t="s">
        <v>130</v>
      </c>
      <c r="D11" s="117"/>
      <c r="E11" s="118">
        <v>0</v>
      </c>
      <c r="F11" s="119">
        <f>H11*0.4</f>
        <v>2.4000000000000004</v>
      </c>
      <c r="G11" s="120">
        <f>H11*0.75</f>
        <v>4.5</v>
      </c>
      <c r="H11" s="119">
        <v>6</v>
      </c>
      <c r="I11" s="129"/>
      <c r="J11" s="79"/>
      <c r="K11" s="219"/>
    </row>
    <row r="12" spans="1:13" ht="15.75" customHeight="1">
      <c r="B12" s="123"/>
      <c r="C12" s="220" t="s">
        <v>131</v>
      </c>
      <c r="D12" s="139"/>
      <c r="E12" s="126"/>
      <c r="F12" s="126"/>
      <c r="G12" s="126"/>
      <c r="H12" s="126"/>
      <c r="I12" s="129"/>
      <c r="J12" s="79"/>
      <c r="K12" s="351" t="s">
        <v>132</v>
      </c>
    </row>
    <row r="13" spans="1:13" ht="15.75" customHeight="1">
      <c r="B13" s="123"/>
      <c r="C13" s="220" t="s">
        <v>133</v>
      </c>
      <c r="D13" s="139"/>
      <c r="E13" s="126"/>
      <c r="F13" s="126"/>
      <c r="G13" s="126"/>
      <c r="H13" s="126"/>
      <c r="I13" s="129"/>
      <c r="J13" s="79"/>
      <c r="K13" s="347"/>
    </row>
    <row r="14" spans="1:13" ht="15.75" customHeight="1">
      <c r="B14" s="123"/>
      <c r="C14" s="220" t="s">
        <v>134</v>
      </c>
      <c r="D14" s="139"/>
      <c r="E14" s="126"/>
      <c r="F14" s="126"/>
      <c r="G14" s="126"/>
      <c r="H14" s="126"/>
      <c r="I14" s="129"/>
      <c r="J14" s="79"/>
      <c r="K14" s="347"/>
    </row>
    <row r="15" spans="1:13" ht="15.75" customHeight="1">
      <c r="B15" s="123"/>
      <c r="C15" s="220" t="s">
        <v>135</v>
      </c>
      <c r="D15" s="139"/>
      <c r="E15" s="126"/>
      <c r="F15" s="126"/>
      <c r="G15" s="126"/>
      <c r="H15" s="126"/>
      <c r="I15" s="129"/>
      <c r="J15" s="79"/>
      <c r="K15" s="322"/>
    </row>
    <row r="16" spans="1:13" ht="7.5" customHeight="1">
      <c r="B16" s="91"/>
      <c r="C16" s="78"/>
      <c r="D16" s="77"/>
      <c r="E16" s="77"/>
      <c r="F16" s="77"/>
      <c r="G16" s="77"/>
      <c r="H16" s="77"/>
      <c r="I16" s="129"/>
      <c r="J16" s="79"/>
      <c r="K16" s="181"/>
    </row>
    <row r="17" spans="1:13" ht="15" customHeight="1" thickBot="1">
      <c r="B17" s="91"/>
      <c r="C17" s="221"/>
      <c r="D17" s="339" t="s">
        <v>38</v>
      </c>
      <c r="E17" s="302"/>
      <c r="F17" s="302"/>
      <c r="G17" s="302"/>
      <c r="H17" s="302"/>
      <c r="I17" s="129"/>
      <c r="J17" s="79"/>
      <c r="K17" s="181"/>
    </row>
    <row r="18" spans="1:13" ht="29.25" customHeight="1" thickBot="1">
      <c r="A18" s="130"/>
      <c r="B18" s="213">
        <v>0.35</v>
      </c>
      <c r="C18" s="340" t="s">
        <v>136</v>
      </c>
      <c r="D18" s="298"/>
      <c r="E18" s="222"/>
      <c r="F18" s="272"/>
      <c r="G18" s="223"/>
      <c r="H18" s="224"/>
      <c r="I18" s="191"/>
      <c r="J18" s="79">
        <f>IF(E18="X",0,IF(F18="X",F19,IF(G18="X",G19,IF(H18="X",H19,0))))</f>
        <v>0</v>
      </c>
      <c r="K18" s="113" t="str">
        <f>IF(COUNTBLANK(E18) + COUNTBLANK(F18) + COUNTBLANK(G18)+ COUNTBLANK(H18 )= 3,"","D")</f>
        <v>D</v>
      </c>
      <c r="L18" s="130"/>
      <c r="M18" s="130"/>
    </row>
    <row r="19" spans="1:13" ht="13.5" customHeight="1">
      <c r="A19" s="10"/>
      <c r="B19" s="71"/>
      <c r="C19" s="225" t="s">
        <v>137</v>
      </c>
      <c r="D19" s="226"/>
      <c r="E19" s="227">
        <v>0</v>
      </c>
      <c r="F19" s="228">
        <f>H19*0.4</f>
        <v>2.8000000000000003</v>
      </c>
      <c r="G19" s="229">
        <f>H19*0.75</f>
        <v>5.25</v>
      </c>
      <c r="H19" s="228">
        <v>7</v>
      </c>
      <c r="I19" s="129"/>
      <c r="J19" s="79"/>
      <c r="K19" s="181"/>
    </row>
    <row r="20" spans="1:13" ht="24.75" customHeight="1">
      <c r="B20" s="123"/>
      <c r="C20" s="350" t="s">
        <v>138</v>
      </c>
      <c r="D20" s="288"/>
      <c r="E20" s="140"/>
      <c r="F20" s="140"/>
      <c r="G20" s="140"/>
      <c r="H20" s="140"/>
      <c r="I20" s="129"/>
      <c r="J20" s="79"/>
      <c r="K20" s="351" t="s">
        <v>132</v>
      </c>
    </row>
    <row r="21" spans="1:13" ht="15" customHeight="1">
      <c r="B21" s="123"/>
      <c r="C21" s="220" t="s">
        <v>139</v>
      </c>
      <c r="D21" s="139"/>
      <c r="E21" s="140"/>
      <c r="F21" s="140"/>
      <c r="G21" s="140"/>
      <c r="H21" s="140"/>
      <c r="I21" s="129"/>
      <c r="J21" s="79"/>
      <c r="K21" s="322"/>
    </row>
    <row r="22" spans="1:13" ht="7.5" customHeight="1">
      <c r="B22" s="91"/>
      <c r="C22" s="147"/>
      <c r="D22" s="78"/>
      <c r="E22" s="78"/>
      <c r="F22" s="78"/>
      <c r="G22" s="78"/>
      <c r="H22" s="78"/>
      <c r="I22" s="129"/>
      <c r="J22" s="79"/>
      <c r="K22" s="181"/>
    </row>
    <row r="23" spans="1:13" ht="15.75" customHeight="1" thickBot="1">
      <c r="B23" s="21"/>
      <c r="C23" s="230"/>
      <c r="D23" s="339" t="s">
        <v>38</v>
      </c>
      <c r="E23" s="302"/>
      <c r="F23" s="302"/>
      <c r="G23" s="302"/>
      <c r="H23" s="302"/>
      <c r="I23" s="129"/>
      <c r="J23" s="79"/>
      <c r="K23" s="181"/>
    </row>
    <row r="24" spans="1:13" ht="33" customHeight="1" thickBot="1">
      <c r="B24" s="213">
        <v>0.35</v>
      </c>
      <c r="C24" s="340" t="s">
        <v>140</v>
      </c>
      <c r="D24" s="298"/>
      <c r="E24" s="214"/>
      <c r="F24" s="273"/>
      <c r="G24" s="215"/>
      <c r="H24" s="216"/>
      <c r="I24" s="129"/>
      <c r="J24" s="79">
        <f>IF(E24="X",0,IF(F24="X",F25,IF(G24="X",G25,IF(H24="X",H25,0))))</f>
        <v>0</v>
      </c>
      <c r="K24" s="113" t="str">
        <f>IF(COUNTBLANK(E24) + COUNTBLANK(F24) + COUNTBLANK(G24)+ COUNTBLANK(H24 )= 3,"","D")</f>
        <v>D</v>
      </c>
    </row>
    <row r="25" spans="1:13" ht="12.75" customHeight="1">
      <c r="A25" s="10"/>
      <c r="B25" s="231"/>
      <c r="C25" s="225" t="s">
        <v>137</v>
      </c>
      <c r="D25" s="226"/>
      <c r="E25" s="227">
        <v>0</v>
      </c>
      <c r="F25" s="228">
        <f>H25*0.4</f>
        <v>2.8000000000000003</v>
      </c>
      <c r="G25" s="228">
        <f>H25*0.75</f>
        <v>5.25</v>
      </c>
      <c r="H25" s="228">
        <v>7</v>
      </c>
      <c r="I25" s="129"/>
      <c r="J25" s="79"/>
      <c r="K25" s="181"/>
    </row>
    <row r="26" spans="1:13" ht="12.75" customHeight="1">
      <c r="B26" s="123"/>
      <c r="C26" s="232" t="s">
        <v>141</v>
      </c>
      <c r="D26" s="233"/>
      <c r="E26" s="152"/>
      <c r="F26" s="152"/>
      <c r="G26" s="152"/>
      <c r="H26" s="152"/>
      <c r="I26" s="129"/>
      <c r="J26" s="79"/>
      <c r="K26" s="346" t="s">
        <v>142</v>
      </c>
    </row>
    <row r="27" spans="1:13" ht="25.5" customHeight="1">
      <c r="B27" s="123"/>
      <c r="C27" s="348" t="s">
        <v>143</v>
      </c>
      <c r="D27" s="325"/>
      <c r="E27" s="152"/>
      <c r="F27" s="152"/>
      <c r="G27" s="152"/>
      <c r="H27" s="152"/>
      <c r="I27" s="129"/>
      <c r="J27" s="79"/>
      <c r="K27" s="347"/>
    </row>
    <row r="28" spans="1:13" ht="24.75" customHeight="1">
      <c r="B28" s="123"/>
      <c r="C28" s="348" t="s">
        <v>144</v>
      </c>
      <c r="D28" s="325"/>
      <c r="E28" s="152"/>
      <c r="F28" s="152"/>
      <c r="G28" s="152"/>
      <c r="H28" s="152"/>
      <c r="I28" s="129"/>
      <c r="J28" s="79"/>
      <c r="K28" s="347"/>
    </row>
    <row r="29" spans="1:13" ht="12.75" customHeight="1">
      <c r="B29" s="123"/>
      <c r="C29" s="348" t="s">
        <v>145</v>
      </c>
      <c r="D29" s="325"/>
      <c r="E29" s="152"/>
      <c r="F29" s="152"/>
      <c r="G29" s="152"/>
      <c r="H29" s="152"/>
      <c r="I29" s="129"/>
      <c r="J29" s="79"/>
      <c r="K29" s="322"/>
    </row>
    <row r="30" spans="1:13" ht="7.5" customHeight="1">
      <c r="B30" s="123"/>
      <c r="C30" s="78"/>
      <c r="D30" s="77"/>
      <c r="E30" s="77"/>
      <c r="F30" s="77"/>
      <c r="G30" s="77"/>
      <c r="H30" s="77"/>
      <c r="I30" s="129"/>
      <c r="J30" s="79"/>
      <c r="K30" s="181"/>
    </row>
    <row r="31" spans="1:13" ht="10.5" customHeight="1" thickBot="1">
      <c r="B31" s="91"/>
      <c r="C31" s="147"/>
      <c r="D31" s="77"/>
      <c r="E31" s="77"/>
      <c r="F31" s="77"/>
      <c r="G31" s="77"/>
      <c r="H31" s="77"/>
      <c r="I31" s="129"/>
      <c r="J31" s="79"/>
      <c r="K31" s="181"/>
    </row>
    <row r="32" spans="1:13" ht="31.5" customHeight="1" thickBot="1">
      <c r="A32" s="80"/>
      <c r="B32" s="136"/>
      <c r="C32" s="197" t="s">
        <v>79</v>
      </c>
      <c r="D32" s="166"/>
      <c r="E32" s="167"/>
      <c r="F32" s="198" t="s">
        <v>80</v>
      </c>
      <c r="G32" s="199" t="s">
        <v>81</v>
      </c>
      <c r="H32" s="234">
        <f>J10+J18+J24</f>
        <v>0</v>
      </c>
      <c r="I32" s="201"/>
      <c r="J32" s="79"/>
      <c r="K32" s="181"/>
      <c r="L32" s="80"/>
      <c r="M32" s="80"/>
    </row>
    <row r="33" spans="1:13" ht="6" customHeight="1">
      <c r="B33" s="91"/>
      <c r="C33" s="78"/>
      <c r="D33" s="77"/>
      <c r="E33" s="77"/>
      <c r="F33" s="77"/>
      <c r="G33" s="77"/>
      <c r="H33" s="77"/>
      <c r="I33" s="129"/>
      <c r="J33" s="79"/>
      <c r="K33" s="181"/>
    </row>
    <row r="34" spans="1:13" ht="13.5" customHeight="1">
      <c r="B34" s="91"/>
      <c r="C34" s="202" t="s">
        <v>82</v>
      </c>
      <c r="D34" s="77"/>
      <c r="E34" s="235" t="s">
        <v>127</v>
      </c>
      <c r="F34" s="77"/>
      <c r="G34" s="77"/>
      <c r="H34" s="77"/>
      <c r="I34" s="129"/>
      <c r="J34" s="79"/>
      <c r="K34" s="181"/>
    </row>
    <row r="35" spans="1:13" ht="13.5" customHeight="1">
      <c r="B35" s="91"/>
      <c r="C35" s="202" t="s">
        <v>84</v>
      </c>
      <c r="D35" s="77"/>
      <c r="E35" s="236" t="s">
        <v>127</v>
      </c>
      <c r="F35" s="77"/>
      <c r="G35" s="77"/>
      <c r="H35" s="77"/>
      <c r="I35" s="129"/>
      <c r="J35" s="79"/>
      <c r="K35" s="181"/>
    </row>
    <row r="36" spans="1:13" ht="5.25" customHeight="1">
      <c r="A36" s="40"/>
      <c r="B36" s="172"/>
      <c r="C36" s="173"/>
      <c r="D36" s="173"/>
      <c r="E36" s="173"/>
      <c r="F36" s="173"/>
      <c r="G36" s="173"/>
      <c r="H36" s="173"/>
      <c r="I36" s="174"/>
      <c r="J36" s="79"/>
      <c r="K36" s="181"/>
      <c r="L36" s="40"/>
      <c r="M36" s="40"/>
    </row>
    <row r="37" spans="1:13" ht="15.75" customHeight="1">
      <c r="B37" s="91"/>
      <c r="C37" s="349" t="s">
        <v>85</v>
      </c>
      <c r="D37" s="292"/>
      <c r="E37" s="292"/>
      <c r="F37" s="292"/>
      <c r="G37" s="292"/>
      <c r="H37" s="337"/>
      <c r="I37" s="129"/>
      <c r="J37" s="79"/>
      <c r="K37" s="181"/>
    </row>
    <row r="38" spans="1:13" ht="14.25" customHeight="1">
      <c r="B38" s="91"/>
      <c r="C38" s="333" t="s">
        <v>86</v>
      </c>
      <c r="D38" s="288"/>
      <c r="E38" s="288"/>
      <c r="F38" s="288"/>
      <c r="G38" s="288"/>
      <c r="H38" s="332"/>
      <c r="I38" s="129"/>
      <c r="J38" s="79"/>
      <c r="K38" s="181"/>
    </row>
    <row r="39" spans="1:13" ht="20.25" customHeight="1">
      <c r="B39" s="91"/>
      <c r="C39" s="306"/>
      <c r="D39" s="288"/>
      <c r="E39" s="288"/>
      <c r="F39" s="288"/>
      <c r="G39" s="288"/>
      <c r="H39" s="332"/>
      <c r="I39" s="129"/>
      <c r="J39" s="79"/>
      <c r="K39" s="181"/>
    </row>
    <row r="40" spans="1:13" ht="44.25" customHeight="1">
      <c r="B40" s="91"/>
      <c r="C40" s="306"/>
      <c r="D40" s="288"/>
      <c r="E40" s="288"/>
      <c r="F40" s="288"/>
      <c r="G40" s="288"/>
      <c r="H40" s="332"/>
      <c r="I40" s="129"/>
      <c r="J40" s="79"/>
      <c r="K40" s="181"/>
    </row>
    <row r="41" spans="1:13" ht="18" customHeight="1">
      <c r="B41" s="91"/>
      <c r="C41" s="203" t="s">
        <v>87</v>
      </c>
      <c r="D41" s="204" t="s">
        <v>88</v>
      </c>
      <c r="E41" s="331" t="s">
        <v>89</v>
      </c>
      <c r="F41" s="288"/>
      <c r="G41" s="288"/>
      <c r="H41" s="332"/>
      <c r="I41" s="129"/>
      <c r="J41" s="79"/>
      <c r="K41" s="181"/>
    </row>
    <row r="42" spans="1:13" ht="35.25" customHeight="1">
      <c r="B42" s="91"/>
      <c r="C42" s="333" t="s">
        <v>90</v>
      </c>
      <c r="D42" s="288"/>
      <c r="E42" s="288"/>
      <c r="F42" s="288"/>
      <c r="G42" s="288"/>
      <c r="H42" s="332"/>
      <c r="I42" s="129"/>
      <c r="J42" s="79"/>
      <c r="K42" s="181"/>
    </row>
    <row r="43" spans="1:13" ht="49.5" customHeight="1">
      <c r="B43" s="91"/>
      <c r="C43" s="294"/>
      <c r="D43" s="295"/>
      <c r="E43" s="295"/>
      <c r="F43" s="295"/>
      <c r="G43" s="295"/>
      <c r="H43" s="334"/>
      <c r="I43" s="129"/>
      <c r="J43" s="79"/>
      <c r="K43" s="181"/>
    </row>
    <row r="44" spans="1:13" ht="8.25" customHeight="1" thickBot="1">
      <c r="B44" s="177"/>
      <c r="C44" s="178"/>
      <c r="D44" s="179"/>
      <c r="E44" s="179"/>
      <c r="F44" s="179"/>
      <c r="G44" s="179"/>
      <c r="H44" s="179"/>
      <c r="I44" s="180"/>
      <c r="J44" s="79"/>
      <c r="K44" s="181"/>
    </row>
    <row r="45" spans="1:13" ht="8.25" customHeight="1">
      <c r="B45" s="77"/>
      <c r="C45" s="78"/>
      <c r="D45" s="77"/>
      <c r="E45" s="77"/>
      <c r="F45" s="77"/>
      <c r="G45" s="77"/>
      <c r="H45" s="77"/>
      <c r="I45" s="77"/>
      <c r="J45" s="79"/>
      <c r="K45" s="181"/>
    </row>
    <row r="46" spans="1:13" ht="11.25" customHeight="1">
      <c r="B46" s="77"/>
      <c r="C46" s="78"/>
      <c r="D46" s="77"/>
      <c r="E46" s="77"/>
      <c r="F46" s="77"/>
      <c r="G46" s="77"/>
      <c r="H46" s="77"/>
      <c r="I46" s="77"/>
      <c r="J46" s="79"/>
      <c r="K46" s="181"/>
    </row>
    <row r="47" spans="1:13" ht="14.25" customHeight="1">
      <c r="B47" s="77"/>
      <c r="C47" s="78"/>
      <c r="D47" s="77"/>
      <c r="E47" s="77"/>
      <c r="F47" s="77"/>
      <c r="G47" s="77"/>
      <c r="H47" s="77"/>
      <c r="I47" s="77"/>
      <c r="J47" s="79"/>
      <c r="K47" s="181"/>
    </row>
    <row r="48" spans="1:13" ht="14.25" customHeight="1">
      <c r="B48" s="77"/>
      <c r="D48" s="77"/>
      <c r="E48" s="77"/>
      <c r="F48" s="77"/>
      <c r="G48" s="77"/>
      <c r="H48" s="77"/>
      <c r="I48" s="77"/>
      <c r="J48" s="79"/>
      <c r="K48" s="181"/>
    </row>
    <row r="49" spans="2:11" ht="14.25" customHeight="1">
      <c r="B49" s="77"/>
      <c r="D49" s="77"/>
      <c r="E49" s="77"/>
      <c r="F49" s="77"/>
      <c r="G49" s="77"/>
      <c r="H49" s="77"/>
      <c r="I49" s="77"/>
      <c r="J49" s="79"/>
      <c r="K49" s="181"/>
    </row>
    <row r="50" spans="2:11" ht="14.25" customHeight="1">
      <c r="B50" s="77"/>
      <c r="D50" s="77"/>
      <c r="E50" s="77"/>
      <c r="F50" s="77"/>
      <c r="G50" s="77"/>
      <c r="H50" s="77"/>
      <c r="I50" s="77"/>
      <c r="J50" s="79"/>
      <c r="K50" s="181"/>
    </row>
    <row r="51" spans="2:11" ht="14.25" customHeight="1">
      <c r="B51" s="77"/>
      <c r="D51" s="77"/>
      <c r="E51" s="77"/>
      <c r="F51" s="77"/>
      <c r="G51" s="77"/>
      <c r="H51" s="77"/>
      <c r="I51" s="77"/>
      <c r="J51" s="79"/>
      <c r="K51" s="181"/>
    </row>
    <row r="52" spans="2:11" ht="14.25" customHeight="1">
      <c r="B52" s="77"/>
      <c r="D52" s="77"/>
      <c r="E52" s="77"/>
      <c r="F52" s="77"/>
      <c r="G52" s="77"/>
      <c r="H52" s="77"/>
      <c r="I52" s="77"/>
      <c r="J52" s="79"/>
      <c r="K52" s="181"/>
    </row>
    <row r="53" spans="2:11" ht="14.25" customHeight="1">
      <c r="B53" s="77"/>
      <c r="D53" s="77"/>
      <c r="E53" s="77"/>
      <c r="F53" s="77"/>
      <c r="G53" s="77"/>
      <c r="H53" s="77"/>
      <c r="I53" s="77"/>
      <c r="J53" s="79"/>
      <c r="K53" s="181"/>
    </row>
    <row r="54" spans="2:11" ht="14.25" customHeight="1">
      <c r="B54" s="77"/>
      <c r="C54" s="78"/>
      <c r="D54" s="77"/>
      <c r="E54" s="77"/>
      <c r="F54" s="77"/>
      <c r="G54" s="77"/>
      <c r="H54" s="77"/>
      <c r="I54" s="77"/>
      <c r="J54" s="79"/>
      <c r="K54" s="181"/>
    </row>
    <row r="55" spans="2:11" ht="14.25" customHeight="1">
      <c r="B55" s="77"/>
      <c r="C55" s="78"/>
      <c r="D55" s="77"/>
      <c r="E55" s="77"/>
      <c r="F55" s="77"/>
      <c r="G55" s="77"/>
      <c r="H55" s="77"/>
      <c r="I55" s="77"/>
      <c r="J55" s="79"/>
      <c r="K55" s="181"/>
    </row>
    <row r="56" spans="2:11" ht="14.25" customHeight="1">
      <c r="B56" s="77"/>
      <c r="C56" s="78"/>
      <c r="D56" s="77"/>
      <c r="E56" s="77"/>
      <c r="F56" s="77"/>
      <c r="G56" s="77"/>
      <c r="H56" s="77"/>
      <c r="I56" s="77"/>
      <c r="J56" s="79"/>
      <c r="K56" s="181"/>
    </row>
    <row r="57" spans="2:11" ht="14.25" customHeight="1">
      <c r="B57" s="77"/>
      <c r="C57" s="78"/>
      <c r="D57" s="77"/>
      <c r="E57" s="77"/>
      <c r="F57" s="77"/>
      <c r="G57" s="77"/>
      <c r="H57" s="77"/>
      <c r="I57" s="77"/>
      <c r="J57" s="79"/>
      <c r="K57" s="181"/>
    </row>
    <row r="58" spans="2:11" ht="14.25" customHeight="1">
      <c r="B58" s="77"/>
      <c r="C58" s="78"/>
      <c r="D58" s="77"/>
      <c r="E58" s="77"/>
      <c r="F58" s="77"/>
      <c r="G58" s="77"/>
      <c r="H58" s="77"/>
      <c r="I58" s="77"/>
      <c r="J58" s="79"/>
      <c r="K58" s="181"/>
    </row>
    <row r="59" spans="2:11" ht="14.25" customHeight="1">
      <c r="B59" s="77"/>
      <c r="C59" s="78"/>
      <c r="D59" s="77"/>
      <c r="E59" s="77"/>
      <c r="F59" s="77"/>
      <c r="G59" s="77"/>
      <c r="H59" s="77"/>
      <c r="I59" s="77"/>
      <c r="J59" s="79"/>
      <c r="K59" s="181"/>
    </row>
    <row r="60" spans="2:11" ht="14.25" customHeight="1">
      <c r="B60" s="77"/>
      <c r="C60" s="78"/>
      <c r="D60" s="77"/>
      <c r="E60" s="77"/>
      <c r="F60" s="77"/>
      <c r="G60" s="77"/>
      <c r="H60" s="77"/>
      <c r="I60" s="77"/>
      <c r="J60" s="79"/>
      <c r="K60" s="181"/>
    </row>
    <row r="61" spans="2:11" ht="14.25" customHeight="1">
      <c r="B61" s="77"/>
      <c r="C61" s="78"/>
      <c r="D61" s="77"/>
      <c r="E61" s="77"/>
      <c r="F61" s="77"/>
      <c r="G61" s="77"/>
      <c r="H61" s="77"/>
      <c r="I61" s="77"/>
      <c r="J61" s="79"/>
      <c r="K61" s="181"/>
    </row>
    <row r="62" spans="2:11" ht="14.25" customHeight="1">
      <c r="B62" s="77"/>
      <c r="C62" s="78"/>
      <c r="D62" s="77"/>
      <c r="E62" s="77"/>
      <c r="F62" s="77"/>
      <c r="G62" s="77"/>
      <c r="H62" s="77"/>
      <c r="I62" s="77"/>
      <c r="J62" s="79"/>
      <c r="K62" s="181"/>
    </row>
    <row r="63" spans="2:11" ht="14.25" customHeight="1">
      <c r="B63" s="77"/>
      <c r="C63" s="78"/>
      <c r="D63" s="77"/>
      <c r="E63" s="77"/>
      <c r="F63" s="77"/>
      <c r="G63" s="77"/>
      <c r="H63" s="77"/>
      <c r="I63" s="77"/>
      <c r="J63" s="79"/>
      <c r="K63" s="181"/>
    </row>
    <row r="64" spans="2:11" ht="14.25" customHeight="1">
      <c r="B64" s="77"/>
      <c r="C64" s="78"/>
      <c r="D64" s="77"/>
      <c r="E64" s="77"/>
      <c r="F64" s="77"/>
      <c r="G64" s="77"/>
      <c r="H64" s="77"/>
      <c r="I64" s="77"/>
      <c r="J64" s="79"/>
      <c r="K64" s="181"/>
    </row>
    <row r="65" spans="2:11" ht="14.25" customHeight="1">
      <c r="B65" s="77"/>
      <c r="C65" s="78"/>
      <c r="D65" s="77"/>
      <c r="E65" s="77"/>
      <c r="F65" s="77"/>
      <c r="G65" s="77"/>
      <c r="H65" s="77"/>
      <c r="I65" s="77"/>
      <c r="J65" s="79"/>
      <c r="K65" s="181"/>
    </row>
    <row r="66" spans="2:11" ht="14.25" customHeight="1">
      <c r="B66" s="77"/>
      <c r="C66" s="78"/>
      <c r="D66" s="77"/>
      <c r="E66" s="77"/>
      <c r="F66" s="77"/>
      <c r="G66" s="77"/>
      <c r="H66" s="77"/>
      <c r="I66" s="77"/>
      <c r="J66" s="79"/>
      <c r="K66" s="181"/>
    </row>
    <row r="67" spans="2:11" ht="14.25" customHeight="1">
      <c r="B67" s="77"/>
      <c r="C67" s="78"/>
      <c r="D67" s="77"/>
      <c r="E67" s="77"/>
      <c r="F67" s="77"/>
      <c r="G67" s="77"/>
      <c r="H67" s="77"/>
      <c r="I67" s="77"/>
      <c r="J67" s="79"/>
      <c r="K67" s="181"/>
    </row>
    <row r="68" spans="2:11" ht="14.25" customHeight="1">
      <c r="B68" s="77"/>
      <c r="C68" s="78"/>
      <c r="D68" s="77"/>
      <c r="E68" s="77"/>
      <c r="F68" s="77"/>
      <c r="G68" s="77"/>
      <c r="H68" s="77"/>
      <c r="I68" s="77"/>
      <c r="J68" s="79"/>
      <c r="K68" s="181"/>
    </row>
    <row r="69" spans="2:11" ht="14.25" customHeight="1">
      <c r="B69" s="77"/>
      <c r="C69" s="78"/>
      <c r="D69" s="77"/>
      <c r="E69" s="77"/>
      <c r="F69" s="77"/>
      <c r="G69" s="77"/>
      <c r="H69" s="77"/>
      <c r="I69" s="77"/>
      <c r="J69" s="79"/>
      <c r="K69" s="181"/>
    </row>
    <row r="70" spans="2:11" ht="14.25" customHeight="1">
      <c r="B70" s="77"/>
      <c r="C70" s="78"/>
      <c r="D70" s="77"/>
      <c r="E70" s="77"/>
      <c r="F70" s="77"/>
      <c r="G70" s="77"/>
      <c r="H70" s="77"/>
      <c r="I70" s="77"/>
      <c r="J70" s="79"/>
      <c r="K70" s="181"/>
    </row>
    <row r="71" spans="2:11" ht="14.25" customHeight="1">
      <c r="B71" s="77"/>
      <c r="C71" s="78"/>
      <c r="D71" s="77"/>
      <c r="E71" s="77"/>
      <c r="F71" s="77"/>
      <c r="G71" s="77"/>
      <c r="H71" s="77"/>
      <c r="I71" s="77"/>
      <c r="J71" s="79"/>
      <c r="K71" s="181"/>
    </row>
    <row r="72" spans="2:11" ht="14.25" customHeight="1">
      <c r="B72" s="77"/>
      <c r="C72" s="78"/>
      <c r="D72" s="77"/>
      <c r="E72" s="77"/>
      <c r="F72" s="77"/>
      <c r="G72" s="77"/>
      <c r="H72" s="77"/>
      <c r="I72" s="77"/>
      <c r="J72" s="79"/>
      <c r="K72" s="181"/>
    </row>
    <row r="73" spans="2:11" ht="14.25" customHeight="1">
      <c r="B73" s="77"/>
      <c r="C73" s="78"/>
      <c r="D73" s="77"/>
      <c r="E73" s="77"/>
      <c r="F73" s="77"/>
      <c r="G73" s="77"/>
      <c r="H73" s="77"/>
      <c r="I73" s="77"/>
      <c r="J73" s="79"/>
      <c r="K73" s="181"/>
    </row>
    <row r="74" spans="2:11" ht="14.25" customHeight="1">
      <c r="B74" s="77"/>
      <c r="C74" s="78"/>
      <c r="D74" s="77"/>
      <c r="E74" s="77"/>
      <c r="F74" s="77"/>
      <c r="G74" s="77"/>
      <c r="H74" s="77"/>
      <c r="I74" s="77"/>
      <c r="J74" s="79"/>
      <c r="K74" s="181"/>
    </row>
    <row r="75" spans="2:11" ht="14.25" customHeight="1">
      <c r="B75" s="77"/>
      <c r="C75" s="78"/>
      <c r="D75" s="77"/>
      <c r="E75" s="77"/>
      <c r="F75" s="77"/>
      <c r="G75" s="77"/>
      <c r="H75" s="77"/>
      <c r="I75" s="77"/>
      <c r="J75" s="79"/>
      <c r="K75" s="181"/>
    </row>
    <row r="76" spans="2:11" ht="14.25" customHeight="1">
      <c r="B76" s="77"/>
      <c r="C76" s="78"/>
      <c r="D76" s="77"/>
      <c r="E76" s="77"/>
      <c r="F76" s="77"/>
      <c r="G76" s="77"/>
      <c r="H76" s="77"/>
      <c r="I76" s="77"/>
      <c r="J76" s="79"/>
      <c r="K76" s="181"/>
    </row>
    <row r="77" spans="2:11" ht="14.25" customHeight="1">
      <c r="B77" s="77"/>
      <c r="C77" s="78"/>
      <c r="D77" s="77"/>
      <c r="E77" s="77"/>
      <c r="F77" s="77"/>
      <c r="G77" s="77"/>
      <c r="H77" s="77"/>
      <c r="I77" s="77"/>
      <c r="J77" s="79"/>
      <c r="K77" s="181"/>
    </row>
    <row r="78" spans="2:11" ht="14.25" customHeight="1">
      <c r="B78" s="77"/>
      <c r="C78" s="78"/>
      <c r="D78" s="77"/>
      <c r="E78" s="77"/>
      <c r="F78" s="77"/>
      <c r="G78" s="77"/>
      <c r="H78" s="77"/>
      <c r="I78" s="77"/>
      <c r="J78" s="79"/>
      <c r="K78" s="181"/>
    </row>
    <row r="79" spans="2:11" ht="14.25" customHeight="1">
      <c r="B79" s="77"/>
      <c r="C79" s="78"/>
      <c r="D79" s="77"/>
      <c r="E79" s="77"/>
      <c r="F79" s="77"/>
      <c r="G79" s="77"/>
      <c r="H79" s="77"/>
      <c r="I79" s="77"/>
      <c r="J79" s="79"/>
      <c r="K79" s="181"/>
    </row>
    <row r="80" spans="2:11" ht="14.25" customHeight="1">
      <c r="B80" s="77"/>
      <c r="C80" s="78"/>
      <c r="D80" s="77"/>
      <c r="E80" s="77"/>
      <c r="F80" s="77"/>
      <c r="G80" s="77"/>
      <c r="H80" s="77"/>
      <c r="I80" s="77"/>
      <c r="J80" s="79"/>
      <c r="K80" s="181"/>
    </row>
    <row r="81" spans="2:11" ht="14.25" customHeight="1">
      <c r="B81" s="77"/>
      <c r="C81" s="78"/>
      <c r="D81" s="77"/>
      <c r="E81" s="77"/>
      <c r="F81" s="77"/>
      <c r="G81" s="77"/>
      <c r="H81" s="77"/>
      <c r="I81" s="77"/>
      <c r="J81" s="79"/>
      <c r="K81" s="181"/>
    </row>
    <row r="82" spans="2:11" ht="14.25" customHeight="1">
      <c r="B82" s="77"/>
      <c r="C82" s="78"/>
      <c r="D82" s="77"/>
      <c r="E82" s="77"/>
      <c r="F82" s="77"/>
      <c r="G82" s="77"/>
      <c r="H82" s="77"/>
      <c r="I82" s="77"/>
      <c r="J82" s="79"/>
      <c r="K82" s="181"/>
    </row>
    <row r="83" spans="2:11" ht="14.25" customHeight="1">
      <c r="B83" s="77"/>
      <c r="C83" s="78"/>
      <c r="D83" s="77"/>
      <c r="E83" s="77"/>
      <c r="F83" s="77"/>
      <c r="G83" s="77"/>
      <c r="H83" s="77"/>
      <c r="I83" s="77"/>
      <c r="J83" s="79"/>
      <c r="K83" s="181"/>
    </row>
    <row r="84" spans="2:11" ht="14.25" customHeight="1">
      <c r="B84" s="77"/>
      <c r="C84" s="78"/>
      <c r="D84" s="77"/>
      <c r="E84" s="77"/>
      <c r="F84" s="77"/>
      <c r="G84" s="77"/>
      <c r="H84" s="77"/>
      <c r="I84" s="77"/>
      <c r="J84" s="79"/>
      <c r="K84" s="181"/>
    </row>
    <row r="85" spans="2:11" ht="14.25" customHeight="1">
      <c r="B85" s="77"/>
      <c r="C85" s="78"/>
      <c r="D85" s="77"/>
      <c r="E85" s="77"/>
      <c r="F85" s="77"/>
      <c r="G85" s="77"/>
      <c r="H85" s="77"/>
      <c r="I85" s="77"/>
      <c r="J85" s="79"/>
      <c r="K85" s="181"/>
    </row>
    <row r="86" spans="2:11" ht="14.25" customHeight="1">
      <c r="B86" s="77"/>
      <c r="C86" s="78"/>
      <c r="D86" s="77"/>
      <c r="E86" s="77"/>
      <c r="F86" s="77"/>
      <c r="G86" s="77"/>
      <c r="H86" s="77"/>
      <c r="I86" s="77"/>
      <c r="J86" s="79"/>
      <c r="K86" s="181"/>
    </row>
    <row r="87" spans="2:11" ht="14.25" customHeight="1">
      <c r="B87" s="77"/>
      <c r="C87" s="78"/>
      <c r="D87" s="77"/>
      <c r="E87" s="77"/>
      <c r="F87" s="77"/>
      <c r="G87" s="77"/>
      <c r="H87" s="77"/>
      <c r="I87" s="77"/>
      <c r="J87" s="79"/>
      <c r="K87" s="181"/>
    </row>
    <row r="88" spans="2:11" ht="14.25" customHeight="1">
      <c r="B88" s="77"/>
      <c r="C88" s="78"/>
      <c r="D88" s="77"/>
      <c r="E88" s="77"/>
      <c r="F88" s="77"/>
      <c r="G88" s="77"/>
      <c r="H88" s="77"/>
      <c r="I88" s="77"/>
      <c r="J88" s="79"/>
      <c r="K88" s="181"/>
    </row>
    <row r="89" spans="2:11" ht="14.25" customHeight="1">
      <c r="B89" s="77"/>
      <c r="C89" s="78"/>
      <c r="D89" s="77"/>
      <c r="E89" s="77"/>
      <c r="F89" s="77"/>
      <c r="G89" s="77"/>
      <c r="H89" s="77"/>
      <c r="I89" s="77"/>
      <c r="J89" s="79"/>
      <c r="K89" s="181"/>
    </row>
    <row r="90" spans="2:11" ht="14.25" customHeight="1">
      <c r="B90" s="77"/>
      <c r="C90" s="78"/>
      <c r="D90" s="77"/>
      <c r="E90" s="77"/>
      <c r="F90" s="77"/>
      <c r="G90" s="77"/>
      <c r="H90" s="77"/>
      <c r="I90" s="77"/>
      <c r="J90" s="79"/>
      <c r="K90" s="181"/>
    </row>
    <row r="91" spans="2:11" ht="14.25" customHeight="1">
      <c r="B91" s="77"/>
      <c r="C91" s="78"/>
      <c r="D91" s="77"/>
      <c r="E91" s="77"/>
      <c r="F91" s="77"/>
      <c r="G91" s="77"/>
      <c r="H91" s="77"/>
      <c r="I91" s="77"/>
      <c r="J91" s="79"/>
      <c r="K91" s="181"/>
    </row>
    <row r="92" spans="2:11" ht="14.25" customHeight="1">
      <c r="B92" s="77"/>
      <c r="C92" s="78"/>
      <c r="D92" s="77"/>
      <c r="E92" s="77"/>
      <c r="F92" s="77"/>
      <c r="G92" s="77"/>
      <c r="H92" s="77"/>
      <c r="I92" s="77"/>
      <c r="J92" s="79"/>
      <c r="K92" s="181"/>
    </row>
    <row r="93" spans="2:11" ht="14.25" customHeight="1">
      <c r="B93" s="77"/>
      <c r="C93" s="78"/>
      <c r="D93" s="77"/>
      <c r="E93" s="77"/>
      <c r="F93" s="77"/>
      <c r="G93" s="77"/>
      <c r="H93" s="77"/>
      <c r="I93" s="77"/>
      <c r="J93" s="79"/>
      <c r="K93" s="181"/>
    </row>
    <row r="94" spans="2:11" ht="14.25" customHeight="1">
      <c r="B94" s="77"/>
      <c r="C94" s="78"/>
      <c r="D94" s="77"/>
      <c r="E94" s="77"/>
      <c r="F94" s="77"/>
      <c r="G94" s="77"/>
      <c r="H94" s="77"/>
      <c r="I94" s="77"/>
      <c r="J94" s="79"/>
      <c r="K94" s="181"/>
    </row>
    <row r="95" spans="2:11" ht="14.25" customHeight="1"/>
    <row r="96" spans="2:11"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4">
    <mergeCell ref="E5:F5"/>
    <mergeCell ref="C6:C8"/>
    <mergeCell ref="D9:H9"/>
    <mergeCell ref="C10:D10"/>
    <mergeCell ref="B2:C2"/>
    <mergeCell ref="D2:I2"/>
    <mergeCell ref="E3:H3"/>
    <mergeCell ref="E4:F4"/>
    <mergeCell ref="G4:H4"/>
    <mergeCell ref="K12:K15"/>
    <mergeCell ref="D17:H17"/>
    <mergeCell ref="K20:K21"/>
    <mergeCell ref="D23:H23"/>
    <mergeCell ref="C24:D24"/>
    <mergeCell ref="C18:D18"/>
    <mergeCell ref="C38:H40"/>
    <mergeCell ref="E41:H41"/>
    <mergeCell ref="C42:H43"/>
    <mergeCell ref="C20:D20"/>
    <mergeCell ref="K26:K29"/>
    <mergeCell ref="C27:D27"/>
    <mergeCell ref="C28:D28"/>
    <mergeCell ref="C29:D29"/>
    <mergeCell ref="C37:H37"/>
  </mergeCells>
  <pageMargins left="0.39370078740157483" right="0.39370078740157483" top="0.39370078740157483" bottom="0.39370078740157483" header="0" footer="0"/>
  <pageSetup paperSize="9" scale="63"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pageSetUpPr fitToPage="1"/>
  </sheetPr>
  <dimension ref="A1:Z1000"/>
  <sheetViews>
    <sheetView topLeftCell="A33" workbookViewId="0">
      <selection activeCell="E67" sqref="E67"/>
    </sheetView>
  </sheetViews>
  <sheetFormatPr baseColWidth="10" defaultColWidth="12.59765625" defaultRowHeight="15" customHeight="1"/>
  <cols>
    <col min="1" max="1" width="0.8984375" customWidth="1"/>
    <col min="2" max="2" width="5.3984375" customWidth="1"/>
    <col min="3" max="3" width="55" customWidth="1"/>
    <col min="4" max="4" width="5.69921875" customWidth="1"/>
    <col min="5" max="8" width="11.69921875" customWidth="1"/>
    <col min="9" max="9" width="0.69921875" customWidth="1"/>
    <col min="10" max="10" width="2.69921875" hidden="1" customWidth="1"/>
    <col min="11" max="11" width="12.3984375" customWidth="1"/>
    <col min="12" max="12" width="9.3984375" customWidth="1"/>
    <col min="13" max="13" width="10.59765625" customWidth="1"/>
    <col min="14" max="26" width="9.3984375" customWidth="1"/>
  </cols>
  <sheetData>
    <row r="1" spans="1:13" ht="4.5" customHeight="1">
      <c r="B1" s="77"/>
      <c r="C1" s="78"/>
      <c r="D1" s="77"/>
      <c r="E1" s="77"/>
      <c r="F1" s="77"/>
      <c r="G1" s="77"/>
      <c r="H1" s="77"/>
      <c r="I1" s="77"/>
      <c r="J1" s="79"/>
      <c r="K1" s="181"/>
    </row>
    <row r="2" spans="1:13" ht="22.8" customHeight="1">
      <c r="B2" s="364" t="str">
        <f>'données Admin'!D2</f>
        <v>BTS Électrotechnique</v>
      </c>
      <c r="C2" s="327"/>
      <c r="D2" s="365" t="s">
        <v>146</v>
      </c>
      <c r="E2" s="329"/>
      <c r="F2" s="329"/>
      <c r="G2" s="329"/>
      <c r="H2" s="329"/>
      <c r="I2" s="330"/>
      <c r="J2" s="79"/>
      <c r="K2" s="181"/>
    </row>
    <row r="3" spans="1:13" ht="22.8" customHeight="1">
      <c r="B3" s="83"/>
      <c r="C3" s="251" t="s">
        <v>208</v>
      </c>
      <c r="D3" s="82"/>
      <c r="E3" s="366">
        <f>'données Admin'!C10</f>
        <v>2023</v>
      </c>
      <c r="F3" s="315"/>
      <c r="G3" s="315"/>
      <c r="H3" s="356"/>
      <c r="I3" s="153"/>
      <c r="J3" s="79"/>
      <c r="K3" s="181"/>
    </row>
    <row r="4" spans="1:13" ht="19.5" customHeight="1">
      <c r="B4" s="83"/>
      <c r="C4" s="185" t="s">
        <v>35</v>
      </c>
      <c r="D4" s="85"/>
      <c r="E4" s="345" t="str">
        <f>'données Admin'!$C$12</f>
        <v>Pierre</v>
      </c>
      <c r="F4" s="325"/>
      <c r="G4" s="345" t="str">
        <f>'données Admin'!$C$14</f>
        <v>QUIROULE</v>
      </c>
      <c r="H4" s="325"/>
      <c r="I4" s="153"/>
      <c r="J4" s="79"/>
      <c r="K4" s="181"/>
    </row>
    <row r="5" spans="1:13" ht="19.5" customHeight="1">
      <c r="B5" s="83"/>
      <c r="C5" s="185" t="s">
        <v>36</v>
      </c>
      <c r="D5" s="85"/>
      <c r="E5" s="345" t="str">
        <f>'données Admin'!C18</f>
        <v>A2022 0000 0000</v>
      </c>
      <c r="F5" s="325"/>
      <c r="G5" s="275" t="s">
        <v>214</v>
      </c>
      <c r="H5" s="281" t="str">
        <f ca="1">IF(MID(CELL("nomfichier",A1),FIND("]",CELL("nomfichier",A1))+1,3)='données Admin'!C20,"OUI","NON")</f>
        <v>OUI</v>
      </c>
      <c r="I5" s="153"/>
      <c r="J5" s="79"/>
      <c r="K5" s="181"/>
    </row>
    <row r="6" spans="1:13" ht="15" customHeight="1">
      <c r="B6" s="91"/>
      <c r="C6" s="342" t="s">
        <v>147</v>
      </c>
      <c r="D6" s="87"/>
      <c r="E6" s="186" t="s">
        <v>19</v>
      </c>
      <c r="F6" s="187" t="s">
        <v>22</v>
      </c>
      <c r="G6" s="187" t="s">
        <v>25</v>
      </c>
      <c r="H6" s="187" t="s">
        <v>28</v>
      </c>
      <c r="I6" s="129"/>
      <c r="J6" s="79"/>
      <c r="K6" s="181"/>
    </row>
    <row r="7" spans="1:13" ht="69.75" customHeight="1">
      <c r="B7" s="91"/>
      <c r="C7" s="306"/>
      <c r="D7" s="92"/>
      <c r="E7" s="93" t="s">
        <v>20</v>
      </c>
      <c r="F7" s="93" t="s">
        <v>23</v>
      </c>
      <c r="G7" s="93" t="s">
        <v>26</v>
      </c>
      <c r="H7" s="93" t="s">
        <v>29</v>
      </c>
      <c r="I7" s="129"/>
      <c r="J7" s="79"/>
      <c r="K7" s="181"/>
    </row>
    <row r="8" spans="1:13" ht="26.25" customHeight="1">
      <c r="B8" s="91"/>
      <c r="C8" s="294"/>
      <c r="D8" s="95"/>
      <c r="E8" s="188">
        <v>0</v>
      </c>
      <c r="F8" s="189">
        <v>0.4</v>
      </c>
      <c r="G8" s="189">
        <v>0.75</v>
      </c>
      <c r="H8" s="189">
        <v>1</v>
      </c>
      <c r="I8" s="129"/>
      <c r="J8" s="79"/>
      <c r="K8" s="181"/>
    </row>
    <row r="9" spans="1:13" ht="17.25" customHeight="1">
      <c r="B9" s="91"/>
      <c r="C9" s="78"/>
      <c r="D9" s="343" t="s">
        <v>38</v>
      </c>
      <c r="E9" s="344"/>
      <c r="F9" s="344"/>
      <c r="G9" s="344"/>
      <c r="H9" s="344"/>
      <c r="I9" s="129"/>
      <c r="J9" s="79"/>
      <c r="K9" s="181"/>
    </row>
    <row r="10" spans="1:13" ht="32.25" customHeight="1">
      <c r="B10" s="213">
        <v>0.35</v>
      </c>
      <c r="C10" s="340" t="s">
        <v>148</v>
      </c>
      <c r="D10" s="298"/>
      <c r="E10" s="110"/>
      <c r="F10" s="266" t="s">
        <v>210</v>
      </c>
      <c r="G10" s="110"/>
      <c r="H10" s="112"/>
      <c r="I10" s="129"/>
      <c r="J10" s="79">
        <f>IF(E10="X",0,IF(F10="X",F11,IF(G10="X",G11,IF(H10="X",H11,0))))</f>
        <v>2.8000000000000003</v>
      </c>
      <c r="K10" s="113" t="str">
        <f>IF(COUNTBLANK(E10) + COUNTBLANK(F10) + COUNTBLANK(G10)+ COUNTBLANK(H10 )= 3,"","D")</f>
        <v/>
      </c>
      <c r="M10" s="113"/>
    </row>
    <row r="11" spans="1:13" ht="15" customHeight="1">
      <c r="A11" s="10"/>
      <c r="B11" s="115"/>
      <c r="C11" s="116" t="s">
        <v>137</v>
      </c>
      <c r="D11" s="117"/>
      <c r="E11" s="118">
        <v>0</v>
      </c>
      <c r="F11" s="120">
        <f>H11*0.4</f>
        <v>2.8000000000000003</v>
      </c>
      <c r="G11" s="120">
        <f>H11*0.75</f>
        <v>5.25</v>
      </c>
      <c r="H11" s="120">
        <v>7</v>
      </c>
      <c r="I11" s="129"/>
      <c r="J11" s="79"/>
      <c r="K11" s="181"/>
    </row>
    <row r="12" spans="1:13" ht="28.5" customHeight="1">
      <c r="A12" s="77"/>
      <c r="B12" s="123"/>
      <c r="C12" s="363" t="s">
        <v>149</v>
      </c>
      <c r="D12" s="325"/>
      <c r="E12" s="126"/>
      <c r="F12" s="126"/>
      <c r="G12" s="126"/>
      <c r="H12" s="126"/>
      <c r="I12" s="129"/>
      <c r="J12" s="79"/>
      <c r="K12" s="360" t="s">
        <v>142</v>
      </c>
      <c r="L12" s="237"/>
    </row>
    <row r="13" spans="1:13" ht="28.5" customHeight="1">
      <c r="A13" s="77"/>
      <c r="B13" s="123"/>
      <c r="C13" s="361" t="s">
        <v>150</v>
      </c>
      <c r="D13" s="325"/>
      <c r="E13" s="126"/>
      <c r="F13" s="126"/>
      <c r="G13" s="126"/>
      <c r="H13" s="126"/>
      <c r="I13" s="129"/>
      <c r="J13" s="79"/>
      <c r="K13" s="347"/>
      <c r="L13" s="77"/>
    </row>
    <row r="14" spans="1:13" ht="28.5" customHeight="1">
      <c r="A14" s="77"/>
      <c r="B14" s="123"/>
      <c r="C14" s="361" t="s">
        <v>151</v>
      </c>
      <c r="D14" s="325"/>
      <c r="E14" s="126"/>
      <c r="F14" s="126"/>
      <c r="G14" s="126"/>
      <c r="H14" s="126"/>
      <c r="I14" s="129"/>
      <c r="J14" s="79"/>
      <c r="K14" s="347"/>
      <c r="L14" s="77"/>
    </row>
    <row r="15" spans="1:13" ht="13.5" customHeight="1">
      <c r="A15" s="77"/>
      <c r="B15" s="123"/>
      <c r="C15" s="238" t="s">
        <v>152</v>
      </c>
      <c r="D15" s="238"/>
      <c r="E15" s="126"/>
      <c r="F15" s="126"/>
      <c r="G15" s="126"/>
      <c r="H15" s="126"/>
      <c r="I15" s="129"/>
      <c r="J15" s="79"/>
      <c r="K15" s="347"/>
      <c r="L15" s="77"/>
    </row>
    <row r="16" spans="1:13" ht="27" customHeight="1">
      <c r="A16" s="77"/>
      <c r="B16" s="123"/>
      <c r="C16" s="238" t="s">
        <v>153</v>
      </c>
      <c r="D16" s="238"/>
      <c r="E16" s="126"/>
      <c r="F16" s="126"/>
      <c r="G16" s="126"/>
      <c r="H16" s="126"/>
      <c r="I16" s="129"/>
      <c r="J16" s="79"/>
      <c r="K16" s="347"/>
      <c r="L16" s="77"/>
    </row>
    <row r="17" spans="1:12" ht="13.5" customHeight="1">
      <c r="A17" s="77"/>
      <c r="B17" s="123"/>
      <c r="C17" s="238" t="s">
        <v>154</v>
      </c>
      <c r="D17" s="238"/>
      <c r="E17" s="126"/>
      <c r="F17" s="126"/>
      <c r="G17" s="126"/>
      <c r="H17" s="126"/>
      <c r="I17" s="129"/>
      <c r="J17" s="79"/>
      <c r="K17" s="347"/>
      <c r="L17" s="77"/>
    </row>
    <row r="18" spans="1:12" ht="13.5" customHeight="1">
      <c r="A18" s="77"/>
      <c r="B18" s="123"/>
      <c r="C18" s="238" t="s">
        <v>155</v>
      </c>
      <c r="D18" s="238"/>
      <c r="E18" s="126"/>
      <c r="F18" s="126"/>
      <c r="G18" s="126"/>
      <c r="H18" s="126"/>
      <c r="I18" s="129"/>
      <c r="J18" s="79"/>
      <c r="K18" s="347"/>
      <c r="L18" s="77"/>
    </row>
    <row r="19" spans="1:12" ht="13.5" customHeight="1">
      <c r="A19" s="77"/>
      <c r="B19" s="123"/>
      <c r="C19" s="239" t="s">
        <v>156</v>
      </c>
      <c r="D19" s="239"/>
      <c r="E19" s="126"/>
      <c r="F19" s="126"/>
      <c r="G19" s="126"/>
      <c r="H19" s="126"/>
      <c r="I19" s="129"/>
      <c r="J19" s="79"/>
      <c r="K19" s="347"/>
      <c r="L19" s="77"/>
    </row>
    <row r="20" spans="1:12" ht="13.5" customHeight="1">
      <c r="A20" s="77"/>
      <c r="B20" s="123"/>
      <c r="C20" s="238" t="s">
        <v>157</v>
      </c>
      <c r="D20" s="238"/>
      <c r="E20" s="126"/>
      <c r="F20" s="126"/>
      <c r="G20" s="126"/>
      <c r="H20" s="126"/>
      <c r="I20" s="129"/>
      <c r="J20" s="79"/>
      <c r="K20" s="347"/>
      <c r="L20" s="77"/>
    </row>
    <row r="21" spans="1:12" ht="13.5" customHeight="1">
      <c r="A21" s="77"/>
      <c r="B21" s="123"/>
      <c r="C21" s="238" t="s">
        <v>158</v>
      </c>
      <c r="D21" s="238"/>
      <c r="E21" s="126"/>
      <c r="F21" s="126"/>
      <c r="G21" s="126"/>
      <c r="H21" s="126"/>
      <c r="I21" s="129"/>
      <c r="J21" s="79"/>
      <c r="K21" s="322"/>
      <c r="L21" s="77"/>
    </row>
    <row r="22" spans="1:12" ht="13.5" customHeight="1">
      <c r="A22" s="77"/>
      <c r="B22" s="123"/>
      <c r="C22" s="128" t="s">
        <v>159</v>
      </c>
      <c r="D22" s="128"/>
      <c r="E22" s="126"/>
      <c r="F22" s="126"/>
      <c r="G22" s="126"/>
      <c r="H22" s="126"/>
      <c r="I22" s="129"/>
      <c r="J22" s="79"/>
      <c r="K22" s="362" t="s">
        <v>132</v>
      </c>
      <c r="L22" s="77"/>
    </row>
    <row r="23" spans="1:12" ht="13.5" customHeight="1">
      <c r="A23" s="77"/>
      <c r="B23" s="123"/>
      <c r="C23" s="128" t="s">
        <v>160</v>
      </c>
      <c r="D23" s="128"/>
      <c r="E23" s="126"/>
      <c r="F23" s="126"/>
      <c r="G23" s="126"/>
      <c r="H23" s="126"/>
      <c r="I23" s="129"/>
      <c r="J23" s="79"/>
      <c r="K23" s="347"/>
      <c r="L23" s="77"/>
    </row>
    <row r="24" spans="1:12" ht="13.5" customHeight="1">
      <c r="A24" s="77"/>
      <c r="B24" s="123"/>
      <c r="C24" s="128" t="s">
        <v>161</v>
      </c>
      <c r="D24" s="128"/>
      <c r="E24" s="126"/>
      <c r="F24" s="126"/>
      <c r="G24" s="126"/>
      <c r="H24" s="126"/>
      <c r="I24" s="129"/>
      <c r="J24" s="79"/>
      <c r="K24" s="347"/>
      <c r="L24" s="77"/>
    </row>
    <row r="25" spans="1:12" ht="13.5" customHeight="1">
      <c r="A25" s="77"/>
      <c r="B25" s="123"/>
      <c r="C25" s="128" t="s">
        <v>162</v>
      </c>
      <c r="D25" s="128"/>
      <c r="E25" s="126"/>
      <c r="F25" s="126"/>
      <c r="G25" s="126"/>
      <c r="H25" s="126"/>
      <c r="I25" s="129"/>
      <c r="J25" s="79"/>
      <c r="K25" s="347"/>
      <c r="L25" s="77"/>
    </row>
    <row r="26" spans="1:12" ht="13.5" customHeight="1">
      <c r="A26" s="77"/>
      <c r="B26" s="123"/>
      <c r="C26" s="128" t="s">
        <v>163</v>
      </c>
      <c r="D26" s="128"/>
      <c r="E26" s="126"/>
      <c r="F26" s="126"/>
      <c r="G26" s="126"/>
      <c r="H26" s="126"/>
      <c r="I26" s="129"/>
      <c r="J26" s="79"/>
      <c r="K26" s="322"/>
      <c r="L26" s="77"/>
    </row>
    <row r="27" spans="1:12" ht="6" customHeight="1">
      <c r="B27" s="91"/>
      <c r="C27" s="78"/>
      <c r="D27" s="77"/>
      <c r="E27" s="77"/>
      <c r="F27" s="77"/>
      <c r="G27" s="77"/>
      <c r="H27" s="77"/>
      <c r="I27" s="129"/>
      <c r="J27" s="79"/>
      <c r="K27" s="181"/>
    </row>
    <row r="28" spans="1:12" ht="16.5" customHeight="1">
      <c r="B28" s="91"/>
      <c r="C28" s="78"/>
      <c r="D28" s="339" t="s">
        <v>38</v>
      </c>
      <c r="E28" s="302"/>
      <c r="F28" s="302"/>
      <c r="G28" s="302"/>
      <c r="H28" s="302"/>
      <c r="I28" s="129"/>
      <c r="J28" s="79"/>
      <c r="K28" s="181"/>
    </row>
    <row r="29" spans="1:12" ht="24" customHeight="1">
      <c r="A29" s="130"/>
      <c r="B29" s="240">
        <v>0.25</v>
      </c>
      <c r="C29" s="341" t="s">
        <v>164</v>
      </c>
      <c r="D29" s="298"/>
      <c r="E29" s="132"/>
      <c r="F29" s="267"/>
      <c r="G29" s="133"/>
      <c r="H29" s="134"/>
      <c r="I29" s="191"/>
      <c r="J29" s="79">
        <f>IF(E29="X",0,IF(F29="X",F30,IF(G29="X",G30,IF(H29="X",H30,0))))</f>
        <v>0</v>
      </c>
      <c r="K29" s="113" t="str">
        <f>IF(COUNTBLANK(E29) + COUNTBLANK(F29) + COUNTBLANK(G29)+ COUNTBLANK(H29 )= 3,"","D")</f>
        <v>D</v>
      </c>
      <c r="L29" s="130"/>
    </row>
    <row r="30" spans="1:12" ht="14.25" customHeight="1">
      <c r="A30" s="10"/>
      <c r="B30" s="136"/>
      <c r="C30" s="137" t="s">
        <v>98</v>
      </c>
      <c r="D30" s="117"/>
      <c r="E30" s="118">
        <v>0</v>
      </c>
      <c r="F30" s="120">
        <f>H30*0.4</f>
        <v>2</v>
      </c>
      <c r="G30" s="120">
        <f>H30*0.75</f>
        <v>3.75</v>
      </c>
      <c r="H30" s="120">
        <v>5</v>
      </c>
      <c r="I30" s="129"/>
      <c r="J30" s="79"/>
      <c r="K30" s="219"/>
    </row>
    <row r="31" spans="1:12" ht="14.25" customHeight="1">
      <c r="A31" s="77"/>
      <c r="B31" s="136"/>
      <c r="C31" s="310" t="s">
        <v>165</v>
      </c>
      <c r="D31" s="288"/>
      <c r="E31" s="143"/>
      <c r="F31" s="161"/>
      <c r="G31" s="144"/>
      <c r="H31" s="161"/>
      <c r="I31" s="129"/>
      <c r="J31" s="79"/>
      <c r="K31" s="359" t="s">
        <v>132</v>
      </c>
      <c r="L31" s="77"/>
    </row>
    <row r="32" spans="1:12" ht="14.25" customHeight="1">
      <c r="A32" s="77"/>
      <c r="B32" s="136"/>
      <c r="C32" s="124" t="s">
        <v>45</v>
      </c>
      <c r="D32" s="192"/>
      <c r="E32" s="143"/>
      <c r="F32" s="161"/>
      <c r="G32" s="144"/>
      <c r="H32" s="161"/>
      <c r="I32" s="129"/>
      <c r="J32" s="79"/>
      <c r="K32" s="347"/>
      <c r="L32" s="77"/>
    </row>
    <row r="33" spans="1:12" ht="14.25" customHeight="1">
      <c r="A33" s="77"/>
      <c r="B33" s="136"/>
      <c r="C33" s="124" t="s">
        <v>166</v>
      </c>
      <c r="D33" s="192"/>
      <c r="E33" s="143"/>
      <c r="F33" s="161"/>
      <c r="G33" s="144"/>
      <c r="H33" s="161"/>
      <c r="I33" s="129"/>
      <c r="J33" s="79"/>
      <c r="K33" s="347"/>
      <c r="L33" s="77"/>
    </row>
    <row r="34" spans="1:12" ht="18.75" customHeight="1">
      <c r="A34" s="77"/>
      <c r="B34" s="136"/>
      <c r="C34" s="310" t="s">
        <v>167</v>
      </c>
      <c r="D34" s="288"/>
      <c r="E34" s="143"/>
      <c r="F34" s="161"/>
      <c r="G34" s="144"/>
      <c r="H34" s="161"/>
      <c r="I34" s="129"/>
      <c r="J34" s="79"/>
      <c r="K34" s="347"/>
      <c r="L34" s="77"/>
    </row>
    <row r="35" spans="1:12" ht="14.25" customHeight="1">
      <c r="A35" s="77"/>
      <c r="B35" s="136"/>
      <c r="C35" s="124" t="s">
        <v>168</v>
      </c>
      <c r="D35" s="192"/>
      <c r="E35" s="143"/>
      <c r="F35" s="161"/>
      <c r="G35" s="144"/>
      <c r="H35" s="161"/>
      <c r="I35" s="129"/>
      <c r="J35" s="79"/>
      <c r="K35" s="347"/>
      <c r="L35" s="77"/>
    </row>
    <row r="36" spans="1:12" ht="14.25" customHeight="1">
      <c r="A36" s="77"/>
      <c r="B36" s="136"/>
      <c r="C36" s="310" t="s">
        <v>169</v>
      </c>
      <c r="D36" s="288"/>
      <c r="E36" s="143"/>
      <c r="F36" s="161"/>
      <c r="G36" s="144"/>
      <c r="H36" s="161"/>
      <c r="I36" s="129"/>
      <c r="J36" s="79"/>
      <c r="K36" s="347"/>
      <c r="L36" s="77"/>
    </row>
    <row r="37" spans="1:12" ht="25.5" customHeight="1">
      <c r="A37" s="77"/>
      <c r="B37" s="136"/>
      <c r="C37" s="310" t="s">
        <v>170</v>
      </c>
      <c r="D37" s="288"/>
      <c r="E37" s="143"/>
      <c r="F37" s="161"/>
      <c r="G37" s="144"/>
      <c r="H37" s="161"/>
      <c r="I37" s="129"/>
      <c r="J37" s="79"/>
      <c r="K37" s="347"/>
      <c r="L37" s="77"/>
    </row>
    <row r="38" spans="1:12" ht="14.25" customHeight="1">
      <c r="A38" s="77"/>
      <c r="B38" s="136"/>
      <c r="C38" s="124" t="s">
        <v>171</v>
      </c>
      <c r="D38" s="192"/>
      <c r="E38" s="143"/>
      <c r="F38" s="161"/>
      <c r="G38" s="144"/>
      <c r="H38" s="161"/>
      <c r="I38" s="129"/>
      <c r="J38" s="79"/>
      <c r="K38" s="347"/>
      <c r="L38" s="77"/>
    </row>
    <row r="39" spans="1:12" ht="15.75" customHeight="1">
      <c r="A39" s="77"/>
      <c r="B39" s="136"/>
      <c r="C39" s="124" t="s">
        <v>172</v>
      </c>
      <c r="D39" s="192"/>
      <c r="E39" s="143"/>
      <c r="F39" s="161"/>
      <c r="G39" s="144"/>
      <c r="H39" s="161"/>
      <c r="I39" s="129"/>
      <c r="J39" s="79"/>
      <c r="K39" s="347"/>
      <c r="L39" s="77"/>
    </row>
    <row r="40" spans="1:12" ht="15.75" customHeight="1">
      <c r="A40" s="77"/>
      <c r="B40" s="136"/>
      <c r="C40" s="124" t="s">
        <v>173</v>
      </c>
      <c r="D40" s="192"/>
      <c r="E40" s="143"/>
      <c r="F40" s="161"/>
      <c r="G40" s="144"/>
      <c r="H40" s="161"/>
      <c r="I40" s="129"/>
      <c r="J40" s="79"/>
      <c r="K40" s="322"/>
      <c r="L40" s="77"/>
    </row>
    <row r="41" spans="1:12" ht="6" customHeight="1">
      <c r="B41" s="91"/>
      <c r="C41" s="147"/>
      <c r="D41" s="78"/>
      <c r="E41" s="78"/>
      <c r="F41" s="78"/>
      <c r="G41" s="78"/>
      <c r="H41" s="78"/>
      <c r="I41" s="129"/>
      <c r="J41" s="79"/>
      <c r="K41" s="181"/>
    </row>
    <row r="42" spans="1:12" ht="16.5" customHeight="1">
      <c r="B42" s="123"/>
      <c r="C42" s="78"/>
      <c r="D42" s="339" t="s">
        <v>38</v>
      </c>
      <c r="E42" s="302"/>
      <c r="F42" s="302"/>
      <c r="G42" s="302"/>
      <c r="H42" s="302"/>
      <c r="I42" s="129"/>
      <c r="J42" s="79"/>
      <c r="K42" s="181"/>
    </row>
    <row r="43" spans="1:12" ht="36" customHeight="1">
      <c r="B43" s="213">
        <v>0.25</v>
      </c>
      <c r="C43" s="340" t="s">
        <v>174</v>
      </c>
      <c r="D43" s="298"/>
      <c r="E43" s="110"/>
      <c r="F43" s="266"/>
      <c r="G43" s="111"/>
      <c r="H43" s="112"/>
      <c r="I43" s="129"/>
      <c r="J43" s="79">
        <f>IF(E43="X",0,IF(F43="X",F44,IF(G43="X",G44,IF(H43="X",H44,0))))</f>
        <v>0</v>
      </c>
      <c r="K43" s="113" t="str">
        <f>IF(COUNTBLANK(E43) + COUNTBLANK(F43) + COUNTBLANK(G43)+ COUNTBLANK(H43 )= 3,"","D")</f>
        <v>D</v>
      </c>
    </row>
    <row r="44" spans="1:12" ht="14.25" customHeight="1">
      <c r="A44" s="10"/>
      <c r="B44" s="136"/>
      <c r="C44" s="137" t="s">
        <v>98</v>
      </c>
      <c r="D44" s="117"/>
      <c r="E44" s="118">
        <v>0</v>
      </c>
      <c r="F44" s="120">
        <f>H44*0.4</f>
        <v>2</v>
      </c>
      <c r="G44" s="120">
        <f>H44*0.75</f>
        <v>3.75</v>
      </c>
      <c r="H44" s="120">
        <v>5</v>
      </c>
      <c r="I44" s="129"/>
      <c r="J44" s="79"/>
      <c r="K44" s="219"/>
    </row>
    <row r="45" spans="1:12" ht="13.5" customHeight="1">
      <c r="A45" s="10"/>
      <c r="B45" s="136"/>
      <c r="C45" s="124" t="s">
        <v>175</v>
      </c>
      <c r="D45" s="192"/>
      <c r="E45" s="193"/>
      <c r="F45" s="161"/>
      <c r="G45" s="161"/>
      <c r="H45" s="161"/>
      <c r="I45" s="129"/>
      <c r="J45" s="79"/>
      <c r="K45" s="359" t="s">
        <v>132</v>
      </c>
    </row>
    <row r="46" spans="1:12" ht="25.5" customHeight="1">
      <c r="A46" s="10"/>
      <c r="B46" s="136"/>
      <c r="C46" s="124" t="s">
        <v>176</v>
      </c>
      <c r="D46" s="192"/>
      <c r="E46" s="193"/>
      <c r="F46" s="161"/>
      <c r="G46" s="161"/>
      <c r="H46" s="161"/>
      <c r="I46" s="129"/>
      <c r="J46" s="79"/>
      <c r="K46" s="347"/>
    </row>
    <row r="47" spans="1:12" ht="14.25" customHeight="1">
      <c r="A47" s="10"/>
      <c r="B47" s="136"/>
      <c r="C47" s="124" t="s">
        <v>177</v>
      </c>
      <c r="D47" s="192"/>
      <c r="E47" s="193"/>
      <c r="F47" s="161"/>
      <c r="G47" s="161"/>
      <c r="H47" s="161"/>
      <c r="I47" s="129"/>
      <c r="J47" s="79"/>
      <c r="K47" s="347"/>
    </row>
    <row r="48" spans="1:12" ht="14.25" customHeight="1">
      <c r="A48" s="10"/>
      <c r="B48" s="136"/>
      <c r="C48" s="310" t="s">
        <v>178</v>
      </c>
      <c r="D48" s="288"/>
      <c r="E48" s="193"/>
      <c r="F48" s="161"/>
      <c r="G48" s="161"/>
      <c r="H48" s="161"/>
      <c r="I48" s="129"/>
      <c r="J48" s="79"/>
      <c r="K48" s="347"/>
    </row>
    <row r="49" spans="1:26" ht="16.5" customHeight="1">
      <c r="A49" s="10"/>
      <c r="B49" s="136"/>
      <c r="C49" s="124" t="s">
        <v>179</v>
      </c>
      <c r="D49" s="192"/>
      <c r="E49" s="193"/>
      <c r="F49" s="161"/>
      <c r="G49" s="161"/>
      <c r="H49" s="161"/>
      <c r="I49" s="129"/>
      <c r="J49" s="79"/>
      <c r="K49" s="347"/>
    </row>
    <row r="50" spans="1:26" ht="14.25" customHeight="1">
      <c r="A50" s="10"/>
      <c r="B50" s="136"/>
      <c r="C50" s="310" t="s">
        <v>180</v>
      </c>
      <c r="D50" s="288"/>
      <c r="E50" s="193"/>
      <c r="F50" s="161"/>
      <c r="G50" s="161"/>
      <c r="H50" s="161"/>
      <c r="I50" s="129"/>
      <c r="J50" s="79"/>
      <c r="K50" s="347"/>
    </row>
    <row r="51" spans="1:26" ht="25.5" customHeight="1">
      <c r="A51" s="10"/>
      <c r="B51" s="136"/>
      <c r="C51" s="124" t="s">
        <v>181</v>
      </c>
      <c r="D51" s="124"/>
      <c r="E51" s="193"/>
      <c r="F51" s="161"/>
      <c r="G51" s="161"/>
      <c r="H51" s="161"/>
      <c r="I51" s="129"/>
      <c r="J51" s="79"/>
      <c r="K51" s="347"/>
    </row>
    <row r="52" spans="1:26" ht="14.25" customHeight="1">
      <c r="A52" s="10"/>
      <c r="B52" s="136"/>
      <c r="C52" s="124" t="s">
        <v>182</v>
      </c>
      <c r="D52" s="124"/>
      <c r="E52" s="193"/>
      <c r="F52" s="161"/>
      <c r="G52" s="161"/>
      <c r="H52" s="161"/>
      <c r="I52" s="129"/>
      <c r="J52" s="79"/>
      <c r="K52" s="322"/>
    </row>
    <row r="53" spans="1:26" ht="8.25" customHeight="1">
      <c r="A53" s="10"/>
      <c r="B53" s="136"/>
      <c r="C53" s="357"/>
      <c r="D53" s="288"/>
      <c r="E53" s="194"/>
      <c r="F53" s="196"/>
      <c r="G53" s="196"/>
      <c r="H53" s="196"/>
      <c r="I53" s="129"/>
      <c r="J53" s="79"/>
      <c r="K53" s="190"/>
      <c r="L53" s="10"/>
      <c r="M53" s="10"/>
      <c r="N53" s="10"/>
      <c r="O53" s="10"/>
      <c r="P53" s="10"/>
      <c r="Q53" s="10"/>
      <c r="R53" s="10"/>
      <c r="S53" s="10"/>
      <c r="T53" s="10"/>
      <c r="U53" s="10"/>
      <c r="V53" s="10"/>
      <c r="W53" s="10"/>
      <c r="X53" s="10"/>
      <c r="Y53" s="10"/>
      <c r="Z53" s="10"/>
    </row>
    <row r="54" spans="1:26" ht="15.75" customHeight="1">
      <c r="A54" s="10"/>
      <c r="B54" s="136"/>
      <c r="C54" s="241"/>
      <c r="D54" s="358" t="s">
        <v>38</v>
      </c>
      <c r="E54" s="302"/>
      <c r="F54" s="302"/>
      <c r="G54" s="302"/>
      <c r="H54" s="302"/>
      <c r="I54" s="129"/>
      <c r="J54" s="79"/>
      <c r="K54" s="190"/>
      <c r="L54" s="10"/>
      <c r="M54" s="10"/>
      <c r="N54" s="10"/>
      <c r="O54" s="10"/>
      <c r="P54" s="10"/>
      <c r="Q54" s="10"/>
      <c r="R54" s="10"/>
      <c r="S54" s="10"/>
      <c r="T54" s="10"/>
      <c r="U54" s="10"/>
      <c r="V54" s="10"/>
      <c r="W54" s="10"/>
      <c r="X54" s="10"/>
      <c r="Y54" s="10"/>
      <c r="Z54" s="10"/>
    </row>
    <row r="55" spans="1:26" ht="36" customHeight="1">
      <c r="B55" s="213">
        <v>0.15</v>
      </c>
      <c r="C55" s="340" t="s">
        <v>183</v>
      </c>
      <c r="D55" s="298"/>
      <c r="E55" s="110"/>
      <c r="F55" s="266"/>
      <c r="G55" s="111"/>
      <c r="H55" s="112"/>
      <c r="I55" s="129"/>
      <c r="J55" s="79">
        <f>IF(E55="X",0,IF(F55="X",F56,IF(G55="X",G56,IF(H55="X",H56,0))))</f>
        <v>0</v>
      </c>
      <c r="K55" s="113" t="str">
        <f>IF(COUNTBLANK(E55) + COUNTBLANK(F55) + COUNTBLANK(G55)+ COUNTBLANK(H55 )= 3,"","D")</f>
        <v>D</v>
      </c>
    </row>
    <row r="56" spans="1:26" ht="14.25" customHeight="1">
      <c r="A56" s="10"/>
      <c r="B56" s="136"/>
      <c r="C56" s="137" t="s">
        <v>184</v>
      </c>
      <c r="D56" s="117"/>
      <c r="E56" s="118">
        <v>0</v>
      </c>
      <c r="F56" s="120">
        <f>H56*0.4</f>
        <v>1.2000000000000002</v>
      </c>
      <c r="G56" s="120">
        <f>H56*0.75</f>
        <v>2.25</v>
      </c>
      <c r="H56" s="119">
        <v>3</v>
      </c>
      <c r="I56" s="129"/>
      <c r="J56" s="79"/>
      <c r="K56" s="219"/>
    </row>
    <row r="57" spans="1:26" ht="14.25" customHeight="1">
      <c r="A57" s="10"/>
      <c r="B57" s="136"/>
      <c r="C57" s="150" t="s">
        <v>185</v>
      </c>
      <c r="D57" s="151"/>
      <c r="E57" s="143"/>
      <c r="F57" s="161"/>
      <c r="G57" s="161"/>
      <c r="H57" s="161"/>
      <c r="I57" s="129"/>
      <c r="J57" s="79"/>
      <c r="K57" s="359" t="s">
        <v>132</v>
      </c>
    </row>
    <row r="58" spans="1:26" ht="24" customHeight="1">
      <c r="A58" s="10"/>
      <c r="B58" s="136"/>
      <c r="C58" s="299" t="s">
        <v>186</v>
      </c>
      <c r="D58" s="288"/>
      <c r="E58" s="143"/>
      <c r="F58" s="161"/>
      <c r="G58" s="161"/>
      <c r="H58" s="161"/>
      <c r="I58" s="129"/>
      <c r="J58" s="79"/>
      <c r="K58" s="347"/>
    </row>
    <row r="59" spans="1:26" ht="14.25" customHeight="1">
      <c r="A59" s="10"/>
      <c r="B59" s="136"/>
      <c r="C59" s="150" t="s">
        <v>187</v>
      </c>
      <c r="D59" s="151"/>
      <c r="E59" s="143"/>
      <c r="F59" s="161"/>
      <c r="G59" s="161"/>
      <c r="H59" s="161"/>
      <c r="I59" s="129"/>
      <c r="J59" s="79"/>
      <c r="K59" s="347"/>
    </row>
    <row r="60" spans="1:26" ht="14.25" customHeight="1">
      <c r="A60" s="10"/>
      <c r="B60" s="136"/>
      <c r="C60" s="150" t="s">
        <v>188</v>
      </c>
      <c r="D60" s="151"/>
      <c r="E60" s="143"/>
      <c r="F60" s="161"/>
      <c r="G60" s="161"/>
      <c r="H60" s="161"/>
      <c r="I60" s="129"/>
      <c r="J60" s="79"/>
      <c r="K60" s="347"/>
    </row>
    <row r="61" spans="1:26" ht="13.5" customHeight="1">
      <c r="A61" s="10"/>
      <c r="B61" s="136"/>
      <c r="C61" s="150" t="s">
        <v>189</v>
      </c>
      <c r="D61" s="151"/>
      <c r="E61" s="143"/>
      <c r="F61" s="161"/>
      <c r="G61" s="161"/>
      <c r="H61" s="161"/>
      <c r="I61" s="129"/>
      <c r="J61" s="79"/>
      <c r="K61" s="347"/>
    </row>
    <row r="62" spans="1:26" ht="13.5" customHeight="1">
      <c r="A62" s="10"/>
      <c r="B62" s="136"/>
      <c r="C62" s="150" t="s">
        <v>190</v>
      </c>
      <c r="D62" s="151"/>
      <c r="E62" s="143"/>
      <c r="F62" s="161"/>
      <c r="G62" s="161"/>
      <c r="H62" s="161"/>
      <c r="I62" s="129"/>
      <c r="J62" s="79"/>
      <c r="K62" s="347"/>
    </row>
    <row r="63" spans="1:26" ht="14.25" customHeight="1">
      <c r="A63" s="10"/>
      <c r="B63" s="136"/>
      <c r="C63" s="150" t="s">
        <v>77</v>
      </c>
      <c r="D63" s="151"/>
      <c r="E63" s="143"/>
      <c r="F63" s="161"/>
      <c r="G63" s="161"/>
      <c r="H63" s="161"/>
      <c r="I63" s="129"/>
      <c r="J63" s="79"/>
      <c r="K63" s="347"/>
    </row>
    <row r="64" spans="1:26" ht="25.5" customHeight="1">
      <c r="A64" s="10"/>
      <c r="B64" s="136"/>
      <c r="C64" s="299" t="s">
        <v>191</v>
      </c>
      <c r="D64" s="288"/>
      <c r="E64" s="143"/>
      <c r="F64" s="161"/>
      <c r="G64" s="161"/>
      <c r="H64" s="161"/>
      <c r="I64" s="129"/>
      <c r="J64" s="79"/>
      <c r="K64" s="322"/>
    </row>
    <row r="65" spans="1:12" ht="3.75" customHeight="1">
      <c r="A65" s="10"/>
      <c r="B65" s="136"/>
      <c r="C65" s="194"/>
      <c r="D65" s="194"/>
      <c r="E65" s="195"/>
      <c r="F65" s="196"/>
      <c r="G65" s="196"/>
      <c r="H65" s="196"/>
      <c r="I65" s="129"/>
      <c r="J65" s="79"/>
      <c r="K65" s="181"/>
    </row>
    <row r="66" spans="1:12" ht="5.25" customHeight="1">
      <c r="B66" s="91"/>
      <c r="C66" s="147"/>
      <c r="D66" s="77"/>
      <c r="E66" s="77"/>
      <c r="F66" s="77"/>
      <c r="G66" s="77"/>
      <c r="H66" s="77"/>
      <c r="I66" s="129"/>
      <c r="J66" s="79"/>
      <c r="K66" s="181"/>
    </row>
    <row r="67" spans="1:12" ht="24.6" customHeight="1">
      <c r="A67" s="80"/>
      <c r="B67" s="136"/>
      <c r="C67" s="197" t="s">
        <v>79</v>
      </c>
      <c r="D67" s="166"/>
      <c r="E67" s="167"/>
      <c r="F67" s="198" t="s">
        <v>80</v>
      </c>
      <c r="G67" s="199" t="s">
        <v>81</v>
      </c>
      <c r="H67" s="200">
        <f>J10+J29+J43+J55</f>
        <v>2.8000000000000003</v>
      </c>
      <c r="I67" s="201"/>
      <c r="J67" s="79"/>
      <c r="K67" s="181"/>
      <c r="L67" s="80"/>
    </row>
    <row r="68" spans="1:12" ht="8.25" customHeight="1">
      <c r="B68" s="91"/>
      <c r="C68" s="78"/>
      <c r="D68" s="77"/>
      <c r="E68" s="77"/>
      <c r="F68" s="77"/>
      <c r="G68" s="77"/>
      <c r="H68" s="77"/>
      <c r="I68" s="129"/>
      <c r="J68" s="79"/>
      <c r="K68" s="181"/>
    </row>
    <row r="69" spans="1:12" ht="13.5" customHeight="1">
      <c r="B69" s="91"/>
      <c r="C69" s="202" t="s">
        <v>82</v>
      </c>
      <c r="D69" s="77"/>
      <c r="E69" s="242" t="s">
        <v>127</v>
      </c>
      <c r="F69" s="77"/>
      <c r="G69" s="77"/>
      <c r="H69" s="77"/>
      <c r="I69" s="129"/>
      <c r="J69" s="79"/>
      <c r="K69" s="181"/>
    </row>
    <row r="70" spans="1:12" ht="13.5" customHeight="1">
      <c r="B70" s="91"/>
      <c r="C70" s="202" t="s">
        <v>84</v>
      </c>
      <c r="D70" s="77"/>
      <c r="E70" s="242" t="s">
        <v>192</v>
      </c>
      <c r="F70" s="77"/>
      <c r="G70" s="77"/>
      <c r="H70" s="77"/>
      <c r="I70" s="129"/>
      <c r="J70" s="79"/>
      <c r="K70" s="181"/>
    </row>
    <row r="71" spans="1:12" ht="9.75" customHeight="1">
      <c r="A71" s="40"/>
      <c r="B71" s="172"/>
      <c r="C71" s="173"/>
      <c r="D71" s="173"/>
      <c r="E71" s="173"/>
      <c r="F71" s="173"/>
      <c r="G71" s="173"/>
      <c r="H71" s="173"/>
      <c r="I71" s="174"/>
      <c r="J71" s="79"/>
      <c r="K71" s="181"/>
      <c r="L71" s="40"/>
    </row>
    <row r="72" spans="1:12" ht="14.25" customHeight="1">
      <c r="B72" s="91"/>
      <c r="C72" s="349" t="s">
        <v>85</v>
      </c>
      <c r="D72" s="292"/>
      <c r="E72" s="292"/>
      <c r="F72" s="292"/>
      <c r="G72" s="292"/>
      <c r="H72" s="337"/>
      <c r="I72" s="129"/>
      <c r="J72" s="79"/>
      <c r="K72" s="181"/>
    </row>
    <row r="73" spans="1:12" ht="14.25" customHeight="1">
      <c r="B73" s="91"/>
      <c r="C73" s="338" t="s">
        <v>86</v>
      </c>
      <c r="D73" s="288"/>
      <c r="E73" s="288"/>
      <c r="F73" s="288"/>
      <c r="G73" s="288"/>
      <c r="H73" s="332"/>
      <c r="I73" s="129"/>
      <c r="J73" s="79"/>
      <c r="K73" s="181"/>
    </row>
    <row r="74" spans="1:12" ht="14.25" customHeight="1">
      <c r="B74" s="91"/>
      <c r="C74" s="306"/>
      <c r="D74" s="288"/>
      <c r="E74" s="288"/>
      <c r="F74" s="288"/>
      <c r="G74" s="288"/>
      <c r="H74" s="332"/>
      <c r="I74" s="129"/>
      <c r="J74" s="79"/>
      <c r="K74" s="181"/>
    </row>
    <row r="75" spans="1:12" ht="31.5" customHeight="1">
      <c r="B75" s="91"/>
      <c r="C75" s="306"/>
      <c r="D75" s="288"/>
      <c r="E75" s="288"/>
      <c r="F75" s="288"/>
      <c r="G75" s="288"/>
      <c r="H75" s="332"/>
      <c r="I75" s="129"/>
      <c r="J75" s="79"/>
      <c r="K75" s="181"/>
    </row>
    <row r="76" spans="1:12" ht="14.25" customHeight="1">
      <c r="B76" s="91"/>
      <c r="C76" s="306"/>
      <c r="D76" s="288"/>
      <c r="E76" s="288"/>
      <c r="F76" s="288"/>
      <c r="G76" s="288"/>
      <c r="H76" s="332"/>
      <c r="I76" s="129"/>
      <c r="J76" s="79"/>
      <c r="K76" s="181"/>
    </row>
    <row r="77" spans="1:12" ht="14.25" customHeight="1">
      <c r="B77" s="91"/>
      <c r="C77" s="203" t="s">
        <v>87</v>
      </c>
      <c r="D77" s="204" t="s">
        <v>88</v>
      </c>
      <c r="E77" s="331" t="s">
        <v>89</v>
      </c>
      <c r="F77" s="288"/>
      <c r="G77" s="288"/>
      <c r="H77" s="332"/>
      <c r="I77" s="129"/>
      <c r="J77" s="79"/>
      <c r="K77" s="181"/>
    </row>
    <row r="78" spans="1:12" ht="35.25" customHeight="1">
      <c r="B78" s="91"/>
      <c r="C78" s="333" t="s">
        <v>90</v>
      </c>
      <c r="D78" s="288"/>
      <c r="E78" s="288"/>
      <c r="F78" s="288"/>
      <c r="G78" s="288"/>
      <c r="H78" s="332"/>
      <c r="I78" s="129"/>
      <c r="J78" s="79"/>
      <c r="K78" s="181"/>
    </row>
    <row r="79" spans="1:12" ht="34.5" customHeight="1">
      <c r="B79" s="91"/>
      <c r="C79" s="294"/>
      <c r="D79" s="295"/>
      <c r="E79" s="295"/>
      <c r="F79" s="295"/>
      <c r="G79" s="295"/>
      <c r="H79" s="334"/>
      <c r="I79" s="129"/>
      <c r="J79" s="79"/>
      <c r="K79" s="181"/>
    </row>
    <row r="80" spans="1:12" ht="5.25" customHeight="1">
      <c r="B80" s="177"/>
      <c r="C80" s="178"/>
      <c r="D80" s="179"/>
      <c r="E80" s="179"/>
      <c r="F80" s="179"/>
      <c r="G80" s="179"/>
      <c r="H80" s="179"/>
      <c r="I80" s="180"/>
      <c r="J80" s="79"/>
      <c r="K80" s="181"/>
    </row>
    <row r="81" spans="2:11" ht="14.25" customHeight="1">
      <c r="B81" s="77"/>
      <c r="C81" s="78"/>
      <c r="D81" s="77"/>
      <c r="E81" s="77"/>
      <c r="F81" s="77"/>
      <c r="G81" s="77"/>
      <c r="H81" s="77"/>
      <c r="I81" s="77"/>
      <c r="J81" s="79"/>
      <c r="K81" s="181"/>
    </row>
    <row r="82" spans="2:11" ht="14.25" customHeight="1">
      <c r="B82" s="77"/>
      <c r="C82" s="78"/>
      <c r="D82" s="77"/>
      <c r="E82" s="77"/>
      <c r="F82" s="77"/>
      <c r="G82" s="77"/>
      <c r="H82" s="77"/>
      <c r="I82" s="77"/>
      <c r="J82" s="79"/>
      <c r="K82" s="181"/>
    </row>
    <row r="83" spans="2:11" ht="14.25" customHeight="1">
      <c r="B83" s="77"/>
      <c r="C83" s="78"/>
      <c r="D83" s="77"/>
      <c r="E83" s="77"/>
      <c r="F83" s="77"/>
      <c r="G83" s="77"/>
      <c r="H83" s="77"/>
      <c r="I83" s="77"/>
      <c r="J83" s="79"/>
      <c r="K83" s="181"/>
    </row>
    <row r="84" spans="2:11" ht="14.25" customHeight="1"/>
    <row r="85" spans="2:11" ht="14.25" customHeight="1"/>
    <row r="86" spans="2:11" ht="14.25" customHeight="1"/>
    <row r="87" spans="2:11" ht="14.25" customHeight="1"/>
    <row r="88" spans="2:11" ht="14.25" customHeight="1"/>
    <row r="89" spans="2:11" ht="14.25" customHeight="1"/>
    <row r="90" spans="2:11" ht="14.25" customHeight="1"/>
    <row r="91" spans="2:11" ht="14.25" customHeight="1"/>
    <row r="92" spans="2:11" ht="14.25" customHeight="1"/>
    <row r="93" spans="2:11" ht="14.25" customHeight="1"/>
    <row r="94" spans="2:11" ht="14.25" customHeight="1"/>
    <row r="95" spans="2:11" ht="14.25" customHeight="1"/>
    <row r="96" spans="2:11"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36">
    <mergeCell ref="B2:C2"/>
    <mergeCell ref="D2:I2"/>
    <mergeCell ref="E3:H3"/>
    <mergeCell ref="E4:F4"/>
    <mergeCell ref="G4:H4"/>
    <mergeCell ref="E5:F5"/>
    <mergeCell ref="C6:C8"/>
    <mergeCell ref="D9:H9"/>
    <mergeCell ref="C10:D10"/>
    <mergeCell ref="C12:D12"/>
    <mergeCell ref="K12:K21"/>
    <mergeCell ref="C13:D13"/>
    <mergeCell ref="C14:D14"/>
    <mergeCell ref="K22:K26"/>
    <mergeCell ref="D28:H28"/>
    <mergeCell ref="C29:D29"/>
    <mergeCell ref="C31:D31"/>
    <mergeCell ref="K31:K40"/>
    <mergeCell ref="C34:D34"/>
    <mergeCell ref="C36:D36"/>
    <mergeCell ref="C37:D37"/>
    <mergeCell ref="K45:K52"/>
    <mergeCell ref="K57:K64"/>
    <mergeCell ref="C58:D58"/>
    <mergeCell ref="C64:D64"/>
    <mergeCell ref="C72:H72"/>
    <mergeCell ref="C73:H76"/>
    <mergeCell ref="E77:H77"/>
    <mergeCell ref="C78:H79"/>
    <mergeCell ref="D42:H42"/>
    <mergeCell ref="C43:D43"/>
    <mergeCell ref="C48:D48"/>
    <mergeCell ref="C50:D50"/>
    <mergeCell ref="C53:D53"/>
    <mergeCell ref="D54:H54"/>
    <mergeCell ref="C55:D55"/>
  </mergeCells>
  <pageMargins left="0.39370078740157483" right="0.39370078740157483" top="0.39370078740157483" bottom="0.39370078740157483" header="0" footer="0"/>
  <pageSetup paperSize="9" scale="55"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pageSetUpPr fitToPage="1"/>
  </sheetPr>
  <dimension ref="A1:Z1000"/>
  <sheetViews>
    <sheetView topLeftCell="A53" workbookViewId="0">
      <selection activeCell="M13" sqref="M13"/>
    </sheetView>
  </sheetViews>
  <sheetFormatPr baseColWidth="10" defaultColWidth="12.59765625" defaultRowHeight="15" customHeight="1"/>
  <cols>
    <col min="1" max="1" width="0.8984375" customWidth="1"/>
    <col min="2" max="2" width="5.3984375" customWidth="1"/>
    <col min="3" max="3" width="55" customWidth="1"/>
    <col min="4" max="4" width="5.69921875" customWidth="1"/>
    <col min="5" max="8" width="11.69921875" customWidth="1"/>
    <col min="9" max="9" width="0.69921875" customWidth="1"/>
    <col min="10" max="10" width="2.69921875" hidden="1" customWidth="1"/>
    <col min="11" max="11" width="20.19921875" customWidth="1"/>
    <col min="12" max="12" width="9.3984375" customWidth="1"/>
    <col min="13" max="13" width="10.59765625" customWidth="1"/>
    <col min="14" max="26" width="9.3984375" customWidth="1"/>
  </cols>
  <sheetData>
    <row r="1" spans="1:13" ht="4.5" customHeight="1" thickBot="1">
      <c r="B1" s="77"/>
      <c r="C1" s="78"/>
      <c r="D1" s="77"/>
      <c r="E1" s="77"/>
      <c r="F1" s="77"/>
      <c r="G1" s="77"/>
      <c r="H1" s="77"/>
      <c r="I1" s="77"/>
      <c r="J1" s="79"/>
      <c r="K1" s="181"/>
    </row>
    <row r="2" spans="1:13" ht="34.200000000000003" customHeight="1" thickBot="1">
      <c r="B2" s="364" t="str">
        <f>'données Admin'!D2</f>
        <v>BTS Électrotechnique</v>
      </c>
      <c r="C2" s="327"/>
      <c r="D2" s="365" t="s">
        <v>146</v>
      </c>
      <c r="E2" s="329"/>
      <c r="F2" s="329"/>
      <c r="G2" s="329"/>
      <c r="H2" s="329"/>
      <c r="I2" s="330"/>
      <c r="J2" s="79"/>
      <c r="K2" s="181"/>
    </row>
    <row r="3" spans="1:13" ht="25.8" customHeight="1">
      <c r="B3" s="83"/>
      <c r="C3" s="251" t="s">
        <v>208</v>
      </c>
      <c r="D3" s="82"/>
      <c r="E3" s="366">
        <f>'données Admin'!C10</f>
        <v>2023</v>
      </c>
      <c r="F3" s="315"/>
      <c r="G3" s="315"/>
      <c r="H3" s="356"/>
      <c r="I3" s="153"/>
      <c r="J3" s="79"/>
      <c r="K3" s="181"/>
    </row>
    <row r="4" spans="1:13" ht="19.5" customHeight="1">
      <c r="B4" s="83"/>
      <c r="C4" s="185" t="s">
        <v>35</v>
      </c>
      <c r="D4" s="85"/>
      <c r="E4" s="345" t="str">
        <f>'données Admin'!$C$12</f>
        <v>Pierre</v>
      </c>
      <c r="F4" s="325"/>
      <c r="G4" s="345" t="str">
        <f>'données Admin'!$C$14</f>
        <v>QUIROULE</v>
      </c>
      <c r="H4" s="325"/>
      <c r="I4" s="153"/>
      <c r="J4" s="79"/>
      <c r="K4" s="181"/>
    </row>
    <row r="5" spans="1:13" ht="19.5" customHeight="1">
      <c r="B5" s="83"/>
      <c r="C5" s="185" t="s">
        <v>36</v>
      </c>
      <c r="D5" s="85"/>
      <c r="E5" s="345" t="str">
        <f>'données Admin'!C18</f>
        <v>A2022 0000 0000</v>
      </c>
      <c r="F5" s="325"/>
      <c r="G5" s="275" t="s">
        <v>214</v>
      </c>
      <c r="H5" s="281" t="str">
        <f ca="1">IF(MID(CELL("nomfichier",A1),FIND("]",CELL("nomfichier",A1))+1,3)='données Admin'!C20,"OUI","NON")</f>
        <v>OUI</v>
      </c>
      <c r="I5" s="153"/>
      <c r="J5" s="79"/>
      <c r="K5" s="181"/>
    </row>
    <row r="6" spans="1:13" ht="15" customHeight="1">
      <c r="B6" s="91"/>
      <c r="C6" s="342" t="s">
        <v>147</v>
      </c>
      <c r="D6" s="87"/>
      <c r="E6" s="186" t="s">
        <v>19</v>
      </c>
      <c r="F6" s="187" t="s">
        <v>22</v>
      </c>
      <c r="G6" s="187" t="s">
        <v>25</v>
      </c>
      <c r="H6" s="187" t="s">
        <v>28</v>
      </c>
      <c r="I6" s="129"/>
      <c r="J6" s="79"/>
      <c r="K6" s="181"/>
    </row>
    <row r="7" spans="1:13" ht="69.75" customHeight="1">
      <c r="B7" s="91"/>
      <c r="C7" s="306"/>
      <c r="D7" s="92"/>
      <c r="E7" s="93" t="s">
        <v>20</v>
      </c>
      <c r="F7" s="93" t="s">
        <v>23</v>
      </c>
      <c r="G7" s="93" t="s">
        <v>26</v>
      </c>
      <c r="H7" s="93" t="s">
        <v>29</v>
      </c>
      <c r="I7" s="129"/>
      <c r="J7" s="79"/>
      <c r="K7" s="181"/>
    </row>
    <row r="8" spans="1:13" ht="26.25" customHeight="1">
      <c r="B8" s="91"/>
      <c r="C8" s="294"/>
      <c r="D8" s="95"/>
      <c r="E8" s="188">
        <v>0</v>
      </c>
      <c r="F8" s="189">
        <v>0.4</v>
      </c>
      <c r="G8" s="189">
        <v>0.75</v>
      </c>
      <c r="H8" s="189">
        <v>1</v>
      </c>
      <c r="I8" s="129"/>
      <c r="J8" s="79"/>
      <c r="K8" s="181"/>
    </row>
    <row r="9" spans="1:13" ht="17.25" customHeight="1" thickBot="1">
      <c r="B9" s="91"/>
      <c r="C9" s="78"/>
      <c r="D9" s="343" t="s">
        <v>38</v>
      </c>
      <c r="E9" s="344"/>
      <c r="F9" s="344"/>
      <c r="G9" s="344"/>
      <c r="H9" s="344"/>
      <c r="I9" s="129"/>
      <c r="J9" s="79"/>
      <c r="K9" s="181"/>
    </row>
    <row r="10" spans="1:13" ht="32.25" customHeight="1" thickBot="1">
      <c r="B10" s="213">
        <v>0.35</v>
      </c>
      <c r="C10" s="340" t="s">
        <v>148</v>
      </c>
      <c r="D10" s="298"/>
      <c r="E10" s="110"/>
      <c r="F10" s="111"/>
      <c r="G10" s="269"/>
      <c r="H10" s="112"/>
      <c r="I10" s="129"/>
      <c r="J10" s="79">
        <f>IF(E10="X",0,IF(F10="X",F11,IF(G10="X",G11,IF(H10="X",H11,0))))</f>
        <v>0</v>
      </c>
      <c r="K10" s="113" t="str">
        <f>IF(COUNTBLANK(E10) + COUNTBLANK(F10) + COUNTBLANK(G10)+ COUNTBLANK(H10 )= 3,"","D")</f>
        <v>D</v>
      </c>
      <c r="M10" s="113"/>
    </row>
    <row r="11" spans="1:13" ht="15" customHeight="1">
      <c r="A11" s="10"/>
      <c r="B11" s="115"/>
      <c r="C11" s="116" t="s">
        <v>137</v>
      </c>
      <c r="D11" s="117"/>
      <c r="E11" s="118">
        <v>0</v>
      </c>
      <c r="F11" s="120">
        <f>H11*0.4</f>
        <v>2.8000000000000003</v>
      </c>
      <c r="G11" s="120">
        <f>H11*0.75</f>
        <v>5.25</v>
      </c>
      <c r="H11" s="120">
        <v>7</v>
      </c>
      <c r="I11" s="129"/>
      <c r="J11" s="79"/>
      <c r="K11" s="181"/>
    </row>
    <row r="12" spans="1:13" ht="28.5" customHeight="1">
      <c r="A12" s="77"/>
      <c r="B12" s="123"/>
      <c r="C12" s="363" t="s">
        <v>149</v>
      </c>
      <c r="D12" s="325"/>
      <c r="E12" s="126"/>
      <c r="F12" s="126"/>
      <c r="G12" s="126"/>
      <c r="H12" s="126"/>
      <c r="I12" s="129"/>
      <c r="J12" s="79"/>
      <c r="K12" s="360" t="s">
        <v>142</v>
      </c>
      <c r="L12" s="237"/>
    </row>
    <row r="13" spans="1:13" ht="28.5" customHeight="1">
      <c r="A13" s="77"/>
      <c r="B13" s="123"/>
      <c r="C13" s="361" t="s">
        <v>150</v>
      </c>
      <c r="D13" s="325"/>
      <c r="E13" s="126"/>
      <c r="F13" s="126"/>
      <c r="G13" s="126"/>
      <c r="H13" s="126"/>
      <c r="I13" s="129"/>
      <c r="J13" s="79"/>
      <c r="K13" s="347"/>
      <c r="L13" s="77"/>
    </row>
    <row r="14" spans="1:13" ht="28.5" customHeight="1">
      <c r="A14" s="77"/>
      <c r="B14" s="123"/>
      <c r="C14" s="361" t="s">
        <v>151</v>
      </c>
      <c r="D14" s="325"/>
      <c r="E14" s="126"/>
      <c r="F14" s="126"/>
      <c r="G14" s="126"/>
      <c r="H14" s="126"/>
      <c r="I14" s="129"/>
      <c r="J14" s="79"/>
      <c r="K14" s="347"/>
      <c r="L14" s="77"/>
    </row>
    <row r="15" spans="1:13" ht="13.5" customHeight="1">
      <c r="A15" s="77"/>
      <c r="B15" s="123"/>
      <c r="C15" s="238" t="s">
        <v>152</v>
      </c>
      <c r="D15" s="238"/>
      <c r="E15" s="126"/>
      <c r="F15" s="126"/>
      <c r="G15" s="126"/>
      <c r="H15" s="126"/>
      <c r="I15" s="129"/>
      <c r="J15" s="79"/>
      <c r="K15" s="347"/>
      <c r="L15" s="77"/>
    </row>
    <row r="16" spans="1:13" ht="27" customHeight="1">
      <c r="A16" s="77"/>
      <c r="B16" s="123"/>
      <c r="C16" s="238" t="s">
        <v>153</v>
      </c>
      <c r="D16" s="238"/>
      <c r="E16" s="126"/>
      <c r="F16" s="126"/>
      <c r="G16" s="126"/>
      <c r="H16" s="126"/>
      <c r="I16" s="129"/>
      <c r="J16" s="79"/>
      <c r="K16" s="347"/>
      <c r="L16" s="77"/>
    </row>
    <row r="17" spans="1:12" ht="13.5" customHeight="1">
      <c r="A17" s="77"/>
      <c r="B17" s="123"/>
      <c r="C17" s="238" t="s">
        <v>154</v>
      </c>
      <c r="D17" s="238"/>
      <c r="E17" s="126"/>
      <c r="F17" s="126"/>
      <c r="G17" s="126"/>
      <c r="H17" s="126"/>
      <c r="I17" s="129"/>
      <c r="J17" s="79"/>
      <c r="K17" s="347"/>
      <c r="L17" s="77"/>
    </row>
    <row r="18" spans="1:12" ht="13.5" customHeight="1">
      <c r="A18" s="77"/>
      <c r="B18" s="123"/>
      <c r="C18" s="238" t="s">
        <v>155</v>
      </c>
      <c r="D18" s="238"/>
      <c r="E18" s="126"/>
      <c r="F18" s="126"/>
      <c r="G18" s="126"/>
      <c r="H18" s="126"/>
      <c r="I18" s="129"/>
      <c r="J18" s="79"/>
      <c r="K18" s="347"/>
      <c r="L18" s="77"/>
    </row>
    <row r="19" spans="1:12" ht="13.5" customHeight="1">
      <c r="A19" s="77"/>
      <c r="B19" s="123"/>
      <c r="C19" s="239" t="s">
        <v>156</v>
      </c>
      <c r="D19" s="239"/>
      <c r="E19" s="126"/>
      <c r="F19" s="126"/>
      <c r="G19" s="126"/>
      <c r="H19" s="126"/>
      <c r="I19" s="129"/>
      <c r="J19" s="79"/>
      <c r="K19" s="347"/>
      <c r="L19" s="77"/>
    </row>
    <row r="20" spans="1:12" ht="13.5" customHeight="1">
      <c r="A20" s="77"/>
      <c r="B20" s="123"/>
      <c r="C20" s="238" t="s">
        <v>157</v>
      </c>
      <c r="D20" s="238"/>
      <c r="E20" s="126"/>
      <c r="F20" s="126"/>
      <c r="G20" s="126"/>
      <c r="H20" s="126"/>
      <c r="I20" s="129"/>
      <c r="J20" s="79"/>
      <c r="K20" s="347"/>
      <c r="L20" s="77"/>
    </row>
    <row r="21" spans="1:12" ht="13.5" customHeight="1">
      <c r="A21" s="77"/>
      <c r="B21" s="123"/>
      <c r="C21" s="238" t="s">
        <v>158</v>
      </c>
      <c r="D21" s="238"/>
      <c r="E21" s="126"/>
      <c r="F21" s="126"/>
      <c r="G21" s="126"/>
      <c r="H21" s="126"/>
      <c r="I21" s="129"/>
      <c r="J21" s="79"/>
      <c r="K21" s="322"/>
      <c r="L21" s="77"/>
    </row>
    <row r="22" spans="1:12" ht="13.5" customHeight="1">
      <c r="A22" s="77"/>
      <c r="B22" s="123"/>
      <c r="C22" s="128" t="s">
        <v>159</v>
      </c>
      <c r="D22" s="128"/>
      <c r="E22" s="126"/>
      <c r="F22" s="126"/>
      <c r="G22" s="126"/>
      <c r="H22" s="126"/>
      <c r="I22" s="129"/>
      <c r="J22" s="79"/>
      <c r="K22" s="362" t="s">
        <v>132</v>
      </c>
      <c r="L22" s="77"/>
    </row>
    <row r="23" spans="1:12" ht="13.5" customHeight="1">
      <c r="A23" s="77"/>
      <c r="B23" s="123"/>
      <c r="C23" s="128" t="s">
        <v>160</v>
      </c>
      <c r="D23" s="128"/>
      <c r="E23" s="126"/>
      <c r="F23" s="126"/>
      <c r="G23" s="126"/>
      <c r="H23" s="126"/>
      <c r="I23" s="129"/>
      <c r="J23" s="79"/>
      <c r="K23" s="347"/>
      <c r="L23" s="77"/>
    </row>
    <row r="24" spans="1:12" ht="13.5" customHeight="1">
      <c r="A24" s="77"/>
      <c r="B24" s="123"/>
      <c r="C24" s="128" t="s">
        <v>161</v>
      </c>
      <c r="D24" s="128"/>
      <c r="E24" s="126"/>
      <c r="F24" s="126"/>
      <c r="G24" s="126"/>
      <c r="H24" s="126"/>
      <c r="I24" s="129"/>
      <c r="J24" s="79"/>
      <c r="K24" s="347"/>
      <c r="L24" s="77"/>
    </row>
    <row r="25" spans="1:12" ht="13.5" customHeight="1">
      <c r="A25" s="77"/>
      <c r="B25" s="123"/>
      <c r="C25" s="128" t="s">
        <v>162</v>
      </c>
      <c r="D25" s="128"/>
      <c r="E25" s="126"/>
      <c r="F25" s="126"/>
      <c r="G25" s="126"/>
      <c r="H25" s="126"/>
      <c r="I25" s="129"/>
      <c r="J25" s="79"/>
      <c r="K25" s="347"/>
      <c r="L25" s="77"/>
    </row>
    <row r="26" spans="1:12" ht="13.5" customHeight="1">
      <c r="A26" s="77"/>
      <c r="B26" s="123"/>
      <c r="C26" s="128" t="s">
        <v>163</v>
      </c>
      <c r="D26" s="128"/>
      <c r="E26" s="126"/>
      <c r="F26" s="126"/>
      <c r="G26" s="126"/>
      <c r="H26" s="126"/>
      <c r="I26" s="129"/>
      <c r="J26" s="79"/>
      <c r="K26" s="322"/>
      <c r="L26" s="77"/>
    </row>
    <row r="27" spans="1:12" ht="6" customHeight="1">
      <c r="B27" s="91"/>
      <c r="C27" s="78"/>
      <c r="D27" s="77"/>
      <c r="E27" s="77"/>
      <c r="F27" s="77"/>
      <c r="G27" s="77"/>
      <c r="H27" s="77"/>
      <c r="I27" s="129"/>
      <c r="J27" s="79"/>
      <c r="K27" s="181"/>
    </row>
    <row r="28" spans="1:12" ht="16.5" customHeight="1" thickBot="1">
      <c r="B28" s="91"/>
      <c r="C28" s="78"/>
      <c r="D28" s="339" t="s">
        <v>38</v>
      </c>
      <c r="E28" s="302"/>
      <c r="F28" s="302"/>
      <c r="G28" s="302"/>
      <c r="H28" s="302"/>
      <c r="I28" s="129"/>
      <c r="J28" s="79"/>
      <c r="K28" s="181"/>
    </row>
    <row r="29" spans="1:12" ht="23.4" customHeight="1" thickBot="1">
      <c r="A29" s="130"/>
      <c r="B29" s="240">
        <v>0.25</v>
      </c>
      <c r="C29" s="341" t="s">
        <v>164</v>
      </c>
      <c r="D29" s="298"/>
      <c r="E29" s="132"/>
      <c r="F29" s="133"/>
      <c r="G29" s="267"/>
      <c r="H29" s="134"/>
      <c r="I29" s="191"/>
      <c r="J29" s="79">
        <f>IF(E29="X",0,IF(F29="X",F30,IF(G29="X",G30,IF(H29="X",H30,0))))</f>
        <v>0</v>
      </c>
      <c r="K29" s="113" t="str">
        <f>IF(COUNTBLANK(E29) + COUNTBLANK(F29) + COUNTBLANK(G29)+ COUNTBLANK(H29 )= 3,"","D")</f>
        <v>D</v>
      </c>
      <c r="L29" s="130"/>
    </row>
    <row r="30" spans="1:12" ht="14.25" customHeight="1">
      <c r="A30" s="10"/>
      <c r="B30" s="136"/>
      <c r="C30" s="137" t="s">
        <v>98</v>
      </c>
      <c r="D30" s="117"/>
      <c r="E30" s="118">
        <v>0</v>
      </c>
      <c r="F30" s="120">
        <f>H30*0.4</f>
        <v>2</v>
      </c>
      <c r="G30" s="120">
        <f>H30*0.75</f>
        <v>3.75</v>
      </c>
      <c r="H30" s="120">
        <v>5</v>
      </c>
      <c r="I30" s="129"/>
      <c r="J30" s="79"/>
      <c r="K30" s="219"/>
    </row>
    <row r="31" spans="1:12" ht="14.25" customHeight="1">
      <c r="A31" s="77"/>
      <c r="B31" s="136"/>
      <c r="C31" s="310" t="s">
        <v>165</v>
      </c>
      <c r="D31" s="288"/>
      <c r="E31" s="143"/>
      <c r="F31" s="161"/>
      <c r="G31" s="144"/>
      <c r="H31" s="161"/>
      <c r="I31" s="129"/>
      <c r="J31" s="79"/>
      <c r="K31" s="359" t="s">
        <v>132</v>
      </c>
      <c r="L31" s="77"/>
    </row>
    <row r="32" spans="1:12" ht="14.25" customHeight="1">
      <c r="A32" s="77"/>
      <c r="B32" s="136"/>
      <c r="C32" s="124" t="s">
        <v>45</v>
      </c>
      <c r="D32" s="192"/>
      <c r="E32" s="143"/>
      <c r="F32" s="161"/>
      <c r="G32" s="144"/>
      <c r="H32" s="161"/>
      <c r="I32" s="129"/>
      <c r="J32" s="79"/>
      <c r="K32" s="347"/>
      <c r="L32" s="77"/>
    </row>
    <row r="33" spans="1:12" ht="14.25" customHeight="1">
      <c r="A33" s="77"/>
      <c r="B33" s="136"/>
      <c r="C33" s="124" t="s">
        <v>166</v>
      </c>
      <c r="D33" s="192"/>
      <c r="E33" s="143"/>
      <c r="F33" s="161"/>
      <c r="G33" s="144"/>
      <c r="H33" s="161"/>
      <c r="I33" s="129"/>
      <c r="J33" s="79"/>
      <c r="K33" s="347"/>
      <c r="L33" s="77"/>
    </row>
    <row r="34" spans="1:12" ht="18.75" customHeight="1">
      <c r="A34" s="77"/>
      <c r="B34" s="136"/>
      <c r="C34" s="310" t="s">
        <v>167</v>
      </c>
      <c r="D34" s="288"/>
      <c r="E34" s="143"/>
      <c r="F34" s="161"/>
      <c r="G34" s="144"/>
      <c r="H34" s="161"/>
      <c r="I34" s="129"/>
      <c r="J34" s="79"/>
      <c r="K34" s="347"/>
      <c r="L34" s="77"/>
    </row>
    <row r="35" spans="1:12" ht="14.25" customHeight="1">
      <c r="A35" s="77"/>
      <c r="B35" s="136"/>
      <c r="C35" s="124" t="s">
        <v>168</v>
      </c>
      <c r="D35" s="192"/>
      <c r="E35" s="143"/>
      <c r="F35" s="161"/>
      <c r="G35" s="144"/>
      <c r="H35" s="161"/>
      <c r="I35" s="129"/>
      <c r="J35" s="79"/>
      <c r="K35" s="347"/>
      <c r="L35" s="77"/>
    </row>
    <row r="36" spans="1:12" ht="14.25" customHeight="1">
      <c r="A36" s="77"/>
      <c r="B36" s="136"/>
      <c r="C36" s="310" t="s">
        <v>169</v>
      </c>
      <c r="D36" s="288"/>
      <c r="E36" s="143"/>
      <c r="F36" s="161"/>
      <c r="G36" s="144"/>
      <c r="H36" s="161"/>
      <c r="I36" s="129"/>
      <c r="J36" s="79"/>
      <c r="K36" s="347"/>
      <c r="L36" s="77"/>
    </row>
    <row r="37" spans="1:12" ht="25.5" customHeight="1">
      <c r="A37" s="77"/>
      <c r="B37" s="136"/>
      <c r="C37" s="310" t="s">
        <v>170</v>
      </c>
      <c r="D37" s="288"/>
      <c r="E37" s="143"/>
      <c r="F37" s="161"/>
      <c r="G37" s="144"/>
      <c r="H37" s="161"/>
      <c r="I37" s="129"/>
      <c r="J37" s="79"/>
      <c r="K37" s="347"/>
      <c r="L37" s="77"/>
    </row>
    <row r="38" spans="1:12" ht="14.25" customHeight="1">
      <c r="A38" s="77"/>
      <c r="B38" s="136"/>
      <c r="C38" s="124" t="s">
        <v>171</v>
      </c>
      <c r="D38" s="192"/>
      <c r="E38" s="143"/>
      <c r="F38" s="161"/>
      <c r="G38" s="144"/>
      <c r="H38" s="161"/>
      <c r="I38" s="129"/>
      <c r="J38" s="79"/>
      <c r="K38" s="347"/>
      <c r="L38" s="77"/>
    </row>
    <row r="39" spans="1:12" ht="15.75" customHeight="1">
      <c r="A39" s="77"/>
      <c r="B39" s="136"/>
      <c r="C39" s="124" t="s">
        <v>172</v>
      </c>
      <c r="D39" s="192"/>
      <c r="E39" s="143"/>
      <c r="F39" s="161"/>
      <c r="G39" s="144"/>
      <c r="H39" s="161"/>
      <c r="I39" s="129"/>
      <c r="J39" s="79"/>
      <c r="K39" s="347"/>
      <c r="L39" s="77"/>
    </row>
    <row r="40" spans="1:12" ht="15.75" customHeight="1">
      <c r="A40" s="77"/>
      <c r="B40" s="136"/>
      <c r="C40" s="124" t="s">
        <v>173</v>
      </c>
      <c r="D40" s="192"/>
      <c r="E40" s="143"/>
      <c r="F40" s="161"/>
      <c r="G40" s="144"/>
      <c r="H40" s="161"/>
      <c r="I40" s="129"/>
      <c r="J40" s="79"/>
      <c r="K40" s="322"/>
      <c r="L40" s="77"/>
    </row>
    <row r="41" spans="1:12" ht="6" customHeight="1">
      <c r="B41" s="91"/>
      <c r="C41" s="147"/>
      <c r="D41" s="78"/>
      <c r="E41" s="78"/>
      <c r="F41" s="78"/>
      <c r="G41" s="78"/>
      <c r="H41" s="78"/>
      <c r="I41" s="129"/>
      <c r="J41" s="79"/>
      <c r="K41" s="181"/>
    </row>
    <row r="42" spans="1:12" ht="16.5" customHeight="1" thickBot="1">
      <c r="B42" s="123"/>
      <c r="C42" s="78"/>
      <c r="D42" s="339" t="s">
        <v>38</v>
      </c>
      <c r="E42" s="302"/>
      <c r="F42" s="302"/>
      <c r="G42" s="302"/>
      <c r="H42" s="302"/>
      <c r="I42" s="129"/>
      <c r="J42" s="79"/>
      <c r="K42" s="181"/>
    </row>
    <row r="43" spans="1:12" ht="36" customHeight="1" thickBot="1">
      <c r="B43" s="213">
        <v>0.25</v>
      </c>
      <c r="C43" s="340" t="s">
        <v>174</v>
      </c>
      <c r="D43" s="298"/>
      <c r="E43" s="110"/>
      <c r="F43" s="111"/>
      <c r="G43" s="266"/>
      <c r="H43" s="112"/>
      <c r="I43" s="129"/>
      <c r="J43" s="79">
        <f>IF(E43="X",0,IF(F43="X",F44,IF(G43="X",G44,IF(H43="X",H44,0))))</f>
        <v>0</v>
      </c>
      <c r="K43" s="113" t="str">
        <f>IF(COUNTBLANK(E43) + COUNTBLANK(F43) + COUNTBLANK(G43)+ COUNTBLANK(H43 )= 3,"","D")</f>
        <v>D</v>
      </c>
    </row>
    <row r="44" spans="1:12" ht="14.25" customHeight="1">
      <c r="A44" s="10"/>
      <c r="B44" s="136"/>
      <c r="C44" s="137" t="s">
        <v>98</v>
      </c>
      <c r="D44" s="117"/>
      <c r="E44" s="118">
        <v>0</v>
      </c>
      <c r="F44" s="120">
        <f>H44*0.4</f>
        <v>2</v>
      </c>
      <c r="G44" s="120">
        <f>H44*0.75</f>
        <v>3.75</v>
      </c>
      <c r="H44" s="120">
        <v>5</v>
      </c>
      <c r="I44" s="129"/>
      <c r="J44" s="79"/>
      <c r="K44" s="219"/>
    </row>
    <row r="45" spans="1:12" ht="13.5" customHeight="1">
      <c r="A45" s="10"/>
      <c r="B45" s="136"/>
      <c r="C45" s="124" t="s">
        <v>175</v>
      </c>
      <c r="D45" s="192"/>
      <c r="E45" s="193"/>
      <c r="F45" s="161"/>
      <c r="G45" s="161"/>
      <c r="H45" s="161"/>
      <c r="I45" s="129"/>
      <c r="J45" s="79"/>
      <c r="K45" s="359" t="s">
        <v>132</v>
      </c>
    </row>
    <row r="46" spans="1:12" ht="25.5" customHeight="1">
      <c r="A46" s="10"/>
      <c r="B46" s="136"/>
      <c r="C46" s="124" t="s">
        <v>176</v>
      </c>
      <c r="D46" s="192"/>
      <c r="E46" s="193"/>
      <c r="F46" s="161"/>
      <c r="G46" s="161"/>
      <c r="H46" s="161"/>
      <c r="I46" s="129"/>
      <c r="J46" s="79"/>
      <c r="K46" s="347"/>
    </row>
    <row r="47" spans="1:12" ht="14.25" customHeight="1">
      <c r="A47" s="10"/>
      <c r="B47" s="136"/>
      <c r="C47" s="124" t="s">
        <v>177</v>
      </c>
      <c r="D47" s="192"/>
      <c r="E47" s="193"/>
      <c r="F47" s="161"/>
      <c r="G47" s="161"/>
      <c r="H47" s="161"/>
      <c r="I47" s="129"/>
      <c r="J47" s="79"/>
      <c r="K47" s="347"/>
    </row>
    <row r="48" spans="1:12" ht="14.25" customHeight="1">
      <c r="A48" s="10"/>
      <c r="B48" s="136"/>
      <c r="C48" s="310" t="s">
        <v>178</v>
      </c>
      <c r="D48" s="288"/>
      <c r="E48" s="193"/>
      <c r="F48" s="161"/>
      <c r="G48" s="161"/>
      <c r="H48" s="161"/>
      <c r="I48" s="129"/>
      <c r="J48" s="79"/>
      <c r="K48" s="347"/>
    </row>
    <row r="49" spans="1:26" ht="16.5" customHeight="1">
      <c r="A49" s="10"/>
      <c r="B49" s="136"/>
      <c r="C49" s="124" t="s">
        <v>179</v>
      </c>
      <c r="D49" s="192"/>
      <c r="E49" s="193"/>
      <c r="F49" s="161"/>
      <c r="G49" s="161"/>
      <c r="H49" s="161"/>
      <c r="I49" s="129"/>
      <c r="J49" s="79"/>
      <c r="K49" s="347"/>
    </row>
    <row r="50" spans="1:26" ht="14.25" customHeight="1">
      <c r="A50" s="10"/>
      <c r="B50" s="136"/>
      <c r="C50" s="310" t="s">
        <v>180</v>
      </c>
      <c r="D50" s="288"/>
      <c r="E50" s="193"/>
      <c r="F50" s="161"/>
      <c r="G50" s="161"/>
      <c r="H50" s="161"/>
      <c r="I50" s="129"/>
      <c r="J50" s="79"/>
      <c r="K50" s="347"/>
    </row>
    <row r="51" spans="1:26" ht="25.5" customHeight="1">
      <c r="A51" s="10"/>
      <c r="B51" s="136"/>
      <c r="C51" s="124" t="s">
        <v>181</v>
      </c>
      <c r="D51" s="124"/>
      <c r="E51" s="193"/>
      <c r="F51" s="161"/>
      <c r="G51" s="161"/>
      <c r="H51" s="161"/>
      <c r="I51" s="129"/>
      <c r="J51" s="79"/>
      <c r="K51" s="347"/>
    </row>
    <row r="52" spans="1:26" ht="14.25" customHeight="1">
      <c r="A52" s="10"/>
      <c r="B52" s="136"/>
      <c r="C52" s="124" t="s">
        <v>182</v>
      </c>
      <c r="D52" s="124"/>
      <c r="E52" s="193"/>
      <c r="F52" s="161"/>
      <c r="G52" s="161"/>
      <c r="H52" s="161"/>
      <c r="I52" s="129"/>
      <c r="J52" s="79"/>
      <c r="K52" s="322"/>
    </row>
    <row r="53" spans="1:26" ht="8.25" customHeight="1">
      <c r="A53" s="10"/>
      <c r="B53" s="136"/>
      <c r="C53" s="357"/>
      <c r="D53" s="288"/>
      <c r="E53" s="194"/>
      <c r="F53" s="196"/>
      <c r="G53" s="196"/>
      <c r="H53" s="196"/>
      <c r="I53" s="129"/>
      <c r="J53" s="79"/>
      <c r="K53" s="190"/>
      <c r="L53" s="10"/>
      <c r="M53" s="10"/>
      <c r="N53" s="10"/>
      <c r="O53" s="10"/>
      <c r="P53" s="10"/>
      <c r="Q53" s="10"/>
      <c r="R53" s="10"/>
      <c r="S53" s="10"/>
      <c r="T53" s="10"/>
      <c r="U53" s="10"/>
      <c r="V53" s="10"/>
      <c r="W53" s="10"/>
      <c r="X53" s="10"/>
      <c r="Y53" s="10"/>
      <c r="Z53" s="10"/>
    </row>
    <row r="54" spans="1:26" ht="15.75" customHeight="1" thickBot="1">
      <c r="A54" s="10"/>
      <c r="B54" s="136"/>
      <c r="C54" s="241"/>
      <c r="D54" s="358" t="s">
        <v>38</v>
      </c>
      <c r="E54" s="302"/>
      <c r="F54" s="302"/>
      <c r="G54" s="302"/>
      <c r="H54" s="302"/>
      <c r="I54" s="129"/>
      <c r="J54" s="79"/>
      <c r="K54" s="190"/>
      <c r="L54" s="10"/>
      <c r="M54" s="10"/>
      <c r="N54" s="10"/>
      <c r="O54" s="10"/>
      <c r="P54" s="10"/>
      <c r="Q54" s="10"/>
      <c r="R54" s="10"/>
      <c r="S54" s="10"/>
      <c r="T54" s="10"/>
      <c r="U54" s="10"/>
      <c r="V54" s="10"/>
      <c r="W54" s="10"/>
      <c r="X54" s="10"/>
      <c r="Y54" s="10"/>
      <c r="Z54" s="10"/>
    </row>
    <row r="55" spans="1:26" ht="36" customHeight="1" thickBot="1">
      <c r="B55" s="213">
        <v>0.15</v>
      </c>
      <c r="C55" s="340" t="s">
        <v>183</v>
      </c>
      <c r="D55" s="298"/>
      <c r="E55" s="110"/>
      <c r="F55" s="111"/>
      <c r="G55" s="266"/>
      <c r="H55" s="112"/>
      <c r="I55" s="129"/>
      <c r="J55" s="79">
        <f>IF(E55="X",0,IF(F55="X",F56,IF(G55="X",G56,IF(H55="X",H56,0))))</f>
        <v>0</v>
      </c>
      <c r="K55" s="113" t="str">
        <f>IF(COUNTBLANK(E55) + COUNTBLANK(F55) + COUNTBLANK(G55)+ COUNTBLANK(H55 )= 3,"","D")</f>
        <v>D</v>
      </c>
    </row>
    <row r="56" spans="1:26" ht="14.25" customHeight="1">
      <c r="A56" s="10"/>
      <c r="B56" s="136"/>
      <c r="C56" s="137" t="s">
        <v>184</v>
      </c>
      <c r="D56" s="117"/>
      <c r="E56" s="118">
        <v>0</v>
      </c>
      <c r="F56" s="120">
        <f>H56*0.4</f>
        <v>1.2000000000000002</v>
      </c>
      <c r="G56" s="120">
        <f>H56*0.75</f>
        <v>2.25</v>
      </c>
      <c r="H56" s="119">
        <v>3</v>
      </c>
      <c r="I56" s="129"/>
      <c r="J56" s="79"/>
      <c r="K56" s="219"/>
    </row>
    <row r="57" spans="1:26" ht="14.25" customHeight="1">
      <c r="A57" s="10"/>
      <c r="B57" s="136"/>
      <c r="C57" s="150" t="s">
        <v>185</v>
      </c>
      <c r="D57" s="151"/>
      <c r="E57" s="143"/>
      <c r="F57" s="161"/>
      <c r="G57" s="161"/>
      <c r="H57" s="161"/>
      <c r="I57" s="129"/>
      <c r="J57" s="79"/>
      <c r="K57" s="359" t="s">
        <v>132</v>
      </c>
    </row>
    <row r="58" spans="1:26" ht="24" customHeight="1">
      <c r="A58" s="10"/>
      <c r="B58" s="136"/>
      <c r="C58" s="299" t="s">
        <v>186</v>
      </c>
      <c r="D58" s="288"/>
      <c r="E58" s="143"/>
      <c r="F58" s="161"/>
      <c r="G58" s="161"/>
      <c r="H58" s="161"/>
      <c r="I58" s="129"/>
      <c r="J58" s="79"/>
      <c r="K58" s="347"/>
    </row>
    <row r="59" spans="1:26" ht="14.25" customHeight="1">
      <c r="A59" s="10"/>
      <c r="B59" s="136"/>
      <c r="C59" s="150" t="s">
        <v>187</v>
      </c>
      <c r="D59" s="151"/>
      <c r="E59" s="143"/>
      <c r="F59" s="161"/>
      <c r="G59" s="161"/>
      <c r="H59" s="161"/>
      <c r="I59" s="129"/>
      <c r="J59" s="79"/>
      <c r="K59" s="347"/>
    </row>
    <row r="60" spans="1:26" ht="14.25" customHeight="1">
      <c r="A60" s="10"/>
      <c r="B60" s="136"/>
      <c r="C60" s="150" t="s">
        <v>188</v>
      </c>
      <c r="D60" s="151"/>
      <c r="E60" s="143"/>
      <c r="F60" s="161"/>
      <c r="G60" s="161"/>
      <c r="H60" s="161"/>
      <c r="I60" s="129"/>
      <c r="J60" s="79"/>
      <c r="K60" s="347"/>
    </row>
    <row r="61" spans="1:26" ht="13.5" customHeight="1">
      <c r="A61" s="10"/>
      <c r="B61" s="136"/>
      <c r="C61" s="150" t="s">
        <v>189</v>
      </c>
      <c r="D61" s="151"/>
      <c r="E61" s="143"/>
      <c r="F61" s="161"/>
      <c r="G61" s="161"/>
      <c r="H61" s="161"/>
      <c r="I61" s="129"/>
      <c r="J61" s="79"/>
      <c r="K61" s="347"/>
    </row>
    <row r="62" spans="1:26" ht="13.5" customHeight="1">
      <c r="A62" s="10"/>
      <c r="B62" s="136"/>
      <c r="C62" s="150" t="s">
        <v>190</v>
      </c>
      <c r="D62" s="151"/>
      <c r="E62" s="143"/>
      <c r="F62" s="161"/>
      <c r="G62" s="161"/>
      <c r="H62" s="161"/>
      <c r="I62" s="129"/>
      <c r="J62" s="79"/>
      <c r="K62" s="347"/>
    </row>
    <row r="63" spans="1:26" ht="14.25" customHeight="1">
      <c r="A63" s="10"/>
      <c r="B63" s="136"/>
      <c r="C63" s="150" t="s">
        <v>77</v>
      </c>
      <c r="D63" s="151"/>
      <c r="E63" s="143"/>
      <c r="F63" s="161"/>
      <c r="G63" s="161"/>
      <c r="H63" s="161"/>
      <c r="I63" s="129"/>
      <c r="J63" s="79"/>
      <c r="K63" s="347"/>
    </row>
    <row r="64" spans="1:26" ht="25.5" customHeight="1">
      <c r="A64" s="10"/>
      <c r="B64" s="136"/>
      <c r="C64" s="299" t="s">
        <v>191</v>
      </c>
      <c r="D64" s="288"/>
      <c r="E64" s="143"/>
      <c r="F64" s="161"/>
      <c r="G64" s="161"/>
      <c r="H64" s="161"/>
      <c r="I64" s="129"/>
      <c r="J64" s="79"/>
      <c r="K64" s="322"/>
    </row>
    <row r="65" spans="1:12" ht="3.75" customHeight="1">
      <c r="A65" s="10"/>
      <c r="B65" s="136"/>
      <c r="C65" s="194"/>
      <c r="D65" s="194"/>
      <c r="E65" s="195"/>
      <c r="F65" s="196"/>
      <c r="G65" s="196"/>
      <c r="H65" s="196"/>
      <c r="I65" s="129"/>
      <c r="J65" s="79"/>
      <c r="K65" s="181"/>
    </row>
    <row r="66" spans="1:12" ht="5.25" customHeight="1" thickBot="1">
      <c r="B66" s="91"/>
      <c r="C66" s="147"/>
      <c r="D66" s="77"/>
      <c r="E66" s="77"/>
      <c r="F66" s="77"/>
      <c r="G66" s="77"/>
      <c r="H66" s="77"/>
      <c r="I66" s="129"/>
      <c r="J66" s="79"/>
      <c r="K66" s="181"/>
    </row>
    <row r="67" spans="1:12" ht="39" customHeight="1" thickBot="1">
      <c r="A67" s="80"/>
      <c r="B67" s="136"/>
      <c r="C67" s="197" t="s">
        <v>79</v>
      </c>
      <c r="D67" s="166"/>
      <c r="E67" s="167"/>
      <c r="F67" s="198" t="s">
        <v>80</v>
      </c>
      <c r="G67" s="199" t="s">
        <v>81</v>
      </c>
      <c r="H67" s="200">
        <f>J10+J29+J43+J55</f>
        <v>0</v>
      </c>
      <c r="I67" s="201"/>
      <c r="J67" s="79"/>
      <c r="K67" s="181"/>
      <c r="L67" s="80"/>
    </row>
    <row r="68" spans="1:12" ht="8.25" customHeight="1">
      <c r="B68" s="91"/>
      <c r="C68" s="78"/>
      <c r="D68" s="77"/>
      <c r="E68" s="77"/>
      <c r="F68" s="77"/>
      <c r="G68" s="77"/>
      <c r="H68" s="77"/>
      <c r="I68" s="129"/>
      <c r="J68" s="79"/>
      <c r="K68" s="181"/>
    </row>
    <row r="69" spans="1:12" ht="13.5" customHeight="1">
      <c r="B69" s="91"/>
      <c r="C69" s="202" t="s">
        <v>82</v>
      </c>
      <c r="D69" s="77"/>
      <c r="E69" s="242" t="s">
        <v>127</v>
      </c>
      <c r="F69" s="77"/>
      <c r="G69" s="77"/>
      <c r="H69" s="77"/>
      <c r="I69" s="129"/>
      <c r="J69" s="79"/>
      <c r="K69" s="181"/>
    </row>
    <row r="70" spans="1:12" ht="13.5" customHeight="1">
      <c r="B70" s="91"/>
      <c r="C70" s="202" t="s">
        <v>84</v>
      </c>
      <c r="D70" s="77"/>
      <c r="E70" s="242" t="s">
        <v>192</v>
      </c>
      <c r="F70" s="77"/>
      <c r="G70" s="77"/>
      <c r="H70" s="77"/>
      <c r="I70" s="129"/>
      <c r="J70" s="79"/>
      <c r="K70" s="181"/>
    </row>
    <row r="71" spans="1:12" ht="9.75" customHeight="1">
      <c r="A71" s="40"/>
      <c r="B71" s="172"/>
      <c r="C71" s="173"/>
      <c r="D71" s="173"/>
      <c r="E71" s="173"/>
      <c r="F71" s="173"/>
      <c r="G71" s="173"/>
      <c r="H71" s="173"/>
      <c r="I71" s="174"/>
      <c r="J71" s="79"/>
      <c r="K71" s="181"/>
      <c r="L71" s="40"/>
    </row>
    <row r="72" spans="1:12" ht="14.25" customHeight="1">
      <c r="B72" s="91"/>
      <c r="C72" s="349" t="s">
        <v>85</v>
      </c>
      <c r="D72" s="292"/>
      <c r="E72" s="292"/>
      <c r="F72" s="292"/>
      <c r="G72" s="292"/>
      <c r="H72" s="337"/>
      <c r="I72" s="129"/>
      <c r="J72" s="79"/>
      <c r="K72" s="181"/>
    </row>
    <row r="73" spans="1:12" ht="14.25" customHeight="1">
      <c r="B73" s="91"/>
      <c r="C73" s="338" t="s">
        <v>86</v>
      </c>
      <c r="D73" s="288"/>
      <c r="E73" s="288"/>
      <c r="F73" s="288"/>
      <c r="G73" s="288"/>
      <c r="H73" s="332"/>
      <c r="I73" s="129"/>
      <c r="J73" s="79"/>
      <c r="K73" s="181"/>
    </row>
    <row r="74" spans="1:12" ht="14.25" customHeight="1">
      <c r="B74" s="91"/>
      <c r="C74" s="306"/>
      <c r="D74" s="288"/>
      <c r="E74" s="288"/>
      <c r="F74" s="288"/>
      <c r="G74" s="288"/>
      <c r="H74" s="332"/>
      <c r="I74" s="129"/>
      <c r="J74" s="79"/>
      <c r="K74" s="181"/>
    </row>
    <row r="75" spans="1:12" ht="31.5" customHeight="1">
      <c r="B75" s="91"/>
      <c r="C75" s="306"/>
      <c r="D75" s="288"/>
      <c r="E75" s="288"/>
      <c r="F75" s="288"/>
      <c r="G75" s="288"/>
      <c r="H75" s="332"/>
      <c r="I75" s="129"/>
      <c r="J75" s="79"/>
      <c r="K75" s="181"/>
    </row>
    <row r="76" spans="1:12" ht="14.25" customHeight="1">
      <c r="B76" s="91"/>
      <c r="C76" s="306"/>
      <c r="D76" s="288"/>
      <c r="E76" s="288"/>
      <c r="F76" s="288"/>
      <c r="G76" s="288"/>
      <c r="H76" s="332"/>
      <c r="I76" s="129"/>
      <c r="J76" s="79"/>
      <c r="K76" s="181"/>
    </row>
    <row r="77" spans="1:12" ht="14.25" customHeight="1">
      <c r="B77" s="91"/>
      <c r="C77" s="203" t="s">
        <v>87</v>
      </c>
      <c r="D77" s="204" t="s">
        <v>88</v>
      </c>
      <c r="E77" s="331" t="s">
        <v>89</v>
      </c>
      <c r="F77" s="288"/>
      <c r="G77" s="288"/>
      <c r="H77" s="332"/>
      <c r="I77" s="129"/>
      <c r="J77" s="79"/>
      <c r="K77" s="181"/>
    </row>
    <row r="78" spans="1:12" ht="35.25" customHeight="1">
      <c r="B78" s="91"/>
      <c r="C78" s="333" t="s">
        <v>90</v>
      </c>
      <c r="D78" s="288"/>
      <c r="E78" s="288"/>
      <c r="F78" s="288"/>
      <c r="G78" s="288"/>
      <c r="H78" s="332"/>
      <c r="I78" s="129"/>
      <c r="J78" s="79"/>
      <c r="K78" s="181"/>
    </row>
    <row r="79" spans="1:12" ht="34.5" customHeight="1">
      <c r="B79" s="91"/>
      <c r="C79" s="294"/>
      <c r="D79" s="295"/>
      <c r="E79" s="295"/>
      <c r="F79" s="295"/>
      <c r="G79" s="295"/>
      <c r="H79" s="334"/>
      <c r="I79" s="129"/>
      <c r="J79" s="79"/>
      <c r="K79" s="181"/>
    </row>
    <row r="80" spans="1:12" ht="5.25" customHeight="1" thickBot="1">
      <c r="B80" s="177"/>
      <c r="C80" s="178"/>
      <c r="D80" s="179"/>
      <c r="E80" s="179"/>
      <c r="F80" s="179"/>
      <c r="G80" s="179"/>
      <c r="H80" s="179"/>
      <c r="I80" s="180"/>
      <c r="J80" s="79"/>
      <c r="K80" s="181"/>
    </row>
    <row r="81" spans="2:11" ht="14.25" customHeight="1">
      <c r="B81" s="77"/>
      <c r="C81" s="78"/>
      <c r="D81" s="77"/>
      <c r="E81" s="77"/>
      <c r="F81" s="77"/>
      <c r="G81" s="77"/>
      <c r="H81" s="77"/>
      <c r="I81" s="77"/>
      <c r="J81" s="79"/>
      <c r="K81" s="181"/>
    </row>
    <row r="82" spans="2:11" ht="14.25" customHeight="1">
      <c r="B82" s="77"/>
      <c r="C82" s="78"/>
      <c r="D82" s="77"/>
      <c r="E82" s="77"/>
      <c r="F82" s="77"/>
      <c r="G82" s="77"/>
      <c r="H82" s="77"/>
      <c r="I82" s="77"/>
      <c r="J82" s="79"/>
      <c r="K82" s="181"/>
    </row>
    <row r="83" spans="2:11" ht="14.25" customHeight="1">
      <c r="B83" s="77"/>
      <c r="C83" s="78"/>
      <c r="D83" s="77"/>
      <c r="E83" s="77"/>
      <c r="F83" s="77"/>
      <c r="G83" s="77"/>
      <c r="H83" s="77"/>
      <c r="I83" s="77"/>
      <c r="J83" s="79"/>
      <c r="K83" s="181"/>
    </row>
    <row r="84" spans="2:11" ht="14.25" customHeight="1"/>
    <row r="85" spans="2:11" ht="14.25" customHeight="1"/>
    <row r="86" spans="2:11" ht="14.25" customHeight="1"/>
    <row r="87" spans="2:11" ht="14.25" customHeight="1"/>
    <row r="88" spans="2:11" ht="14.25" customHeight="1"/>
    <row r="89" spans="2:11" ht="14.25" customHeight="1"/>
    <row r="90" spans="2:11" ht="14.25" customHeight="1"/>
    <row r="91" spans="2:11" ht="14.25" customHeight="1"/>
    <row r="92" spans="2:11" ht="14.25" customHeight="1"/>
    <row r="93" spans="2:11" ht="14.25" customHeight="1"/>
    <row r="94" spans="2:11" ht="14.25" customHeight="1"/>
    <row r="95" spans="2:11" ht="14.25" customHeight="1"/>
    <row r="96" spans="2:11"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36">
    <mergeCell ref="E5:F5"/>
    <mergeCell ref="B2:C2"/>
    <mergeCell ref="D2:I2"/>
    <mergeCell ref="E3:H3"/>
    <mergeCell ref="E4:F4"/>
    <mergeCell ref="G4:H4"/>
    <mergeCell ref="C6:C8"/>
    <mergeCell ref="D9:H9"/>
    <mergeCell ref="C10:D10"/>
    <mergeCell ref="C12:D12"/>
    <mergeCell ref="K12:K21"/>
    <mergeCell ref="C13:D13"/>
    <mergeCell ref="C14:D14"/>
    <mergeCell ref="K22:K26"/>
    <mergeCell ref="D28:H28"/>
    <mergeCell ref="C29:D29"/>
    <mergeCell ref="C31:D31"/>
    <mergeCell ref="K31:K40"/>
    <mergeCell ref="C34:D34"/>
    <mergeCell ref="C36:D36"/>
    <mergeCell ref="C37:D37"/>
    <mergeCell ref="K57:K64"/>
    <mergeCell ref="C58:D58"/>
    <mergeCell ref="C64:D64"/>
    <mergeCell ref="C72:H72"/>
    <mergeCell ref="D42:H42"/>
    <mergeCell ref="C43:D43"/>
    <mergeCell ref="K45:K52"/>
    <mergeCell ref="C48:D48"/>
    <mergeCell ref="C50:D50"/>
    <mergeCell ref="C53:D53"/>
    <mergeCell ref="C73:H76"/>
    <mergeCell ref="E77:H77"/>
    <mergeCell ref="C78:H79"/>
    <mergeCell ref="D54:H54"/>
    <mergeCell ref="C55:D55"/>
  </mergeCells>
  <pageMargins left="0.39370078740157483" right="0.39370078740157483" top="0.39370078740157483" bottom="0.39370078740157483" header="0" footer="0"/>
  <pageSetup paperSize="9" orientation="portrait"/>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M17"/>
  <sheetViews>
    <sheetView topLeftCell="A7" workbookViewId="0">
      <selection activeCell="K17" sqref="K17"/>
    </sheetView>
  </sheetViews>
  <sheetFormatPr baseColWidth="10" defaultRowHeight="13.8"/>
  <cols>
    <col min="1" max="1" width="16.3984375" customWidth="1"/>
    <col min="2" max="8" width="8.59765625" customWidth="1"/>
  </cols>
  <sheetData>
    <row r="1" spans="1:13" s="243" customFormat="1" ht="8.4" customHeight="1" thickBot="1"/>
    <row r="2" spans="1:13" s="243" customFormat="1" ht="25.2" thickBot="1">
      <c r="A2" s="253"/>
      <c r="B2" s="254"/>
      <c r="C2" s="255" t="s">
        <v>0</v>
      </c>
      <c r="D2" s="254"/>
      <c r="E2" s="254"/>
      <c r="F2" s="254"/>
      <c r="G2" s="256"/>
    </row>
    <row r="3" spans="1:13" ht="14.4" thickBot="1"/>
    <row r="4" spans="1:13" ht="14.4" thickBot="1">
      <c r="A4" s="257" t="s">
        <v>194</v>
      </c>
      <c r="B4" s="372">
        <f>'données Admin'!$C$10</f>
        <v>2023</v>
      </c>
      <c r="C4" s="288"/>
    </row>
    <row r="5" spans="1:13" ht="14.4" thickBot="1">
      <c r="A5" s="248"/>
      <c r="B5" s="248"/>
    </row>
    <row r="6" spans="1:13" ht="14.4" thickBot="1">
      <c r="A6" s="257" t="s">
        <v>195</v>
      </c>
      <c r="B6" s="372" t="str">
        <f>'données Admin'!$C$14</f>
        <v>QUIROULE</v>
      </c>
      <c r="C6" s="288"/>
    </row>
    <row r="7" spans="1:13" s="243" customFormat="1" ht="14.4" thickBot="1">
      <c r="A7" s="247"/>
      <c r="B7" s="248"/>
    </row>
    <row r="8" spans="1:13" s="243" customFormat="1" ht="14.4" thickBot="1">
      <c r="A8" s="257" t="s">
        <v>205</v>
      </c>
      <c r="B8" s="372" t="str">
        <f>'données Admin'!$C$12</f>
        <v>Pierre</v>
      </c>
      <c r="C8" s="288"/>
    </row>
    <row r="9" spans="1:13" ht="14.4" thickBot="1">
      <c r="A9" s="248"/>
      <c r="B9" s="248"/>
    </row>
    <row r="10" spans="1:13" ht="14.4" thickBot="1">
      <c r="A10" s="257" t="s">
        <v>196</v>
      </c>
      <c r="B10" s="372" t="str">
        <f>'données Admin'!$C$16</f>
        <v>01/08/2002</v>
      </c>
      <c r="C10" s="288"/>
    </row>
    <row r="13" spans="1:13" ht="105.6">
      <c r="A13" s="246"/>
      <c r="B13" s="258" t="s">
        <v>199</v>
      </c>
      <c r="C13" s="258" t="s">
        <v>198</v>
      </c>
      <c r="D13" s="259" t="s">
        <v>200</v>
      </c>
      <c r="E13" s="259" t="s">
        <v>201</v>
      </c>
      <c r="F13" s="259" t="s">
        <v>202</v>
      </c>
      <c r="G13" s="259" t="s">
        <v>203</v>
      </c>
      <c r="H13" s="259" t="s">
        <v>204</v>
      </c>
      <c r="I13" s="245"/>
      <c r="J13" s="245"/>
      <c r="K13" s="245"/>
      <c r="L13" s="245"/>
      <c r="M13" s="245"/>
    </row>
    <row r="14" spans="1:13" s="264" customFormat="1" ht="30.6" customHeight="1">
      <c r="A14" s="262" t="s">
        <v>197</v>
      </c>
      <c r="B14" s="263">
        <f>'U51'!$E$66</f>
        <v>0</v>
      </c>
      <c r="C14" s="263">
        <f>'U51 RA'!$E$66</f>
        <v>0</v>
      </c>
      <c r="D14" s="263">
        <f>'U52'!$E$53</f>
        <v>0</v>
      </c>
      <c r="E14" s="263">
        <f>'U61'!$E$32</f>
        <v>0</v>
      </c>
      <c r="F14" s="263">
        <f>'U61 RA'!$E$32</f>
        <v>0</v>
      </c>
      <c r="G14" s="263">
        <f>'U62'!$E$67</f>
        <v>0</v>
      </c>
      <c r="H14" s="263">
        <f>'U62 RA'!$E$67</f>
        <v>0</v>
      </c>
    </row>
    <row r="15" spans="1:13" s="243" customFormat="1" ht="13.2" customHeight="1">
      <c r="A15" s="260"/>
      <c r="B15" s="261"/>
      <c r="C15" s="261"/>
      <c r="D15" s="261"/>
      <c r="E15" s="261"/>
      <c r="F15" s="261"/>
      <c r="G15" s="261"/>
      <c r="H15" s="261"/>
    </row>
    <row r="16" spans="1:13" ht="22.2" customHeight="1">
      <c r="B16" s="367" t="s">
        <v>212</v>
      </c>
      <c r="C16" s="368"/>
      <c r="D16" s="262" t="s">
        <v>200</v>
      </c>
      <c r="E16" s="367" t="s">
        <v>201</v>
      </c>
      <c r="F16" s="368"/>
      <c r="G16" s="367" t="s">
        <v>203</v>
      </c>
      <c r="H16" s="368"/>
    </row>
    <row r="17" spans="1:12" ht="25.2" customHeight="1">
      <c r="A17" t="s">
        <v>211</v>
      </c>
      <c r="B17" s="369">
        <f>IF(COUNTBLANK('U51 RA'!E66),(B14*3)/3,((B14*2)+(C14*1))/3)</f>
        <v>0</v>
      </c>
      <c r="C17" s="370"/>
      <c r="D17" s="270">
        <f>D14</f>
        <v>0</v>
      </c>
      <c r="E17" s="371">
        <f>IF(COUNTBLANK('U61 RA'!E32),(E14*3)/3,((E14*2)+(F14*1))/3)</f>
        <v>0</v>
      </c>
      <c r="F17" s="371"/>
      <c r="G17" s="371">
        <f>IF(COUNTBLANK('U62 RA'!E67),(G14*3)/3,((G14*2)+(H14*1))/3)</f>
        <v>0</v>
      </c>
      <c r="H17" s="371"/>
      <c r="K17" s="279" t="str">
        <f ca="1">MID(CELL("nomfichier",A1),FIND("]",CELL("nomfichier",A1))+1,20)</f>
        <v>recap notes</v>
      </c>
      <c r="L17" s="277"/>
    </row>
  </sheetData>
  <mergeCells count="10">
    <mergeCell ref="G16:H16"/>
    <mergeCell ref="B17:C17"/>
    <mergeCell ref="E17:F17"/>
    <mergeCell ref="G17:H17"/>
    <mergeCell ref="B4:C4"/>
    <mergeCell ref="B6:C6"/>
    <mergeCell ref="B8:C8"/>
    <mergeCell ref="B10:C10"/>
    <mergeCell ref="B16:C16"/>
    <mergeCell ref="E16:F1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liste étudiants</vt:lpstr>
      <vt:lpstr>données Admin</vt:lpstr>
      <vt:lpstr>niveau dévaluation</vt:lpstr>
      <vt:lpstr>U51</vt:lpstr>
      <vt:lpstr>U51 RA</vt:lpstr>
      <vt:lpstr>U52</vt:lpstr>
      <vt:lpstr>U61</vt:lpstr>
      <vt:lpstr>U61 RA</vt:lpstr>
      <vt:lpstr>U62</vt:lpstr>
      <vt:lpstr>U62 RA</vt:lpstr>
      <vt:lpstr>recap notes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Claude POJOLAT</dc:creator>
  <cp:lastModifiedBy>philippe rigaud</cp:lastModifiedBy>
  <cp:lastPrinted>2022-05-09T09:22:02Z</cp:lastPrinted>
  <dcterms:created xsi:type="dcterms:W3CDTF">2018-07-19T12:19:57Z</dcterms:created>
  <dcterms:modified xsi:type="dcterms:W3CDTF">2022-05-09T17:23:52Z</dcterms:modified>
</cp:coreProperties>
</file>