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cnh2\cox\DATA\users\methodes\03-Dossier Equipe\330-Alexis BILLON\PIRL\"/>
    </mc:Choice>
  </mc:AlternateContent>
  <xr:revisionPtr revIDLastSave="0" documentId="13_ncr:1_{07B8B497-A216-425F-8DFB-513846145FEB}" xr6:coauthVersionLast="47" xr6:coauthVersionMax="47" xr10:uidLastSave="{00000000-0000-0000-0000-000000000000}"/>
  <bookViews>
    <workbookView xWindow="-25320" yWindow="390" windowWidth="25440" windowHeight="15390" xr2:uid="{277BAB04-1D95-4996-B9EF-33169AB8F5A9}"/>
  </bookViews>
  <sheets>
    <sheet name="création de n°" sheetId="1" r:id="rId1"/>
    <sheet name="mobilité" sheetId="4" r:id="rId2"/>
    <sheet name="moyen d'accès" sheetId="3" r:id="rId3"/>
    <sheet name="Hauteur" sheetId="5" r:id="rId4"/>
    <sheet name="Longueur W utile" sheetId="6" r:id="rId5"/>
  </sheets>
  <definedNames>
    <definedName name="DonnéesExternes_1" localSheetId="1" hidden="1">mobilité!$B$1:$B$4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1" l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5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H176" i="1" a="1"/>
  <c r="H176" i="1" s="1"/>
  <c r="H177" i="1" a="1"/>
  <c r="H177" i="1" s="1"/>
  <c r="H178" i="1" a="1"/>
  <c r="H178" i="1" s="1"/>
  <c r="H179" i="1" a="1"/>
  <c r="H179" i="1" s="1"/>
  <c r="H180" i="1" a="1"/>
  <c r="H180" i="1" s="1"/>
  <c r="H181" i="1" a="1"/>
  <c r="H181" i="1" s="1"/>
  <c r="H182" i="1" a="1"/>
  <c r="H182" i="1" s="1"/>
  <c r="H183" i="1" a="1"/>
  <c r="H183" i="1" s="1"/>
  <c r="H184" i="1" a="1"/>
  <c r="H184" i="1" s="1"/>
  <c r="H185" i="1" a="1"/>
  <c r="H185" i="1" s="1"/>
  <c r="H186" i="1" a="1"/>
  <c r="H186" i="1" s="1"/>
  <c r="H187" i="1" a="1"/>
  <c r="H187" i="1" s="1"/>
  <c r="H188" i="1" a="1"/>
  <c r="H188" i="1" s="1"/>
  <c r="H189" i="1" a="1"/>
  <c r="H189" i="1" s="1"/>
  <c r="H190" i="1" a="1"/>
  <c r="H190" i="1" s="1"/>
  <c r="H191" i="1" a="1"/>
  <c r="H191" i="1" s="1"/>
  <c r="H192" i="1" a="1"/>
  <c r="H192" i="1" s="1"/>
  <c r="H193" i="1" a="1"/>
  <c r="H193" i="1" s="1"/>
  <c r="H194" i="1" a="1"/>
  <c r="H194" i="1" s="1"/>
  <c r="H195" i="1" a="1"/>
  <c r="H195" i="1" s="1"/>
  <c r="H196" i="1" a="1"/>
  <c r="H196" i="1" s="1"/>
  <c r="H197" i="1" a="1"/>
  <c r="H197" i="1" s="1"/>
  <c r="H198" i="1" a="1"/>
  <c r="H198" i="1" s="1"/>
  <c r="H199" i="1" a="1"/>
  <c r="H199" i="1" s="1"/>
  <c r="H200" i="1" a="1"/>
  <c r="H200" i="1" s="1"/>
  <c r="H201" i="1" a="1"/>
  <c r="H201" i="1" s="1"/>
  <c r="H173" i="1" a="1"/>
  <c r="H173" i="1" s="1"/>
  <c r="H174" i="1" a="1"/>
  <c r="H174" i="1" s="1"/>
  <c r="H175" i="1" a="1"/>
  <c r="H175" i="1" s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H70" i="1" a="1"/>
  <c r="H70" i="1" s="1"/>
  <c r="H71" i="1" a="1"/>
  <c r="H71" i="1" s="1"/>
  <c r="H72" i="1" a="1"/>
  <c r="H72" i="1" s="1"/>
  <c r="H73" i="1" a="1"/>
  <c r="H73" i="1" s="1"/>
  <c r="H74" i="1" a="1"/>
  <c r="H74" i="1" s="1"/>
  <c r="H75" i="1" a="1"/>
  <c r="H75" i="1" s="1"/>
  <c r="H76" i="1" a="1"/>
  <c r="H76" i="1" s="1"/>
  <c r="H77" i="1" a="1"/>
  <c r="H77" i="1" s="1"/>
  <c r="H78" i="1" a="1"/>
  <c r="H78" i="1" s="1"/>
  <c r="H79" i="1" a="1"/>
  <c r="H79" i="1" s="1"/>
  <c r="H80" i="1" a="1"/>
  <c r="H80" i="1" s="1"/>
  <c r="H81" i="1" a="1"/>
  <c r="H81" i="1" s="1"/>
  <c r="H82" i="1" a="1"/>
  <c r="H82" i="1" s="1"/>
  <c r="H83" i="1" a="1"/>
  <c r="H83" i="1" s="1"/>
  <c r="H84" i="1" a="1"/>
  <c r="H84" i="1" s="1"/>
  <c r="H85" i="1" a="1"/>
  <c r="H85" i="1" s="1"/>
  <c r="H86" i="1" a="1"/>
  <c r="H86" i="1" s="1"/>
  <c r="H87" i="1" a="1"/>
  <c r="H87" i="1" s="1"/>
  <c r="H88" i="1" a="1"/>
  <c r="H88" i="1" s="1"/>
  <c r="H89" i="1" a="1"/>
  <c r="H89" i="1" s="1"/>
  <c r="H90" i="1" a="1"/>
  <c r="H90" i="1" s="1"/>
  <c r="H91" i="1" a="1"/>
  <c r="H91" i="1" s="1"/>
  <c r="H92" i="1" a="1"/>
  <c r="H92" i="1" s="1"/>
  <c r="H93" i="1" a="1"/>
  <c r="H93" i="1" s="1"/>
  <c r="H94" i="1" a="1"/>
  <c r="H94" i="1" s="1"/>
  <c r="H95" i="1" a="1"/>
  <c r="H95" i="1" s="1"/>
  <c r="H96" i="1" a="1"/>
  <c r="H96" i="1" s="1"/>
  <c r="H97" i="1" a="1"/>
  <c r="H97" i="1" s="1"/>
  <c r="H98" i="1" a="1"/>
  <c r="H98" i="1" s="1"/>
  <c r="H99" i="1" a="1"/>
  <c r="H99" i="1" s="1"/>
  <c r="H100" i="1" a="1"/>
  <c r="H100" i="1" s="1"/>
  <c r="H101" i="1" a="1"/>
  <c r="H101" i="1" s="1"/>
  <c r="H102" i="1" a="1"/>
  <c r="H102" i="1" s="1"/>
  <c r="H103" i="1" a="1"/>
  <c r="H103" i="1" s="1"/>
  <c r="H104" i="1" a="1"/>
  <c r="H104" i="1" s="1"/>
  <c r="H105" i="1" a="1"/>
  <c r="H105" i="1" s="1"/>
  <c r="H106" i="1" a="1"/>
  <c r="H106" i="1" s="1"/>
  <c r="H107" i="1" a="1"/>
  <c r="H107" i="1" s="1"/>
  <c r="H108" i="1" a="1"/>
  <c r="H108" i="1" s="1"/>
  <c r="H109" i="1" a="1"/>
  <c r="H109" i="1" s="1"/>
  <c r="H110" i="1" a="1"/>
  <c r="H110" i="1" s="1"/>
  <c r="H111" i="1" a="1"/>
  <c r="H111" i="1" s="1"/>
  <c r="H112" i="1" a="1"/>
  <c r="H112" i="1" s="1"/>
  <c r="H113" i="1" a="1"/>
  <c r="H113" i="1" s="1"/>
  <c r="H114" i="1" a="1"/>
  <c r="H114" i="1" s="1"/>
  <c r="H115" i="1" a="1"/>
  <c r="H115" i="1" s="1"/>
  <c r="H116" i="1" a="1"/>
  <c r="H116" i="1" s="1"/>
  <c r="H117" i="1" a="1"/>
  <c r="H117" i="1" s="1"/>
  <c r="H118" i="1" a="1"/>
  <c r="H118" i="1" s="1"/>
  <c r="H119" i="1" a="1"/>
  <c r="H119" i="1" s="1"/>
  <c r="H120" i="1" a="1"/>
  <c r="H120" i="1" s="1"/>
  <c r="H121" i="1" a="1"/>
  <c r="H121" i="1" s="1"/>
  <c r="H122" i="1" a="1"/>
  <c r="H122" i="1" s="1"/>
  <c r="H123" i="1" a="1"/>
  <c r="H123" i="1" s="1"/>
  <c r="H124" i="1" a="1"/>
  <c r="H124" i="1" s="1"/>
  <c r="H125" i="1" a="1"/>
  <c r="H125" i="1" s="1"/>
  <c r="H126" i="1" a="1"/>
  <c r="H126" i="1" s="1"/>
  <c r="H127" i="1" a="1"/>
  <c r="H127" i="1" s="1"/>
  <c r="H128" i="1" a="1"/>
  <c r="H128" i="1" s="1"/>
  <c r="H129" i="1" a="1"/>
  <c r="H129" i="1" s="1"/>
  <c r="H130" i="1" a="1"/>
  <c r="H130" i="1" s="1"/>
  <c r="H131" i="1" a="1"/>
  <c r="H131" i="1" s="1"/>
  <c r="H132" i="1" a="1"/>
  <c r="H132" i="1" s="1"/>
  <c r="H133" i="1" a="1"/>
  <c r="H133" i="1" s="1"/>
  <c r="H134" i="1" a="1"/>
  <c r="H134" i="1" s="1"/>
  <c r="H135" i="1" a="1"/>
  <c r="H135" i="1" s="1"/>
  <c r="H136" i="1" a="1"/>
  <c r="H136" i="1" s="1"/>
  <c r="H137" i="1" a="1"/>
  <c r="H137" i="1" s="1"/>
  <c r="H138" i="1" a="1"/>
  <c r="H138" i="1" s="1"/>
  <c r="H139" i="1" a="1"/>
  <c r="H139" i="1" s="1"/>
  <c r="H140" i="1" a="1"/>
  <c r="H140" i="1" s="1"/>
  <c r="H141" i="1" a="1"/>
  <c r="H141" i="1" s="1"/>
  <c r="H142" i="1" a="1"/>
  <c r="H142" i="1" s="1"/>
  <c r="H143" i="1" a="1"/>
  <c r="H143" i="1" s="1"/>
  <c r="H144" i="1" a="1"/>
  <c r="H144" i="1" s="1"/>
  <c r="H145" i="1" a="1"/>
  <c r="H145" i="1" s="1"/>
  <c r="H146" i="1" a="1"/>
  <c r="H146" i="1" s="1"/>
  <c r="H147" i="1" a="1"/>
  <c r="H147" i="1" s="1"/>
  <c r="H148" i="1" a="1"/>
  <c r="H148" i="1" s="1"/>
  <c r="H149" i="1" a="1"/>
  <c r="H149" i="1" s="1"/>
  <c r="H150" i="1" a="1"/>
  <c r="H150" i="1" s="1"/>
  <c r="H151" i="1" a="1"/>
  <c r="H151" i="1" s="1"/>
  <c r="H152" i="1" a="1"/>
  <c r="H152" i="1" s="1"/>
  <c r="H153" i="1" a="1"/>
  <c r="H153" i="1" s="1"/>
  <c r="H154" i="1" a="1"/>
  <c r="H154" i="1" s="1"/>
  <c r="H155" i="1" a="1"/>
  <c r="H155" i="1" s="1"/>
  <c r="H156" i="1" a="1"/>
  <c r="H156" i="1" s="1"/>
  <c r="H157" i="1" a="1"/>
  <c r="H157" i="1" s="1"/>
  <c r="H158" i="1" a="1"/>
  <c r="H158" i="1" s="1"/>
  <c r="H159" i="1" a="1"/>
  <c r="H159" i="1" s="1"/>
  <c r="H160" i="1" a="1"/>
  <c r="H160" i="1" s="1"/>
  <c r="H161" i="1" a="1"/>
  <c r="H161" i="1" s="1"/>
  <c r="H162" i="1" a="1"/>
  <c r="H162" i="1" s="1"/>
  <c r="H163" i="1" a="1"/>
  <c r="H163" i="1" s="1"/>
  <c r="H164" i="1" a="1"/>
  <c r="H164" i="1" s="1"/>
  <c r="H165" i="1" a="1"/>
  <c r="H165" i="1" s="1"/>
  <c r="H166" i="1" a="1"/>
  <c r="H166" i="1" s="1"/>
  <c r="H167" i="1" a="1"/>
  <c r="H167" i="1" s="1"/>
  <c r="H168" i="1" a="1"/>
  <c r="H168" i="1" s="1"/>
  <c r="H169" i="1" a="1"/>
  <c r="H169" i="1" s="1"/>
  <c r="H170" i="1" a="1"/>
  <c r="H170" i="1" s="1"/>
  <c r="H171" i="1" a="1"/>
  <c r="H171" i="1" s="1"/>
  <c r="H172" i="1" a="1"/>
  <c r="H172" i="1" s="1"/>
  <c r="H69" i="1" a="1"/>
  <c r="H69" i="1" s="1"/>
  <c r="G79" i="1"/>
  <c r="G78" i="1"/>
  <c r="G77" i="1"/>
  <c r="G76" i="1"/>
  <c r="G69" i="1"/>
  <c r="G70" i="1"/>
  <c r="G71" i="1"/>
  <c r="G72" i="1"/>
  <c r="G73" i="1"/>
  <c r="G74" i="1"/>
  <c r="G75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5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H26" i="1" a="1"/>
  <c r="H26" i="1" s="1"/>
  <c r="H27" i="1" a="1"/>
  <c r="H27" i="1" s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 s="1"/>
  <c r="H39" i="1" a="1"/>
  <c r="H39" i="1" s="1"/>
  <c r="H40" i="1" a="1"/>
  <c r="H40" i="1" s="1"/>
  <c r="H41" i="1" a="1"/>
  <c r="H41" i="1" s="1"/>
  <c r="H42" i="1" a="1"/>
  <c r="H42" i="1" s="1"/>
  <c r="H43" i="1" a="1"/>
  <c r="H43" i="1" s="1"/>
  <c r="H44" i="1" a="1"/>
  <c r="H44" i="1" s="1"/>
  <c r="H45" i="1" a="1"/>
  <c r="H45" i="1" s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54" i="1" a="1"/>
  <c r="H54" i="1" s="1"/>
  <c r="H55" i="1" a="1"/>
  <c r="H55" i="1" s="1"/>
  <c r="H56" i="1" a="1"/>
  <c r="H56" i="1" s="1"/>
  <c r="H57" i="1" a="1"/>
  <c r="H57" i="1" s="1"/>
  <c r="H58" i="1" a="1"/>
  <c r="H58" i="1" s="1"/>
  <c r="H59" i="1" a="1"/>
  <c r="H59" i="1" s="1"/>
  <c r="H60" i="1" a="1"/>
  <c r="H60" i="1" s="1"/>
  <c r="H61" i="1" a="1"/>
  <c r="H61" i="1" s="1"/>
  <c r="H62" i="1" a="1"/>
  <c r="H62" i="1" s="1"/>
  <c r="H63" i="1" a="1"/>
  <c r="H63" i="1" s="1"/>
  <c r="H64" i="1" a="1"/>
  <c r="H64" i="1" s="1"/>
  <c r="H65" i="1" a="1"/>
  <c r="H65" i="1" s="1"/>
  <c r="H66" i="1" a="1"/>
  <c r="H66" i="1" s="1"/>
  <c r="H67" i="1" a="1"/>
  <c r="H67" i="1" s="1"/>
  <c r="H68" i="1" a="1"/>
  <c r="H6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5" i="1" a="1"/>
  <c r="H5" i="1" s="1"/>
  <c r="H8" i="1" l="1" a="1"/>
  <c r="H8" i="1" s="1"/>
  <c r="I6" i="1"/>
  <c r="I7" i="1"/>
  <c r="H7" i="1" a="1"/>
  <c r="H7" i="1" s="1"/>
  <c r="H6" i="1" a="1"/>
  <c r="H6" i="1" s="1"/>
  <c r="I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BILLON ALEXIS</author>
  </authors>
  <commentList>
    <comment ref="C4" authorId="0" shapeId="0" xr:uid="{72D60A57-BF74-4984-BF5C-B5064AAB16C0}">
      <text>
        <r>
          <rPr>
            <sz val="9"/>
            <color indexed="81"/>
            <rFont val="Tahoma"/>
            <charset val="1"/>
          </rPr>
          <t xml:space="preserve">
</t>
        </r>
        <r>
          <rPr>
            <b/>
            <sz val="9"/>
            <color indexed="81"/>
            <rFont val="Tahoma"/>
            <family val="2"/>
          </rPr>
          <t>PIRL</t>
        </r>
        <r>
          <rPr>
            <sz val="9"/>
            <color indexed="81"/>
            <rFont val="Tahoma"/>
            <charset val="1"/>
          </rPr>
          <t xml:space="preserve">:présence de garde-corps
</t>
        </r>
        <r>
          <rPr>
            <b/>
            <sz val="9"/>
            <color indexed="81"/>
            <rFont val="Tahoma"/>
            <family val="2"/>
          </rPr>
          <t>Marche-pieds</t>
        </r>
        <r>
          <rPr>
            <sz val="9"/>
            <color indexed="81"/>
            <rFont val="Tahoma"/>
            <charset val="1"/>
          </rPr>
          <t xml:space="preserve">: aucun garde-corps
</t>
        </r>
        <r>
          <rPr>
            <b/>
            <sz val="9"/>
            <color indexed="81"/>
            <rFont val="Tahoma"/>
            <family val="2"/>
          </rPr>
          <t>Plateforme</t>
        </r>
        <r>
          <rPr>
            <sz val="9"/>
            <color indexed="81"/>
            <rFont val="Tahoma"/>
            <charset val="1"/>
          </rPr>
          <t xml:space="preserve">: CMU supérieure à 150Kg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7208FB7-C2ED-47F9-B14F-129F60D96AE9}" keepAlive="1" name="Requête - mobilité" description="Connexion à la requête « mobilité » dans le classeur." type="5" refreshedVersion="7" background="1" saveData="1">
    <dbPr connection="Provider=Microsoft.Mashup.OleDb.1;Data Source=$Workbook$;Location=mobilité;Extended Properties=&quot;&quot;" command="SELECT * FROM [mobilité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<sst xmlns="http://schemas.openxmlformats.org/spreadsheetml/2006/main" count="477" uniqueCount="54">
  <si>
    <t>Critères principaux (création n° standards)</t>
  </si>
  <si>
    <t>Mobilité (Fixe(F), Roue porteuse (RP), Base escamotable (BE)</t>
  </si>
  <si>
    <t>désignation nbre de marche</t>
  </si>
  <si>
    <t>Longueur de W utile</t>
  </si>
  <si>
    <t>Largeur de travail Min (mm) Arrondi à 100mm</t>
  </si>
  <si>
    <t>Largeur de travail Max (mm) Arrondi à 100mm</t>
  </si>
  <si>
    <t>Longueur de travail Min (mm) Arrondi à 100mm</t>
  </si>
  <si>
    <t>Longueur de travail Max (mm) Arrondi à 100mm</t>
  </si>
  <si>
    <t>N° SERIE</t>
  </si>
  <si>
    <t>Fabricant</t>
  </si>
  <si>
    <t>Gauche / Droite / Réversible / NA</t>
  </si>
  <si>
    <t>Double Entrée (Oui/Non)</t>
  </si>
  <si>
    <t>Hauteur Réglable (OUI/NON)</t>
  </si>
  <si>
    <t>Déport PIRL (Avec ou sans)</t>
  </si>
  <si>
    <t>PORTILLON</t>
  </si>
  <si>
    <t>CMU (kg)</t>
  </si>
  <si>
    <t>Mobile ou fixe</t>
  </si>
  <si>
    <t xml:space="preserve">Données secondaires </t>
  </si>
  <si>
    <t>Type de produit</t>
  </si>
  <si>
    <t>Marche-pied plastique</t>
  </si>
  <si>
    <t xml:space="preserve">Marche-pied </t>
  </si>
  <si>
    <t>PIRL</t>
  </si>
  <si>
    <t>Escabeau standard</t>
  </si>
  <si>
    <t>Echelle à crénoline</t>
  </si>
  <si>
    <t>Plateforme</t>
  </si>
  <si>
    <t>Echelle standard</t>
  </si>
  <si>
    <t>Colonne1</t>
  </si>
  <si>
    <t>type de produit</t>
  </si>
  <si>
    <t>Fixe</t>
  </si>
  <si>
    <t xml:space="preserve">N° </t>
  </si>
  <si>
    <t>Colonne2</t>
  </si>
  <si>
    <t>Mobile</t>
  </si>
  <si>
    <t>case à renseigner</t>
  </si>
  <si>
    <t>Hauteur de travail Max si variable
(Hors rambarde)</t>
  </si>
  <si>
    <t>Gardes Corps</t>
  </si>
  <si>
    <t>Gadre corps</t>
  </si>
  <si>
    <t>Oui</t>
  </si>
  <si>
    <t>Non</t>
  </si>
  <si>
    <t>Hauteur de travail 
avec ( pas de 200mm)</t>
  </si>
  <si>
    <t>Création et inventaire des plateformes et marchepieds standards</t>
  </si>
  <si>
    <t>Non géré méthodes</t>
  </si>
  <si>
    <t>A retirer</t>
  </si>
  <si>
    <t>F</t>
  </si>
  <si>
    <t>RP</t>
  </si>
  <si>
    <t>BE</t>
  </si>
  <si>
    <t>NA</t>
  </si>
  <si>
    <t>Droite</t>
  </si>
  <si>
    <t>Gauche</t>
  </si>
  <si>
    <t>Réversible</t>
  </si>
  <si>
    <t>N° en</t>
  </si>
  <si>
    <t>Hauteur</t>
  </si>
  <si>
    <t>N°associé</t>
  </si>
  <si>
    <t>Longueur W utile</t>
  </si>
  <si>
    <t>N° associé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</si>
</sst>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2" fillId="4" borderId="4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/>
    </xf>
    <xf numFmtId="0" fontId="0" fillId="0" borderId="0" xfId="0" applyNumberFormat="1"/>
    <xf numFmtId="0" fontId="0" fillId="5" borderId="0" xfId="0" applyFill="1"/>
    <xf numFmtId="1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5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748667</xdr:colOff>
      <xdr:row>7</xdr:row>
      <xdr:rowOff>82190</xdr:rowOff>
    </xdr:from>
    <xdr:ext cx="699134" cy="778418"/>
    <xdr:pic>
      <xdr:nvPicPr>
        <xdr:cNvPr id="2" name="Image 1">
          <a:extLst>
            <a:ext uri="{FF2B5EF4-FFF2-40B4-BE49-F238E27FC236}">
              <a16:creationId xmlns:a16="http://schemas.microsoft.com/office/drawing/2014/main" id="{A8311D7E-861F-4A35-98C3-0A6A1B247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48867" y="6863990"/>
          <a:ext cx="699134" cy="7784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739140</xdr:colOff>
      <xdr:row>1</xdr:row>
      <xdr:rowOff>45692</xdr:rowOff>
    </xdr:from>
    <xdr:ext cx="941070" cy="872903"/>
    <xdr:pic>
      <xdr:nvPicPr>
        <xdr:cNvPr id="3" name="Image 2">
          <a:extLst>
            <a:ext uri="{FF2B5EF4-FFF2-40B4-BE49-F238E27FC236}">
              <a16:creationId xmlns:a16="http://schemas.microsoft.com/office/drawing/2014/main" id="{5B44630C-EF89-4E6B-8161-DA8C93D2398E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 bwMode="auto">
        <a:xfrm>
          <a:off x="2339340" y="226667"/>
          <a:ext cx="941070" cy="87290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815341</xdr:colOff>
      <xdr:row>2</xdr:row>
      <xdr:rowOff>18463</xdr:rowOff>
    </xdr:from>
    <xdr:ext cx="441813" cy="1057862"/>
    <xdr:pic>
      <xdr:nvPicPr>
        <xdr:cNvPr id="4" name="Image 3">
          <a:extLst>
            <a:ext uri="{FF2B5EF4-FFF2-40B4-BE49-F238E27FC236}">
              <a16:creationId xmlns:a16="http://schemas.microsoft.com/office/drawing/2014/main" id="{298036F0-BDD3-4CB4-A745-17DAD067A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415541" y="1142413"/>
          <a:ext cx="441813" cy="105786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554356</xdr:colOff>
      <xdr:row>3</xdr:row>
      <xdr:rowOff>37671</xdr:rowOff>
    </xdr:from>
    <xdr:to>
      <xdr:col>1</xdr:col>
      <xdr:colOff>1731646</xdr:colOff>
      <xdr:row>3</xdr:row>
      <xdr:rowOff>916310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80A6E07C-9977-4B7D-B083-010619690D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154556" y="2247471"/>
          <a:ext cx="1188720" cy="878639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8AE4F25-F3D4-4566-ACCB-3754CACF1D8B}" autoFormatId="16" applyNumberFormats="0" applyBorderFormats="0" applyFontFormats="0" applyPatternFormats="0" applyAlignmentFormats="0" applyWidthHeightFormats="0">
  <queryTableRefresh nextId="3" unboundColumnsRight="1">
    <queryTableFields count="2">
      <queryTableField id="1" name="Colonne1" tableColumnId="1"/>
      <queryTableField id="2" dataBound="0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A415BCC-7FEB-4BF5-966B-91839C7F9189}" name="mobilité" displayName="mobilité" ref="B1:C4" tableType="queryTable" totalsRowShown="0">
  <autoFilter ref="B1:C4" xr:uid="{CA415BCC-7FEB-4BF5-966B-91839C7F9189}"/>
  <tableColumns count="2">
    <tableColumn id="1" xr3:uid="{71879C6A-DACC-4D1E-87FB-061CEF579CAF}" uniqueName="1" name="Colonne1" queryTableFieldId="1" dataDxfId="4"/>
    <tableColumn id="2" xr3:uid="{1E828DD0-78E7-49E4-B50F-DF411771B34F}" uniqueName="2" name="Colonne2" queryTableFieldId="2" dataDxfId="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74A8A3D-E752-4CED-B212-C4384113990D}" name="moyen_d_accès" displayName="moyen_d_accès" ref="A1:A8" totalsRowShown="0" headerRowDxfId="2" dataDxfId="1">
  <autoFilter ref="A1:A8" xr:uid="{774A8A3D-E752-4CED-B212-C4384113990D}"/>
  <tableColumns count="1">
    <tableColumn id="1" xr3:uid="{43F471D8-9B2E-4489-9D24-E288931BE020}" name="type de produit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E33E2E-2AE3-4D36-8890-E111C38FD39F}">
  <dimension ref="A1:Y201"/>
  <sheetViews>
    <sheetView tabSelected="1" topLeftCell="B1" workbookViewId="0">
      <selection activeCell="B5" sqref="B5"/>
    </sheetView>
  </sheetViews>
  <sheetFormatPr baseColWidth="10" defaultRowHeight="14.4" x14ac:dyDescent="0.3"/>
  <cols>
    <col min="1" max="1" width="27.6640625" customWidth="1"/>
    <col min="2" max="2" width="16" bestFit="1" customWidth="1"/>
    <col min="3" max="3" width="21.21875" bestFit="1" customWidth="1"/>
    <col min="4" max="4" width="21.21875" customWidth="1"/>
    <col min="5" max="5" width="20.44140625" bestFit="1" customWidth="1"/>
    <col min="6" max="6" width="20.44140625" customWidth="1"/>
    <col min="7" max="7" width="18.33203125" bestFit="1" customWidth="1"/>
    <col min="8" max="8" width="13.5546875" bestFit="1" customWidth="1"/>
    <col min="9" max="10" width="18.5546875" customWidth="1"/>
    <col min="15" max="15" width="20.44140625" bestFit="1" customWidth="1"/>
    <col min="16" max="16" width="16.21875" customWidth="1"/>
    <col min="23" max="23" width="13.109375" customWidth="1"/>
    <col min="25" max="25" width="16.109375" customWidth="1"/>
    <col min="26" max="26" width="15" customWidth="1"/>
  </cols>
  <sheetData>
    <row r="1" spans="1:25" ht="71.400000000000006" customHeight="1" x14ac:dyDescent="0.3">
      <c r="A1" s="12" t="s">
        <v>39</v>
      </c>
    </row>
    <row r="2" spans="1:25" x14ac:dyDescent="0.3">
      <c r="B2" t="s">
        <v>32</v>
      </c>
      <c r="C2" s="8"/>
      <c r="D2" s="8"/>
      <c r="G2" s="8"/>
      <c r="K2" s="8"/>
      <c r="M2" s="8"/>
      <c r="O2" s="8"/>
    </row>
    <row r="3" spans="1:25" ht="15" thickBot="1" x14ac:dyDescent="0.35">
      <c r="B3" t="s">
        <v>29</v>
      </c>
      <c r="C3" s="18" t="s">
        <v>0</v>
      </c>
      <c r="D3" s="18"/>
      <c r="E3" s="18"/>
      <c r="F3" s="18"/>
      <c r="G3" s="18"/>
      <c r="H3" s="18"/>
      <c r="I3" s="6"/>
      <c r="J3" s="6"/>
      <c r="O3" s="19" t="s">
        <v>17</v>
      </c>
      <c r="P3" s="19"/>
      <c r="Q3" s="19"/>
      <c r="R3" s="19"/>
      <c r="S3" s="19"/>
      <c r="T3" s="19"/>
      <c r="U3" s="19"/>
      <c r="V3" s="19"/>
      <c r="W3" s="19"/>
      <c r="X3" s="19"/>
      <c r="Y3" s="19"/>
    </row>
    <row r="4" spans="1:25" ht="54.6" customHeight="1" thickBot="1" x14ac:dyDescent="0.35">
      <c r="C4" s="1" t="s">
        <v>18</v>
      </c>
      <c r="D4" s="1"/>
      <c r="E4" s="1" t="s">
        <v>38</v>
      </c>
      <c r="F4" s="1"/>
      <c r="G4" s="1" t="s">
        <v>2</v>
      </c>
      <c r="H4" s="4" t="s">
        <v>16</v>
      </c>
      <c r="I4" s="1" t="s">
        <v>3</v>
      </c>
      <c r="J4" s="1"/>
      <c r="K4" s="2" t="s">
        <v>4</v>
      </c>
      <c r="L4" s="2" t="s">
        <v>5</v>
      </c>
      <c r="M4" s="2" t="s">
        <v>6</v>
      </c>
      <c r="N4" s="2" t="s">
        <v>7</v>
      </c>
      <c r="O4" s="5" t="s">
        <v>1</v>
      </c>
      <c r="P4" s="3" t="s">
        <v>33</v>
      </c>
      <c r="Q4" s="3" t="s">
        <v>34</v>
      </c>
      <c r="R4" s="3" t="s">
        <v>8</v>
      </c>
      <c r="S4" s="3" t="s">
        <v>9</v>
      </c>
      <c r="T4" s="3" t="s">
        <v>10</v>
      </c>
      <c r="U4" s="3" t="s">
        <v>11</v>
      </c>
      <c r="V4" s="3" t="s">
        <v>12</v>
      </c>
      <c r="W4" s="3" t="s">
        <v>13</v>
      </c>
      <c r="X4" s="3" t="s">
        <v>14</v>
      </c>
      <c r="Y4" s="3" t="s">
        <v>15</v>
      </c>
    </row>
    <row r="5" spans="1:25" x14ac:dyDescent="0.3">
      <c r="B5" t="str">
        <f>_xlfn.CONCAT(D5,F5,J5)</f>
        <v>15031480</v>
      </c>
      <c r="C5" t="s">
        <v>20</v>
      </c>
      <c r="D5">
        <f>VLOOKUP(C5,'moyen d''accès'!$A$2:$C$8,3,FALSE)</f>
        <v>15031</v>
      </c>
      <c r="E5">
        <v>800</v>
      </c>
      <c r="F5">
        <f>VLOOKUP(E5,Hauteur!$A$3:$B$23,2,FALSE)</f>
        <v>4</v>
      </c>
      <c r="G5" s="9">
        <f>E5/200</f>
        <v>4</v>
      </c>
      <c r="H5" t="str" cm="1">
        <f t="array" ref="H5">_xlfn.IFS(O5=mobilité!$B$2,mobilité!$C$2,O5=mobilité!$B$3,mobilité!$C$3,O5=mobilité!$B$4,mobilité!$C$4)</f>
        <v>Fixe</v>
      </c>
      <c r="I5">
        <f>LARGE(K5:N5,1)</f>
        <v>600</v>
      </c>
      <c r="J5">
        <f>VLOOKUP(I5,'Longueur W utile'!$A$3:$B$41,2,FALSE)</f>
        <v>80</v>
      </c>
      <c r="K5">
        <v>600</v>
      </c>
      <c r="L5">
        <v>0</v>
      </c>
      <c r="M5">
        <v>600</v>
      </c>
      <c r="N5">
        <v>0</v>
      </c>
      <c r="O5" t="s">
        <v>42</v>
      </c>
      <c r="Q5">
        <v>1</v>
      </c>
    </row>
    <row r="6" spans="1:25" x14ac:dyDescent="0.3">
      <c r="C6" t="s">
        <v>20</v>
      </c>
      <c r="D6">
        <f>VLOOKUP(C6,'moyen d''accès'!$A$2:$C$8,3,FALSE)</f>
        <v>15031</v>
      </c>
      <c r="E6">
        <v>600</v>
      </c>
      <c r="F6">
        <f>VLOOKUP(E6,Hauteur!$A$3:$B$23,2,FALSE)</f>
        <v>3</v>
      </c>
      <c r="G6" s="9">
        <f t="shared" ref="G6:G69" si="0">E6/200</f>
        <v>3</v>
      </c>
      <c r="H6" t="str" cm="1">
        <f t="array" ref="H6">_xlfn.IFS(O6=mobilité!$B$2,mobilité!$C$2,O6=mobilité!$B$3,mobilité!$C$3,O6=mobilité!$B$4,mobilité!$C$4)</f>
        <v>Fixe</v>
      </c>
      <c r="I6">
        <f t="shared" ref="I6:I69" si="1">LARGE(K6:N6,1)</f>
        <v>600</v>
      </c>
      <c r="J6">
        <f>VLOOKUP(I6,'Longueur W utile'!$A$3:$B$41,2,FALSE)</f>
        <v>80</v>
      </c>
      <c r="K6">
        <v>600</v>
      </c>
      <c r="L6">
        <v>0</v>
      </c>
      <c r="M6">
        <v>600</v>
      </c>
      <c r="N6">
        <v>0</v>
      </c>
      <c r="O6" t="s">
        <v>42</v>
      </c>
      <c r="Q6">
        <v>0</v>
      </c>
    </row>
    <row r="7" spans="1:25" x14ac:dyDescent="0.3">
      <c r="C7" t="s">
        <v>20</v>
      </c>
      <c r="D7">
        <f>VLOOKUP(C7,'moyen d''accès'!$A$2:$C$8,3,FALSE)</f>
        <v>15031</v>
      </c>
      <c r="E7">
        <v>600</v>
      </c>
      <c r="F7">
        <f>VLOOKUP(E7,Hauteur!$A$3:$B$23,2,FALSE)</f>
        <v>3</v>
      </c>
      <c r="G7" s="9">
        <f t="shared" si="0"/>
        <v>3</v>
      </c>
      <c r="H7" t="str" cm="1">
        <f t="array" ref="H7">_xlfn.IFS(O7=mobilité!$B$2,mobilité!$C$2,O7=mobilité!$B$3,mobilité!$C$3,O7=mobilité!$B$4,mobilité!$C$4)</f>
        <v>Fixe</v>
      </c>
      <c r="I7">
        <f t="shared" si="1"/>
        <v>600</v>
      </c>
      <c r="J7">
        <f>VLOOKUP(I7,'Longueur W utile'!$A$3:$B$41,2,FALSE)</f>
        <v>80</v>
      </c>
      <c r="K7">
        <v>600</v>
      </c>
      <c r="L7">
        <v>0</v>
      </c>
      <c r="M7">
        <v>600</v>
      </c>
      <c r="N7">
        <v>0</v>
      </c>
      <c r="O7" t="s">
        <v>42</v>
      </c>
      <c r="Q7">
        <v>0</v>
      </c>
    </row>
    <row r="8" spans="1:25" x14ac:dyDescent="0.3">
      <c r="C8" t="s">
        <v>20</v>
      </c>
      <c r="D8">
        <f>VLOOKUP(C8,'moyen d''accès'!$A$2:$C$8,3,FALSE)</f>
        <v>15031</v>
      </c>
      <c r="E8">
        <v>600</v>
      </c>
      <c r="F8">
        <f>VLOOKUP(E8,Hauteur!$A$3:$B$23,2,FALSE)</f>
        <v>3</v>
      </c>
      <c r="G8" s="9">
        <f t="shared" si="0"/>
        <v>3</v>
      </c>
      <c r="H8" t="str" cm="1">
        <f t="array" ref="H8">_xlfn.IFS(O8=mobilité!$B$2,mobilité!$C$2,O8=mobilité!$B$3,mobilité!$C$3,O8=mobilité!$B$4,mobilité!$C$4)</f>
        <v>Fixe</v>
      </c>
      <c r="I8">
        <f t="shared" si="1"/>
        <v>600</v>
      </c>
      <c r="J8">
        <f>VLOOKUP(I8,'Longueur W utile'!$A$3:$B$41,2,FALSE)</f>
        <v>80</v>
      </c>
      <c r="K8">
        <v>600</v>
      </c>
      <c r="L8">
        <v>0</v>
      </c>
      <c r="M8">
        <v>600</v>
      </c>
      <c r="N8">
        <v>0</v>
      </c>
      <c r="O8" t="s">
        <v>42</v>
      </c>
      <c r="Q8">
        <v>0</v>
      </c>
    </row>
    <row r="9" spans="1:25" x14ac:dyDescent="0.3">
      <c r="C9" t="s">
        <v>20</v>
      </c>
      <c r="D9">
        <f>VLOOKUP(C9,'moyen d''accès'!$A$2:$C$8,3,FALSE)</f>
        <v>15031</v>
      </c>
      <c r="E9">
        <v>600</v>
      </c>
      <c r="F9">
        <f>VLOOKUP(E9,Hauteur!$A$3:$B$23,2,FALSE)</f>
        <v>3</v>
      </c>
      <c r="G9" s="9">
        <f t="shared" si="0"/>
        <v>3</v>
      </c>
      <c r="H9" t="str" cm="1">
        <f t="array" ref="H9">_xlfn.IFS(O9=mobilité!$B$2,mobilité!$C$2,O9=mobilité!$B$3,mobilité!$C$3,O9=mobilité!$B$4,mobilité!$C$4)</f>
        <v>Fixe</v>
      </c>
      <c r="I9">
        <f t="shared" si="1"/>
        <v>600</v>
      </c>
      <c r="J9">
        <f>VLOOKUP(I9,'Longueur W utile'!$A$3:$B$41,2,FALSE)</f>
        <v>80</v>
      </c>
      <c r="K9">
        <v>600</v>
      </c>
      <c r="L9">
        <v>0</v>
      </c>
      <c r="M9">
        <v>600</v>
      </c>
      <c r="N9">
        <v>0</v>
      </c>
      <c r="O9" t="s">
        <v>42</v>
      </c>
      <c r="Q9">
        <v>0</v>
      </c>
    </row>
    <row r="10" spans="1:25" x14ac:dyDescent="0.3">
      <c r="C10" t="s">
        <v>20</v>
      </c>
      <c r="D10">
        <f>VLOOKUP(C10,'moyen d''accès'!$A$2:$C$8,3,FALSE)</f>
        <v>15031</v>
      </c>
      <c r="E10">
        <v>600</v>
      </c>
      <c r="F10">
        <f>VLOOKUP(E10,Hauteur!$A$3:$B$23,2,FALSE)</f>
        <v>3</v>
      </c>
      <c r="G10" s="9">
        <f t="shared" si="0"/>
        <v>3</v>
      </c>
      <c r="H10" t="str" cm="1">
        <f t="array" ref="H10">_xlfn.IFS(O10=mobilité!$B$2,mobilité!$C$2,O10=mobilité!$B$3,mobilité!$C$3,O10=mobilité!$B$4,mobilité!$C$4)</f>
        <v>Fixe</v>
      </c>
      <c r="I10">
        <f t="shared" si="1"/>
        <v>600</v>
      </c>
      <c r="J10">
        <f>VLOOKUP(I10,'Longueur W utile'!$A$3:$B$41,2,FALSE)</f>
        <v>80</v>
      </c>
      <c r="K10">
        <v>600</v>
      </c>
      <c r="L10">
        <v>0</v>
      </c>
      <c r="M10">
        <v>600</v>
      </c>
      <c r="N10">
        <v>0</v>
      </c>
      <c r="O10" t="s">
        <v>42</v>
      </c>
      <c r="Q10">
        <v>0</v>
      </c>
    </row>
    <row r="11" spans="1:25" x14ac:dyDescent="0.3">
      <c r="C11" t="s">
        <v>20</v>
      </c>
      <c r="D11">
        <f>VLOOKUP(C11,'moyen d''accès'!$A$2:$C$8,3,FALSE)</f>
        <v>15031</v>
      </c>
      <c r="E11">
        <v>1000</v>
      </c>
      <c r="F11">
        <f>VLOOKUP(E11,Hauteur!$A$3:$B$23,2,FALSE)</f>
        <v>5</v>
      </c>
      <c r="G11" s="9">
        <f t="shared" si="0"/>
        <v>5</v>
      </c>
      <c r="H11" t="str" cm="1">
        <f t="array" ref="H11">_xlfn.IFS(O11=mobilité!$B$2,mobilité!$C$2,O11=mobilité!$B$3,mobilité!$C$3,O11=mobilité!$B$4,mobilité!$C$4)</f>
        <v>Fixe</v>
      </c>
      <c r="I11">
        <f t="shared" si="1"/>
        <v>600</v>
      </c>
      <c r="J11">
        <f>VLOOKUP(I11,'Longueur W utile'!$A$3:$B$41,2,FALSE)</f>
        <v>80</v>
      </c>
      <c r="K11">
        <v>600</v>
      </c>
      <c r="L11">
        <v>0</v>
      </c>
      <c r="M11">
        <v>600</v>
      </c>
      <c r="N11">
        <v>0</v>
      </c>
      <c r="O11" t="s">
        <v>42</v>
      </c>
      <c r="Q11">
        <v>0</v>
      </c>
    </row>
    <row r="12" spans="1:25" x14ac:dyDescent="0.3">
      <c r="C12" t="s">
        <v>20</v>
      </c>
      <c r="D12">
        <f>VLOOKUP(C12,'moyen d''accès'!$A$2:$C$8,3,FALSE)</f>
        <v>15031</v>
      </c>
      <c r="E12">
        <v>1000</v>
      </c>
      <c r="F12">
        <f>VLOOKUP(E12,Hauteur!$A$3:$B$23,2,FALSE)</f>
        <v>5</v>
      </c>
      <c r="G12" s="9">
        <f t="shared" si="0"/>
        <v>5</v>
      </c>
      <c r="H12" t="str" cm="1">
        <f t="array" ref="H12">_xlfn.IFS(O12=mobilité!$B$2,mobilité!$C$2,O12=mobilité!$B$3,mobilité!$C$3,O12=mobilité!$B$4,mobilité!$C$4)</f>
        <v>Fixe</v>
      </c>
      <c r="I12">
        <f t="shared" si="1"/>
        <v>600</v>
      </c>
      <c r="J12">
        <f>VLOOKUP(I12,'Longueur W utile'!$A$3:$B$41,2,FALSE)</f>
        <v>80</v>
      </c>
      <c r="K12">
        <v>600</v>
      </c>
      <c r="L12">
        <v>0</v>
      </c>
      <c r="M12">
        <v>600</v>
      </c>
      <c r="N12">
        <v>0</v>
      </c>
      <c r="O12" t="s">
        <v>42</v>
      </c>
      <c r="Q12">
        <v>0</v>
      </c>
    </row>
    <row r="13" spans="1:25" x14ac:dyDescent="0.3">
      <c r="C13" t="s">
        <v>20</v>
      </c>
      <c r="D13">
        <f>VLOOKUP(C13,'moyen d''accès'!$A$2:$C$8,3,FALSE)</f>
        <v>15031</v>
      </c>
      <c r="E13">
        <v>1000</v>
      </c>
      <c r="F13">
        <f>VLOOKUP(E13,Hauteur!$A$3:$B$23,2,FALSE)</f>
        <v>5</v>
      </c>
      <c r="G13" s="9">
        <f t="shared" si="0"/>
        <v>5</v>
      </c>
      <c r="H13" t="str" cm="1">
        <f t="array" ref="H13">_xlfn.IFS(O13=mobilité!$B$2,mobilité!$C$2,O13=mobilité!$B$3,mobilité!$C$3,O13=mobilité!$B$4,mobilité!$C$4)</f>
        <v>Fixe</v>
      </c>
      <c r="I13">
        <f t="shared" si="1"/>
        <v>600</v>
      </c>
      <c r="J13">
        <f>VLOOKUP(I13,'Longueur W utile'!$A$3:$B$41,2,FALSE)</f>
        <v>80</v>
      </c>
      <c r="K13">
        <v>600</v>
      </c>
      <c r="L13">
        <v>0</v>
      </c>
      <c r="M13">
        <v>600</v>
      </c>
      <c r="N13">
        <v>0</v>
      </c>
      <c r="O13" t="s">
        <v>42</v>
      </c>
      <c r="Q13">
        <v>0</v>
      </c>
    </row>
    <row r="14" spans="1:25" x14ac:dyDescent="0.3">
      <c r="C14" t="s">
        <v>20</v>
      </c>
      <c r="D14">
        <f>VLOOKUP(C14,'moyen d''accès'!$A$2:$C$8,3,FALSE)</f>
        <v>15031</v>
      </c>
      <c r="E14">
        <v>1000</v>
      </c>
      <c r="F14">
        <f>VLOOKUP(E14,Hauteur!$A$3:$B$23,2,FALSE)</f>
        <v>5</v>
      </c>
      <c r="G14" s="9">
        <f t="shared" si="0"/>
        <v>5</v>
      </c>
      <c r="H14" t="str" cm="1">
        <f t="array" ref="H14">_xlfn.IFS(O14=mobilité!$B$2,mobilité!$C$2,O14=mobilité!$B$3,mobilité!$C$3,O14=mobilité!$B$4,mobilité!$C$4)</f>
        <v>Fixe</v>
      </c>
      <c r="I14">
        <f t="shared" si="1"/>
        <v>600</v>
      </c>
      <c r="J14">
        <f>VLOOKUP(I14,'Longueur W utile'!$A$3:$B$41,2,FALSE)</f>
        <v>80</v>
      </c>
      <c r="K14">
        <v>600</v>
      </c>
      <c r="L14">
        <v>0</v>
      </c>
      <c r="M14">
        <v>600</v>
      </c>
      <c r="N14">
        <v>0</v>
      </c>
      <c r="O14" t="s">
        <v>42</v>
      </c>
      <c r="Q14">
        <v>0</v>
      </c>
    </row>
    <row r="15" spans="1:25" x14ac:dyDescent="0.3">
      <c r="C15" t="s">
        <v>20</v>
      </c>
      <c r="D15">
        <f>VLOOKUP(C15,'moyen d''accès'!$A$2:$C$8,3,FALSE)</f>
        <v>15031</v>
      </c>
      <c r="E15">
        <v>1000</v>
      </c>
      <c r="F15">
        <f>VLOOKUP(E15,Hauteur!$A$3:$B$23,2,FALSE)</f>
        <v>5</v>
      </c>
      <c r="G15" s="9">
        <f t="shared" si="0"/>
        <v>5</v>
      </c>
      <c r="H15" t="str" cm="1">
        <f t="array" ref="H15">_xlfn.IFS(O15=mobilité!$B$2,mobilité!$C$2,O15=mobilité!$B$3,mobilité!$C$3,O15=mobilité!$B$4,mobilité!$C$4)</f>
        <v>Fixe</v>
      </c>
      <c r="I15">
        <f t="shared" si="1"/>
        <v>600</v>
      </c>
      <c r="J15">
        <f>VLOOKUP(I15,'Longueur W utile'!$A$3:$B$41,2,FALSE)</f>
        <v>80</v>
      </c>
      <c r="K15">
        <v>600</v>
      </c>
      <c r="L15">
        <v>0</v>
      </c>
      <c r="M15">
        <v>600</v>
      </c>
      <c r="N15">
        <v>0</v>
      </c>
      <c r="O15" t="s">
        <v>42</v>
      </c>
      <c r="Q15">
        <v>0</v>
      </c>
    </row>
    <row r="16" spans="1:25" x14ac:dyDescent="0.3">
      <c r="C16" t="s">
        <v>20</v>
      </c>
      <c r="D16">
        <f>VLOOKUP(C16,'moyen d''accès'!$A$2:$C$8,3,FALSE)</f>
        <v>15031</v>
      </c>
      <c r="E16">
        <v>1000</v>
      </c>
      <c r="F16">
        <f>VLOOKUP(E16,Hauteur!$A$3:$B$23,2,FALSE)</f>
        <v>5</v>
      </c>
      <c r="G16" s="9">
        <f t="shared" si="0"/>
        <v>5</v>
      </c>
      <c r="H16" t="str" cm="1">
        <f t="array" ref="H16">_xlfn.IFS(O16=mobilité!$B$2,mobilité!$C$2,O16=mobilité!$B$3,mobilité!$C$3,O16=mobilité!$B$4,mobilité!$C$4)</f>
        <v>Fixe</v>
      </c>
      <c r="I16">
        <f t="shared" si="1"/>
        <v>600</v>
      </c>
      <c r="J16">
        <f>VLOOKUP(I16,'Longueur W utile'!$A$3:$B$41,2,FALSE)</f>
        <v>80</v>
      </c>
      <c r="K16">
        <v>600</v>
      </c>
      <c r="L16">
        <v>0</v>
      </c>
      <c r="M16">
        <v>600</v>
      </c>
      <c r="N16">
        <v>0</v>
      </c>
      <c r="O16" t="s">
        <v>42</v>
      </c>
      <c r="Q16">
        <v>0</v>
      </c>
    </row>
    <row r="17" spans="3:17" x14ac:dyDescent="0.3">
      <c r="C17" t="s">
        <v>20</v>
      </c>
      <c r="D17">
        <f>VLOOKUP(C17,'moyen d''accès'!$A$2:$C$8,3,FALSE)</f>
        <v>15031</v>
      </c>
      <c r="E17">
        <v>1000</v>
      </c>
      <c r="F17">
        <f>VLOOKUP(E17,Hauteur!$A$3:$B$23,2,FALSE)</f>
        <v>5</v>
      </c>
      <c r="G17" s="9">
        <f t="shared" si="0"/>
        <v>5</v>
      </c>
      <c r="H17" t="str" cm="1">
        <f t="array" ref="H17">_xlfn.IFS(O17=mobilité!$B$2,mobilité!$C$2,O17=mobilité!$B$3,mobilité!$C$3,O17=mobilité!$B$4,mobilité!$C$4)</f>
        <v>Fixe</v>
      </c>
      <c r="I17">
        <f t="shared" si="1"/>
        <v>600</v>
      </c>
      <c r="J17">
        <f>VLOOKUP(I17,'Longueur W utile'!$A$3:$B$41,2,FALSE)</f>
        <v>80</v>
      </c>
      <c r="K17">
        <v>600</v>
      </c>
      <c r="L17">
        <v>0</v>
      </c>
      <c r="M17">
        <v>600</v>
      </c>
      <c r="N17">
        <v>0</v>
      </c>
      <c r="O17" t="s">
        <v>42</v>
      </c>
      <c r="Q17">
        <v>0</v>
      </c>
    </row>
    <row r="18" spans="3:17" x14ac:dyDescent="0.3">
      <c r="C18" t="s">
        <v>20</v>
      </c>
      <c r="D18">
        <f>VLOOKUP(C18,'moyen d''accès'!$A$2:$C$8,3,FALSE)</f>
        <v>15031</v>
      </c>
      <c r="E18">
        <v>1000</v>
      </c>
      <c r="F18">
        <f>VLOOKUP(E18,Hauteur!$A$3:$B$23,2,FALSE)</f>
        <v>5</v>
      </c>
      <c r="G18" s="9">
        <f t="shared" si="0"/>
        <v>5</v>
      </c>
      <c r="H18" t="str" cm="1">
        <f t="array" ref="H18">_xlfn.IFS(O18=mobilité!$B$2,mobilité!$C$2,O18=mobilité!$B$3,mobilité!$C$3,O18=mobilité!$B$4,mobilité!$C$4)</f>
        <v>Fixe</v>
      </c>
      <c r="I18">
        <f t="shared" si="1"/>
        <v>600</v>
      </c>
      <c r="J18">
        <f>VLOOKUP(I18,'Longueur W utile'!$A$3:$B$41,2,FALSE)</f>
        <v>80</v>
      </c>
      <c r="K18">
        <v>600</v>
      </c>
      <c r="L18">
        <v>0</v>
      </c>
      <c r="M18">
        <v>600</v>
      </c>
      <c r="N18">
        <v>0</v>
      </c>
      <c r="O18" t="s">
        <v>42</v>
      </c>
      <c r="Q18">
        <v>0</v>
      </c>
    </row>
    <row r="19" spans="3:17" x14ac:dyDescent="0.3">
      <c r="C19" t="s">
        <v>20</v>
      </c>
      <c r="D19">
        <f>VLOOKUP(C19,'moyen d''accès'!$A$2:$C$8,3,FALSE)</f>
        <v>15031</v>
      </c>
      <c r="E19">
        <v>1000</v>
      </c>
      <c r="F19">
        <f>VLOOKUP(E19,Hauteur!$A$3:$B$23,2,FALSE)</f>
        <v>5</v>
      </c>
      <c r="G19" s="9">
        <f t="shared" si="0"/>
        <v>5</v>
      </c>
      <c r="H19" t="str" cm="1">
        <f t="array" ref="H19">_xlfn.IFS(O19=mobilité!$B$2,mobilité!$C$2,O19=mobilité!$B$3,mobilité!$C$3,O19=mobilité!$B$4,mobilité!$C$4)</f>
        <v>Fixe</v>
      </c>
      <c r="I19">
        <f t="shared" si="1"/>
        <v>600</v>
      </c>
      <c r="J19">
        <f>VLOOKUP(I19,'Longueur W utile'!$A$3:$B$41,2,FALSE)</f>
        <v>80</v>
      </c>
      <c r="K19">
        <v>600</v>
      </c>
      <c r="L19">
        <v>0</v>
      </c>
      <c r="M19">
        <v>600</v>
      </c>
      <c r="N19">
        <v>0</v>
      </c>
      <c r="O19" t="s">
        <v>42</v>
      </c>
      <c r="Q19">
        <v>0</v>
      </c>
    </row>
    <row r="20" spans="3:17" x14ac:dyDescent="0.3">
      <c r="C20" t="s">
        <v>20</v>
      </c>
      <c r="D20">
        <f>VLOOKUP(C20,'moyen d''accès'!$A$2:$C$8,3,FALSE)</f>
        <v>15031</v>
      </c>
      <c r="E20">
        <v>1000</v>
      </c>
      <c r="F20">
        <f>VLOOKUP(E20,Hauteur!$A$3:$B$23,2,FALSE)</f>
        <v>5</v>
      </c>
      <c r="G20" s="9">
        <f t="shared" si="0"/>
        <v>5</v>
      </c>
      <c r="H20" t="str" cm="1">
        <f t="array" ref="H20">_xlfn.IFS(O20=mobilité!$B$2,mobilité!$C$2,O20=mobilité!$B$3,mobilité!$C$3,O20=mobilité!$B$4,mobilité!$C$4)</f>
        <v>Fixe</v>
      </c>
      <c r="I20">
        <f t="shared" si="1"/>
        <v>600</v>
      </c>
      <c r="J20">
        <f>VLOOKUP(I20,'Longueur W utile'!$A$3:$B$41,2,FALSE)</f>
        <v>80</v>
      </c>
      <c r="K20">
        <v>600</v>
      </c>
      <c r="L20">
        <v>0</v>
      </c>
      <c r="M20">
        <v>600</v>
      </c>
      <c r="N20">
        <v>0</v>
      </c>
      <c r="O20" t="s">
        <v>42</v>
      </c>
      <c r="Q20">
        <v>0</v>
      </c>
    </row>
    <row r="21" spans="3:17" x14ac:dyDescent="0.3">
      <c r="C21" t="s">
        <v>20</v>
      </c>
      <c r="D21">
        <f>VLOOKUP(C21,'moyen d''accès'!$A$2:$C$8,3,FALSE)</f>
        <v>15031</v>
      </c>
      <c r="E21">
        <v>1000</v>
      </c>
      <c r="F21">
        <f>VLOOKUP(E21,Hauteur!$A$3:$B$23,2,FALSE)</f>
        <v>5</v>
      </c>
      <c r="G21" s="9">
        <f t="shared" si="0"/>
        <v>5</v>
      </c>
      <c r="H21" t="str" cm="1">
        <f t="array" ref="H21">_xlfn.IFS(O21=mobilité!$B$2,mobilité!$C$2,O21=mobilité!$B$3,mobilité!$C$3,O21=mobilité!$B$4,mobilité!$C$4)</f>
        <v>Fixe</v>
      </c>
      <c r="I21">
        <f t="shared" si="1"/>
        <v>600</v>
      </c>
      <c r="J21">
        <f>VLOOKUP(I21,'Longueur W utile'!$A$3:$B$41,2,FALSE)</f>
        <v>80</v>
      </c>
      <c r="K21">
        <v>600</v>
      </c>
      <c r="L21">
        <v>0</v>
      </c>
      <c r="M21">
        <v>600</v>
      </c>
      <c r="N21">
        <v>0</v>
      </c>
      <c r="O21" t="s">
        <v>42</v>
      </c>
      <c r="Q21">
        <v>0</v>
      </c>
    </row>
    <row r="22" spans="3:17" x14ac:dyDescent="0.3">
      <c r="C22" t="s">
        <v>20</v>
      </c>
      <c r="D22">
        <f>VLOOKUP(C22,'moyen d''accès'!$A$2:$C$8,3,FALSE)</f>
        <v>15031</v>
      </c>
      <c r="E22">
        <v>1000</v>
      </c>
      <c r="F22">
        <f>VLOOKUP(E22,Hauteur!$A$3:$B$23,2,FALSE)</f>
        <v>5</v>
      </c>
      <c r="G22" s="9">
        <f t="shared" si="0"/>
        <v>5</v>
      </c>
      <c r="H22" t="str" cm="1">
        <f t="array" ref="H22">_xlfn.IFS(O22=mobilité!$B$2,mobilité!$C$2,O22=mobilité!$B$3,mobilité!$C$3,O22=mobilité!$B$4,mobilité!$C$4)</f>
        <v>Fixe</v>
      </c>
      <c r="I22">
        <f t="shared" si="1"/>
        <v>600</v>
      </c>
      <c r="J22">
        <f>VLOOKUP(I22,'Longueur W utile'!$A$3:$B$41,2,FALSE)</f>
        <v>80</v>
      </c>
      <c r="K22">
        <v>600</v>
      </c>
      <c r="L22">
        <v>0</v>
      </c>
      <c r="M22">
        <v>600</v>
      </c>
      <c r="N22">
        <v>0</v>
      </c>
      <c r="O22" t="s">
        <v>42</v>
      </c>
      <c r="Q22">
        <v>0</v>
      </c>
    </row>
    <row r="23" spans="3:17" x14ac:dyDescent="0.3">
      <c r="C23" t="s">
        <v>20</v>
      </c>
      <c r="D23">
        <f>VLOOKUP(C23,'moyen d''accès'!$A$2:$C$8,3,FALSE)</f>
        <v>15031</v>
      </c>
      <c r="E23">
        <v>1000</v>
      </c>
      <c r="F23">
        <f>VLOOKUP(E23,Hauteur!$A$3:$B$23,2,FALSE)</f>
        <v>5</v>
      </c>
      <c r="G23" s="9">
        <f t="shared" si="0"/>
        <v>5</v>
      </c>
      <c r="H23" t="str" cm="1">
        <f t="array" ref="H23">_xlfn.IFS(O23=mobilité!$B$2,mobilité!$C$2,O23=mobilité!$B$3,mobilité!$C$3,O23=mobilité!$B$4,mobilité!$C$4)</f>
        <v>Fixe</v>
      </c>
      <c r="I23">
        <f t="shared" si="1"/>
        <v>600</v>
      </c>
      <c r="J23">
        <f>VLOOKUP(I23,'Longueur W utile'!$A$3:$B$41,2,FALSE)</f>
        <v>80</v>
      </c>
      <c r="K23">
        <v>600</v>
      </c>
      <c r="L23">
        <v>0</v>
      </c>
      <c r="M23">
        <v>600</v>
      </c>
      <c r="N23">
        <v>0</v>
      </c>
      <c r="O23" t="s">
        <v>42</v>
      </c>
      <c r="Q23">
        <v>0</v>
      </c>
    </row>
    <row r="24" spans="3:17" x14ac:dyDescent="0.3">
      <c r="C24" t="s">
        <v>20</v>
      </c>
      <c r="D24">
        <f>VLOOKUP(C24,'moyen d''accès'!$A$2:$C$8,3,FALSE)</f>
        <v>15031</v>
      </c>
      <c r="E24">
        <v>1000</v>
      </c>
      <c r="F24">
        <f>VLOOKUP(E24,Hauteur!$A$3:$B$23,2,FALSE)</f>
        <v>5</v>
      </c>
      <c r="G24" s="9">
        <f t="shared" si="0"/>
        <v>5</v>
      </c>
      <c r="H24" t="str" cm="1">
        <f t="array" ref="H24">_xlfn.IFS(O24=mobilité!$B$2,mobilité!$C$2,O24=mobilité!$B$3,mobilité!$C$3,O24=mobilité!$B$4,mobilité!$C$4)</f>
        <v>Fixe</v>
      </c>
      <c r="I24">
        <f t="shared" si="1"/>
        <v>600</v>
      </c>
      <c r="J24">
        <f>VLOOKUP(I24,'Longueur W utile'!$A$3:$B$41,2,FALSE)</f>
        <v>80</v>
      </c>
      <c r="K24">
        <v>600</v>
      </c>
      <c r="L24">
        <v>0</v>
      </c>
      <c r="M24">
        <v>600</v>
      </c>
      <c r="N24">
        <v>0</v>
      </c>
      <c r="O24" t="s">
        <v>42</v>
      </c>
      <c r="Q24">
        <v>0</v>
      </c>
    </row>
    <row r="25" spans="3:17" x14ac:dyDescent="0.3">
      <c r="C25" t="s">
        <v>20</v>
      </c>
      <c r="D25">
        <f>VLOOKUP(C25,'moyen d''accès'!$A$2:$C$8,3,FALSE)</f>
        <v>15031</v>
      </c>
      <c r="E25">
        <v>1000</v>
      </c>
      <c r="F25">
        <f>VLOOKUP(E25,Hauteur!$A$3:$B$23,2,FALSE)</f>
        <v>5</v>
      </c>
      <c r="G25" s="9">
        <f t="shared" si="0"/>
        <v>5</v>
      </c>
      <c r="H25" t="str" cm="1">
        <f t="array" ref="H25">_xlfn.IFS(O25=mobilité!$B$2,mobilité!$C$2,O25=mobilité!$B$3,mobilité!$C$3,O25=mobilité!$B$4,mobilité!$C$4)</f>
        <v>Fixe</v>
      </c>
      <c r="I25">
        <f t="shared" si="1"/>
        <v>600</v>
      </c>
      <c r="J25">
        <f>VLOOKUP(I25,'Longueur W utile'!$A$3:$B$41,2,FALSE)</f>
        <v>80</v>
      </c>
      <c r="K25">
        <v>600</v>
      </c>
      <c r="L25">
        <v>0</v>
      </c>
      <c r="M25">
        <v>600</v>
      </c>
      <c r="N25">
        <v>0</v>
      </c>
      <c r="O25" t="s">
        <v>42</v>
      </c>
      <c r="Q25">
        <v>0</v>
      </c>
    </row>
    <row r="26" spans="3:17" x14ac:dyDescent="0.3">
      <c r="C26" t="s">
        <v>20</v>
      </c>
      <c r="D26">
        <f>VLOOKUP(C26,'moyen d''accès'!$A$2:$C$8,3,FALSE)</f>
        <v>15031</v>
      </c>
      <c r="E26">
        <v>1000</v>
      </c>
      <c r="F26">
        <f>VLOOKUP(E26,Hauteur!$A$3:$B$23,2,FALSE)</f>
        <v>5</v>
      </c>
      <c r="G26" s="9">
        <f t="shared" si="0"/>
        <v>5</v>
      </c>
      <c r="H26" t="str" cm="1">
        <f t="array" ref="H26">_xlfn.IFS(O26=mobilité!$B$2,mobilité!$C$2,O26=mobilité!$B$3,mobilité!$C$3,O26=mobilité!$B$4,mobilité!$C$4)</f>
        <v>Fixe</v>
      </c>
      <c r="I26">
        <f t="shared" si="1"/>
        <v>600</v>
      </c>
      <c r="J26">
        <f>VLOOKUP(I26,'Longueur W utile'!$A$3:$B$41,2,FALSE)</f>
        <v>80</v>
      </c>
      <c r="K26">
        <v>600</v>
      </c>
      <c r="L26">
        <v>0</v>
      </c>
      <c r="M26">
        <v>600</v>
      </c>
      <c r="N26">
        <v>0</v>
      </c>
      <c r="O26" t="s">
        <v>42</v>
      </c>
      <c r="Q26">
        <v>0</v>
      </c>
    </row>
    <row r="27" spans="3:17" x14ac:dyDescent="0.3">
      <c r="C27" t="s">
        <v>20</v>
      </c>
      <c r="D27">
        <f>VLOOKUP(C27,'moyen d''accès'!$A$2:$C$8,3,FALSE)</f>
        <v>15031</v>
      </c>
      <c r="E27">
        <v>1000</v>
      </c>
      <c r="F27">
        <f>VLOOKUP(E27,Hauteur!$A$3:$B$23,2,FALSE)</f>
        <v>5</v>
      </c>
      <c r="G27" s="9">
        <f t="shared" si="0"/>
        <v>5</v>
      </c>
      <c r="H27" t="str" cm="1">
        <f t="array" ref="H27">_xlfn.IFS(O27=mobilité!$B$2,mobilité!$C$2,O27=mobilité!$B$3,mobilité!$C$3,O27=mobilité!$B$4,mobilité!$C$4)</f>
        <v>Fixe</v>
      </c>
      <c r="I27">
        <f t="shared" si="1"/>
        <v>600</v>
      </c>
      <c r="J27">
        <f>VLOOKUP(I27,'Longueur W utile'!$A$3:$B$41,2,FALSE)</f>
        <v>80</v>
      </c>
      <c r="K27">
        <v>600</v>
      </c>
      <c r="L27">
        <v>0</v>
      </c>
      <c r="M27">
        <v>600</v>
      </c>
      <c r="N27">
        <v>0</v>
      </c>
      <c r="O27" t="s">
        <v>42</v>
      </c>
      <c r="Q27">
        <v>0</v>
      </c>
    </row>
    <row r="28" spans="3:17" x14ac:dyDescent="0.3">
      <c r="C28" t="s">
        <v>20</v>
      </c>
      <c r="D28">
        <f>VLOOKUP(C28,'moyen d''accès'!$A$2:$C$8,3,FALSE)</f>
        <v>15031</v>
      </c>
      <c r="E28">
        <v>1000</v>
      </c>
      <c r="F28">
        <f>VLOOKUP(E28,Hauteur!$A$3:$B$23,2,FALSE)</f>
        <v>5</v>
      </c>
      <c r="G28" s="9">
        <f t="shared" si="0"/>
        <v>5</v>
      </c>
      <c r="H28" t="str" cm="1">
        <f t="array" ref="H28">_xlfn.IFS(O28=mobilité!$B$2,mobilité!$C$2,O28=mobilité!$B$3,mobilité!$C$3,O28=mobilité!$B$4,mobilité!$C$4)</f>
        <v>Fixe</v>
      </c>
      <c r="I28">
        <f t="shared" si="1"/>
        <v>600</v>
      </c>
      <c r="J28">
        <f>VLOOKUP(I28,'Longueur W utile'!$A$3:$B$41,2,FALSE)</f>
        <v>80</v>
      </c>
      <c r="K28">
        <v>600</v>
      </c>
      <c r="L28">
        <v>0</v>
      </c>
      <c r="M28">
        <v>400</v>
      </c>
      <c r="N28">
        <v>0</v>
      </c>
      <c r="O28" t="s">
        <v>42</v>
      </c>
      <c r="Q28">
        <v>0</v>
      </c>
    </row>
    <row r="29" spans="3:17" x14ac:dyDescent="0.3">
      <c r="C29" t="s">
        <v>20</v>
      </c>
      <c r="D29">
        <f>VLOOKUP(C29,'moyen d''accès'!$A$2:$C$8,3,FALSE)</f>
        <v>15031</v>
      </c>
      <c r="E29">
        <v>400</v>
      </c>
      <c r="F29">
        <f>VLOOKUP(E29,Hauteur!$A$3:$B$23,2,FALSE)</f>
        <v>2</v>
      </c>
      <c r="G29" s="9">
        <f t="shared" si="0"/>
        <v>2</v>
      </c>
      <c r="H29" t="str" cm="1">
        <f t="array" ref="H29">_xlfn.IFS(O29=mobilité!$B$2,mobilité!$C$2,O29=mobilité!$B$3,mobilité!$C$3,O29=mobilité!$B$4,mobilité!$C$4)</f>
        <v>Fixe</v>
      </c>
      <c r="I29">
        <f t="shared" si="1"/>
        <v>600</v>
      </c>
      <c r="J29">
        <f>VLOOKUP(I29,'Longueur W utile'!$A$3:$B$41,2,FALSE)</f>
        <v>80</v>
      </c>
      <c r="K29">
        <v>600</v>
      </c>
      <c r="L29">
        <v>0</v>
      </c>
      <c r="M29">
        <v>400</v>
      </c>
      <c r="N29">
        <v>0</v>
      </c>
      <c r="O29" t="s">
        <v>42</v>
      </c>
      <c r="Q29">
        <v>0</v>
      </c>
    </row>
    <row r="30" spans="3:17" x14ac:dyDescent="0.3">
      <c r="C30" t="s">
        <v>20</v>
      </c>
      <c r="D30">
        <f>VLOOKUP(C30,'moyen d''accès'!$A$2:$C$8,3,FALSE)</f>
        <v>15031</v>
      </c>
      <c r="E30">
        <v>400</v>
      </c>
      <c r="F30">
        <f>VLOOKUP(E30,Hauteur!$A$3:$B$23,2,FALSE)</f>
        <v>2</v>
      </c>
      <c r="G30" s="9">
        <f t="shared" si="0"/>
        <v>2</v>
      </c>
      <c r="H30" t="str" cm="1">
        <f t="array" ref="H30">_xlfn.IFS(O30=mobilité!$B$2,mobilité!$C$2,O30=mobilité!$B$3,mobilité!$C$3,O30=mobilité!$B$4,mobilité!$C$4)</f>
        <v>Fixe</v>
      </c>
      <c r="I30">
        <f t="shared" si="1"/>
        <v>600</v>
      </c>
      <c r="J30">
        <f>VLOOKUP(I30,'Longueur W utile'!$A$3:$B$41,2,FALSE)</f>
        <v>80</v>
      </c>
      <c r="K30">
        <v>600</v>
      </c>
      <c r="L30">
        <v>0</v>
      </c>
      <c r="M30">
        <v>400</v>
      </c>
      <c r="N30">
        <v>0</v>
      </c>
      <c r="O30" t="s">
        <v>42</v>
      </c>
      <c r="Q30">
        <v>0</v>
      </c>
    </row>
    <row r="31" spans="3:17" x14ac:dyDescent="0.3">
      <c r="C31" t="s">
        <v>20</v>
      </c>
      <c r="D31">
        <f>VLOOKUP(C31,'moyen d''accès'!$A$2:$C$8,3,FALSE)</f>
        <v>15031</v>
      </c>
      <c r="E31">
        <v>400</v>
      </c>
      <c r="F31">
        <f>VLOOKUP(E31,Hauteur!$A$3:$B$23,2,FALSE)</f>
        <v>2</v>
      </c>
      <c r="G31" s="9">
        <f t="shared" si="0"/>
        <v>2</v>
      </c>
      <c r="H31" t="str" cm="1">
        <f t="array" ref="H31">_xlfn.IFS(O31=mobilité!$B$2,mobilité!$C$2,O31=mobilité!$B$3,mobilité!$C$3,O31=mobilité!$B$4,mobilité!$C$4)</f>
        <v>Fixe</v>
      </c>
      <c r="I31">
        <f t="shared" si="1"/>
        <v>600</v>
      </c>
      <c r="J31">
        <f>VLOOKUP(I31,'Longueur W utile'!$A$3:$B$41,2,FALSE)</f>
        <v>80</v>
      </c>
      <c r="K31">
        <v>600</v>
      </c>
      <c r="L31">
        <v>0</v>
      </c>
      <c r="M31">
        <v>400</v>
      </c>
      <c r="N31">
        <v>0</v>
      </c>
      <c r="O31" t="s">
        <v>42</v>
      </c>
      <c r="Q31">
        <v>0</v>
      </c>
    </row>
    <row r="32" spans="3:17" x14ac:dyDescent="0.3">
      <c r="C32" t="s">
        <v>20</v>
      </c>
      <c r="D32">
        <f>VLOOKUP(C32,'moyen d''accès'!$A$2:$C$8,3,FALSE)</f>
        <v>15031</v>
      </c>
      <c r="E32">
        <v>800</v>
      </c>
      <c r="F32">
        <f>VLOOKUP(E32,Hauteur!$A$3:$B$23,2,FALSE)</f>
        <v>4</v>
      </c>
      <c r="G32" s="9">
        <f t="shared" si="0"/>
        <v>4</v>
      </c>
      <c r="H32" t="str" cm="1">
        <f t="array" ref="H32">_xlfn.IFS(O32=mobilité!$B$2,mobilité!$C$2,O32=mobilité!$B$3,mobilité!$C$3,O32=mobilité!$B$4,mobilité!$C$4)</f>
        <v>Fixe</v>
      </c>
      <c r="I32">
        <f t="shared" si="1"/>
        <v>600</v>
      </c>
      <c r="J32">
        <f>VLOOKUP(I32,'Longueur W utile'!$A$3:$B$41,2,FALSE)</f>
        <v>80</v>
      </c>
      <c r="K32">
        <v>600</v>
      </c>
      <c r="L32">
        <v>0</v>
      </c>
      <c r="M32">
        <v>600</v>
      </c>
      <c r="N32">
        <v>0</v>
      </c>
      <c r="O32" t="s">
        <v>42</v>
      </c>
      <c r="Q32">
        <v>0</v>
      </c>
    </row>
    <row r="33" spans="3:17" x14ac:dyDescent="0.3">
      <c r="C33" t="s">
        <v>20</v>
      </c>
      <c r="D33">
        <f>VLOOKUP(C33,'moyen d''accès'!$A$2:$C$8,3,FALSE)</f>
        <v>15031</v>
      </c>
      <c r="E33">
        <v>800</v>
      </c>
      <c r="F33">
        <f>VLOOKUP(E33,Hauteur!$A$3:$B$23,2,FALSE)</f>
        <v>4</v>
      </c>
      <c r="G33" s="9">
        <f t="shared" si="0"/>
        <v>4</v>
      </c>
      <c r="H33" t="str" cm="1">
        <f t="array" ref="H33">_xlfn.IFS(O33=mobilité!$B$2,mobilité!$C$2,O33=mobilité!$B$3,mobilité!$C$3,O33=mobilité!$B$4,mobilité!$C$4)</f>
        <v>Fixe</v>
      </c>
      <c r="I33">
        <f t="shared" si="1"/>
        <v>600</v>
      </c>
      <c r="J33">
        <f>VLOOKUP(I33,'Longueur W utile'!$A$3:$B$41,2,FALSE)</f>
        <v>80</v>
      </c>
      <c r="K33">
        <v>600</v>
      </c>
      <c r="L33">
        <v>0</v>
      </c>
      <c r="M33">
        <v>600</v>
      </c>
      <c r="N33">
        <v>0</v>
      </c>
      <c r="O33" t="s">
        <v>42</v>
      </c>
      <c r="Q33">
        <v>0</v>
      </c>
    </row>
    <row r="34" spans="3:17" x14ac:dyDescent="0.3">
      <c r="C34" t="s">
        <v>20</v>
      </c>
      <c r="D34">
        <f>VLOOKUP(C34,'moyen d''accès'!$A$2:$C$8,3,FALSE)</f>
        <v>15031</v>
      </c>
      <c r="E34">
        <v>800</v>
      </c>
      <c r="F34">
        <f>VLOOKUP(E34,Hauteur!$A$3:$B$23,2,FALSE)</f>
        <v>4</v>
      </c>
      <c r="G34" s="9">
        <f t="shared" si="0"/>
        <v>4</v>
      </c>
      <c r="H34" t="str" cm="1">
        <f t="array" ref="H34">_xlfn.IFS(O34=mobilité!$B$2,mobilité!$C$2,O34=mobilité!$B$3,mobilité!$C$3,O34=mobilité!$B$4,mobilité!$C$4)</f>
        <v>Fixe</v>
      </c>
      <c r="I34">
        <f t="shared" si="1"/>
        <v>600</v>
      </c>
      <c r="J34">
        <f>VLOOKUP(I34,'Longueur W utile'!$A$3:$B$41,2,FALSE)</f>
        <v>80</v>
      </c>
      <c r="K34">
        <v>600</v>
      </c>
      <c r="L34">
        <v>0</v>
      </c>
      <c r="M34">
        <v>600</v>
      </c>
      <c r="N34">
        <v>0</v>
      </c>
      <c r="O34" t="s">
        <v>42</v>
      </c>
      <c r="Q34">
        <v>0</v>
      </c>
    </row>
    <row r="35" spans="3:17" x14ac:dyDescent="0.3">
      <c r="C35" t="s">
        <v>20</v>
      </c>
      <c r="D35">
        <f>VLOOKUP(C35,'moyen d''accès'!$A$2:$C$8,3,FALSE)</f>
        <v>15031</v>
      </c>
      <c r="E35">
        <v>800</v>
      </c>
      <c r="F35">
        <f>VLOOKUP(E35,Hauteur!$A$3:$B$23,2,FALSE)</f>
        <v>4</v>
      </c>
      <c r="G35" s="9">
        <f t="shared" si="0"/>
        <v>4</v>
      </c>
      <c r="H35" t="str" cm="1">
        <f t="array" ref="H35">_xlfn.IFS(O35=mobilité!$B$2,mobilité!$C$2,O35=mobilité!$B$3,mobilité!$C$3,O35=mobilité!$B$4,mobilité!$C$4)</f>
        <v>Fixe</v>
      </c>
      <c r="I35">
        <f t="shared" si="1"/>
        <v>600</v>
      </c>
      <c r="J35">
        <f>VLOOKUP(I35,'Longueur W utile'!$A$3:$B$41,2,FALSE)</f>
        <v>80</v>
      </c>
      <c r="K35">
        <v>600</v>
      </c>
      <c r="L35">
        <v>0</v>
      </c>
      <c r="M35">
        <v>600</v>
      </c>
      <c r="N35">
        <v>0</v>
      </c>
      <c r="O35" t="s">
        <v>42</v>
      </c>
      <c r="Q35">
        <v>0</v>
      </c>
    </row>
    <row r="36" spans="3:17" x14ac:dyDescent="0.3">
      <c r="C36" t="s">
        <v>20</v>
      </c>
      <c r="D36">
        <f>VLOOKUP(C36,'moyen d''accès'!$A$2:$C$8,3,FALSE)</f>
        <v>15031</v>
      </c>
      <c r="E36">
        <v>800</v>
      </c>
      <c r="F36">
        <f>VLOOKUP(E36,Hauteur!$A$3:$B$23,2,FALSE)</f>
        <v>4</v>
      </c>
      <c r="G36" s="9">
        <f t="shared" si="0"/>
        <v>4</v>
      </c>
      <c r="H36" t="str" cm="1">
        <f t="array" ref="H36">_xlfn.IFS(O36=mobilité!$B$2,mobilité!$C$2,O36=mobilité!$B$3,mobilité!$C$3,O36=mobilité!$B$4,mobilité!$C$4)</f>
        <v>Fixe</v>
      </c>
      <c r="I36">
        <f t="shared" si="1"/>
        <v>600</v>
      </c>
      <c r="J36">
        <f>VLOOKUP(I36,'Longueur W utile'!$A$3:$B$41,2,FALSE)</f>
        <v>80</v>
      </c>
      <c r="K36">
        <v>600</v>
      </c>
      <c r="L36">
        <v>0</v>
      </c>
      <c r="M36">
        <v>600</v>
      </c>
      <c r="N36">
        <v>0</v>
      </c>
      <c r="O36" t="s">
        <v>42</v>
      </c>
      <c r="Q36">
        <v>0</v>
      </c>
    </row>
    <row r="37" spans="3:17" x14ac:dyDescent="0.3">
      <c r="C37" t="s">
        <v>20</v>
      </c>
      <c r="D37">
        <f>VLOOKUP(C37,'moyen d''accès'!$A$2:$C$8,3,FALSE)</f>
        <v>15031</v>
      </c>
      <c r="E37">
        <v>800</v>
      </c>
      <c r="F37">
        <f>VLOOKUP(E37,Hauteur!$A$3:$B$23,2,FALSE)</f>
        <v>4</v>
      </c>
      <c r="G37" s="9">
        <f t="shared" si="0"/>
        <v>4</v>
      </c>
      <c r="H37" t="str" cm="1">
        <f t="array" ref="H37">_xlfn.IFS(O37=mobilité!$B$2,mobilité!$C$2,O37=mobilité!$B$3,mobilité!$C$3,O37=mobilité!$B$4,mobilité!$C$4)</f>
        <v>Fixe</v>
      </c>
      <c r="I37">
        <f t="shared" si="1"/>
        <v>600</v>
      </c>
      <c r="J37">
        <f>VLOOKUP(I37,'Longueur W utile'!$A$3:$B$41,2,FALSE)</f>
        <v>80</v>
      </c>
      <c r="K37">
        <v>600</v>
      </c>
      <c r="L37">
        <v>0</v>
      </c>
      <c r="M37">
        <v>600</v>
      </c>
      <c r="N37">
        <v>0</v>
      </c>
      <c r="O37" t="s">
        <v>42</v>
      </c>
      <c r="Q37">
        <v>0</v>
      </c>
    </row>
    <row r="38" spans="3:17" x14ac:dyDescent="0.3">
      <c r="C38" t="s">
        <v>20</v>
      </c>
      <c r="D38">
        <f>VLOOKUP(C38,'moyen d''accès'!$A$2:$C$8,3,FALSE)</f>
        <v>15031</v>
      </c>
      <c r="E38">
        <v>800</v>
      </c>
      <c r="F38">
        <f>VLOOKUP(E38,Hauteur!$A$3:$B$23,2,FALSE)</f>
        <v>4</v>
      </c>
      <c r="G38" s="9">
        <f t="shared" si="0"/>
        <v>4</v>
      </c>
      <c r="H38" t="str" cm="1">
        <f t="array" ref="H38">_xlfn.IFS(O38=mobilité!$B$2,mobilité!$C$2,O38=mobilité!$B$3,mobilité!$C$3,O38=mobilité!$B$4,mobilité!$C$4)</f>
        <v>Fixe</v>
      </c>
      <c r="I38">
        <f t="shared" si="1"/>
        <v>600</v>
      </c>
      <c r="J38">
        <f>VLOOKUP(I38,'Longueur W utile'!$A$3:$B$41,2,FALSE)</f>
        <v>80</v>
      </c>
      <c r="K38">
        <v>600</v>
      </c>
      <c r="L38">
        <v>0</v>
      </c>
      <c r="M38">
        <v>600</v>
      </c>
      <c r="N38">
        <v>0</v>
      </c>
      <c r="O38" t="s">
        <v>42</v>
      </c>
      <c r="Q38">
        <v>0</v>
      </c>
    </row>
    <row r="39" spans="3:17" x14ac:dyDescent="0.3">
      <c r="C39" t="s">
        <v>20</v>
      </c>
      <c r="D39">
        <f>VLOOKUP(C39,'moyen d''accès'!$A$2:$C$8,3,FALSE)</f>
        <v>15031</v>
      </c>
      <c r="E39">
        <v>800</v>
      </c>
      <c r="F39">
        <f>VLOOKUP(E39,Hauteur!$A$3:$B$23,2,FALSE)</f>
        <v>4</v>
      </c>
      <c r="G39" s="9">
        <f t="shared" si="0"/>
        <v>4</v>
      </c>
      <c r="H39" t="str" cm="1">
        <f t="array" ref="H39">_xlfn.IFS(O39=mobilité!$B$2,mobilité!$C$2,O39=mobilité!$B$3,mobilité!$C$3,O39=mobilité!$B$4,mobilité!$C$4)</f>
        <v>Fixe</v>
      </c>
      <c r="I39">
        <f t="shared" si="1"/>
        <v>600</v>
      </c>
      <c r="J39">
        <f>VLOOKUP(I39,'Longueur W utile'!$A$3:$B$41,2,FALSE)</f>
        <v>80</v>
      </c>
      <c r="K39">
        <v>600</v>
      </c>
      <c r="L39">
        <v>0</v>
      </c>
      <c r="M39">
        <v>600</v>
      </c>
      <c r="N39">
        <v>0</v>
      </c>
      <c r="O39" t="s">
        <v>42</v>
      </c>
      <c r="Q39">
        <v>0</v>
      </c>
    </row>
    <row r="40" spans="3:17" x14ac:dyDescent="0.3">
      <c r="C40" t="s">
        <v>20</v>
      </c>
      <c r="D40">
        <f>VLOOKUP(C40,'moyen d''accès'!$A$2:$C$8,3,FALSE)</f>
        <v>15031</v>
      </c>
      <c r="E40">
        <v>800</v>
      </c>
      <c r="F40">
        <f>VLOOKUP(E40,Hauteur!$A$3:$B$23,2,FALSE)</f>
        <v>4</v>
      </c>
      <c r="G40" s="9">
        <f t="shared" si="0"/>
        <v>4</v>
      </c>
      <c r="H40" t="str" cm="1">
        <f t="array" ref="H40">_xlfn.IFS(O40=mobilité!$B$2,mobilité!$C$2,O40=mobilité!$B$3,mobilité!$C$3,O40=mobilité!$B$4,mobilité!$C$4)</f>
        <v>Fixe</v>
      </c>
      <c r="I40">
        <f t="shared" si="1"/>
        <v>600</v>
      </c>
      <c r="J40">
        <f>VLOOKUP(I40,'Longueur W utile'!$A$3:$B$41,2,FALSE)</f>
        <v>80</v>
      </c>
      <c r="K40">
        <v>600</v>
      </c>
      <c r="L40">
        <v>0</v>
      </c>
      <c r="M40">
        <v>600</v>
      </c>
      <c r="N40">
        <v>0</v>
      </c>
      <c r="O40" t="s">
        <v>42</v>
      </c>
      <c r="Q40">
        <v>0</v>
      </c>
    </row>
    <row r="41" spans="3:17" x14ac:dyDescent="0.3">
      <c r="C41" t="s">
        <v>20</v>
      </c>
      <c r="D41">
        <f>VLOOKUP(C41,'moyen d''accès'!$A$2:$C$8,3,FALSE)</f>
        <v>15031</v>
      </c>
      <c r="E41">
        <v>800</v>
      </c>
      <c r="F41">
        <f>VLOOKUP(E41,Hauteur!$A$3:$B$23,2,FALSE)</f>
        <v>4</v>
      </c>
      <c r="G41" s="9">
        <f t="shared" si="0"/>
        <v>4</v>
      </c>
      <c r="H41" t="str" cm="1">
        <f t="array" ref="H41">_xlfn.IFS(O41=mobilité!$B$2,mobilité!$C$2,O41=mobilité!$B$3,mobilité!$C$3,O41=mobilité!$B$4,mobilité!$C$4)</f>
        <v>Fixe</v>
      </c>
      <c r="I41">
        <f t="shared" si="1"/>
        <v>600</v>
      </c>
      <c r="J41">
        <f>VLOOKUP(I41,'Longueur W utile'!$A$3:$B$41,2,FALSE)</f>
        <v>80</v>
      </c>
      <c r="K41">
        <v>600</v>
      </c>
      <c r="L41">
        <v>0</v>
      </c>
      <c r="M41">
        <v>600</v>
      </c>
      <c r="N41">
        <v>0</v>
      </c>
      <c r="O41" t="s">
        <v>42</v>
      </c>
      <c r="Q41">
        <v>0</v>
      </c>
    </row>
    <row r="42" spans="3:17" x14ac:dyDescent="0.3">
      <c r="C42" t="s">
        <v>20</v>
      </c>
      <c r="D42">
        <f>VLOOKUP(C42,'moyen d''accès'!$A$2:$C$8,3,FALSE)</f>
        <v>15031</v>
      </c>
      <c r="E42">
        <v>800</v>
      </c>
      <c r="F42">
        <f>VLOOKUP(E42,Hauteur!$A$3:$B$23,2,FALSE)</f>
        <v>4</v>
      </c>
      <c r="G42" s="9">
        <f t="shared" si="0"/>
        <v>4</v>
      </c>
      <c r="H42" t="str" cm="1">
        <f t="array" ref="H42">_xlfn.IFS(O42=mobilité!$B$2,mobilité!$C$2,O42=mobilité!$B$3,mobilité!$C$3,O42=mobilité!$B$4,mobilité!$C$4)</f>
        <v>Fixe</v>
      </c>
      <c r="I42">
        <f t="shared" si="1"/>
        <v>600</v>
      </c>
      <c r="J42">
        <f>VLOOKUP(I42,'Longueur W utile'!$A$3:$B$41,2,FALSE)</f>
        <v>80</v>
      </c>
      <c r="K42">
        <v>600</v>
      </c>
      <c r="L42">
        <v>0</v>
      </c>
      <c r="M42">
        <v>600</v>
      </c>
      <c r="N42">
        <v>0</v>
      </c>
      <c r="O42" t="s">
        <v>42</v>
      </c>
      <c r="Q42">
        <v>0</v>
      </c>
    </row>
    <row r="43" spans="3:17" x14ac:dyDescent="0.3">
      <c r="C43" t="s">
        <v>20</v>
      </c>
      <c r="D43">
        <f>VLOOKUP(C43,'moyen d''accès'!$A$2:$C$8,3,FALSE)</f>
        <v>15031</v>
      </c>
      <c r="E43">
        <v>800</v>
      </c>
      <c r="F43">
        <f>VLOOKUP(E43,Hauteur!$A$3:$B$23,2,FALSE)</f>
        <v>4</v>
      </c>
      <c r="G43" s="9">
        <f t="shared" si="0"/>
        <v>4</v>
      </c>
      <c r="H43" t="str" cm="1">
        <f t="array" ref="H43">_xlfn.IFS(O43=mobilité!$B$2,mobilité!$C$2,O43=mobilité!$B$3,mobilité!$C$3,O43=mobilité!$B$4,mobilité!$C$4)</f>
        <v>Fixe</v>
      </c>
      <c r="I43">
        <f t="shared" si="1"/>
        <v>600</v>
      </c>
      <c r="J43">
        <f>VLOOKUP(I43,'Longueur W utile'!$A$3:$B$41,2,FALSE)</f>
        <v>80</v>
      </c>
      <c r="K43">
        <v>600</v>
      </c>
      <c r="L43">
        <v>0</v>
      </c>
      <c r="M43">
        <v>600</v>
      </c>
      <c r="N43">
        <v>0</v>
      </c>
      <c r="O43" t="s">
        <v>42</v>
      </c>
      <c r="Q43">
        <v>0</v>
      </c>
    </row>
    <row r="44" spans="3:17" x14ac:dyDescent="0.3">
      <c r="C44" t="s">
        <v>20</v>
      </c>
      <c r="D44">
        <f>VLOOKUP(C44,'moyen d''accès'!$A$2:$C$8,3,FALSE)</f>
        <v>15031</v>
      </c>
      <c r="E44">
        <v>800</v>
      </c>
      <c r="F44">
        <f>VLOOKUP(E44,Hauteur!$A$3:$B$23,2,FALSE)</f>
        <v>4</v>
      </c>
      <c r="G44" s="9">
        <f t="shared" si="0"/>
        <v>4</v>
      </c>
      <c r="H44" t="str" cm="1">
        <f t="array" ref="H44">_xlfn.IFS(O44=mobilité!$B$2,mobilité!$C$2,O44=mobilité!$B$3,mobilité!$C$3,O44=mobilité!$B$4,mobilité!$C$4)</f>
        <v>Fixe</v>
      </c>
      <c r="I44">
        <f t="shared" si="1"/>
        <v>600</v>
      </c>
      <c r="J44">
        <f>VLOOKUP(I44,'Longueur W utile'!$A$3:$B$41,2,FALSE)</f>
        <v>80</v>
      </c>
      <c r="K44">
        <v>600</v>
      </c>
      <c r="L44">
        <v>0</v>
      </c>
      <c r="M44">
        <v>600</v>
      </c>
      <c r="N44">
        <v>0</v>
      </c>
      <c r="O44" t="s">
        <v>42</v>
      </c>
      <c r="Q44">
        <v>0</v>
      </c>
    </row>
    <row r="45" spans="3:17" x14ac:dyDescent="0.3">
      <c r="C45" t="s">
        <v>20</v>
      </c>
      <c r="D45">
        <f>VLOOKUP(C45,'moyen d''accès'!$A$2:$C$8,3,FALSE)</f>
        <v>15031</v>
      </c>
      <c r="E45">
        <v>400</v>
      </c>
      <c r="F45">
        <f>VLOOKUP(E45,Hauteur!$A$3:$B$23,2,FALSE)</f>
        <v>2</v>
      </c>
      <c r="G45" s="9">
        <f t="shared" si="0"/>
        <v>2</v>
      </c>
      <c r="H45" t="str" cm="1">
        <f t="array" ref="H45">_xlfn.IFS(O45=mobilité!$B$2,mobilité!$C$2,O45=mobilité!$B$3,mobilité!$C$3,O45=mobilité!$B$4,mobilité!$C$4)</f>
        <v>Fixe</v>
      </c>
      <c r="I45">
        <f t="shared" si="1"/>
        <v>600</v>
      </c>
      <c r="J45">
        <f>VLOOKUP(I45,'Longueur W utile'!$A$3:$B$41,2,FALSE)</f>
        <v>80</v>
      </c>
      <c r="K45">
        <v>600</v>
      </c>
      <c r="L45">
        <v>0</v>
      </c>
      <c r="M45">
        <v>300</v>
      </c>
      <c r="N45">
        <v>0</v>
      </c>
      <c r="O45" t="s">
        <v>42</v>
      </c>
      <c r="Q45">
        <v>0</v>
      </c>
    </row>
    <row r="46" spans="3:17" x14ac:dyDescent="0.3">
      <c r="C46" t="s">
        <v>20</v>
      </c>
      <c r="D46">
        <f>VLOOKUP(C46,'moyen d''accès'!$A$2:$C$8,3,FALSE)</f>
        <v>15031</v>
      </c>
      <c r="E46">
        <v>400</v>
      </c>
      <c r="F46">
        <f>VLOOKUP(E46,Hauteur!$A$3:$B$23,2,FALSE)</f>
        <v>2</v>
      </c>
      <c r="G46" s="9">
        <f t="shared" si="0"/>
        <v>2</v>
      </c>
      <c r="H46" t="str" cm="1">
        <f t="array" ref="H46">_xlfn.IFS(O46=mobilité!$B$2,mobilité!$C$2,O46=mobilité!$B$3,mobilité!$C$3,O46=mobilité!$B$4,mobilité!$C$4)</f>
        <v>Fixe</v>
      </c>
      <c r="I46">
        <f t="shared" si="1"/>
        <v>600</v>
      </c>
      <c r="J46">
        <f>VLOOKUP(I46,'Longueur W utile'!$A$3:$B$41,2,FALSE)</f>
        <v>80</v>
      </c>
      <c r="K46">
        <v>600</v>
      </c>
      <c r="L46">
        <v>0</v>
      </c>
      <c r="M46">
        <v>300</v>
      </c>
      <c r="N46">
        <v>0</v>
      </c>
      <c r="O46" t="s">
        <v>42</v>
      </c>
      <c r="Q46">
        <v>0</v>
      </c>
    </row>
    <row r="47" spans="3:17" x14ac:dyDescent="0.3">
      <c r="C47" t="s">
        <v>20</v>
      </c>
      <c r="D47">
        <f>VLOOKUP(C47,'moyen d''accès'!$A$2:$C$8,3,FALSE)</f>
        <v>15031</v>
      </c>
      <c r="E47">
        <v>400</v>
      </c>
      <c r="F47">
        <f>VLOOKUP(E47,Hauteur!$A$3:$B$23,2,FALSE)</f>
        <v>2</v>
      </c>
      <c r="G47" s="9">
        <f t="shared" si="0"/>
        <v>2</v>
      </c>
      <c r="H47" t="str" cm="1">
        <f t="array" ref="H47">_xlfn.IFS(O47=mobilité!$B$2,mobilité!$C$2,O47=mobilité!$B$3,mobilité!$C$3,O47=mobilité!$B$4,mobilité!$C$4)</f>
        <v>Fixe</v>
      </c>
      <c r="I47">
        <f t="shared" si="1"/>
        <v>600</v>
      </c>
      <c r="J47">
        <f>VLOOKUP(I47,'Longueur W utile'!$A$3:$B$41,2,FALSE)</f>
        <v>80</v>
      </c>
      <c r="K47">
        <v>600</v>
      </c>
      <c r="L47">
        <v>0</v>
      </c>
      <c r="M47">
        <v>300</v>
      </c>
      <c r="N47">
        <v>0</v>
      </c>
      <c r="O47" t="s">
        <v>42</v>
      </c>
      <c r="Q47">
        <v>0</v>
      </c>
    </row>
    <row r="48" spans="3:17" x14ac:dyDescent="0.3">
      <c r="C48" t="s">
        <v>20</v>
      </c>
      <c r="D48">
        <f>VLOOKUP(C48,'moyen d''accès'!$A$2:$C$8,3,FALSE)</f>
        <v>15031</v>
      </c>
      <c r="E48">
        <v>400</v>
      </c>
      <c r="F48">
        <f>VLOOKUP(E48,Hauteur!$A$3:$B$23,2,FALSE)</f>
        <v>2</v>
      </c>
      <c r="G48" s="9">
        <f t="shared" si="0"/>
        <v>2</v>
      </c>
      <c r="H48" t="str" cm="1">
        <f t="array" ref="H48">_xlfn.IFS(O48=mobilité!$B$2,mobilité!$C$2,O48=mobilité!$B$3,mobilité!$C$3,O48=mobilité!$B$4,mobilité!$C$4)</f>
        <v>Fixe</v>
      </c>
      <c r="I48">
        <f t="shared" si="1"/>
        <v>600</v>
      </c>
      <c r="J48">
        <f>VLOOKUP(I48,'Longueur W utile'!$A$3:$B$41,2,FALSE)</f>
        <v>80</v>
      </c>
      <c r="K48">
        <v>600</v>
      </c>
      <c r="L48">
        <v>0</v>
      </c>
      <c r="M48">
        <v>300</v>
      </c>
      <c r="N48">
        <v>0</v>
      </c>
      <c r="O48" t="s">
        <v>42</v>
      </c>
      <c r="Q48">
        <v>0</v>
      </c>
    </row>
    <row r="49" spans="3:17" x14ac:dyDescent="0.3">
      <c r="C49" t="s">
        <v>20</v>
      </c>
      <c r="D49">
        <f>VLOOKUP(C49,'moyen d''accès'!$A$2:$C$8,3,FALSE)</f>
        <v>15031</v>
      </c>
      <c r="E49">
        <v>400</v>
      </c>
      <c r="F49">
        <f>VLOOKUP(E49,Hauteur!$A$3:$B$23,2,FALSE)</f>
        <v>2</v>
      </c>
      <c r="G49" s="9">
        <f t="shared" si="0"/>
        <v>2</v>
      </c>
      <c r="H49" t="str" cm="1">
        <f t="array" ref="H49">_xlfn.IFS(O49=mobilité!$B$2,mobilité!$C$2,O49=mobilité!$B$3,mobilité!$C$3,O49=mobilité!$B$4,mobilité!$C$4)</f>
        <v>Fixe</v>
      </c>
      <c r="I49">
        <f t="shared" si="1"/>
        <v>600</v>
      </c>
      <c r="J49">
        <f>VLOOKUP(I49,'Longueur W utile'!$A$3:$B$41,2,FALSE)</f>
        <v>80</v>
      </c>
      <c r="K49">
        <v>600</v>
      </c>
      <c r="L49">
        <v>0</v>
      </c>
      <c r="M49">
        <v>300</v>
      </c>
      <c r="N49">
        <v>0</v>
      </c>
      <c r="O49" t="s">
        <v>42</v>
      </c>
      <c r="Q49">
        <v>0</v>
      </c>
    </row>
    <row r="50" spans="3:17" x14ac:dyDescent="0.3">
      <c r="C50" t="s">
        <v>20</v>
      </c>
      <c r="D50">
        <f>VLOOKUP(C50,'moyen d''accès'!$A$2:$C$8,3,FALSE)</f>
        <v>15031</v>
      </c>
      <c r="E50">
        <v>200</v>
      </c>
      <c r="F50">
        <f>VLOOKUP(E50,Hauteur!$A$3:$B$23,2,FALSE)</f>
        <v>1</v>
      </c>
      <c r="G50" s="9">
        <f t="shared" si="0"/>
        <v>1</v>
      </c>
      <c r="H50" t="str" cm="1">
        <f t="array" ref="H50">_xlfn.IFS(O50=mobilité!$B$2,mobilité!$C$2,O50=mobilité!$B$3,mobilité!$C$3,O50=mobilité!$B$4,mobilité!$C$4)</f>
        <v>Fixe</v>
      </c>
      <c r="I50">
        <f t="shared" si="1"/>
        <v>500</v>
      </c>
      <c r="J50">
        <f>VLOOKUP(I50,'Longueur W utile'!$A$3:$B$41,2,FALSE)</f>
        <v>60</v>
      </c>
      <c r="K50">
        <v>500</v>
      </c>
      <c r="L50">
        <v>0</v>
      </c>
      <c r="M50">
        <v>300</v>
      </c>
      <c r="N50">
        <v>0</v>
      </c>
      <c r="O50" t="s">
        <v>42</v>
      </c>
      <c r="Q50">
        <v>0</v>
      </c>
    </row>
    <row r="51" spans="3:17" x14ac:dyDescent="0.3">
      <c r="C51" t="s">
        <v>20</v>
      </c>
      <c r="D51">
        <f>VLOOKUP(C51,'moyen d''accès'!$A$2:$C$8,3,FALSE)</f>
        <v>15031</v>
      </c>
      <c r="E51">
        <v>1000</v>
      </c>
      <c r="F51">
        <f>VLOOKUP(E51,Hauteur!$A$3:$B$23,2,FALSE)</f>
        <v>5</v>
      </c>
      <c r="G51" s="9">
        <f t="shared" si="0"/>
        <v>5</v>
      </c>
      <c r="H51" t="str" cm="1">
        <f t="array" ref="H51">_xlfn.IFS(O51=mobilité!$B$2,mobilité!$C$2,O51=mobilité!$B$3,mobilité!$C$3,O51=mobilité!$B$4,mobilité!$C$4)</f>
        <v>Mobile</v>
      </c>
      <c r="I51">
        <f t="shared" si="1"/>
        <v>600</v>
      </c>
      <c r="J51">
        <f>VLOOKUP(I51,'Longueur W utile'!$A$3:$B$41,2,FALSE)</f>
        <v>80</v>
      </c>
      <c r="K51">
        <v>600</v>
      </c>
      <c r="L51">
        <v>0</v>
      </c>
      <c r="M51">
        <v>600</v>
      </c>
      <c r="N51">
        <v>0</v>
      </c>
      <c r="O51" t="s">
        <v>44</v>
      </c>
      <c r="Q51">
        <v>1</v>
      </c>
    </row>
    <row r="52" spans="3:17" x14ac:dyDescent="0.3">
      <c r="C52" t="s">
        <v>20</v>
      </c>
      <c r="D52">
        <f>VLOOKUP(C52,'moyen d''accès'!$A$2:$C$8,3,FALSE)</f>
        <v>15031</v>
      </c>
      <c r="E52">
        <v>1000</v>
      </c>
      <c r="F52">
        <f>VLOOKUP(E52,Hauteur!$A$3:$B$23,2,FALSE)</f>
        <v>5</v>
      </c>
      <c r="G52" s="9">
        <f t="shared" si="0"/>
        <v>5</v>
      </c>
      <c r="H52" t="str" cm="1">
        <f t="array" ref="H52">_xlfn.IFS(O52=mobilité!$B$2,mobilité!$C$2,O52=mobilité!$B$3,mobilité!$C$3,O52=mobilité!$B$4,mobilité!$C$4)</f>
        <v>Mobile</v>
      </c>
      <c r="I52">
        <f t="shared" si="1"/>
        <v>600</v>
      </c>
      <c r="J52">
        <f>VLOOKUP(I52,'Longueur W utile'!$A$3:$B$41,2,FALSE)</f>
        <v>80</v>
      </c>
      <c r="K52">
        <v>600</v>
      </c>
      <c r="L52">
        <v>0</v>
      </c>
      <c r="M52">
        <v>600</v>
      </c>
      <c r="N52">
        <v>0</v>
      </c>
      <c r="O52" t="s">
        <v>44</v>
      </c>
      <c r="Q52">
        <v>0</v>
      </c>
    </row>
    <row r="53" spans="3:17" x14ac:dyDescent="0.3">
      <c r="C53" t="s">
        <v>20</v>
      </c>
      <c r="D53">
        <f>VLOOKUP(C53,'moyen d''accès'!$A$2:$C$8,3,FALSE)</f>
        <v>15031</v>
      </c>
      <c r="E53">
        <v>800</v>
      </c>
      <c r="F53">
        <f>VLOOKUP(E53,Hauteur!$A$3:$B$23,2,FALSE)</f>
        <v>4</v>
      </c>
      <c r="G53" s="9">
        <f t="shared" si="0"/>
        <v>4</v>
      </c>
      <c r="H53" t="str" cm="1">
        <f t="array" ref="H53">_xlfn.IFS(O53=mobilité!$B$2,mobilité!$C$2,O53=mobilité!$B$3,mobilité!$C$3,O53=mobilité!$B$4,mobilité!$C$4)</f>
        <v>Fixe</v>
      </c>
      <c r="I53">
        <f t="shared" si="1"/>
        <v>600</v>
      </c>
      <c r="J53">
        <f>VLOOKUP(I53,'Longueur W utile'!$A$3:$B$41,2,FALSE)</f>
        <v>80</v>
      </c>
      <c r="K53">
        <v>600</v>
      </c>
      <c r="L53">
        <v>0</v>
      </c>
      <c r="M53">
        <v>400</v>
      </c>
      <c r="N53">
        <v>0</v>
      </c>
      <c r="O53" t="s">
        <v>42</v>
      </c>
      <c r="Q53">
        <v>0</v>
      </c>
    </row>
    <row r="54" spans="3:17" x14ac:dyDescent="0.3">
      <c r="C54" t="s">
        <v>20</v>
      </c>
      <c r="D54">
        <f>VLOOKUP(C54,'moyen d''accès'!$A$2:$C$8,3,FALSE)</f>
        <v>15031</v>
      </c>
      <c r="E54">
        <v>800</v>
      </c>
      <c r="F54">
        <f>VLOOKUP(E54,Hauteur!$A$3:$B$23,2,FALSE)</f>
        <v>4</v>
      </c>
      <c r="G54" s="9">
        <f t="shared" si="0"/>
        <v>4</v>
      </c>
      <c r="H54" t="str" cm="1">
        <f t="array" ref="H54">_xlfn.IFS(O54=mobilité!$B$2,mobilité!$C$2,O54=mobilité!$B$3,mobilité!$C$3,O54=mobilité!$B$4,mobilité!$C$4)</f>
        <v>Fixe</v>
      </c>
      <c r="I54">
        <f t="shared" si="1"/>
        <v>600</v>
      </c>
      <c r="J54">
        <f>VLOOKUP(I54,'Longueur W utile'!$A$3:$B$41,2,FALSE)</f>
        <v>80</v>
      </c>
      <c r="K54">
        <v>600</v>
      </c>
      <c r="L54">
        <v>0</v>
      </c>
      <c r="M54">
        <v>400</v>
      </c>
      <c r="N54">
        <v>0</v>
      </c>
      <c r="O54" t="s">
        <v>42</v>
      </c>
      <c r="Q54">
        <v>0</v>
      </c>
    </row>
    <row r="55" spans="3:17" x14ac:dyDescent="0.3">
      <c r="C55" t="s">
        <v>20</v>
      </c>
      <c r="D55">
        <f>VLOOKUP(C55,'moyen d''accès'!$A$2:$C$8,3,FALSE)</f>
        <v>15031</v>
      </c>
      <c r="E55">
        <v>200</v>
      </c>
      <c r="F55">
        <f>VLOOKUP(E55,Hauteur!$A$3:$B$23,2,FALSE)</f>
        <v>1</v>
      </c>
      <c r="G55" s="9">
        <f t="shared" si="0"/>
        <v>1</v>
      </c>
      <c r="H55" t="str" cm="1">
        <f t="array" ref="H55">_xlfn.IFS(O55=mobilité!$B$2,mobilité!$C$2,O55=mobilité!$B$3,mobilité!$C$3,O55=mobilité!$B$4,mobilité!$C$4)</f>
        <v>Fixe</v>
      </c>
      <c r="I55">
        <f t="shared" si="1"/>
        <v>700</v>
      </c>
      <c r="J55">
        <f>VLOOKUP(I55,'Longueur W utile'!$A$3:$B$41,2,FALSE)</f>
        <v>100</v>
      </c>
      <c r="K55">
        <v>700</v>
      </c>
      <c r="L55">
        <v>0</v>
      </c>
      <c r="M55">
        <v>500</v>
      </c>
      <c r="N55">
        <v>0</v>
      </c>
      <c r="O55" t="s">
        <v>42</v>
      </c>
      <c r="Q55">
        <v>0</v>
      </c>
    </row>
    <row r="56" spans="3:17" x14ac:dyDescent="0.3">
      <c r="C56" t="s">
        <v>20</v>
      </c>
      <c r="D56">
        <f>VLOOKUP(C56,'moyen d''accès'!$A$2:$C$8,3,FALSE)</f>
        <v>15031</v>
      </c>
      <c r="E56">
        <v>200</v>
      </c>
      <c r="F56">
        <f>VLOOKUP(E56,Hauteur!$A$3:$B$23,2,FALSE)</f>
        <v>1</v>
      </c>
      <c r="G56" s="9">
        <f t="shared" si="0"/>
        <v>1</v>
      </c>
      <c r="H56" t="str" cm="1">
        <f t="array" ref="H56">_xlfn.IFS(O56=mobilité!$B$2,mobilité!$C$2,O56=mobilité!$B$3,mobilité!$C$3,O56=mobilité!$B$4,mobilité!$C$4)</f>
        <v>Fixe</v>
      </c>
      <c r="I56">
        <f t="shared" si="1"/>
        <v>700</v>
      </c>
      <c r="J56">
        <f>VLOOKUP(I56,'Longueur W utile'!$A$3:$B$41,2,FALSE)</f>
        <v>100</v>
      </c>
      <c r="K56">
        <v>700</v>
      </c>
      <c r="L56">
        <v>0</v>
      </c>
      <c r="M56">
        <v>500</v>
      </c>
      <c r="N56">
        <v>0</v>
      </c>
      <c r="O56" t="s">
        <v>42</v>
      </c>
      <c r="Q56">
        <v>0</v>
      </c>
    </row>
    <row r="57" spans="3:17" x14ac:dyDescent="0.3">
      <c r="C57" t="s">
        <v>20</v>
      </c>
      <c r="D57">
        <f>VLOOKUP(C57,'moyen d''accès'!$A$2:$C$8,3,FALSE)</f>
        <v>15031</v>
      </c>
      <c r="E57">
        <v>200</v>
      </c>
      <c r="F57">
        <f>VLOOKUP(E57,Hauteur!$A$3:$B$23,2,FALSE)</f>
        <v>1</v>
      </c>
      <c r="G57" s="9">
        <f t="shared" si="0"/>
        <v>1</v>
      </c>
      <c r="H57" t="str" cm="1">
        <f t="array" ref="H57">_xlfn.IFS(O57=mobilité!$B$2,mobilité!$C$2,O57=mobilité!$B$3,mobilité!$C$3,O57=mobilité!$B$4,mobilité!$C$4)</f>
        <v>Fixe</v>
      </c>
      <c r="I57">
        <f t="shared" si="1"/>
        <v>400</v>
      </c>
      <c r="J57">
        <f>VLOOKUP(I57,'Longueur W utile'!$A$3:$B$41,2,FALSE)</f>
        <v>40</v>
      </c>
      <c r="K57">
        <v>400</v>
      </c>
      <c r="L57">
        <v>0</v>
      </c>
      <c r="M57">
        <v>300</v>
      </c>
      <c r="N57">
        <v>0</v>
      </c>
      <c r="O57" t="s">
        <v>42</v>
      </c>
      <c r="Q57">
        <v>0</v>
      </c>
    </row>
    <row r="58" spans="3:17" x14ac:dyDescent="0.3">
      <c r="C58" t="s">
        <v>20</v>
      </c>
      <c r="D58">
        <f>VLOOKUP(C58,'moyen d''accès'!$A$2:$C$8,3,FALSE)</f>
        <v>15031</v>
      </c>
      <c r="E58">
        <v>200</v>
      </c>
      <c r="F58">
        <f>VLOOKUP(E58,Hauteur!$A$3:$B$23,2,FALSE)</f>
        <v>1</v>
      </c>
      <c r="G58" s="9">
        <f t="shared" si="0"/>
        <v>1</v>
      </c>
      <c r="H58" t="str" cm="1">
        <f t="array" ref="H58">_xlfn.IFS(O58=mobilité!$B$2,mobilité!$C$2,O58=mobilité!$B$3,mobilité!$C$3,O58=mobilité!$B$4,mobilité!$C$4)</f>
        <v>Fixe</v>
      </c>
      <c r="I58">
        <f t="shared" si="1"/>
        <v>400</v>
      </c>
      <c r="J58">
        <f>VLOOKUP(I58,'Longueur W utile'!$A$3:$B$41,2,FALSE)</f>
        <v>40</v>
      </c>
      <c r="K58">
        <v>400</v>
      </c>
      <c r="L58">
        <v>0</v>
      </c>
      <c r="M58">
        <v>300</v>
      </c>
      <c r="N58">
        <v>0</v>
      </c>
      <c r="O58" t="s">
        <v>42</v>
      </c>
      <c r="Q58">
        <v>0</v>
      </c>
    </row>
    <row r="59" spans="3:17" x14ac:dyDescent="0.3">
      <c r="C59" t="s">
        <v>20</v>
      </c>
      <c r="D59">
        <f>VLOOKUP(C59,'moyen d''accès'!$A$2:$C$8,3,FALSE)</f>
        <v>15031</v>
      </c>
      <c r="E59">
        <v>400</v>
      </c>
      <c r="F59">
        <f>VLOOKUP(E59,Hauteur!$A$3:$B$23,2,FALSE)</f>
        <v>2</v>
      </c>
      <c r="G59" s="9">
        <f t="shared" si="0"/>
        <v>2</v>
      </c>
      <c r="H59" t="str" cm="1">
        <f t="array" ref="H59">_xlfn.IFS(O59=mobilité!$B$2,mobilité!$C$2,O59=mobilité!$B$3,mobilité!$C$3,O59=mobilité!$B$4,mobilité!$C$4)</f>
        <v>Fixe</v>
      </c>
      <c r="I59">
        <f t="shared" si="1"/>
        <v>600</v>
      </c>
      <c r="J59">
        <f>VLOOKUP(I59,'Longueur W utile'!$A$3:$B$41,2,FALSE)</f>
        <v>80</v>
      </c>
      <c r="K59">
        <v>600</v>
      </c>
      <c r="L59">
        <v>0</v>
      </c>
      <c r="M59">
        <v>600</v>
      </c>
      <c r="N59">
        <v>0</v>
      </c>
      <c r="O59" t="s">
        <v>42</v>
      </c>
      <c r="Q59">
        <v>0</v>
      </c>
    </row>
    <row r="60" spans="3:17" x14ac:dyDescent="0.3">
      <c r="C60" t="s">
        <v>20</v>
      </c>
      <c r="D60">
        <f>VLOOKUP(C60,'moyen d''accès'!$A$2:$C$8,3,FALSE)</f>
        <v>15031</v>
      </c>
      <c r="E60">
        <v>400</v>
      </c>
      <c r="F60">
        <f>VLOOKUP(E60,Hauteur!$A$3:$B$23,2,FALSE)</f>
        <v>2</v>
      </c>
      <c r="G60" s="9">
        <f t="shared" si="0"/>
        <v>2</v>
      </c>
      <c r="H60" t="str" cm="1">
        <f t="array" ref="H60">_xlfn.IFS(O60=mobilité!$B$2,mobilité!$C$2,O60=mobilité!$B$3,mobilité!$C$3,O60=mobilité!$B$4,mobilité!$C$4)</f>
        <v>Fixe</v>
      </c>
      <c r="I60">
        <f t="shared" si="1"/>
        <v>600</v>
      </c>
      <c r="J60">
        <f>VLOOKUP(I60,'Longueur W utile'!$A$3:$B$41,2,FALSE)</f>
        <v>80</v>
      </c>
      <c r="K60">
        <v>600</v>
      </c>
      <c r="L60">
        <v>0</v>
      </c>
      <c r="M60">
        <v>600</v>
      </c>
      <c r="N60">
        <v>0</v>
      </c>
      <c r="O60" t="s">
        <v>42</v>
      </c>
      <c r="Q60">
        <v>0</v>
      </c>
    </row>
    <row r="61" spans="3:17" x14ac:dyDescent="0.3">
      <c r="C61" t="s">
        <v>20</v>
      </c>
      <c r="D61">
        <f>VLOOKUP(C61,'moyen d''accès'!$A$2:$C$8,3,FALSE)</f>
        <v>15031</v>
      </c>
      <c r="E61">
        <v>1000</v>
      </c>
      <c r="F61">
        <f>VLOOKUP(E61,Hauteur!$A$3:$B$23,2,FALSE)</f>
        <v>5</v>
      </c>
      <c r="G61" s="9">
        <f t="shared" si="0"/>
        <v>5</v>
      </c>
      <c r="H61" t="str" cm="1">
        <f t="array" ref="H61">_xlfn.IFS(O61=mobilité!$B$2,mobilité!$C$2,O61=mobilité!$B$3,mobilité!$C$3,O61=mobilité!$B$4,mobilité!$C$4)</f>
        <v>Fixe</v>
      </c>
      <c r="I61">
        <f t="shared" si="1"/>
        <v>600</v>
      </c>
      <c r="J61">
        <f>VLOOKUP(I61,'Longueur W utile'!$A$3:$B$41,2,FALSE)</f>
        <v>80</v>
      </c>
      <c r="K61">
        <v>600</v>
      </c>
      <c r="L61">
        <v>0</v>
      </c>
      <c r="M61">
        <v>400</v>
      </c>
      <c r="N61">
        <v>0</v>
      </c>
      <c r="O61" t="s">
        <v>42</v>
      </c>
      <c r="Q61">
        <v>0</v>
      </c>
    </row>
    <row r="62" spans="3:17" x14ac:dyDescent="0.3">
      <c r="C62" t="s">
        <v>20</v>
      </c>
      <c r="D62">
        <f>VLOOKUP(C62,'moyen d''accès'!$A$2:$C$8,3,FALSE)</f>
        <v>15031</v>
      </c>
      <c r="E62">
        <v>1000</v>
      </c>
      <c r="F62">
        <f>VLOOKUP(E62,Hauteur!$A$3:$B$23,2,FALSE)</f>
        <v>5</v>
      </c>
      <c r="G62" s="9">
        <f t="shared" si="0"/>
        <v>5</v>
      </c>
      <c r="H62" t="str" cm="1">
        <f t="array" ref="H62">_xlfn.IFS(O62=mobilité!$B$2,mobilité!$C$2,O62=mobilité!$B$3,mobilité!$C$3,O62=mobilité!$B$4,mobilité!$C$4)</f>
        <v>Fixe</v>
      </c>
      <c r="I62">
        <f t="shared" si="1"/>
        <v>600</v>
      </c>
      <c r="J62">
        <f>VLOOKUP(I62,'Longueur W utile'!$A$3:$B$41,2,FALSE)</f>
        <v>80</v>
      </c>
      <c r="K62">
        <v>600</v>
      </c>
      <c r="L62">
        <v>0</v>
      </c>
      <c r="M62">
        <v>400</v>
      </c>
      <c r="N62">
        <v>0</v>
      </c>
      <c r="O62" t="s">
        <v>42</v>
      </c>
      <c r="Q62">
        <v>0</v>
      </c>
    </row>
    <row r="63" spans="3:17" x14ac:dyDescent="0.3">
      <c r="C63" t="s">
        <v>20</v>
      </c>
      <c r="D63">
        <f>VLOOKUP(C63,'moyen d''accès'!$A$2:$C$8,3,FALSE)</f>
        <v>15031</v>
      </c>
      <c r="E63">
        <v>200</v>
      </c>
      <c r="F63">
        <f>VLOOKUP(E63,Hauteur!$A$3:$B$23,2,FALSE)</f>
        <v>1</v>
      </c>
      <c r="G63" s="9">
        <f t="shared" si="0"/>
        <v>1</v>
      </c>
      <c r="H63" t="str" cm="1">
        <f t="array" ref="H63">_xlfn.IFS(O63=mobilité!$B$2,mobilité!$C$2,O63=mobilité!$B$3,mobilité!$C$3,O63=mobilité!$B$4,mobilité!$C$4)</f>
        <v>Fixe</v>
      </c>
      <c r="I63">
        <f t="shared" si="1"/>
        <v>600</v>
      </c>
      <c r="J63">
        <f>VLOOKUP(I63,'Longueur W utile'!$A$3:$B$41,2,FALSE)</f>
        <v>80</v>
      </c>
      <c r="K63">
        <v>600</v>
      </c>
      <c r="L63">
        <v>0</v>
      </c>
      <c r="M63">
        <v>400</v>
      </c>
      <c r="N63">
        <v>0</v>
      </c>
      <c r="O63" t="s">
        <v>42</v>
      </c>
      <c r="Q63">
        <v>0</v>
      </c>
    </row>
    <row r="64" spans="3:17" x14ac:dyDescent="0.3">
      <c r="C64" t="s">
        <v>20</v>
      </c>
      <c r="D64">
        <f>VLOOKUP(C64,'moyen d''accès'!$A$2:$C$8,3,FALSE)</f>
        <v>15031</v>
      </c>
      <c r="E64">
        <v>200</v>
      </c>
      <c r="F64">
        <f>VLOOKUP(E64,Hauteur!$A$3:$B$23,2,FALSE)</f>
        <v>1</v>
      </c>
      <c r="G64" s="9">
        <f t="shared" si="0"/>
        <v>1</v>
      </c>
      <c r="H64" t="str" cm="1">
        <f t="array" ref="H64">_xlfn.IFS(O64=mobilité!$B$2,mobilité!$C$2,O64=mobilité!$B$3,mobilité!$C$3,O64=mobilité!$B$4,mobilité!$C$4)</f>
        <v>Fixe</v>
      </c>
      <c r="I64">
        <f t="shared" si="1"/>
        <v>600</v>
      </c>
      <c r="J64">
        <f>VLOOKUP(I64,'Longueur W utile'!$A$3:$B$41,2,FALSE)</f>
        <v>80</v>
      </c>
      <c r="K64">
        <v>600</v>
      </c>
      <c r="L64">
        <v>0</v>
      </c>
      <c r="M64">
        <v>400</v>
      </c>
      <c r="N64">
        <v>0</v>
      </c>
      <c r="O64" t="s">
        <v>42</v>
      </c>
      <c r="Q64">
        <v>0</v>
      </c>
    </row>
    <row r="65" spans="3:17" x14ac:dyDescent="0.3">
      <c r="C65" t="s">
        <v>20</v>
      </c>
      <c r="D65">
        <f>VLOOKUP(C65,'moyen d''accès'!$A$2:$C$8,3,FALSE)</f>
        <v>15031</v>
      </c>
      <c r="E65">
        <v>400</v>
      </c>
      <c r="F65">
        <f>VLOOKUP(E65,Hauteur!$A$3:$B$23,2,FALSE)</f>
        <v>2</v>
      </c>
      <c r="G65" s="9">
        <f t="shared" si="0"/>
        <v>2</v>
      </c>
      <c r="H65" t="str" cm="1">
        <f t="array" ref="H65">_xlfn.IFS(O65=mobilité!$B$2,mobilité!$C$2,O65=mobilité!$B$3,mobilité!$C$3,O65=mobilité!$B$4,mobilité!$C$4)</f>
        <v>Fixe</v>
      </c>
      <c r="I65">
        <f t="shared" si="1"/>
        <v>500</v>
      </c>
      <c r="J65">
        <f>VLOOKUP(I65,'Longueur W utile'!$A$3:$B$41,2,FALSE)</f>
        <v>60</v>
      </c>
      <c r="K65">
        <v>500</v>
      </c>
      <c r="L65">
        <v>0</v>
      </c>
      <c r="M65">
        <v>300</v>
      </c>
      <c r="N65">
        <v>0</v>
      </c>
      <c r="O65" t="s">
        <v>42</v>
      </c>
      <c r="Q65">
        <v>0</v>
      </c>
    </row>
    <row r="66" spans="3:17" x14ac:dyDescent="0.3">
      <c r="C66" t="s">
        <v>20</v>
      </c>
      <c r="D66">
        <f>VLOOKUP(C66,'moyen d''accès'!$A$2:$C$8,3,FALSE)</f>
        <v>15031</v>
      </c>
      <c r="E66">
        <v>800</v>
      </c>
      <c r="F66">
        <f>VLOOKUP(E66,Hauteur!$A$3:$B$23,2,FALSE)</f>
        <v>4</v>
      </c>
      <c r="G66" s="9">
        <f t="shared" si="0"/>
        <v>4</v>
      </c>
      <c r="H66" t="str" cm="1">
        <f t="array" ref="H66">_xlfn.IFS(O66=mobilité!$B$2,mobilité!$C$2,O66=mobilité!$B$3,mobilité!$C$3,O66=mobilité!$B$4,mobilité!$C$4)</f>
        <v>Mobile</v>
      </c>
      <c r="I66">
        <f t="shared" si="1"/>
        <v>600</v>
      </c>
      <c r="J66">
        <f>VLOOKUP(I66,'Longueur W utile'!$A$3:$B$41,2,FALSE)</f>
        <v>80</v>
      </c>
      <c r="K66">
        <v>600</v>
      </c>
      <c r="L66">
        <v>0</v>
      </c>
      <c r="M66">
        <v>600</v>
      </c>
      <c r="N66">
        <v>0</v>
      </c>
      <c r="O66" t="s">
        <v>44</v>
      </c>
      <c r="Q66">
        <v>0</v>
      </c>
    </row>
    <row r="67" spans="3:17" x14ac:dyDescent="0.3">
      <c r="C67" t="s">
        <v>20</v>
      </c>
      <c r="D67">
        <f>VLOOKUP(C67,'moyen d''accès'!$A$2:$C$8,3,FALSE)</f>
        <v>15031</v>
      </c>
      <c r="E67">
        <v>600</v>
      </c>
      <c r="F67">
        <f>VLOOKUP(E67,Hauteur!$A$3:$B$23,2,FALSE)</f>
        <v>3</v>
      </c>
      <c r="G67" s="9">
        <f t="shared" si="0"/>
        <v>3</v>
      </c>
      <c r="H67" t="str" cm="1">
        <f t="array" ref="H67">_xlfn.IFS(O67=mobilité!$B$2,mobilité!$C$2,O67=mobilité!$B$3,mobilité!$C$3,O67=mobilité!$B$4,mobilité!$C$4)</f>
        <v>Fixe</v>
      </c>
      <c r="I67">
        <f t="shared" si="1"/>
        <v>600</v>
      </c>
      <c r="J67">
        <f>VLOOKUP(I67,'Longueur W utile'!$A$3:$B$41,2,FALSE)</f>
        <v>80</v>
      </c>
      <c r="K67">
        <v>500</v>
      </c>
      <c r="L67">
        <v>0</v>
      </c>
      <c r="M67">
        <v>600</v>
      </c>
      <c r="N67">
        <v>0</v>
      </c>
      <c r="O67" t="s">
        <v>42</v>
      </c>
      <c r="Q67">
        <v>0</v>
      </c>
    </row>
    <row r="68" spans="3:17" x14ac:dyDescent="0.3">
      <c r="C68" t="s">
        <v>20</v>
      </c>
      <c r="D68">
        <f>VLOOKUP(C68,'moyen d''accès'!$A$2:$C$8,3,FALSE)</f>
        <v>15031</v>
      </c>
      <c r="E68">
        <v>600</v>
      </c>
      <c r="F68">
        <f>VLOOKUP(E68,Hauteur!$A$3:$B$23,2,FALSE)</f>
        <v>3</v>
      </c>
      <c r="G68" s="9">
        <f t="shared" si="0"/>
        <v>3</v>
      </c>
      <c r="H68" t="str" cm="1">
        <f t="array" ref="H68">_xlfn.IFS(O68=mobilité!$B$2,mobilité!$C$2,O68=mobilité!$B$3,mobilité!$C$3,O68=mobilité!$B$4,mobilité!$C$4)</f>
        <v>Fixe</v>
      </c>
      <c r="I68">
        <f t="shared" si="1"/>
        <v>800</v>
      </c>
      <c r="J68">
        <f>VLOOKUP(I68,'Longueur W utile'!$A$3:$B$41,2,FALSE)</f>
        <v>120</v>
      </c>
      <c r="K68">
        <v>500</v>
      </c>
      <c r="L68">
        <v>0</v>
      </c>
      <c r="M68">
        <v>800</v>
      </c>
      <c r="N68">
        <v>0</v>
      </c>
      <c r="O68" t="s">
        <v>42</v>
      </c>
      <c r="Q68">
        <v>0</v>
      </c>
    </row>
    <row r="69" spans="3:17" x14ac:dyDescent="0.3">
      <c r="C69" t="s">
        <v>21</v>
      </c>
      <c r="D69">
        <f>VLOOKUP(C69,'moyen d''accès'!$A$2:$C$8,3,FALSE)</f>
        <v>15032</v>
      </c>
      <c r="E69">
        <v>400</v>
      </c>
      <c r="F69">
        <f>VLOOKUP(E69,Hauteur!$A$3:$B$23,2,FALSE)</f>
        <v>2</v>
      </c>
      <c r="G69" s="9">
        <f t="shared" si="0"/>
        <v>2</v>
      </c>
      <c r="H69" t="str" cm="1">
        <f t="array" ref="H69">_xlfn.IFS(O69=mobilité!$B$2,mobilité!$C$2,O69=mobilité!$B$3,mobilité!$C$3,O69=mobilité!$B$4,mobilité!$C$4)</f>
        <v>Fixe</v>
      </c>
      <c r="I69">
        <f t="shared" si="1"/>
        <v>600</v>
      </c>
      <c r="J69">
        <f>VLOOKUP(I69,'Longueur W utile'!$A$3:$B$41,2,FALSE)</f>
        <v>80</v>
      </c>
      <c r="K69">
        <v>600</v>
      </c>
      <c r="L69">
        <v>0</v>
      </c>
      <c r="M69">
        <v>600</v>
      </c>
      <c r="N69">
        <v>0</v>
      </c>
      <c r="O69" t="s">
        <v>42</v>
      </c>
      <c r="P69" s="14">
        <v>0</v>
      </c>
      <c r="Q69">
        <v>3</v>
      </c>
    </row>
    <row r="70" spans="3:17" x14ac:dyDescent="0.3">
      <c r="C70" t="s">
        <v>21</v>
      </c>
      <c r="D70">
        <f>VLOOKUP(C70,'moyen d''accès'!$A$2:$C$8,3,FALSE)</f>
        <v>15032</v>
      </c>
      <c r="E70">
        <v>400</v>
      </c>
      <c r="F70">
        <f>VLOOKUP(E70,Hauteur!$A$3:$B$23,2,FALSE)</f>
        <v>2</v>
      </c>
      <c r="G70" s="9">
        <f t="shared" ref="G70:G133" si="2">E70/200</f>
        <v>2</v>
      </c>
      <c r="H70" t="str" cm="1">
        <f t="array" ref="H70">_xlfn.IFS(O70=mobilité!$B$2,mobilité!$C$2,O70=mobilité!$B$3,mobilité!$C$3,O70=mobilité!$B$4,mobilité!$C$4)</f>
        <v>Fixe</v>
      </c>
      <c r="I70">
        <f t="shared" ref="I70:I133" si="3">LARGE(K70:N70,1)</f>
        <v>600</v>
      </c>
      <c r="J70">
        <f>VLOOKUP(I70,'Longueur W utile'!$A$3:$B$41,2,FALSE)</f>
        <v>80</v>
      </c>
      <c r="K70">
        <v>600</v>
      </c>
      <c r="L70">
        <v>0</v>
      </c>
      <c r="M70">
        <v>600</v>
      </c>
      <c r="N70">
        <v>0</v>
      </c>
      <c r="O70" t="s">
        <v>42</v>
      </c>
      <c r="P70" s="13">
        <v>0</v>
      </c>
      <c r="Q70">
        <v>3</v>
      </c>
    </row>
    <row r="71" spans="3:17" x14ac:dyDescent="0.3">
      <c r="C71" t="s">
        <v>21</v>
      </c>
      <c r="D71">
        <f>VLOOKUP(C71,'moyen d''accès'!$A$2:$C$8,3,FALSE)</f>
        <v>15032</v>
      </c>
      <c r="E71">
        <v>800</v>
      </c>
      <c r="F71">
        <f>VLOOKUP(E71,Hauteur!$A$3:$B$23,2,FALSE)</f>
        <v>4</v>
      </c>
      <c r="G71" s="9">
        <f t="shared" si="2"/>
        <v>4</v>
      </c>
      <c r="H71" t="str" cm="1">
        <f t="array" ref="H71">_xlfn.IFS(O71=mobilité!$B$2,mobilité!$C$2,O71=mobilité!$B$3,mobilité!$C$3,O71=mobilité!$B$4,mobilité!$C$4)</f>
        <v>Mobile</v>
      </c>
      <c r="I71">
        <f t="shared" si="3"/>
        <v>500</v>
      </c>
      <c r="J71">
        <f>VLOOKUP(I71,'Longueur W utile'!$A$3:$B$41,2,FALSE)</f>
        <v>60</v>
      </c>
      <c r="K71">
        <v>400</v>
      </c>
      <c r="L71">
        <v>0</v>
      </c>
      <c r="M71">
        <v>500</v>
      </c>
      <c r="N71">
        <v>0</v>
      </c>
      <c r="O71" t="s">
        <v>44</v>
      </c>
      <c r="P71" s="14">
        <v>0</v>
      </c>
      <c r="Q71">
        <v>3</v>
      </c>
    </row>
    <row r="72" spans="3:17" x14ac:dyDescent="0.3">
      <c r="C72" t="s">
        <v>21</v>
      </c>
      <c r="D72">
        <f>VLOOKUP(C72,'moyen d''accès'!$A$2:$C$8,3,FALSE)</f>
        <v>15032</v>
      </c>
      <c r="E72">
        <v>1600</v>
      </c>
      <c r="F72">
        <f>VLOOKUP(E72,Hauteur!$A$3:$B$23,2,FALSE)</f>
        <v>8</v>
      </c>
      <c r="G72" s="9">
        <f t="shared" si="2"/>
        <v>8</v>
      </c>
      <c r="H72" t="str" cm="1">
        <f t="array" ref="H72">_xlfn.IFS(O72=mobilité!$B$2,mobilité!$C$2,O72=mobilité!$B$3,mobilité!$C$3,O72=mobilité!$B$4,mobilité!$C$4)</f>
        <v>Mobile</v>
      </c>
      <c r="I72">
        <f t="shared" si="3"/>
        <v>600</v>
      </c>
      <c r="J72">
        <f>VLOOKUP(I72,'Longueur W utile'!$A$3:$B$41,2,FALSE)</f>
        <v>80</v>
      </c>
      <c r="K72">
        <v>600</v>
      </c>
      <c r="L72">
        <v>0</v>
      </c>
      <c r="M72">
        <v>600</v>
      </c>
      <c r="N72">
        <v>0</v>
      </c>
      <c r="O72" t="s">
        <v>44</v>
      </c>
      <c r="P72" s="13">
        <v>0</v>
      </c>
      <c r="Q72">
        <v>3</v>
      </c>
    </row>
    <row r="73" spans="3:17" x14ac:dyDescent="0.3">
      <c r="C73" t="s">
        <v>21</v>
      </c>
      <c r="D73">
        <f>VLOOKUP(C73,'moyen d''accès'!$A$2:$C$8,3,FALSE)</f>
        <v>15032</v>
      </c>
      <c r="E73">
        <v>1200</v>
      </c>
      <c r="F73">
        <f>VLOOKUP(E73,Hauteur!$A$3:$B$23,2,FALSE)</f>
        <v>6</v>
      </c>
      <c r="G73" s="9">
        <f t="shared" si="2"/>
        <v>6</v>
      </c>
      <c r="H73" t="str" cm="1">
        <f t="array" ref="H73">_xlfn.IFS(O73=mobilité!$B$2,mobilité!$C$2,O73=mobilité!$B$3,mobilité!$C$3,O73=mobilité!$B$4,mobilité!$C$4)</f>
        <v>Mobile</v>
      </c>
      <c r="I73">
        <f t="shared" si="3"/>
        <v>500</v>
      </c>
      <c r="J73">
        <f>VLOOKUP(I73,'Longueur W utile'!$A$3:$B$41,2,FALSE)</f>
        <v>60</v>
      </c>
      <c r="K73">
        <v>500</v>
      </c>
      <c r="L73">
        <v>0</v>
      </c>
      <c r="M73">
        <v>500</v>
      </c>
      <c r="N73">
        <v>0</v>
      </c>
      <c r="O73" t="s">
        <v>44</v>
      </c>
      <c r="P73" s="14">
        <v>0</v>
      </c>
      <c r="Q73">
        <v>3</v>
      </c>
    </row>
    <row r="74" spans="3:17" x14ac:dyDescent="0.3">
      <c r="C74" t="s">
        <v>21</v>
      </c>
      <c r="D74">
        <f>VLOOKUP(C74,'moyen d''accès'!$A$2:$C$8,3,FALSE)</f>
        <v>15032</v>
      </c>
      <c r="E74">
        <v>1200</v>
      </c>
      <c r="F74">
        <f>VLOOKUP(E74,Hauteur!$A$3:$B$23,2,FALSE)</f>
        <v>6</v>
      </c>
      <c r="G74" s="9">
        <f t="shared" si="2"/>
        <v>6</v>
      </c>
      <c r="H74" t="str" cm="1">
        <f t="array" ref="H74">_xlfn.IFS(O74=mobilité!$B$2,mobilité!$C$2,O74=mobilité!$B$3,mobilité!$C$3,O74=mobilité!$B$4,mobilité!$C$4)</f>
        <v>Mobile</v>
      </c>
      <c r="I74">
        <f t="shared" si="3"/>
        <v>500</v>
      </c>
      <c r="J74">
        <f>VLOOKUP(I74,'Longueur W utile'!$A$3:$B$41,2,FALSE)</f>
        <v>60</v>
      </c>
      <c r="K74">
        <v>500</v>
      </c>
      <c r="L74">
        <v>0</v>
      </c>
      <c r="M74">
        <v>500</v>
      </c>
      <c r="N74">
        <v>0</v>
      </c>
      <c r="O74" t="s">
        <v>44</v>
      </c>
      <c r="P74" s="10">
        <v>0</v>
      </c>
      <c r="Q74">
        <v>3</v>
      </c>
    </row>
    <row r="75" spans="3:17" x14ac:dyDescent="0.3">
      <c r="C75" t="s">
        <v>21</v>
      </c>
      <c r="D75">
        <f>VLOOKUP(C75,'moyen d''accès'!$A$2:$C$8,3,FALSE)</f>
        <v>15032</v>
      </c>
      <c r="E75">
        <v>2200</v>
      </c>
      <c r="F75">
        <f>VLOOKUP(E75,Hauteur!$A$3:$B$23,2,FALSE)</f>
        <v>11</v>
      </c>
      <c r="G75" s="9">
        <f t="shared" si="2"/>
        <v>11</v>
      </c>
      <c r="H75" t="str" cm="1">
        <f t="array" ref="H75">_xlfn.IFS(O75=mobilité!$B$2,mobilité!$C$2,O75=mobilité!$B$3,mobilité!$C$3,O75=mobilité!$B$4,mobilité!$C$4)</f>
        <v>Mobile</v>
      </c>
      <c r="I75">
        <f t="shared" si="3"/>
        <v>600</v>
      </c>
      <c r="J75">
        <f>VLOOKUP(I75,'Longueur W utile'!$A$3:$B$41,2,FALSE)</f>
        <v>80</v>
      </c>
      <c r="K75">
        <v>600</v>
      </c>
      <c r="L75">
        <v>0</v>
      </c>
      <c r="M75">
        <v>600</v>
      </c>
      <c r="N75">
        <v>0</v>
      </c>
      <c r="O75" t="s">
        <v>44</v>
      </c>
      <c r="P75" s="14">
        <v>0</v>
      </c>
      <c r="Q75">
        <v>3</v>
      </c>
    </row>
    <row r="76" spans="3:17" x14ac:dyDescent="0.3">
      <c r="C76" t="s">
        <v>21</v>
      </c>
      <c r="D76">
        <f>VLOOKUP(C76,'moyen d''accès'!$A$2:$C$8,3,FALSE)</f>
        <v>15032</v>
      </c>
      <c r="E76">
        <v>1600</v>
      </c>
      <c r="F76">
        <f>VLOOKUP(E76,Hauteur!$A$3:$B$23,2,FALSE)</f>
        <v>8</v>
      </c>
      <c r="G76" s="9">
        <f t="shared" si="2"/>
        <v>8</v>
      </c>
      <c r="H76" t="str" cm="1">
        <f t="array" ref="H76">_xlfn.IFS(O76=mobilité!$B$2,mobilité!$C$2,O76=mobilité!$B$3,mobilité!$C$3,O76=mobilité!$B$4,mobilité!$C$4)</f>
        <v>Mobile</v>
      </c>
      <c r="I76">
        <f t="shared" si="3"/>
        <v>600</v>
      </c>
      <c r="J76">
        <f>VLOOKUP(I76,'Longueur W utile'!$A$3:$B$41,2,FALSE)</f>
        <v>80</v>
      </c>
      <c r="K76">
        <v>500</v>
      </c>
      <c r="L76">
        <v>0</v>
      </c>
      <c r="M76">
        <v>600</v>
      </c>
      <c r="N76">
        <v>0</v>
      </c>
      <c r="O76" t="s">
        <v>44</v>
      </c>
      <c r="P76" s="13">
        <v>0</v>
      </c>
      <c r="Q76">
        <v>3</v>
      </c>
    </row>
    <row r="77" spans="3:17" x14ac:dyDescent="0.3">
      <c r="C77" t="s">
        <v>21</v>
      </c>
      <c r="D77">
        <f>VLOOKUP(C77,'moyen d''accès'!$A$2:$C$8,3,FALSE)</f>
        <v>15032</v>
      </c>
      <c r="E77">
        <v>1600</v>
      </c>
      <c r="F77">
        <f>VLOOKUP(E77,Hauteur!$A$3:$B$23,2,FALSE)</f>
        <v>8</v>
      </c>
      <c r="G77" s="9">
        <f t="shared" si="2"/>
        <v>8</v>
      </c>
      <c r="H77" t="str" cm="1">
        <f t="array" ref="H77">_xlfn.IFS(O77=mobilité!$B$2,mobilité!$C$2,O77=mobilité!$B$3,mobilité!$C$3,O77=mobilité!$B$4,mobilité!$C$4)</f>
        <v>Mobile</v>
      </c>
      <c r="I77">
        <f t="shared" si="3"/>
        <v>600</v>
      </c>
      <c r="J77">
        <f>VLOOKUP(I77,'Longueur W utile'!$A$3:$B$41,2,FALSE)</f>
        <v>80</v>
      </c>
      <c r="K77">
        <v>500</v>
      </c>
      <c r="L77">
        <v>0</v>
      </c>
      <c r="M77">
        <v>600</v>
      </c>
      <c r="N77">
        <v>0</v>
      </c>
      <c r="O77" t="s">
        <v>44</v>
      </c>
      <c r="P77" s="14">
        <v>0</v>
      </c>
      <c r="Q77">
        <v>3</v>
      </c>
    </row>
    <row r="78" spans="3:17" x14ac:dyDescent="0.3">
      <c r="C78" t="s">
        <v>21</v>
      </c>
      <c r="D78">
        <f>VLOOKUP(C78,'moyen d''accès'!$A$2:$C$8,3,FALSE)</f>
        <v>15032</v>
      </c>
      <c r="E78">
        <v>1600</v>
      </c>
      <c r="F78">
        <f>VLOOKUP(E78,Hauteur!$A$3:$B$23,2,FALSE)</f>
        <v>8</v>
      </c>
      <c r="G78" s="9">
        <f t="shared" si="2"/>
        <v>8</v>
      </c>
      <c r="H78" t="str" cm="1">
        <f t="array" ref="H78">_xlfn.IFS(O78=mobilité!$B$2,mobilité!$C$2,O78=mobilité!$B$3,mobilité!$C$3,O78=mobilité!$B$4,mobilité!$C$4)</f>
        <v>Mobile</v>
      </c>
      <c r="I78">
        <f t="shared" si="3"/>
        <v>700</v>
      </c>
      <c r="J78">
        <f>VLOOKUP(I78,'Longueur W utile'!$A$3:$B$41,2,FALSE)</f>
        <v>100</v>
      </c>
      <c r="K78">
        <v>600</v>
      </c>
      <c r="L78">
        <v>0</v>
      </c>
      <c r="M78">
        <v>700</v>
      </c>
      <c r="N78">
        <v>0</v>
      </c>
      <c r="O78" t="s">
        <v>44</v>
      </c>
      <c r="P78" s="13">
        <v>0</v>
      </c>
      <c r="Q78">
        <v>3</v>
      </c>
    </row>
    <row r="79" spans="3:17" x14ac:dyDescent="0.3">
      <c r="C79" t="s">
        <v>21</v>
      </c>
      <c r="D79">
        <f>VLOOKUP(C79,'moyen d''accès'!$A$2:$C$8,3,FALSE)</f>
        <v>15032</v>
      </c>
      <c r="E79">
        <v>1600</v>
      </c>
      <c r="F79">
        <f>VLOOKUP(E79,Hauteur!$A$3:$B$23,2,FALSE)</f>
        <v>8</v>
      </c>
      <c r="G79" s="9">
        <f t="shared" si="2"/>
        <v>8</v>
      </c>
      <c r="H79" t="str" cm="1">
        <f t="array" ref="H79">_xlfn.IFS(O79=mobilité!$B$2,mobilité!$C$2,O79=mobilité!$B$3,mobilité!$C$3,O79=mobilité!$B$4,mobilité!$C$4)</f>
        <v>Mobile</v>
      </c>
      <c r="I79">
        <f t="shared" si="3"/>
        <v>700</v>
      </c>
      <c r="J79">
        <f>VLOOKUP(I79,'Longueur W utile'!$A$3:$B$41,2,FALSE)</f>
        <v>100</v>
      </c>
      <c r="K79">
        <v>600</v>
      </c>
      <c r="L79">
        <v>0</v>
      </c>
      <c r="M79">
        <v>700</v>
      </c>
      <c r="N79">
        <v>0</v>
      </c>
      <c r="O79" t="s">
        <v>44</v>
      </c>
      <c r="P79" s="15">
        <v>0</v>
      </c>
      <c r="Q79">
        <v>3</v>
      </c>
    </row>
    <row r="80" spans="3:17" x14ac:dyDescent="0.3">
      <c r="C80" t="s">
        <v>21</v>
      </c>
      <c r="D80">
        <f>VLOOKUP(C80,'moyen d''accès'!$A$2:$C$8,3,FALSE)</f>
        <v>15032</v>
      </c>
      <c r="E80">
        <v>1000</v>
      </c>
      <c r="F80">
        <f>VLOOKUP(E80,Hauteur!$A$3:$B$23,2,FALSE)</f>
        <v>5</v>
      </c>
      <c r="G80" s="9">
        <f t="shared" si="2"/>
        <v>5</v>
      </c>
      <c r="H80" t="str" cm="1">
        <f t="array" ref="H80">_xlfn.IFS(O80=mobilité!$B$2,mobilité!$C$2,O80=mobilité!$B$3,mobilité!$C$3,O80=mobilité!$B$4,mobilité!$C$4)</f>
        <v>Mobile</v>
      </c>
      <c r="I80">
        <f t="shared" si="3"/>
        <v>600</v>
      </c>
      <c r="J80">
        <f>VLOOKUP(I80,'Longueur W utile'!$A$3:$B$41,2,FALSE)</f>
        <v>80</v>
      </c>
      <c r="K80">
        <v>400</v>
      </c>
      <c r="L80">
        <v>0</v>
      </c>
      <c r="M80">
        <v>600</v>
      </c>
      <c r="N80">
        <v>0</v>
      </c>
      <c r="O80" t="s">
        <v>44</v>
      </c>
      <c r="P80" s="13">
        <v>0</v>
      </c>
      <c r="Q80">
        <v>2</v>
      </c>
    </row>
    <row r="81" spans="3:17" x14ac:dyDescent="0.3">
      <c r="C81" t="s">
        <v>21</v>
      </c>
      <c r="D81">
        <f>VLOOKUP(C81,'moyen d''accès'!$A$2:$C$8,3,FALSE)</f>
        <v>15032</v>
      </c>
      <c r="E81">
        <v>800</v>
      </c>
      <c r="F81">
        <f>VLOOKUP(E81,Hauteur!$A$3:$B$23,2,FALSE)</f>
        <v>4</v>
      </c>
      <c r="G81" s="9">
        <f t="shared" si="2"/>
        <v>4</v>
      </c>
      <c r="H81" t="str" cm="1">
        <f t="array" ref="H81">_xlfn.IFS(O81=mobilité!$B$2,mobilité!$C$2,O81=mobilité!$B$3,mobilité!$C$3,O81=mobilité!$B$4,mobilité!$C$4)</f>
        <v>Mobile</v>
      </c>
      <c r="I81">
        <f t="shared" si="3"/>
        <v>600</v>
      </c>
      <c r="J81">
        <f>VLOOKUP(I81,'Longueur W utile'!$A$3:$B$41,2,FALSE)</f>
        <v>80</v>
      </c>
      <c r="K81">
        <v>400</v>
      </c>
      <c r="L81">
        <v>0</v>
      </c>
      <c r="M81">
        <v>600</v>
      </c>
      <c r="N81">
        <v>0</v>
      </c>
      <c r="O81" t="s">
        <v>44</v>
      </c>
      <c r="P81" s="14">
        <v>0</v>
      </c>
      <c r="Q81">
        <v>2</v>
      </c>
    </row>
    <row r="82" spans="3:17" x14ac:dyDescent="0.3">
      <c r="C82" t="s">
        <v>21</v>
      </c>
      <c r="D82">
        <f>VLOOKUP(C82,'moyen d''accès'!$A$2:$C$8,3,FALSE)</f>
        <v>15032</v>
      </c>
      <c r="E82">
        <v>1000</v>
      </c>
      <c r="F82">
        <f>VLOOKUP(E82,Hauteur!$A$3:$B$23,2,FALSE)</f>
        <v>5</v>
      </c>
      <c r="G82" s="9">
        <f t="shared" si="2"/>
        <v>5</v>
      </c>
      <c r="H82" t="str" cm="1">
        <f t="array" ref="H82">_xlfn.IFS(O82=mobilité!$B$2,mobilité!$C$2,O82=mobilité!$B$3,mobilité!$C$3,O82=mobilité!$B$4,mobilité!$C$4)</f>
        <v>Mobile</v>
      </c>
      <c r="I82">
        <f t="shared" si="3"/>
        <v>600</v>
      </c>
      <c r="J82">
        <f>VLOOKUP(I82,'Longueur W utile'!$A$3:$B$41,2,FALSE)</f>
        <v>80</v>
      </c>
      <c r="K82">
        <v>600</v>
      </c>
      <c r="L82">
        <v>0</v>
      </c>
      <c r="M82">
        <v>400</v>
      </c>
      <c r="N82">
        <v>0</v>
      </c>
      <c r="O82" t="s">
        <v>44</v>
      </c>
      <c r="P82" s="13">
        <v>0</v>
      </c>
      <c r="Q82">
        <v>2</v>
      </c>
    </row>
    <row r="83" spans="3:17" x14ac:dyDescent="0.3">
      <c r="C83" t="s">
        <v>21</v>
      </c>
      <c r="D83">
        <f>VLOOKUP(C83,'moyen d''accès'!$A$2:$C$8,3,FALSE)</f>
        <v>15032</v>
      </c>
      <c r="E83">
        <v>800</v>
      </c>
      <c r="F83">
        <f>VLOOKUP(E83,Hauteur!$A$3:$B$23,2,FALSE)</f>
        <v>4</v>
      </c>
      <c r="G83" s="9">
        <f t="shared" si="2"/>
        <v>4</v>
      </c>
      <c r="H83" t="str" cm="1">
        <f t="array" ref="H83">_xlfn.IFS(O83=mobilité!$B$2,mobilité!$C$2,O83=mobilité!$B$3,mobilité!$C$3,O83=mobilité!$B$4,mobilité!$C$4)</f>
        <v>Mobile</v>
      </c>
      <c r="I83">
        <f t="shared" si="3"/>
        <v>600</v>
      </c>
      <c r="J83">
        <f>VLOOKUP(I83,'Longueur W utile'!$A$3:$B$41,2,FALSE)</f>
        <v>80</v>
      </c>
      <c r="K83">
        <v>600</v>
      </c>
      <c r="L83">
        <v>0</v>
      </c>
      <c r="M83">
        <v>500</v>
      </c>
      <c r="N83">
        <v>0</v>
      </c>
      <c r="O83" t="s">
        <v>44</v>
      </c>
      <c r="P83" s="14">
        <v>0</v>
      </c>
      <c r="Q83">
        <v>3</v>
      </c>
    </row>
    <row r="84" spans="3:17" x14ac:dyDescent="0.3">
      <c r="C84" t="s">
        <v>21</v>
      </c>
      <c r="D84">
        <f>VLOOKUP(C84,'moyen d''accès'!$A$2:$C$8,3,FALSE)</f>
        <v>15032</v>
      </c>
      <c r="E84">
        <v>600</v>
      </c>
      <c r="F84">
        <f>VLOOKUP(E84,Hauteur!$A$3:$B$23,2,FALSE)</f>
        <v>3</v>
      </c>
      <c r="G84" s="9">
        <f t="shared" si="2"/>
        <v>3</v>
      </c>
      <c r="H84" t="str" cm="1">
        <f t="array" ref="H84">_xlfn.IFS(O84=mobilité!$B$2,mobilité!$C$2,O84=mobilité!$B$3,mobilité!$C$3,O84=mobilité!$B$4,mobilité!$C$4)</f>
        <v>Mobile</v>
      </c>
      <c r="I84">
        <f t="shared" si="3"/>
        <v>500</v>
      </c>
      <c r="J84">
        <f>VLOOKUP(I84,'Longueur W utile'!$A$3:$B$41,2,FALSE)</f>
        <v>60</v>
      </c>
      <c r="K84">
        <v>500</v>
      </c>
      <c r="L84">
        <v>0</v>
      </c>
      <c r="M84">
        <v>400</v>
      </c>
      <c r="N84">
        <v>0</v>
      </c>
      <c r="O84" t="s">
        <v>44</v>
      </c>
      <c r="P84" s="13">
        <v>0</v>
      </c>
      <c r="Q84">
        <v>3</v>
      </c>
    </row>
    <row r="85" spans="3:17" x14ac:dyDescent="0.3">
      <c r="C85" t="s">
        <v>21</v>
      </c>
      <c r="D85">
        <f>VLOOKUP(C85,'moyen d''accès'!$A$2:$C$8,3,FALSE)</f>
        <v>15032</v>
      </c>
      <c r="E85">
        <v>600</v>
      </c>
      <c r="F85">
        <f>VLOOKUP(E85,Hauteur!$A$3:$B$23,2,FALSE)</f>
        <v>3</v>
      </c>
      <c r="G85" s="9">
        <f t="shared" si="2"/>
        <v>3</v>
      </c>
      <c r="H85" t="str" cm="1">
        <f t="array" ref="H85">_xlfn.IFS(O85=mobilité!$B$2,mobilité!$C$2,O85=mobilité!$B$3,mobilité!$C$3,O85=mobilité!$B$4,mobilité!$C$4)</f>
        <v>Mobile</v>
      </c>
      <c r="I85">
        <f t="shared" si="3"/>
        <v>500</v>
      </c>
      <c r="J85">
        <f>VLOOKUP(I85,'Longueur W utile'!$A$3:$B$41,2,FALSE)</f>
        <v>60</v>
      </c>
      <c r="K85">
        <v>500</v>
      </c>
      <c r="L85">
        <v>0</v>
      </c>
      <c r="M85">
        <v>400</v>
      </c>
      <c r="N85">
        <v>0</v>
      </c>
      <c r="O85" t="s">
        <v>44</v>
      </c>
      <c r="P85" s="14">
        <v>0</v>
      </c>
      <c r="Q85">
        <v>3</v>
      </c>
    </row>
    <row r="86" spans="3:17" x14ac:dyDescent="0.3">
      <c r="C86" t="s">
        <v>21</v>
      </c>
      <c r="D86">
        <f>VLOOKUP(C86,'moyen d''accès'!$A$2:$C$8,3,FALSE)</f>
        <v>15032</v>
      </c>
      <c r="E86">
        <v>1200</v>
      </c>
      <c r="F86">
        <f>VLOOKUP(E86,Hauteur!$A$3:$B$23,2,FALSE)</f>
        <v>6</v>
      </c>
      <c r="G86" s="9">
        <f t="shared" si="2"/>
        <v>6</v>
      </c>
      <c r="H86" t="str" cm="1">
        <f t="array" ref="H86">_xlfn.IFS(O86=mobilité!$B$2,mobilité!$C$2,O86=mobilité!$B$3,mobilité!$C$3,O86=mobilité!$B$4,mobilité!$C$4)</f>
        <v>Mobile</v>
      </c>
      <c r="I86">
        <f t="shared" si="3"/>
        <v>500</v>
      </c>
      <c r="J86">
        <f>VLOOKUP(I86,'Longueur W utile'!$A$3:$B$41,2,FALSE)</f>
        <v>60</v>
      </c>
      <c r="K86">
        <v>500</v>
      </c>
      <c r="L86">
        <v>0</v>
      </c>
      <c r="M86">
        <v>500</v>
      </c>
      <c r="N86">
        <v>0</v>
      </c>
      <c r="O86" t="s">
        <v>44</v>
      </c>
      <c r="P86" s="13">
        <v>0</v>
      </c>
      <c r="Q86">
        <v>3</v>
      </c>
    </row>
    <row r="87" spans="3:17" x14ac:dyDescent="0.3">
      <c r="C87" t="s">
        <v>21</v>
      </c>
      <c r="D87">
        <f>VLOOKUP(C87,'moyen d''accès'!$A$2:$C$8,3,FALSE)</f>
        <v>15032</v>
      </c>
      <c r="E87">
        <v>1200</v>
      </c>
      <c r="F87">
        <f>VLOOKUP(E87,Hauteur!$A$3:$B$23,2,FALSE)</f>
        <v>6</v>
      </c>
      <c r="G87" s="9">
        <f t="shared" si="2"/>
        <v>6</v>
      </c>
      <c r="H87" t="str" cm="1">
        <f t="array" ref="H87">_xlfn.IFS(O87=mobilité!$B$2,mobilité!$C$2,O87=mobilité!$B$3,mobilité!$C$3,O87=mobilité!$B$4,mobilité!$C$4)</f>
        <v>Mobile</v>
      </c>
      <c r="I87">
        <f t="shared" si="3"/>
        <v>500</v>
      </c>
      <c r="J87">
        <f>VLOOKUP(I87,'Longueur W utile'!$A$3:$B$41,2,FALSE)</f>
        <v>60</v>
      </c>
      <c r="K87">
        <v>500</v>
      </c>
      <c r="L87">
        <v>0</v>
      </c>
      <c r="M87">
        <v>500</v>
      </c>
      <c r="N87">
        <v>0</v>
      </c>
      <c r="O87" t="s">
        <v>44</v>
      </c>
      <c r="P87" s="14">
        <v>0</v>
      </c>
      <c r="Q87">
        <v>3</v>
      </c>
    </row>
    <row r="88" spans="3:17" x14ac:dyDescent="0.3">
      <c r="C88" t="s">
        <v>21</v>
      </c>
      <c r="D88">
        <f>VLOOKUP(C88,'moyen d''accès'!$A$2:$C$8,3,FALSE)</f>
        <v>15032</v>
      </c>
      <c r="E88">
        <v>1200</v>
      </c>
      <c r="F88">
        <f>VLOOKUP(E88,Hauteur!$A$3:$B$23,2,FALSE)</f>
        <v>6</v>
      </c>
      <c r="G88" s="9">
        <f t="shared" si="2"/>
        <v>6</v>
      </c>
      <c r="H88" t="str" cm="1">
        <f t="array" ref="H88">_xlfn.IFS(O88=mobilité!$B$2,mobilité!$C$2,O88=mobilité!$B$3,mobilité!$C$3,O88=mobilité!$B$4,mobilité!$C$4)</f>
        <v>Mobile</v>
      </c>
      <c r="I88">
        <f t="shared" si="3"/>
        <v>600</v>
      </c>
      <c r="J88">
        <f>VLOOKUP(I88,'Longueur W utile'!$A$3:$B$41,2,FALSE)</f>
        <v>80</v>
      </c>
      <c r="K88">
        <v>500</v>
      </c>
      <c r="L88">
        <v>0</v>
      </c>
      <c r="M88">
        <v>600</v>
      </c>
      <c r="N88">
        <v>0</v>
      </c>
      <c r="O88" t="s">
        <v>44</v>
      </c>
      <c r="P88" s="13">
        <v>0</v>
      </c>
      <c r="Q88">
        <v>3</v>
      </c>
    </row>
    <row r="89" spans="3:17" x14ac:dyDescent="0.3">
      <c r="C89" t="s">
        <v>21</v>
      </c>
      <c r="D89">
        <f>VLOOKUP(C89,'moyen d''accès'!$A$2:$C$8,3,FALSE)</f>
        <v>15032</v>
      </c>
      <c r="E89">
        <v>1200</v>
      </c>
      <c r="F89">
        <f>VLOOKUP(E89,Hauteur!$A$3:$B$23,2,FALSE)</f>
        <v>6</v>
      </c>
      <c r="G89" s="9">
        <f t="shared" si="2"/>
        <v>6</v>
      </c>
      <c r="H89" t="str" cm="1">
        <f t="array" ref="H89">_xlfn.IFS(O89=mobilité!$B$2,mobilité!$C$2,O89=mobilité!$B$3,mobilité!$C$3,O89=mobilité!$B$4,mobilité!$C$4)</f>
        <v>Mobile</v>
      </c>
      <c r="I89">
        <f t="shared" si="3"/>
        <v>600</v>
      </c>
      <c r="J89">
        <f>VLOOKUP(I89,'Longueur W utile'!$A$3:$B$41,2,FALSE)</f>
        <v>80</v>
      </c>
      <c r="K89">
        <v>500</v>
      </c>
      <c r="L89">
        <v>0</v>
      </c>
      <c r="M89">
        <v>600</v>
      </c>
      <c r="N89">
        <v>0</v>
      </c>
      <c r="O89" t="s">
        <v>44</v>
      </c>
      <c r="P89" s="14">
        <v>0</v>
      </c>
      <c r="Q89">
        <v>3</v>
      </c>
    </row>
    <row r="90" spans="3:17" x14ac:dyDescent="0.3">
      <c r="C90" t="s">
        <v>21</v>
      </c>
      <c r="D90">
        <f>VLOOKUP(C90,'moyen d''accès'!$A$2:$C$8,3,FALSE)</f>
        <v>15032</v>
      </c>
      <c r="E90">
        <v>1200</v>
      </c>
      <c r="F90">
        <f>VLOOKUP(E90,Hauteur!$A$3:$B$23,2,FALSE)</f>
        <v>6</v>
      </c>
      <c r="G90" s="9">
        <f t="shared" si="2"/>
        <v>6</v>
      </c>
      <c r="H90" t="str" cm="1">
        <f t="array" ref="H90">_xlfn.IFS(O90=mobilité!$B$2,mobilité!$C$2,O90=mobilité!$B$3,mobilité!$C$3,O90=mobilité!$B$4,mobilité!$C$4)</f>
        <v>Mobile</v>
      </c>
      <c r="I90">
        <f t="shared" si="3"/>
        <v>900</v>
      </c>
      <c r="J90">
        <f>VLOOKUP(I90,'Longueur W utile'!$A$3:$B$41,2,FALSE)</f>
        <v>140</v>
      </c>
      <c r="K90">
        <v>600</v>
      </c>
      <c r="L90">
        <v>0</v>
      </c>
      <c r="M90">
        <v>400</v>
      </c>
      <c r="N90">
        <v>900</v>
      </c>
      <c r="O90" t="s">
        <v>43</v>
      </c>
      <c r="P90" s="13">
        <v>1600</v>
      </c>
      <c r="Q90">
        <v>3</v>
      </c>
    </row>
    <row r="91" spans="3:17" x14ac:dyDescent="0.3">
      <c r="C91" t="s">
        <v>21</v>
      </c>
      <c r="D91">
        <f>VLOOKUP(C91,'moyen d''accès'!$A$2:$C$8,3,FALSE)</f>
        <v>15032</v>
      </c>
      <c r="E91">
        <v>200</v>
      </c>
      <c r="F91">
        <f>VLOOKUP(E91,Hauteur!$A$3:$B$23,2,FALSE)</f>
        <v>1</v>
      </c>
      <c r="G91" s="9">
        <f t="shared" si="2"/>
        <v>1</v>
      </c>
      <c r="H91" t="str" cm="1">
        <f t="array" ref="H91">_xlfn.IFS(O91=mobilité!$B$2,mobilité!$C$2,O91=mobilité!$B$3,mobilité!$C$3,O91=mobilité!$B$4,mobilité!$C$4)</f>
        <v>Mobile</v>
      </c>
      <c r="I91">
        <f t="shared" si="3"/>
        <v>600</v>
      </c>
      <c r="J91">
        <f>VLOOKUP(I91,'Longueur W utile'!$A$3:$B$41,2,FALSE)</f>
        <v>80</v>
      </c>
      <c r="K91">
        <v>600</v>
      </c>
      <c r="L91">
        <v>0</v>
      </c>
      <c r="M91">
        <v>600</v>
      </c>
      <c r="N91">
        <v>0</v>
      </c>
      <c r="O91" t="s">
        <v>44</v>
      </c>
      <c r="P91" s="14">
        <v>0</v>
      </c>
      <c r="Q91">
        <v>2</v>
      </c>
    </row>
    <row r="92" spans="3:17" x14ac:dyDescent="0.3">
      <c r="C92" t="s">
        <v>21</v>
      </c>
      <c r="D92">
        <f>VLOOKUP(C92,'moyen d''accès'!$A$2:$C$8,3,FALSE)</f>
        <v>15032</v>
      </c>
      <c r="E92">
        <v>1800</v>
      </c>
      <c r="F92">
        <f>VLOOKUP(E92,Hauteur!$A$3:$B$23,2,FALSE)</f>
        <v>9</v>
      </c>
      <c r="G92" s="9">
        <f t="shared" si="2"/>
        <v>9</v>
      </c>
      <c r="H92" t="str" cm="1">
        <f t="array" ref="H92">_xlfn.IFS(O92=mobilité!$B$2,mobilité!$C$2,O92=mobilité!$B$3,mobilité!$C$3,O92=mobilité!$B$4,mobilité!$C$4)</f>
        <v>Fixe</v>
      </c>
      <c r="I92">
        <f t="shared" si="3"/>
        <v>800</v>
      </c>
      <c r="J92">
        <f>VLOOKUP(I92,'Longueur W utile'!$A$3:$B$41,2,FALSE)</f>
        <v>120</v>
      </c>
      <c r="K92">
        <v>500</v>
      </c>
      <c r="L92">
        <v>0</v>
      </c>
      <c r="M92">
        <v>800</v>
      </c>
      <c r="N92">
        <v>0</v>
      </c>
      <c r="O92" t="s">
        <v>42</v>
      </c>
      <c r="P92" s="13">
        <v>0</v>
      </c>
      <c r="Q92">
        <v>3</v>
      </c>
    </row>
    <row r="93" spans="3:17" x14ac:dyDescent="0.3">
      <c r="C93" t="s">
        <v>21</v>
      </c>
      <c r="D93">
        <f>VLOOKUP(C93,'moyen d''accès'!$A$2:$C$8,3,FALSE)</f>
        <v>15032</v>
      </c>
      <c r="E93">
        <v>1800</v>
      </c>
      <c r="F93">
        <f>VLOOKUP(E93,Hauteur!$A$3:$B$23,2,FALSE)</f>
        <v>9</v>
      </c>
      <c r="G93" s="9">
        <f t="shared" si="2"/>
        <v>9</v>
      </c>
      <c r="H93" t="str" cm="1">
        <f t="array" ref="H93">_xlfn.IFS(O93=mobilité!$B$2,mobilité!$C$2,O93=mobilité!$B$3,mobilité!$C$3,O93=mobilité!$B$4,mobilité!$C$4)</f>
        <v>Mobile</v>
      </c>
      <c r="I93">
        <f t="shared" si="3"/>
        <v>600</v>
      </c>
      <c r="J93">
        <f>VLOOKUP(I93,'Longueur W utile'!$A$3:$B$41,2,FALSE)</f>
        <v>80</v>
      </c>
      <c r="K93">
        <v>600</v>
      </c>
      <c r="L93">
        <v>0</v>
      </c>
      <c r="M93">
        <v>600</v>
      </c>
      <c r="N93">
        <v>0</v>
      </c>
      <c r="O93" t="s">
        <v>44</v>
      </c>
      <c r="P93" s="14">
        <v>0</v>
      </c>
      <c r="Q93">
        <v>3</v>
      </c>
    </row>
    <row r="94" spans="3:17" x14ac:dyDescent="0.3">
      <c r="C94" t="s">
        <v>21</v>
      </c>
      <c r="D94">
        <f>VLOOKUP(C94,'moyen d''accès'!$A$2:$C$8,3,FALSE)</f>
        <v>15032</v>
      </c>
      <c r="E94">
        <v>1800</v>
      </c>
      <c r="F94">
        <f>VLOOKUP(E94,Hauteur!$A$3:$B$23,2,FALSE)</f>
        <v>9</v>
      </c>
      <c r="G94" s="9">
        <f t="shared" si="2"/>
        <v>9</v>
      </c>
      <c r="H94" t="str" cm="1">
        <f t="array" ref="H94">_xlfn.IFS(O94=mobilité!$B$2,mobilité!$C$2,O94=mobilité!$B$3,mobilité!$C$3,O94=mobilité!$B$4,mobilité!$C$4)</f>
        <v>Mobile</v>
      </c>
      <c r="I94">
        <f t="shared" si="3"/>
        <v>600</v>
      </c>
      <c r="J94">
        <f>VLOOKUP(I94,'Longueur W utile'!$A$3:$B$41,2,FALSE)</f>
        <v>80</v>
      </c>
      <c r="K94">
        <v>600</v>
      </c>
      <c r="L94">
        <v>0</v>
      </c>
      <c r="M94">
        <v>600</v>
      </c>
      <c r="N94">
        <v>0</v>
      </c>
      <c r="O94" t="s">
        <v>44</v>
      </c>
      <c r="P94" s="13">
        <v>0</v>
      </c>
      <c r="Q94">
        <v>3</v>
      </c>
    </row>
    <row r="95" spans="3:17" x14ac:dyDescent="0.3">
      <c r="C95" t="s">
        <v>21</v>
      </c>
      <c r="D95">
        <f>VLOOKUP(C95,'moyen d''accès'!$A$2:$C$8,3,FALSE)</f>
        <v>15032</v>
      </c>
      <c r="E95">
        <v>1800</v>
      </c>
      <c r="F95">
        <f>VLOOKUP(E95,Hauteur!$A$3:$B$23,2,FALSE)</f>
        <v>9</v>
      </c>
      <c r="G95" s="9">
        <f t="shared" si="2"/>
        <v>9</v>
      </c>
      <c r="H95" t="str" cm="1">
        <f t="array" ref="H95">_xlfn.IFS(O95=mobilité!$B$2,mobilité!$C$2,O95=mobilité!$B$3,mobilité!$C$3,O95=mobilité!$B$4,mobilité!$C$4)</f>
        <v>Mobile</v>
      </c>
      <c r="I95">
        <f t="shared" si="3"/>
        <v>600</v>
      </c>
      <c r="J95">
        <f>VLOOKUP(I95,'Longueur W utile'!$A$3:$B$41,2,FALSE)</f>
        <v>80</v>
      </c>
      <c r="K95">
        <v>600</v>
      </c>
      <c r="L95">
        <v>0</v>
      </c>
      <c r="M95">
        <v>600</v>
      </c>
      <c r="N95">
        <v>0</v>
      </c>
      <c r="O95" t="s">
        <v>44</v>
      </c>
      <c r="P95" s="14">
        <v>0</v>
      </c>
      <c r="Q95">
        <v>3</v>
      </c>
    </row>
    <row r="96" spans="3:17" x14ac:dyDescent="0.3">
      <c r="C96" t="s">
        <v>21</v>
      </c>
      <c r="D96">
        <f>VLOOKUP(C96,'moyen d''accès'!$A$2:$C$8,3,FALSE)</f>
        <v>15032</v>
      </c>
      <c r="E96">
        <v>1800</v>
      </c>
      <c r="F96">
        <f>VLOOKUP(E96,Hauteur!$A$3:$B$23,2,FALSE)</f>
        <v>9</v>
      </c>
      <c r="G96" s="9">
        <f t="shared" si="2"/>
        <v>9</v>
      </c>
      <c r="H96" t="str" cm="1">
        <f t="array" ref="H96">_xlfn.IFS(O96=mobilité!$B$2,mobilité!$C$2,O96=mobilité!$B$3,mobilité!$C$3,O96=mobilité!$B$4,mobilité!$C$4)</f>
        <v>Mobile</v>
      </c>
      <c r="I96">
        <f t="shared" si="3"/>
        <v>600</v>
      </c>
      <c r="J96">
        <f>VLOOKUP(I96,'Longueur W utile'!$A$3:$B$41,2,FALSE)</f>
        <v>80</v>
      </c>
      <c r="K96">
        <v>600</v>
      </c>
      <c r="L96">
        <v>0</v>
      </c>
      <c r="M96">
        <v>600</v>
      </c>
      <c r="N96">
        <v>0</v>
      </c>
      <c r="O96" t="s">
        <v>44</v>
      </c>
      <c r="P96" s="10">
        <v>0</v>
      </c>
      <c r="Q96">
        <v>3</v>
      </c>
    </row>
    <row r="97" spans="3:17" x14ac:dyDescent="0.3">
      <c r="C97" t="s">
        <v>21</v>
      </c>
      <c r="D97">
        <f>VLOOKUP(C97,'moyen d''accès'!$A$2:$C$8,3,FALSE)</f>
        <v>15032</v>
      </c>
      <c r="E97">
        <v>1000</v>
      </c>
      <c r="F97">
        <f>VLOOKUP(E97,Hauteur!$A$3:$B$23,2,FALSE)</f>
        <v>5</v>
      </c>
      <c r="G97" s="9">
        <f t="shared" si="2"/>
        <v>5</v>
      </c>
      <c r="H97" t="str" cm="1">
        <f t="array" ref="H97">_xlfn.IFS(O97=mobilité!$B$2,mobilité!$C$2,O97=mobilité!$B$3,mobilité!$C$3,O97=mobilité!$B$4,mobilité!$C$4)</f>
        <v>Mobile</v>
      </c>
      <c r="I97">
        <f t="shared" si="3"/>
        <v>600</v>
      </c>
      <c r="J97">
        <f>VLOOKUP(I97,'Longueur W utile'!$A$3:$B$41,2,FALSE)</f>
        <v>80</v>
      </c>
      <c r="K97">
        <v>500</v>
      </c>
      <c r="L97">
        <v>0</v>
      </c>
      <c r="M97">
        <v>600</v>
      </c>
      <c r="N97">
        <v>0</v>
      </c>
      <c r="O97" t="s">
        <v>44</v>
      </c>
      <c r="P97" s="14">
        <v>0</v>
      </c>
      <c r="Q97">
        <v>3</v>
      </c>
    </row>
    <row r="98" spans="3:17" x14ac:dyDescent="0.3">
      <c r="C98" t="s">
        <v>21</v>
      </c>
      <c r="D98">
        <f>VLOOKUP(C98,'moyen d''accès'!$A$2:$C$8,3,FALSE)</f>
        <v>15032</v>
      </c>
      <c r="E98">
        <v>1200</v>
      </c>
      <c r="F98">
        <f>VLOOKUP(E98,Hauteur!$A$3:$B$23,2,FALSE)</f>
        <v>6</v>
      </c>
      <c r="G98" s="9">
        <f t="shared" si="2"/>
        <v>6</v>
      </c>
      <c r="H98" t="str" cm="1">
        <f t="array" ref="H98">_xlfn.IFS(O98=mobilité!$B$2,mobilité!$C$2,O98=mobilité!$B$3,mobilité!$C$3,O98=mobilité!$B$4,mobilité!$C$4)</f>
        <v>Mobile</v>
      </c>
      <c r="I98">
        <f t="shared" si="3"/>
        <v>600</v>
      </c>
      <c r="J98">
        <f>VLOOKUP(I98,'Longueur W utile'!$A$3:$B$41,2,FALSE)</f>
        <v>80</v>
      </c>
      <c r="K98">
        <v>600</v>
      </c>
      <c r="L98">
        <v>0</v>
      </c>
      <c r="M98">
        <v>500</v>
      </c>
      <c r="N98">
        <v>0</v>
      </c>
      <c r="O98" t="s">
        <v>44</v>
      </c>
      <c r="P98" s="13">
        <v>0</v>
      </c>
      <c r="Q98">
        <v>3</v>
      </c>
    </row>
    <row r="99" spans="3:17" x14ac:dyDescent="0.3">
      <c r="C99" t="s">
        <v>21</v>
      </c>
      <c r="D99">
        <f>VLOOKUP(C99,'moyen d''accès'!$A$2:$C$8,3,FALSE)</f>
        <v>15032</v>
      </c>
      <c r="E99">
        <v>1200</v>
      </c>
      <c r="F99">
        <f>VLOOKUP(E99,Hauteur!$A$3:$B$23,2,FALSE)</f>
        <v>6</v>
      </c>
      <c r="G99" s="9">
        <f t="shared" si="2"/>
        <v>6</v>
      </c>
      <c r="H99" t="str" cm="1">
        <f t="array" ref="H99">_xlfn.IFS(O99=mobilité!$B$2,mobilité!$C$2,O99=mobilité!$B$3,mobilité!$C$3,O99=mobilité!$B$4,mobilité!$C$4)</f>
        <v>Mobile</v>
      </c>
      <c r="I99">
        <f t="shared" si="3"/>
        <v>600</v>
      </c>
      <c r="J99">
        <f>VLOOKUP(I99,'Longueur W utile'!$A$3:$B$41,2,FALSE)</f>
        <v>80</v>
      </c>
      <c r="K99">
        <v>600</v>
      </c>
      <c r="L99">
        <v>0</v>
      </c>
      <c r="M99">
        <v>500</v>
      </c>
      <c r="N99">
        <v>0</v>
      </c>
      <c r="O99" t="s">
        <v>44</v>
      </c>
      <c r="P99" s="14">
        <v>0</v>
      </c>
      <c r="Q99">
        <v>3</v>
      </c>
    </row>
    <row r="100" spans="3:17" x14ac:dyDescent="0.3">
      <c r="C100" t="s">
        <v>21</v>
      </c>
      <c r="D100">
        <f>VLOOKUP(C100,'moyen d''accès'!$A$2:$C$8,3,FALSE)</f>
        <v>15032</v>
      </c>
      <c r="E100">
        <v>1200</v>
      </c>
      <c r="F100">
        <f>VLOOKUP(E100,Hauteur!$A$3:$B$23,2,FALSE)</f>
        <v>6</v>
      </c>
      <c r="G100" s="9">
        <f t="shared" si="2"/>
        <v>6</v>
      </c>
      <c r="H100" t="str" cm="1">
        <f t="array" ref="H100">_xlfn.IFS(O100=mobilité!$B$2,mobilité!$C$2,O100=mobilité!$B$3,mobilité!$C$3,O100=mobilité!$B$4,mobilité!$C$4)</f>
        <v>Mobile</v>
      </c>
      <c r="I100">
        <f t="shared" si="3"/>
        <v>600</v>
      </c>
      <c r="J100">
        <f>VLOOKUP(I100,'Longueur W utile'!$A$3:$B$41,2,FALSE)</f>
        <v>80</v>
      </c>
      <c r="K100">
        <v>600</v>
      </c>
      <c r="L100">
        <v>0</v>
      </c>
      <c r="M100">
        <v>500</v>
      </c>
      <c r="N100">
        <v>0</v>
      </c>
      <c r="O100" t="s">
        <v>44</v>
      </c>
      <c r="P100" s="13">
        <v>0</v>
      </c>
      <c r="Q100">
        <v>3</v>
      </c>
    </row>
    <row r="101" spans="3:17" x14ac:dyDescent="0.3">
      <c r="C101" t="s">
        <v>21</v>
      </c>
      <c r="D101">
        <f>VLOOKUP(C101,'moyen d''accès'!$A$2:$C$8,3,FALSE)</f>
        <v>15032</v>
      </c>
      <c r="E101">
        <v>1200</v>
      </c>
      <c r="F101">
        <f>VLOOKUP(E101,Hauteur!$A$3:$B$23,2,FALSE)</f>
        <v>6</v>
      </c>
      <c r="G101" s="9">
        <f t="shared" si="2"/>
        <v>6</v>
      </c>
      <c r="H101" t="str" cm="1">
        <f t="array" ref="H101">_xlfn.IFS(O101=mobilité!$B$2,mobilité!$C$2,O101=mobilité!$B$3,mobilité!$C$3,O101=mobilité!$B$4,mobilité!$C$4)</f>
        <v>Mobile</v>
      </c>
      <c r="I101">
        <f t="shared" si="3"/>
        <v>600</v>
      </c>
      <c r="J101">
        <f>VLOOKUP(I101,'Longueur W utile'!$A$3:$B$41,2,FALSE)</f>
        <v>80</v>
      </c>
      <c r="K101">
        <v>600</v>
      </c>
      <c r="L101">
        <v>0</v>
      </c>
      <c r="M101">
        <v>500</v>
      </c>
      <c r="N101">
        <v>0</v>
      </c>
      <c r="O101" t="s">
        <v>44</v>
      </c>
      <c r="P101" s="14">
        <v>0</v>
      </c>
      <c r="Q101">
        <v>3</v>
      </c>
    </row>
    <row r="102" spans="3:17" x14ac:dyDescent="0.3">
      <c r="C102" t="s">
        <v>21</v>
      </c>
      <c r="D102">
        <f>VLOOKUP(C102,'moyen d''accès'!$A$2:$C$8,3,FALSE)</f>
        <v>15032</v>
      </c>
      <c r="E102">
        <v>1200</v>
      </c>
      <c r="F102">
        <f>VLOOKUP(E102,Hauteur!$A$3:$B$23,2,FALSE)</f>
        <v>6</v>
      </c>
      <c r="G102" s="9">
        <f t="shared" si="2"/>
        <v>6</v>
      </c>
      <c r="H102" t="str" cm="1">
        <f t="array" ref="H102">_xlfn.IFS(O102=mobilité!$B$2,mobilité!$C$2,O102=mobilité!$B$3,mobilité!$C$3,O102=mobilité!$B$4,mobilité!$C$4)</f>
        <v>Mobile</v>
      </c>
      <c r="I102">
        <f t="shared" si="3"/>
        <v>600</v>
      </c>
      <c r="J102">
        <f>VLOOKUP(I102,'Longueur W utile'!$A$3:$B$41,2,FALSE)</f>
        <v>80</v>
      </c>
      <c r="K102">
        <v>600</v>
      </c>
      <c r="L102">
        <v>0</v>
      </c>
      <c r="M102">
        <v>500</v>
      </c>
      <c r="N102">
        <v>0</v>
      </c>
      <c r="O102" t="s">
        <v>44</v>
      </c>
      <c r="P102" s="13">
        <v>0</v>
      </c>
      <c r="Q102">
        <v>3</v>
      </c>
    </row>
    <row r="103" spans="3:17" x14ac:dyDescent="0.3">
      <c r="C103" t="s">
        <v>21</v>
      </c>
      <c r="D103">
        <f>VLOOKUP(C103,'moyen d''accès'!$A$2:$C$8,3,FALSE)</f>
        <v>15032</v>
      </c>
      <c r="E103">
        <v>1200</v>
      </c>
      <c r="F103">
        <f>VLOOKUP(E103,Hauteur!$A$3:$B$23,2,FALSE)</f>
        <v>6</v>
      </c>
      <c r="G103" s="9">
        <f t="shared" si="2"/>
        <v>6</v>
      </c>
      <c r="H103" t="str" cm="1">
        <f t="array" ref="H103">_xlfn.IFS(O103=mobilité!$B$2,mobilité!$C$2,O103=mobilité!$B$3,mobilité!$C$3,O103=mobilité!$B$4,mobilité!$C$4)</f>
        <v>Mobile</v>
      </c>
      <c r="I103">
        <f t="shared" si="3"/>
        <v>900</v>
      </c>
      <c r="J103">
        <f>VLOOKUP(I103,'Longueur W utile'!$A$3:$B$41,2,FALSE)</f>
        <v>140</v>
      </c>
      <c r="K103">
        <v>600</v>
      </c>
      <c r="L103">
        <v>0</v>
      </c>
      <c r="M103">
        <v>400</v>
      </c>
      <c r="N103">
        <v>900</v>
      </c>
      <c r="O103" t="s">
        <v>43</v>
      </c>
      <c r="P103" s="14">
        <v>1600</v>
      </c>
      <c r="Q103">
        <v>3</v>
      </c>
    </row>
    <row r="104" spans="3:17" x14ac:dyDescent="0.3">
      <c r="C104" t="s">
        <v>21</v>
      </c>
      <c r="D104">
        <f>VLOOKUP(C104,'moyen d''accès'!$A$2:$C$8,3,FALSE)</f>
        <v>15032</v>
      </c>
      <c r="E104">
        <v>1200</v>
      </c>
      <c r="F104">
        <f>VLOOKUP(E104,Hauteur!$A$3:$B$23,2,FALSE)</f>
        <v>6</v>
      </c>
      <c r="G104" s="9">
        <f t="shared" si="2"/>
        <v>6</v>
      </c>
      <c r="H104" t="str" cm="1">
        <f t="array" ref="H104">_xlfn.IFS(O104=mobilité!$B$2,mobilité!$C$2,O104=mobilité!$B$3,mobilité!$C$3,O104=mobilité!$B$4,mobilité!$C$4)</f>
        <v>Mobile</v>
      </c>
      <c r="I104">
        <f t="shared" si="3"/>
        <v>900</v>
      </c>
      <c r="J104">
        <f>VLOOKUP(I104,'Longueur W utile'!$A$3:$B$41,2,FALSE)</f>
        <v>140</v>
      </c>
      <c r="K104">
        <v>600</v>
      </c>
      <c r="L104">
        <v>0</v>
      </c>
      <c r="M104">
        <v>400</v>
      </c>
      <c r="N104">
        <v>900</v>
      </c>
      <c r="O104" t="s">
        <v>43</v>
      </c>
      <c r="P104" s="13">
        <v>1600</v>
      </c>
      <c r="Q104">
        <v>3</v>
      </c>
    </row>
    <row r="105" spans="3:17" x14ac:dyDescent="0.3">
      <c r="C105" t="s">
        <v>21</v>
      </c>
      <c r="D105">
        <f>VLOOKUP(C105,'moyen d''accès'!$A$2:$C$8,3,FALSE)</f>
        <v>15032</v>
      </c>
      <c r="E105">
        <v>1200</v>
      </c>
      <c r="F105">
        <f>VLOOKUP(E105,Hauteur!$A$3:$B$23,2,FALSE)</f>
        <v>6</v>
      </c>
      <c r="G105" s="9">
        <f t="shared" si="2"/>
        <v>6</v>
      </c>
      <c r="H105" t="str" cm="1">
        <f t="array" ref="H105">_xlfn.IFS(O105=mobilité!$B$2,mobilité!$C$2,O105=mobilité!$B$3,mobilité!$C$3,O105=mobilité!$B$4,mobilité!$C$4)</f>
        <v>Mobile</v>
      </c>
      <c r="I105">
        <f t="shared" si="3"/>
        <v>900</v>
      </c>
      <c r="J105">
        <f>VLOOKUP(I105,'Longueur W utile'!$A$3:$B$41,2,FALSE)</f>
        <v>140</v>
      </c>
      <c r="K105">
        <v>600</v>
      </c>
      <c r="L105">
        <v>0</v>
      </c>
      <c r="M105">
        <v>400</v>
      </c>
      <c r="N105">
        <v>900</v>
      </c>
      <c r="O105" t="s">
        <v>43</v>
      </c>
      <c r="P105" s="14">
        <v>1600</v>
      </c>
      <c r="Q105">
        <v>3</v>
      </c>
    </row>
    <row r="106" spans="3:17" x14ac:dyDescent="0.3">
      <c r="C106" t="s">
        <v>21</v>
      </c>
      <c r="D106">
        <f>VLOOKUP(C106,'moyen d''accès'!$A$2:$C$8,3,FALSE)</f>
        <v>15032</v>
      </c>
      <c r="E106">
        <v>1200</v>
      </c>
      <c r="F106">
        <f>VLOOKUP(E106,Hauteur!$A$3:$B$23,2,FALSE)</f>
        <v>6</v>
      </c>
      <c r="G106" s="9">
        <f t="shared" si="2"/>
        <v>6</v>
      </c>
      <c r="H106" t="str" cm="1">
        <f t="array" ref="H106">_xlfn.IFS(O106=mobilité!$B$2,mobilité!$C$2,O106=mobilité!$B$3,mobilité!$C$3,O106=mobilité!$B$4,mobilité!$C$4)</f>
        <v>Mobile</v>
      </c>
      <c r="I106">
        <f t="shared" si="3"/>
        <v>900</v>
      </c>
      <c r="J106">
        <f>VLOOKUP(I106,'Longueur W utile'!$A$3:$B$41,2,FALSE)</f>
        <v>140</v>
      </c>
      <c r="K106">
        <v>600</v>
      </c>
      <c r="L106">
        <v>0</v>
      </c>
      <c r="M106">
        <v>400</v>
      </c>
      <c r="N106">
        <v>900</v>
      </c>
      <c r="O106" t="s">
        <v>43</v>
      </c>
      <c r="P106" s="13">
        <v>1600</v>
      </c>
      <c r="Q106">
        <v>3</v>
      </c>
    </row>
    <row r="107" spans="3:17" x14ac:dyDescent="0.3">
      <c r="C107" t="s">
        <v>21</v>
      </c>
      <c r="D107">
        <f>VLOOKUP(C107,'moyen d''accès'!$A$2:$C$8,3,FALSE)</f>
        <v>15032</v>
      </c>
      <c r="E107">
        <v>1600</v>
      </c>
      <c r="F107">
        <f>VLOOKUP(E107,Hauteur!$A$3:$B$23,2,FALSE)</f>
        <v>8</v>
      </c>
      <c r="G107" s="9">
        <f t="shared" si="2"/>
        <v>8</v>
      </c>
      <c r="H107" t="str" cm="1">
        <f t="array" ref="H107">_xlfn.IFS(O107=mobilité!$B$2,mobilité!$C$2,O107=mobilité!$B$3,mobilité!$C$3,O107=mobilité!$B$4,mobilité!$C$4)</f>
        <v>Mobile</v>
      </c>
      <c r="I107">
        <f t="shared" si="3"/>
        <v>1000</v>
      </c>
      <c r="J107">
        <f>VLOOKUP(I107,'Longueur W utile'!$A$3:$B$41,2,FALSE)</f>
        <v>160</v>
      </c>
      <c r="K107">
        <v>600</v>
      </c>
      <c r="L107">
        <v>0</v>
      </c>
      <c r="M107">
        <v>1000</v>
      </c>
      <c r="N107">
        <v>0</v>
      </c>
      <c r="O107" t="s">
        <v>43</v>
      </c>
      <c r="P107" s="14">
        <v>2000</v>
      </c>
      <c r="Q107">
        <v>3</v>
      </c>
    </row>
    <row r="108" spans="3:17" x14ac:dyDescent="0.3">
      <c r="C108" t="s">
        <v>21</v>
      </c>
      <c r="D108">
        <f>VLOOKUP(C108,'moyen d''accès'!$A$2:$C$8,3,FALSE)</f>
        <v>15032</v>
      </c>
      <c r="E108">
        <v>1800</v>
      </c>
      <c r="F108">
        <f>VLOOKUP(E108,Hauteur!$A$3:$B$23,2,FALSE)</f>
        <v>9</v>
      </c>
      <c r="G108" s="9">
        <f t="shared" si="2"/>
        <v>9</v>
      </c>
      <c r="H108" t="str" cm="1">
        <f t="array" ref="H108">_xlfn.IFS(O108=mobilité!$B$2,mobilité!$C$2,O108=mobilité!$B$3,mobilité!$C$3,O108=mobilité!$B$4,mobilité!$C$4)</f>
        <v>Mobile</v>
      </c>
      <c r="I108">
        <f t="shared" si="3"/>
        <v>600</v>
      </c>
      <c r="J108">
        <f>VLOOKUP(I108,'Longueur W utile'!$A$3:$B$41,2,FALSE)</f>
        <v>80</v>
      </c>
      <c r="K108">
        <v>500</v>
      </c>
      <c r="L108">
        <v>0</v>
      </c>
      <c r="M108">
        <v>600</v>
      </c>
      <c r="N108">
        <v>0</v>
      </c>
      <c r="O108" t="s">
        <v>44</v>
      </c>
      <c r="P108" s="13">
        <v>0</v>
      </c>
      <c r="Q108">
        <v>3</v>
      </c>
    </row>
    <row r="109" spans="3:17" x14ac:dyDescent="0.3">
      <c r="C109" t="s">
        <v>21</v>
      </c>
      <c r="D109">
        <f>VLOOKUP(C109,'moyen d''accès'!$A$2:$C$8,3,FALSE)</f>
        <v>15032</v>
      </c>
      <c r="E109">
        <v>1000</v>
      </c>
      <c r="F109">
        <f>VLOOKUP(E109,Hauteur!$A$3:$B$23,2,FALSE)</f>
        <v>5</v>
      </c>
      <c r="G109" s="9">
        <f t="shared" si="2"/>
        <v>5</v>
      </c>
      <c r="H109" t="str" cm="1">
        <f t="array" ref="H109">_xlfn.IFS(O109=mobilité!$B$2,mobilité!$C$2,O109=mobilité!$B$3,mobilité!$C$3,O109=mobilité!$B$4,mobilité!$C$4)</f>
        <v>Fixe</v>
      </c>
      <c r="I109">
        <f t="shared" si="3"/>
        <v>700</v>
      </c>
      <c r="J109">
        <f>VLOOKUP(I109,'Longueur W utile'!$A$3:$B$41,2,FALSE)</f>
        <v>100</v>
      </c>
      <c r="K109">
        <v>700</v>
      </c>
      <c r="L109">
        <v>0</v>
      </c>
      <c r="M109">
        <v>300</v>
      </c>
      <c r="N109">
        <v>0</v>
      </c>
      <c r="O109" t="s">
        <v>42</v>
      </c>
      <c r="P109" s="15">
        <v>0</v>
      </c>
      <c r="Q109">
        <v>3</v>
      </c>
    </row>
    <row r="110" spans="3:17" x14ac:dyDescent="0.3">
      <c r="C110" t="s">
        <v>21</v>
      </c>
      <c r="D110">
        <f>VLOOKUP(C110,'moyen d''accès'!$A$2:$C$8,3,FALSE)</f>
        <v>15032</v>
      </c>
      <c r="E110">
        <v>1000</v>
      </c>
      <c r="F110">
        <f>VLOOKUP(E110,Hauteur!$A$3:$B$23,2,FALSE)</f>
        <v>5</v>
      </c>
      <c r="G110" s="9">
        <f t="shared" si="2"/>
        <v>5</v>
      </c>
      <c r="H110" t="str" cm="1">
        <f t="array" ref="H110">_xlfn.IFS(O110=mobilité!$B$2,mobilité!$C$2,O110=mobilité!$B$3,mobilité!$C$3,O110=mobilité!$B$4,mobilité!$C$4)</f>
        <v>Fixe</v>
      </c>
      <c r="I110">
        <f t="shared" si="3"/>
        <v>700</v>
      </c>
      <c r="J110">
        <f>VLOOKUP(I110,'Longueur W utile'!$A$3:$B$41,2,FALSE)</f>
        <v>100</v>
      </c>
      <c r="K110">
        <v>700</v>
      </c>
      <c r="L110">
        <v>0</v>
      </c>
      <c r="M110">
        <v>300</v>
      </c>
      <c r="N110">
        <v>0</v>
      </c>
      <c r="O110" t="s">
        <v>42</v>
      </c>
      <c r="P110" s="10">
        <v>0</v>
      </c>
      <c r="Q110">
        <v>3</v>
      </c>
    </row>
    <row r="111" spans="3:17" x14ac:dyDescent="0.3">
      <c r="C111" t="s">
        <v>21</v>
      </c>
      <c r="D111">
        <f>VLOOKUP(C111,'moyen d''accès'!$A$2:$C$8,3,FALSE)</f>
        <v>15032</v>
      </c>
      <c r="E111">
        <v>1000</v>
      </c>
      <c r="F111">
        <f>VLOOKUP(E111,Hauteur!$A$3:$B$23,2,FALSE)</f>
        <v>5</v>
      </c>
      <c r="G111" s="9">
        <f t="shared" si="2"/>
        <v>5</v>
      </c>
      <c r="H111" t="str" cm="1">
        <f t="array" ref="H111">_xlfn.IFS(O111=mobilité!$B$2,mobilité!$C$2,O111=mobilité!$B$3,mobilité!$C$3,O111=mobilité!$B$4,mobilité!$C$4)</f>
        <v>Mobile</v>
      </c>
      <c r="I111">
        <f t="shared" si="3"/>
        <v>600</v>
      </c>
      <c r="J111">
        <f>VLOOKUP(I111,'Longueur W utile'!$A$3:$B$41,2,FALSE)</f>
        <v>80</v>
      </c>
      <c r="K111">
        <v>600</v>
      </c>
      <c r="L111">
        <v>0</v>
      </c>
      <c r="M111">
        <v>600</v>
      </c>
      <c r="N111">
        <v>0</v>
      </c>
      <c r="O111" t="s">
        <v>44</v>
      </c>
      <c r="P111" s="15">
        <v>0</v>
      </c>
      <c r="Q111">
        <v>2</v>
      </c>
    </row>
    <row r="112" spans="3:17" x14ac:dyDescent="0.3">
      <c r="C112" t="s">
        <v>21</v>
      </c>
      <c r="D112">
        <f>VLOOKUP(C112,'moyen d''accès'!$A$2:$C$8,3,FALSE)</f>
        <v>15032</v>
      </c>
      <c r="E112">
        <v>1000</v>
      </c>
      <c r="F112">
        <f>VLOOKUP(E112,Hauteur!$A$3:$B$23,2,FALSE)</f>
        <v>5</v>
      </c>
      <c r="G112" s="9">
        <f t="shared" si="2"/>
        <v>5</v>
      </c>
      <c r="H112" t="str" cm="1">
        <f t="array" ref="H112">_xlfn.IFS(O112=mobilité!$B$2,mobilité!$C$2,O112=mobilité!$B$3,mobilité!$C$3,O112=mobilité!$B$4,mobilité!$C$4)</f>
        <v>Mobile</v>
      </c>
      <c r="I112">
        <f t="shared" si="3"/>
        <v>600</v>
      </c>
      <c r="J112">
        <f>VLOOKUP(I112,'Longueur W utile'!$A$3:$B$41,2,FALSE)</f>
        <v>80</v>
      </c>
      <c r="K112">
        <v>600</v>
      </c>
      <c r="L112">
        <v>0</v>
      </c>
      <c r="M112">
        <v>600</v>
      </c>
      <c r="N112">
        <v>0</v>
      </c>
      <c r="O112" t="s">
        <v>44</v>
      </c>
      <c r="P112" s="10">
        <v>0</v>
      </c>
      <c r="Q112">
        <v>2</v>
      </c>
    </row>
    <row r="113" spans="3:17" x14ac:dyDescent="0.3">
      <c r="C113" t="s">
        <v>21</v>
      </c>
      <c r="D113">
        <f>VLOOKUP(C113,'moyen d''accès'!$A$2:$C$8,3,FALSE)</f>
        <v>15032</v>
      </c>
      <c r="E113">
        <v>1000</v>
      </c>
      <c r="F113">
        <f>VLOOKUP(E113,Hauteur!$A$3:$B$23,2,FALSE)</f>
        <v>5</v>
      </c>
      <c r="G113" s="9">
        <f t="shared" si="2"/>
        <v>5</v>
      </c>
      <c r="H113" t="str" cm="1">
        <f t="array" ref="H113">_xlfn.IFS(O113=mobilité!$B$2,mobilité!$C$2,O113=mobilité!$B$3,mobilité!$C$3,O113=mobilité!$B$4,mobilité!$C$4)</f>
        <v>Fixe</v>
      </c>
      <c r="I113">
        <f t="shared" si="3"/>
        <v>600</v>
      </c>
      <c r="J113">
        <f>VLOOKUP(I113,'Longueur W utile'!$A$3:$B$41,2,FALSE)</f>
        <v>80</v>
      </c>
      <c r="K113">
        <v>600</v>
      </c>
      <c r="L113">
        <v>0</v>
      </c>
      <c r="M113">
        <v>600</v>
      </c>
      <c r="N113">
        <v>0</v>
      </c>
      <c r="O113" t="s">
        <v>42</v>
      </c>
      <c r="P113" s="15">
        <v>0</v>
      </c>
      <c r="Q113">
        <v>2</v>
      </c>
    </row>
    <row r="114" spans="3:17" x14ac:dyDescent="0.3">
      <c r="C114" t="s">
        <v>21</v>
      </c>
      <c r="D114">
        <f>VLOOKUP(C114,'moyen d''accès'!$A$2:$C$8,3,FALSE)</f>
        <v>15032</v>
      </c>
      <c r="E114">
        <v>1000</v>
      </c>
      <c r="F114">
        <f>VLOOKUP(E114,Hauteur!$A$3:$B$23,2,FALSE)</f>
        <v>5</v>
      </c>
      <c r="G114" s="9">
        <f t="shared" si="2"/>
        <v>5</v>
      </c>
      <c r="H114" t="str" cm="1">
        <f t="array" ref="H114">_xlfn.IFS(O114=mobilité!$B$2,mobilité!$C$2,O114=mobilité!$B$3,mobilité!$C$3,O114=mobilité!$B$4,mobilité!$C$4)</f>
        <v>Mobile</v>
      </c>
      <c r="I114">
        <f t="shared" si="3"/>
        <v>600</v>
      </c>
      <c r="J114">
        <f>VLOOKUP(I114,'Longueur W utile'!$A$3:$B$41,2,FALSE)</f>
        <v>80</v>
      </c>
      <c r="K114">
        <v>600</v>
      </c>
      <c r="L114">
        <v>0</v>
      </c>
      <c r="M114">
        <v>600</v>
      </c>
      <c r="N114">
        <v>0</v>
      </c>
      <c r="O114" t="s">
        <v>44</v>
      </c>
      <c r="P114" s="10">
        <v>0</v>
      </c>
      <c r="Q114">
        <v>2</v>
      </c>
    </row>
    <row r="115" spans="3:17" x14ac:dyDescent="0.3">
      <c r="C115" t="s">
        <v>21</v>
      </c>
      <c r="D115">
        <f>VLOOKUP(C115,'moyen d''accès'!$A$2:$C$8,3,FALSE)</f>
        <v>15032</v>
      </c>
      <c r="E115">
        <v>1000</v>
      </c>
      <c r="F115">
        <f>VLOOKUP(E115,Hauteur!$A$3:$B$23,2,FALSE)</f>
        <v>5</v>
      </c>
      <c r="G115" s="9">
        <f t="shared" si="2"/>
        <v>5</v>
      </c>
      <c r="H115" t="str" cm="1">
        <f t="array" ref="H115">_xlfn.IFS(O115=mobilité!$B$2,mobilité!$C$2,O115=mobilité!$B$3,mobilité!$C$3,O115=mobilité!$B$4,mobilité!$C$4)</f>
        <v>Mobile</v>
      </c>
      <c r="I115">
        <f t="shared" si="3"/>
        <v>600</v>
      </c>
      <c r="J115">
        <f>VLOOKUP(I115,'Longueur W utile'!$A$3:$B$41,2,FALSE)</f>
        <v>80</v>
      </c>
      <c r="K115">
        <v>600</v>
      </c>
      <c r="L115">
        <v>0</v>
      </c>
      <c r="M115">
        <v>600</v>
      </c>
      <c r="N115">
        <v>0</v>
      </c>
      <c r="O115" t="s">
        <v>44</v>
      </c>
      <c r="P115" s="15">
        <v>0</v>
      </c>
      <c r="Q115">
        <v>2</v>
      </c>
    </row>
    <row r="116" spans="3:17" x14ac:dyDescent="0.3">
      <c r="C116" t="s">
        <v>21</v>
      </c>
      <c r="D116">
        <f>VLOOKUP(C116,'moyen d''accès'!$A$2:$C$8,3,FALSE)</f>
        <v>15032</v>
      </c>
      <c r="E116">
        <v>800</v>
      </c>
      <c r="F116">
        <f>VLOOKUP(E116,Hauteur!$A$3:$B$23,2,FALSE)</f>
        <v>4</v>
      </c>
      <c r="G116" s="9">
        <f t="shared" si="2"/>
        <v>4</v>
      </c>
      <c r="H116" t="str" cm="1">
        <f t="array" ref="H116">_xlfn.IFS(O116=mobilité!$B$2,mobilité!$C$2,O116=mobilité!$B$3,mobilité!$C$3,O116=mobilité!$B$4,mobilité!$C$4)</f>
        <v>Mobile</v>
      </c>
      <c r="I116">
        <f t="shared" si="3"/>
        <v>600</v>
      </c>
      <c r="J116">
        <f>VLOOKUP(I116,'Longueur W utile'!$A$3:$B$41,2,FALSE)</f>
        <v>80</v>
      </c>
      <c r="K116">
        <v>600</v>
      </c>
      <c r="L116">
        <v>0</v>
      </c>
      <c r="M116">
        <v>600</v>
      </c>
      <c r="N116">
        <v>0</v>
      </c>
      <c r="O116" t="s">
        <v>44</v>
      </c>
      <c r="P116" s="10">
        <v>0</v>
      </c>
      <c r="Q116">
        <v>2</v>
      </c>
    </row>
    <row r="117" spans="3:17" x14ac:dyDescent="0.3">
      <c r="C117" t="s">
        <v>21</v>
      </c>
      <c r="D117">
        <f>VLOOKUP(C117,'moyen d''accès'!$A$2:$C$8,3,FALSE)</f>
        <v>15032</v>
      </c>
      <c r="E117">
        <v>800</v>
      </c>
      <c r="F117">
        <f>VLOOKUP(E117,Hauteur!$A$3:$B$23,2,FALSE)</f>
        <v>4</v>
      </c>
      <c r="G117" s="9">
        <f t="shared" si="2"/>
        <v>4</v>
      </c>
      <c r="H117" t="str" cm="1">
        <f t="array" ref="H117">_xlfn.IFS(O117=mobilité!$B$2,mobilité!$C$2,O117=mobilité!$B$3,mobilité!$C$3,O117=mobilité!$B$4,mobilité!$C$4)</f>
        <v>Fixe</v>
      </c>
      <c r="I117">
        <f t="shared" si="3"/>
        <v>600</v>
      </c>
      <c r="J117">
        <f>VLOOKUP(I117,'Longueur W utile'!$A$3:$B$41,2,FALSE)</f>
        <v>80</v>
      </c>
      <c r="K117">
        <v>600</v>
      </c>
      <c r="L117">
        <v>0</v>
      </c>
      <c r="M117">
        <v>600</v>
      </c>
      <c r="N117">
        <v>0</v>
      </c>
      <c r="O117" t="s">
        <v>42</v>
      </c>
      <c r="P117" s="15">
        <v>0</v>
      </c>
      <c r="Q117">
        <v>2</v>
      </c>
    </row>
    <row r="118" spans="3:17" x14ac:dyDescent="0.3">
      <c r="C118" t="s">
        <v>21</v>
      </c>
      <c r="D118">
        <f>VLOOKUP(C118,'moyen d''accès'!$A$2:$C$8,3,FALSE)</f>
        <v>15032</v>
      </c>
      <c r="E118">
        <v>1200</v>
      </c>
      <c r="F118">
        <f>VLOOKUP(E118,Hauteur!$A$3:$B$23,2,FALSE)</f>
        <v>6</v>
      </c>
      <c r="G118" s="9">
        <f t="shared" si="2"/>
        <v>6</v>
      </c>
      <c r="H118" t="str" cm="1">
        <f t="array" ref="H118">_xlfn.IFS(O118=mobilité!$B$2,mobilité!$C$2,O118=mobilité!$B$3,mobilité!$C$3,O118=mobilité!$B$4,mobilité!$C$4)</f>
        <v>Mobile</v>
      </c>
      <c r="I118">
        <f t="shared" si="3"/>
        <v>600</v>
      </c>
      <c r="J118">
        <f>VLOOKUP(I118,'Longueur W utile'!$A$3:$B$41,2,FALSE)</f>
        <v>80</v>
      </c>
      <c r="K118">
        <v>600</v>
      </c>
      <c r="L118">
        <v>0</v>
      </c>
      <c r="M118">
        <v>500</v>
      </c>
      <c r="N118">
        <v>0</v>
      </c>
      <c r="O118" t="s">
        <v>44</v>
      </c>
      <c r="P118" s="10">
        <v>0</v>
      </c>
      <c r="Q118">
        <v>3</v>
      </c>
    </row>
    <row r="119" spans="3:17" x14ac:dyDescent="0.3">
      <c r="C119" t="s">
        <v>21</v>
      </c>
      <c r="D119">
        <f>VLOOKUP(C119,'moyen d''accès'!$A$2:$C$8,3,FALSE)</f>
        <v>15032</v>
      </c>
      <c r="E119">
        <v>1000</v>
      </c>
      <c r="F119">
        <f>VLOOKUP(E119,Hauteur!$A$3:$B$23,2,FALSE)</f>
        <v>5</v>
      </c>
      <c r="G119" s="9">
        <f t="shared" si="2"/>
        <v>5</v>
      </c>
      <c r="H119" t="str" cm="1">
        <f t="array" ref="H119">_xlfn.IFS(O119=mobilité!$B$2,mobilité!$C$2,O119=mobilité!$B$3,mobilité!$C$3,O119=mobilité!$B$4,mobilité!$C$4)</f>
        <v>Mobile</v>
      </c>
      <c r="I119">
        <f t="shared" si="3"/>
        <v>600</v>
      </c>
      <c r="J119">
        <f>VLOOKUP(I119,'Longueur W utile'!$A$3:$B$41,2,FALSE)</f>
        <v>80</v>
      </c>
      <c r="K119">
        <v>600</v>
      </c>
      <c r="L119">
        <v>0</v>
      </c>
      <c r="M119">
        <v>400</v>
      </c>
      <c r="N119">
        <v>0</v>
      </c>
      <c r="O119" t="s">
        <v>43</v>
      </c>
      <c r="P119" s="15">
        <v>0</v>
      </c>
      <c r="Q119">
        <v>3</v>
      </c>
    </row>
    <row r="120" spans="3:17" x14ac:dyDescent="0.3">
      <c r="C120" t="s">
        <v>21</v>
      </c>
      <c r="D120">
        <f>VLOOKUP(C120,'moyen d''accès'!$A$2:$C$8,3,FALSE)</f>
        <v>15032</v>
      </c>
      <c r="E120">
        <v>800</v>
      </c>
      <c r="F120">
        <f>VLOOKUP(E120,Hauteur!$A$3:$B$23,2,FALSE)</f>
        <v>4</v>
      </c>
      <c r="G120" s="9">
        <f t="shared" si="2"/>
        <v>4</v>
      </c>
      <c r="H120" t="str" cm="1">
        <f t="array" ref="H120">_xlfn.IFS(O120=mobilité!$B$2,mobilité!$C$2,O120=mobilité!$B$3,mobilité!$C$3,O120=mobilité!$B$4,mobilité!$C$4)</f>
        <v>Mobile</v>
      </c>
      <c r="I120">
        <f t="shared" si="3"/>
        <v>600</v>
      </c>
      <c r="J120">
        <f>VLOOKUP(I120,'Longueur W utile'!$A$3:$B$41,2,FALSE)</f>
        <v>80</v>
      </c>
      <c r="K120">
        <v>500</v>
      </c>
      <c r="L120">
        <v>0</v>
      </c>
      <c r="M120">
        <v>600</v>
      </c>
      <c r="N120">
        <v>0</v>
      </c>
      <c r="O120" t="s">
        <v>43</v>
      </c>
      <c r="P120" s="10">
        <v>0</v>
      </c>
      <c r="Q120">
        <v>3</v>
      </c>
    </row>
    <row r="121" spans="3:17" x14ac:dyDescent="0.3">
      <c r="C121" t="s">
        <v>21</v>
      </c>
      <c r="D121">
        <f>VLOOKUP(C121,'moyen d''accès'!$A$2:$C$8,3,FALSE)</f>
        <v>15032</v>
      </c>
      <c r="E121">
        <v>800</v>
      </c>
      <c r="F121">
        <f>VLOOKUP(E121,Hauteur!$A$3:$B$23,2,FALSE)</f>
        <v>4</v>
      </c>
      <c r="G121" s="9">
        <f t="shared" si="2"/>
        <v>4</v>
      </c>
      <c r="H121" t="str" cm="1">
        <f t="array" ref="H121">_xlfn.IFS(O121=mobilité!$B$2,mobilité!$C$2,O121=mobilité!$B$3,mobilité!$C$3,O121=mobilité!$B$4,mobilité!$C$4)</f>
        <v>Fixe</v>
      </c>
      <c r="I121">
        <f t="shared" si="3"/>
        <v>600</v>
      </c>
      <c r="J121">
        <f>VLOOKUP(I121,'Longueur W utile'!$A$3:$B$41,2,FALSE)</f>
        <v>80</v>
      </c>
      <c r="K121">
        <v>600</v>
      </c>
      <c r="L121">
        <v>0</v>
      </c>
      <c r="M121">
        <v>600</v>
      </c>
      <c r="N121">
        <v>0</v>
      </c>
      <c r="O121" t="s">
        <v>42</v>
      </c>
      <c r="P121" s="15">
        <v>0</v>
      </c>
      <c r="Q121">
        <v>2</v>
      </c>
    </row>
    <row r="122" spans="3:17" x14ac:dyDescent="0.3">
      <c r="C122" t="s">
        <v>21</v>
      </c>
      <c r="D122">
        <f>VLOOKUP(C122,'moyen d''accès'!$A$2:$C$8,3,FALSE)</f>
        <v>15032</v>
      </c>
      <c r="E122">
        <v>2000</v>
      </c>
      <c r="F122">
        <f>VLOOKUP(E122,Hauteur!$A$3:$B$23,2,FALSE)</f>
        <v>10</v>
      </c>
      <c r="G122" s="9">
        <f t="shared" si="2"/>
        <v>10</v>
      </c>
      <c r="H122" t="str" cm="1">
        <f t="array" ref="H122">_xlfn.IFS(O122=mobilité!$B$2,mobilité!$C$2,O122=mobilité!$B$3,mobilité!$C$3,O122=mobilité!$B$4,mobilité!$C$4)</f>
        <v>Mobile</v>
      </c>
      <c r="I122">
        <f t="shared" si="3"/>
        <v>600</v>
      </c>
      <c r="J122">
        <f>VLOOKUP(I122,'Longueur W utile'!$A$3:$B$41,2,FALSE)</f>
        <v>80</v>
      </c>
      <c r="K122">
        <v>600</v>
      </c>
      <c r="L122">
        <v>0</v>
      </c>
      <c r="M122">
        <v>600</v>
      </c>
      <c r="N122">
        <v>0</v>
      </c>
      <c r="O122" t="s">
        <v>44</v>
      </c>
      <c r="P122" s="10">
        <v>0</v>
      </c>
      <c r="Q122">
        <v>3</v>
      </c>
    </row>
    <row r="123" spans="3:17" x14ac:dyDescent="0.3">
      <c r="C123" t="s">
        <v>21</v>
      </c>
      <c r="D123">
        <f>VLOOKUP(C123,'moyen d''accès'!$A$2:$C$8,3,FALSE)</f>
        <v>15032</v>
      </c>
      <c r="E123">
        <v>2000</v>
      </c>
      <c r="F123">
        <f>VLOOKUP(E123,Hauteur!$A$3:$B$23,2,FALSE)</f>
        <v>10</v>
      </c>
      <c r="G123" s="9">
        <f t="shared" si="2"/>
        <v>10</v>
      </c>
      <c r="H123" t="str" cm="1">
        <f t="array" ref="H123">_xlfn.IFS(O123=mobilité!$B$2,mobilité!$C$2,O123=mobilité!$B$3,mobilité!$C$3,O123=mobilité!$B$4,mobilité!$C$4)</f>
        <v>Mobile</v>
      </c>
      <c r="I123">
        <f t="shared" si="3"/>
        <v>600</v>
      </c>
      <c r="J123">
        <f>VLOOKUP(I123,'Longueur W utile'!$A$3:$B$41,2,FALSE)</f>
        <v>80</v>
      </c>
      <c r="K123">
        <v>600</v>
      </c>
      <c r="L123">
        <v>0</v>
      </c>
      <c r="M123">
        <v>600</v>
      </c>
      <c r="N123">
        <v>0</v>
      </c>
      <c r="O123" t="s">
        <v>44</v>
      </c>
      <c r="P123" s="15">
        <v>0</v>
      </c>
      <c r="Q123">
        <v>3</v>
      </c>
    </row>
    <row r="124" spans="3:17" x14ac:dyDescent="0.3">
      <c r="C124" t="s">
        <v>21</v>
      </c>
      <c r="D124">
        <f>VLOOKUP(C124,'moyen d''accès'!$A$2:$C$8,3,FALSE)</f>
        <v>15032</v>
      </c>
      <c r="E124">
        <v>1000</v>
      </c>
      <c r="F124">
        <f>VLOOKUP(E124,Hauteur!$A$3:$B$23,2,FALSE)</f>
        <v>5</v>
      </c>
      <c r="G124" s="9">
        <f t="shared" si="2"/>
        <v>5</v>
      </c>
      <c r="H124" t="str" cm="1">
        <f t="array" ref="H124">_xlfn.IFS(O124=mobilité!$B$2,mobilité!$C$2,O124=mobilité!$B$3,mobilité!$C$3,O124=mobilité!$B$4,mobilité!$C$4)</f>
        <v>Mobile</v>
      </c>
      <c r="I124">
        <f t="shared" si="3"/>
        <v>1000</v>
      </c>
      <c r="J124">
        <f>VLOOKUP(I124,'Longueur W utile'!$A$3:$B$41,2,FALSE)</f>
        <v>160</v>
      </c>
      <c r="K124">
        <v>400</v>
      </c>
      <c r="L124">
        <v>0</v>
      </c>
      <c r="M124">
        <v>500</v>
      </c>
      <c r="N124">
        <v>1000</v>
      </c>
      <c r="O124" t="s">
        <v>43</v>
      </c>
      <c r="P124" s="10">
        <v>1400</v>
      </c>
      <c r="Q124">
        <v>2</v>
      </c>
    </row>
    <row r="125" spans="3:17" x14ac:dyDescent="0.3">
      <c r="C125" t="s">
        <v>21</v>
      </c>
      <c r="D125">
        <f>VLOOKUP(C125,'moyen d''accès'!$A$2:$C$8,3,FALSE)</f>
        <v>15032</v>
      </c>
      <c r="E125">
        <v>3000</v>
      </c>
      <c r="F125">
        <f>VLOOKUP(E125,Hauteur!$A$3:$B$23,2,FALSE)</f>
        <v>15</v>
      </c>
      <c r="G125" s="9">
        <f t="shared" si="2"/>
        <v>15</v>
      </c>
      <c r="H125" t="str" cm="1">
        <f t="array" ref="H125">_xlfn.IFS(O125=mobilité!$B$2,mobilité!$C$2,O125=mobilité!$B$3,mobilité!$C$3,O125=mobilité!$B$4,mobilité!$C$4)</f>
        <v>Mobile</v>
      </c>
      <c r="I125">
        <f t="shared" si="3"/>
        <v>600</v>
      </c>
      <c r="J125">
        <f>VLOOKUP(I125,'Longueur W utile'!$A$3:$B$41,2,FALSE)</f>
        <v>80</v>
      </c>
      <c r="K125">
        <v>600</v>
      </c>
      <c r="L125">
        <v>0</v>
      </c>
      <c r="M125">
        <v>600</v>
      </c>
      <c r="N125">
        <v>0</v>
      </c>
      <c r="O125" t="s">
        <v>44</v>
      </c>
      <c r="P125" s="15">
        <v>0</v>
      </c>
      <c r="Q125">
        <v>3</v>
      </c>
    </row>
    <row r="126" spans="3:17" x14ac:dyDescent="0.3">
      <c r="C126" t="s">
        <v>21</v>
      </c>
      <c r="D126">
        <f>VLOOKUP(C126,'moyen d''accès'!$A$2:$C$8,3,FALSE)</f>
        <v>15032</v>
      </c>
      <c r="E126">
        <v>3000</v>
      </c>
      <c r="F126">
        <f>VLOOKUP(E126,Hauteur!$A$3:$B$23,2,FALSE)</f>
        <v>15</v>
      </c>
      <c r="G126" s="9">
        <f t="shared" si="2"/>
        <v>15</v>
      </c>
      <c r="H126" t="str" cm="1">
        <f t="array" ref="H126">_xlfn.IFS(O126=mobilité!$B$2,mobilité!$C$2,O126=mobilité!$B$3,mobilité!$C$3,O126=mobilité!$B$4,mobilité!$C$4)</f>
        <v>Mobile</v>
      </c>
      <c r="I126">
        <f t="shared" si="3"/>
        <v>600</v>
      </c>
      <c r="J126">
        <f>VLOOKUP(I126,'Longueur W utile'!$A$3:$B$41,2,FALSE)</f>
        <v>80</v>
      </c>
      <c r="K126">
        <v>600</v>
      </c>
      <c r="L126">
        <v>0</v>
      </c>
      <c r="M126">
        <v>600</v>
      </c>
      <c r="N126">
        <v>0</v>
      </c>
      <c r="O126" t="s">
        <v>44</v>
      </c>
      <c r="P126" s="10">
        <v>0</v>
      </c>
      <c r="Q126">
        <v>3</v>
      </c>
    </row>
    <row r="127" spans="3:17" x14ac:dyDescent="0.3">
      <c r="C127" t="s">
        <v>21</v>
      </c>
      <c r="D127">
        <f>VLOOKUP(C127,'moyen d''accès'!$A$2:$C$8,3,FALSE)</f>
        <v>15032</v>
      </c>
      <c r="E127">
        <v>1600</v>
      </c>
      <c r="F127">
        <f>VLOOKUP(E127,Hauteur!$A$3:$B$23,2,FALSE)</f>
        <v>8</v>
      </c>
      <c r="G127" s="9">
        <f t="shared" si="2"/>
        <v>8</v>
      </c>
      <c r="H127" t="str" cm="1">
        <f t="array" ref="H127">_xlfn.IFS(O127=mobilité!$B$2,mobilité!$C$2,O127=mobilité!$B$3,mobilité!$C$3,O127=mobilité!$B$4,mobilité!$C$4)</f>
        <v>Mobile</v>
      </c>
      <c r="I127">
        <f t="shared" si="3"/>
        <v>600</v>
      </c>
      <c r="J127">
        <f>VLOOKUP(I127,'Longueur W utile'!$A$3:$B$41,2,FALSE)</f>
        <v>80</v>
      </c>
      <c r="K127">
        <v>600</v>
      </c>
      <c r="L127">
        <v>0</v>
      </c>
      <c r="M127">
        <v>600</v>
      </c>
      <c r="N127">
        <v>0</v>
      </c>
      <c r="O127" t="s">
        <v>43</v>
      </c>
      <c r="P127" s="15">
        <v>0</v>
      </c>
      <c r="Q127">
        <v>3</v>
      </c>
    </row>
    <row r="128" spans="3:17" x14ac:dyDescent="0.3">
      <c r="C128" t="s">
        <v>21</v>
      </c>
      <c r="D128">
        <f>VLOOKUP(C128,'moyen d''accès'!$A$2:$C$8,3,FALSE)</f>
        <v>15032</v>
      </c>
      <c r="E128">
        <v>2200</v>
      </c>
      <c r="F128">
        <f>VLOOKUP(E128,Hauteur!$A$3:$B$23,2,FALSE)</f>
        <v>11</v>
      </c>
      <c r="G128" s="9">
        <f t="shared" si="2"/>
        <v>11</v>
      </c>
      <c r="H128" t="str" cm="1">
        <f t="array" ref="H128">_xlfn.IFS(O128=mobilité!$B$2,mobilité!$C$2,O128=mobilité!$B$3,mobilité!$C$3,O128=mobilité!$B$4,mobilité!$C$4)</f>
        <v>Mobile</v>
      </c>
      <c r="I128">
        <f t="shared" si="3"/>
        <v>500</v>
      </c>
      <c r="J128">
        <f>VLOOKUP(I128,'Longueur W utile'!$A$3:$B$41,2,FALSE)</f>
        <v>60</v>
      </c>
      <c r="K128">
        <v>500</v>
      </c>
      <c r="L128">
        <v>0</v>
      </c>
      <c r="M128">
        <v>500</v>
      </c>
      <c r="N128">
        <v>0</v>
      </c>
      <c r="O128" t="s">
        <v>43</v>
      </c>
      <c r="P128" s="10">
        <v>0</v>
      </c>
      <c r="Q128">
        <v>3</v>
      </c>
    </row>
    <row r="129" spans="3:17" x14ac:dyDescent="0.3">
      <c r="C129" t="s">
        <v>21</v>
      </c>
      <c r="D129">
        <f>VLOOKUP(C129,'moyen d''accès'!$A$2:$C$8,3,FALSE)</f>
        <v>15032</v>
      </c>
      <c r="E129">
        <v>2200</v>
      </c>
      <c r="F129">
        <f>VLOOKUP(E129,Hauteur!$A$3:$B$23,2,FALSE)</f>
        <v>11</v>
      </c>
      <c r="G129" s="9">
        <f t="shared" si="2"/>
        <v>11</v>
      </c>
      <c r="H129" t="str" cm="1">
        <f t="array" ref="H129">_xlfn.IFS(O129=mobilité!$B$2,mobilité!$C$2,O129=mobilité!$B$3,mobilité!$C$3,O129=mobilité!$B$4,mobilité!$C$4)</f>
        <v>Mobile</v>
      </c>
      <c r="I129">
        <f t="shared" si="3"/>
        <v>500</v>
      </c>
      <c r="J129">
        <f>VLOOKUP(I129,'Longueur W utile'!$A$3:$B$41,2,FALSE)</f>
        <v>60</v>
      </c>
      <c r="K129">
        <v>500</v>
      </c>
      <c r="L129">
        <v>0</v>
      </c>
      <c r="M129">
        <v>500</v>
      </c>
      <c r="N129">
        <v>0</v>
      </c>
      <c r="O129" t="s">
        <v>43</v>
      </c>
      <c r="P129" s="15">
        <v>0</v>
      </c>
      <c r="Q129">
        <v>3</v>
      </c>
    </row>
    <row r="130" spans="3:17" x14ac:dyDescent="0.3">
      <c r="C130" t="s">
        <v>21</v>
      </c>
      <c r="D130">
        <f>VLOOKUP(C130,'moyen d''accès'!$A$2:$C$8,3,FALSE)</f>
        <v>15032</v>
      </c>
      <c r="E130">
        <v>2000</v>
      </c>
      <c r="F130">
        <f>VLOOKUP(E130,Hauteur!$A$3:$B$23,2,FALSE)</f>
        <v>10</v>
      </c>
      <c r="G130" s="9">
        <f t="shared" si="2"/>
        <v>10</v>
      </c>
      <c r="H130" t="str" cm="1">
        <f t="array" ref="H130">_xlfn.IFS(O130=mobilité!$B$2,mobilité!$C$2,O130=mobilité!$B$3,mobilité!$C$3,O130=mobilité!$B$4,mobilité!$C$4)</f>
        <v>Mobile</v>
      </c>
      <c r="I130">
        <f t="shared" si="3"/>
        <v>500</v>
      </c>
      <c r="J130">
        <f>VLOOKUP(I130,'Longueur W utile'!$A$3:$B$41,2,FALSE)</f>
        <v>60</v>
      </c>
      <c r="K130">
        <v>500</v>
      </c>
      <c r="L130">
        <v>0</v>
      </c>
      <c r="M130">
        <v>500</v>
      </c>
      <c r="N130">
        <v>0</v>
      </c>
      <c r="O130" t="s">
        <v>43</v>
      </c>
      <c r="P130" s="10">
        <v>0</v>
      </c>
      <c r="Q130">
        <v>3</v>
      </c>
    </row>
    <row r="131" spans="3:17" x14ac:dyDescent="0.3">
      <c r="C131" t="s">
        <v>21</v>
      </c>
      <c r="D131">
        <f>VLOOKUP(C131,'moyen d''accès'!$A$2:$C$8,3,FALSE)</f>
        <v>15032</v>
      </c>
      <c r="E131">
        <v>2000</v>
      </c>
      <c r="F131">
        <f>VLOOKUP(E131,Hauteur!$A$3:$B$23,2,FALSE)</f>
        <v>10</v>
      </c>
      <c r="G131" s="9">
        <f t="shared" si="2"/>
        <v>10</v>
      </c>
      <c r="H131" t="str" cm="1">
        <f t="array" ref="H131">_xlfn.IFS(O131=mobilité!$B$2,mobilité!$C$2,O131=mobilité!$B$3,mobilité!$C$3,O131=mobilité!$B$4,mobilité!$C$4)</f>
        <v>Mobile</v>
      </c>
      <c r="I131">
        <f t="shared" si="3"/>
        <v>500</v>
      </c>
      <c r="J131">
        <f>VLOOKUP(I131,'Longueur W utile'!$A$3:$B$41,2,FALSE)</f>
        <v>60</v>
      </c>
      <c r="K131">
        <v>500</v>
      </c>
      <c r="L131">
        <v>0</v>
      </c>
      <c r="M131">
        <v>500</v>
      </c>
      <c r="N131">
        <v>0</v>
      </c>
      <c r="O131" t="s">
        <v>43</v>
      </c>
      <c r="P131" s="15">
        <v>0</v>
      </c>
      <c r="Q131">
        <v>3</v>
      </c>
    </row>
    <row r="132" spans="3:17" x14ac:dyDescent="0.3">
      <c r="C132" t="s">
        <v>21</v>
      </c>
      <c r="D132">
        <f>VLOOKUP(C132,'moyen d''accès'!$A$2:$C$8,3,FALSE)</f>
        <v>15032</v>
      </c>
      <c r="E132">
        <v>1200</v>
      </c>
      <c r="F132">
        <f>VLOOKUP(E132,Hauteur!$A$3:$B$23,2,FALSE)</f>
        <v>6</v>
      </c>
      <c r="G132" s="9">
        <f t="shared" si="2"/>
        <v>6</v>
      </c>
      <c r="H132" t="str" cm="1">
        <f t="array" ref="H132">_xlfn.IFS(O132=mobilité!$B$2,mobilité!$C$2,O132=mobilité!$B$3,mobilité!$C$3,O132=mobilité!$B$4,mobilité!$C$4)</f>
        <v>Mobile</v>
      </c>
      <c r="I132">
        <f t="shared" si="3"/>
        <v>700</v>
      </c>
      <c r="J132">
        <f>VLOOKUP(I132,'Longueur W utile'!$A$3:$B$41,2,FALSE)</f>
        <v>100</v>
      </c>
      <c r="K132">
        <v>600</v>
      </c>
      <c r="L132">
        <v>0</v>
      </c>
      <c r="M132">
        <v>700</v>
      </c>
      <c r="N132">
        <v>0</v>
      </c>
      <c r="O132" t="s">
        <v>44</v>
      </c>
      <c r="P132" s="10">
        <v>0</v>
      </c>
      <c r="Q132">
        <v>3</v>
      </c>
    </row>
    <row r="133" spans="3:17" x14ac:dyDescent="0.3">
      <c r="C133" t="s">
        <v>21</v>
      </c>
      <c r="D133">
        <f>VLOOKUP(C133,'moyen d''accès'!$A$2:$C$8,3,FALSE)</f>
        <v>15032</v>
      </c>
      <c r="E133">
        <v>1200</v>
      </c>
      <c r="F133">
        <f>VLOOKUP(E133,Hauteur!$A$3:$B$23,2,FALSE)</f>
        <v>6</v>
      </c>
      <c r="G133" s="9">
        <f t="shared" si="2"/>
        <v>6</v>
      </c>
      <c r="H133" t="str" cm="1">
        <f t="array" ref="H133">_xlfn.IFS(O133=mobilité!$B$2,mobilité!$C$2,O133=mobilité!$B$3,mobilité!$C$3,O133=mobilité!$B$4,mobilité!$C$4)</f>
        <v>Mobile</v>
      </c>
      <c r="I133">
        <f t="shared" si="3"/>
        <v>500</v>
      </c>
      <c r="J133">
        <f>VLOOKUP(I133,'Longueur W utile'!$A$3:$B$41,2,FALSE)</f>
        <v>60</v>
      </c>
      <c r="K133">
        <v>500</v>
      </c>
      <c r="L133">
        <v>0</v>
      </c>
      <c r="M133">
        <v>400</v>
      </c>
      <c r="N133">
        <v>0</v>
      </c>
      <c r="O133" t="s">
        <v>44</v>
      </c>
      <c r="P133" s="15">
        <v>0</v>
      </c>
      <c r="Q133">
        <v>3</v>
      </c>
    </row>
    <row r="134" spans="3:17" x14ac:dyDescent="0.3">
      <c r="C134" t="s">
        <v>21</v>
      </c>
      <c r="D134">
        <f>VLOOKUP(C134,'moyen d''accès'!$A$2:$C$8,3,FALSE)</f>
        <v>15032</v>
      </c>
      <c r="E134">
        <v>1200</v>
      </c>
      <c r="F134">
        <f>VLOOKUP(E134,Hauteur!$A$3:$B$23,2,FALSE)</f>
        <v>6</v>
      </c>
      <c r="G134" s="9">
        <f t="shared" ref="G134:G172" si="4">E134/200</f>
        <v>6</v>
      </c>
      <c r="H134" t="str" cm="1">
        <f t="array" ref="H134">_xlfn.IFS(O134=mobilité!$B$2,mobilité!$C$2,O134=mobilité!$B$3,mobilité!$C$3,O134=mobilité!$B$4,mobilité!$C$4)</f>
        <v>Mobile</v>
      </c>
      <c r="I134">
        <f t="shared" ref="I134:I197" si="5">LARGE(K134:N134,1)</f>
        <v>500</v>
      </c>
      <c r="J134">
        <f>VLOOKUP(I134,'Longueur W utile'!$A$3:$B$41,2,FALSE)</f>
        <v>60</v>
      </c>
      <c r="K134">
        <v>500</v>
      </c>
      <c r="L134">
        <v>0</v>
      </c>
      <c r="M134">
        <v>400</v>
      </c>
      <c r="N134">
        <v>0</v>
      </c>
      <c r="O134" t="s">
        <v>44</v>
      </c>
      <c r="P134" s="10">
        <v>0</v>
      </c>
      <c r="Q134">
        <v>3</v>
      </c>
    </row>
    <row r="135" spans="3:17" x14ac:dyDescent="0.3">
      <c r="C135" t="s">
        <v>21</v>
      </c>
      <c r="D135">
        <f>VLOOKUP(C135,'moyen d''accès'!$A$2:$C$8,3,FALSE)</f>
        <v>15032</v>
      </c>
      <c r="E135">
        <v>1200</v>
      </c>
      <c r="F135">
        <f>VLOOKUP(E135,Hauteur!$A$3:$B$23,2,FALSE)</f>
        <v>6</v>
      </c>
      <c r="G135" s="9">
        <f t="shared" si="4"/>
        <v>6</v>
      </c>
      <c r="H135" t="str" cm="1">
        <f t="array" ref="H135">_xlfn.IFS(O135=mobilité!$B$2,mobilité!$C$2,O135=mobilité!$B$3,mobilité!$C$3,O135=mobilité!$B$4,mobilité!$C$4)</f>
        <v>Mobile</v>
      </c>
      <c r="I135">
        <f t="shared" si="5"/>
        <v>500</v>
      </c>
      <c r="J135">
        <f>VLOOKUP(I135,'Longueur W utile'!$A$3:$B$41,2,FALSE)</f>
        <v>60</v>
      </c>
      <c r="K135">
        <v>500</v>
      </c>
      <c r="L135">
        <v>0</v>
      </c>
      <c r="M135">
        <v>400</v>
      </c>
      <c r="N135">
        <v>0</v>
      </c>
      <c r="O135" t="s">
        <v>44</v>
      </c>
      <c r="P135" s="15">
        <v>0</v>
      </c>
      <c r="Q135">
        <v>3</v>
      </c>
    </row>
    <row r="136" spans="3:17" x14ac:dyDescent="0.3">
      <c r="C136" t="s">
        <v>21</v>
      </c>
      <c r="D136">
        <f>VLOOKUP(C136,'moyen d''accès'!$A$2:$C$8,3,FALSE)</f>
        <v>15032</v>
      </c>
      <c r="E136">
        <v>1200</v>
      </c>
      <c r="F136">
        <f>VLOOKUP(E136,Hauteur!$A$3:$B$23,2,FALSE)</f>
        <v>6</v>
      </c>
      <c r="G136" s="9">
        <f t="shared" si="4"/>
        <v>6</v>
      </c>
      <c r="H136" t="str" cm="1">
        <f t="array" ref="H136">_xlfn.IFS(O136=mobilité!$B$2,mobilité!$C$2,O136=mobilité!$B$3,mobilité!$C$3,O136=mobilité!$B$4,mobilité!$C$4)</f>
        <v>Mobile</v>
      </c>
      <c r="I136">
        <f t="shared" si="5"/>
        <v>600</v>
      </c>
      <c r="J136">
        <f>VLOOKUP(I136,'Longueur W utile'!$A$3:$B$41,2,FALSE)</f>
        <v>80</v>
      </c>
      <c r="K136">
        <v>500</v>
      </c>
      <c r="L136">
        <v>0</v>
      </c>
      <c r="M136">
        <v>600</v>
      </c>
      <c r="N136">
        <v>0</v>
      </c>
      <c r="O136" t="s">
        <v>43</v>
      </c>
      <c r="P136" s="10">
        <v>0</v>
      </c>
      <c r="Q136">
        <v>3</v>
      </c>
    </row>
    <row r="137" spans="3:17" x14ac:dyDescent="0.3">
      <c r="C137" t="s">
        <v>21</v>
      </c>
      <c r="D137">
        <f>VLOOKUP(C137,'moyen d''accès'!$A$2:$C$8,3,FALSE)</f>
        <v>15032</v>
      </c>
      <c r="E137">
        <v>800</v>
      </c>
      <c r="F137">
        <f>VLOOKUP(E137,Hauteur!$A$3:$B$23,2,FALSE)</f>
        <v>4</v>
      </c>
      <c r="G137" s="9">
        <f t="shared" si="4"/>
        <v>4</v>
      </c>
      <c r="H137" t="str" cm="1">
        <f t="array" ref="H137">_xlfn.IFS(O137=mobilité!$B$2,mobilité!$C$2,O137=mobilité!$B$3,mobilité!$C$3,O137=mobilité!$B$4,mobilité!$C$4)</f>
        <v>Mobile</v>
      </c>
      <c r="I137">
        <f t="shared" si="5"/>
        <v>500</v>
      </c>
      <c r="J137">
        <f>VLOOKUP(I137,'Longueur W utile'!$A$3:$B$41,2,FALSE)</f>
        <v>60</v>
      </c>
      <c r="K137">
        <v>500</v>
      </c>
      <c r="L137">
        <v>0</v>
      </c>
      <c r="M137">
        <v>300</v>
      </c>
      <c r="N137">
        <v>0</v>
      </c>
      <c r="O137" t="s">
        <v>43</v>
      </c>
      <c r="P137" s="15">
        <v>0</v>
      </c>
      <c r="Q137">
        <v>2</v>
      </c>
    </row>
    <row r="138" spans="3:17" x14ac:dyDescent="0.3">
      <c r="C138" t="s">
        <v>21</v>
      </c>
      <c r="D138">
        <f>VLOOKUP(C138,'moyen d''accès'!$A$2:$C$8,3,FALSE)</f>
        <v>15032</v>
      </c>
      <c r="E138">
        <v>1000</v>
      </c>
      <c r="F138">
        <f>VLOOKUP(E138,Hauteur!$A$3:$B$23,2,FALSE)</f>
        <v>5</v>
      </c>
      <c r="G138" s="9">
        <f t="shared" si="4"/>
        <v>5</v>
      </c>
      <c r="H138" t="str" cm="1">
        <f t="array" ref="H138">_xlfn.IFS(O138=mobilité!$B$2,mobilité!$C$2,O138=mobilité!$B$3,mobilité!$C$3,O138=mobilité!$B$4,mobilité!$C$4)</f>
        <v>Mobile</v>
      </c>
      <c r="I138">
        <f t="shared" si="5"/>
        <v>600</v>
      </c>
      <c r="J138">
        <f>VLOOKUP(I138,'Longueur W utile'!$A$3:$B$41,2,FALSE)</f>
        <v>80</v>
      </c>
      <c r="K138">
        <v>600</v>
      </c>
      <c r="L138">
        <v>0</v>
      </c>
      <c r="M138">
        <v>400</v>
      </c>
      <c r="N138">
        <v>0</v>
      </c>
      <c r="O138" t="s">
        <v>44</v>
      </c>
      <c r="P138" s="10">
        <v>0</v>
      </c>
      <c r="Q138">
        <v>2</v>
      </c>
    </row>
    <row r="139" spans="3:17" x14ac:dyDescent="0.3">
      <c r="C139" t="s">
        <v>21</v>
      </c>
      <c r="D139">
        <f>VLOOKUP(C139,'moyen d''accès'!$A$2:$C$8,3,FALSE)</f>
        <v>15032</v>
      </c>
      <c r="E139">
        <v>400</v>
      </c>
      <c r="F139">
        <f>VLOOKUP(E139,Hauteur!$A$3:$B$23,2,FALSE)</f>
        <v>2</v>
      </c>
      <c r="G139" s="9">
        <f t="shared" si="4"/>
        <v>2</v>
      </c>
      <c r="H139" t="str" cm="1">
        <f t="array" ref="H139">_xlfn.IFS(O139=mobilité!$B$2,mobilité!$C$2,O139=mobilité!$B$3,mobilité!$C$3,O139=mobilité!$B$4,mobilité!$C$4)</f>
        <v>Mobile</v>
      </c>
      <c r="I139">
        <f t="shared" si="5"/>
        <v>400</v>
      </c>
      <c r="J139">
        <f>VLOOKUP(I139,'Longueur W utile'!$A$3:$B$41,2,FALSE)</f>
        <v>40</v>
      </c>
      <c r="K139">
        <v>400</v>
      </c>
      <c r="L139">
        <v>0</v>
      </c>
      <c r="M139">
        <v>200</v>
      </c>
      <c r="N139">
        <v>0</v>
      </c>
      <c r="O139" t="s">
        <v>44</v>
      </c>
      <c r="P139" s="15">
        <v>0</v>
      </c>
      <c r="Q139">
        <v>1</v>
      </c>
    </row>
    <row r="140" spans="3:17" x14ac:dyDescent="0.3">
      <c r="C140" t="s">
        <v>21</v>
      </c>
      <c r="D140">
        <f>VLOOKUP(C140,'moyen d''accès'!$A$2:$C$8,3,FALSE)</f>
        <v>15032</v>
      </c>
      <c r="E140">
        <v>1000</v>
      </c>
      <c r="F140">
        <f>VLOOKUP(E140,Hauteur!$A$3:$B$23,2,FALSE)</f>
        <v>5</v>
      </c>
      <c r="G140" s="9">
        <f t="shared" si="4"/>
        <v>5</v>
      </c>
      <c r="H140" t="str" cm="1">
        <f t="array" ref="H140">_xlfn.IFS(O140=mobilité!$B$2,mobilité!$C$2,O140=mobilité!$B$3,mobilité!$C$3,O140=mobilité!$B$4,mobilité!$C$4)</f>
        <v>Mobile</v>
      </c>
      <c r="I140">
        <f t="shared" si="5"/>
        <v>600</v>
      </c>
      <c r="J140">
        <f>VLOOKUP(I140,'Longueur W utile'!$A$3:$B$41,2,FALSE)</f>
        <v>80</v>
      </c>
      <c r="K140">
        <v>500</v>
      </c>
      <c r="L140">
        <v>0</v>
      </c>
      <c r="M140">
        <v>600</v>
      </c>
      <c r="N140">
        <v>0</v>
      </c>
      <c r="O140" t="s">
        <v>44</v>
      </c>
      <c r="P140" s="10">
        <v>0</v>
      </c>
      <c r="Q140">
        <v>3</v>
      </c>
    </row>
    <row r="141" spans="3:17" x14ac:dyDescent="0.3">
      <c r="C141" t="s">
        <v>21</v>
      </c>
      <c r="D141">
        <f>VLOOKUP(C141,'moyen d''accès'!$A$2:$C$8,3,FALSE)</f>
        <v>15032</v>
      </c>
      <c r="E141">
        <v>1200</v>
      </c>
      <c r="F141">
        <f>VLOOKUP(E141,Hauteur!$A$3:$B$23,2,FALSE)</f>
        <v>6</v>
      </c>
      <c r="G141" s="9">
        <f t="shared" si="4"/>
        <v>6</v>
      </c>
      <c r="H141" t="str" cm="1">
        <f t="array" ref="H141">_xlfn.IFS(O141=mobilité!$B$2,mobilité!$C$2,O141=mobilité!$B$3,mobilité!$C$3,O141=mobilité!$B$4,mobilité!$C$4)</f>
        <v>Mobile</v>
      </c>
      <c r="I141">
        <f t="shared" si="5"/>
        <v>600</v>
      </c>
      <c r="J141">
        <f>VLOOKUP(I141,'Longueur W utile'!$A$3:$B$41,2,FALSE)</f>
        <v>80</v>
      </c>
      <c r="K141">
        <v>600</v>
      </c>
      <c r="L141">
        <v>0</v>
      </c>
      <c r="M141">
        <v>400</v>
      </c>
      <c r="N141">
        <v>0</v>
      </c>
      <c r="O141" t="s">
        <v>44</v>
      </c>
      <c r="P141" s="15">
        <v>0</v>
      </c>
      <c r="Q141">
        <v>3</v>
      </c>
    </row>
    <row r="142" spans="3:17" x14ac:dyDescent="0.3">
      <c r="C142" t="s">
        <v>21</v>
      </c>
      <c r="D142">
        <f>VLOOKUP(C142,'moyen d''accès'!$A$2:$C$8,3,FALSE)</f>
        <v>15032</v>
      </c>
      <c r="E142">
        <v>800</v>
      </c>
      <c r="F142">
        <f>VLOOKUP(E142,Hauteur!$A$3:$B$23,2,FALSE)</f>
        <v>4</v>
      </c>
      <c r="G142" s="9">
        <f t="shared" si="4"/>
        <v>4</v>
      </c>
      <c r="H142" t="str" cm="1">
        <f t="array" ref="H142">_xlfn.IFS(O142=mobilité!$B$2,mobilité!$C$2,O142=mobilité!$B$3,mobilité!$C$3,O142=mobilité!$B$4,mobilité!$C$4)</f>
        <v>Mobile</v>
      </c>
      <c r="I142">
        <f t="shared" si="5"/>
        <v>500</v>
      </c>
      <c r="J142">
        <f>VLOOKUP(I142,'Longueur W utile'!$A$3:$B$41,2,FALSE)</f>
        <v>60</v>
      </c>
      <c r="K142">
        <v>500</v>
      </c>
      <c r="L142">
        <v>0</v>
      </c>
      <c r="M142">
        <v>500</v>
      </c>
      <c r="N142">
        <v>0</v>
      </c>
      <c r="O142" t="s">
        <v>44</v>
      </c>
      <c r="P142" s="10">
        <v>0</v>
      </c>
      <c r="Q142">
        <v>3</v>
      </c>
    </row>
    <row r="143" spans="3:17" x14ac:dyDescent="0.3">
      <c r="C143" t="s">
        <v>21</v>
      </c>
      <c r="D143">
        <f>VLOOKUP(C143,'moyen d''accès'!$A$2:$C$8,3,FALSE)</f>
        <v>15032</v>
      </c>
      <c r="E143">
        <v>3000</v>
      </c>
      <c r="F143">
        <f>VLOOKUP(E143,Hauteur!$A$3:$B$23,2,FALSE)</f>
        <v>15</v>
      </c>
      <c r="G143" s="9">
        <f t="shared" si="4"/>
        <v>15</v>
      </c>
      <c r="H143" t="str" cm="1">
        <f t="array" ref="H143">_xlfn.IFS(O143=mobilité!$B$2,mobilité!$C$2,O143=mobilité!$B$3,mobilité!$C$3,O143=mobilité!$B$4,mobilité!$C$4)</f>
        <v>Mobile</v>
      </c>
      <c r="I143">
        <f t="shared" si="5"/>
        <v>500</v>
      </c>
      <c r="J143">
        <f>VLOOKUP(I143,'Longueur W utile'!$A$3:$B$41,2,FALSE)</f>
        <v>60</v>
      </c>
      <c r="K143">
        <v>500</v>
      </c>
      <c r="L143">
        <v>0</v>
      </c>
      <c r="M143">
        <v>500</v>
      </c>
      <c r="N143">
        <v>0</v>
      </c>
      <c r="O143" t="s">
        <v>44</v>
      </c>
      <c r="P143" s="15">
        <v>0</v>
      </c>
      <c r="Q143">
        <v>3</v>
      </c>
    </row>
    <row r="144" spans="3:17" x14ac:dyDescent="0.3">
      <c r="C144" t="s">
        <v>21</v>
      </c>
      <c r="D144">
        <f>VLOOKUP(C144,'moyen d''accès'!$A$2:$C$8,3,FALSE)</f>
        <v>15032</v>
      </c>
      <c r="E144">
        <v>1400</v>
      </c>
      <c r="F144">
        <f>VLOOKUP(E144,Hauteur!$A$3:$B$23,2,FALSE)</f>
        <v>7</v>
      </c>
      <c r="G144" s="9">
        <f t="shared" si="4"/>
        <v>7</v>
      </c>
      <c r="H144" t="str" cm="1">
        <f t="array" ref="H144">_xlfn.IFS(O144=mobilité!$B$2,mobilité!$C$2,O144=mobilité!$B$3,mobilité!$C$3,O144=mobilité!$B$4,mobilité!$C$4)</f>
        <v>Mobile</v>
      </c>
      <c r="I144">
        <f t="shared" si="5"/>
        <v>1200</v>
      </c>
      <c r="J144">
        <f>VLOOKUP(I144,'Longueur W utile'!$A$3:$B$41,2,FALSE)</f>
        <v>200</v>
      </c>
      <c r="K144">
        <v>800</v>
      </c>
      <c r="L144">
        <v>0</v>
      </c>
      <c r="M144">
        <v>1200</v>
      </c>
      <c r="N144">
        <v>0</v>
      </c>
      <c r="O144" t="s">
        <v>44</v>
      </c>
      <c r="P144" s="10">
        <v>0</v>
      </c>
      <c r="Q144">
        <v>3</v>
      </c>
    </row>
    <row r="145" spans="3:17" x14ac:dyDescent="0.3">
      <c r="C145" t="s">
        <v>21</v>
      </c>
      <c r="D145">
        <f>VLOOKUP(C145,'moyen d''accès'!$A$2:$C$8,3,FALSE)</f>
        <v>15032</v>
      </c>
      <c r="E145">
        <v>1200</v>
      </c>
      <c r="F145">
        <f>VLOOKUP(E145,Hauteur!$A$3:$B$23,2,FALSE)</f>
        <v>6</v>
      </c>
      <c r="G145" s="9">
        <f t="shared" si="4"/>
        <v>6</v>
      </c>
      <c r="H145" t="str" cm="1">
        <f t="array" ref="H145">_xlfn.IFS(O145=mobilité!$B$2,mobilité!$C$2,O145=mobilité!$B$3,mobilité!$C$3,O145=mobilité!$B$4,mobilité!$C$4)</f>
        <v>Mobile</v>
      </c>
      <c r="I145">
        <f t="shared" si="5"/>
        <v>1900</v>
      </c>
      <c r="J145">
        <f>VLOOKUP(I145,'Longueur W utile'!$A$3:$B$41,2,FALSE)</f>
        <v>340</v>
      </c>
      <c r="K145">
        <v>800</v>
      </c>
      <c r="L145">
        <v>0</v>
      </c>
      <c r="M145">
        <v>1900</v>
      </c>
      <c r="N145">
        <v>0</v>
      </c>
      <c r="O145" t="s">
        <v>43</v>
      </c>
      <c r="P145" s="15">
        <v>2000</v>
      </c>
      <c r="Q145">
        <v>2</v>
      </c>
    </row>
    <row r="146" spans="3:17" x14ac:dyDescent="0.3">
      <c r="C146" t="s">
        <v>21</v>
      </c>
      <c r="D146">
        <f>VLOOKUP(C146,'moyen d''accès'!$A$2:$C$8,3,FALSE)</f>
        <v>15032</v>
      </c>
      <c r="E146">
        <v>1800</v>
      </c>
      <c r="F146">
        <f>VLOOKUP(E146,Hauteur!$A$3:$B$23,2,FALSE)</f>
        <v>9</v>
      </c>
      <c r="G146" s="9">
        <f t="shared" si="4"/>
        <v>9</v>
      </c>
      <c r="H146" t="str" cm="1">
        <f t="array" ref="H146">_xlfn.IFS(O146=mobilité!$B$2,mobilité!$C$2,O146=mobilité!$B$3,mobilité!$C$3,O146=mobilité!$B$4,mobilité!$C$4)</f>
        <v>Mobile</v>
      </c>
      <c r="I146">
        <f t="shared" si="5"/>
        <v>700</v>
      </c>
      <c r="J146">
        <f>VLOOKUP(I146,'Longueur W utile'!$A$3:$B$41,2,FALSE)</f>
        <v>100</v>
      </c>
      <c r="K146">
        <v>500</v>
      </c>
      <c r="L146">
        <v>0</v>
      </c>
      <c r="M146">
        <v>700</v>
      </c>
      <c r="N146">
        <v>0</v>
      </c>
      <c r="O146" t="s">
        <v>44</v>
      </c>
      <c r="P146" s="10">
        <v>0</v>
      </c>
      <c r="Q146">
        <v>3</v>
      </c>
    </row>
    <row r="147" spans="3:17" x14ac:dyDescent="0.3">
      <c r="C147" t="s">
        <v>21</v>
      </c>
      <c r="D147">
        <f>VLOOKUP(C147,'moyen d''accès'!$A$2:$C$8,3,FALSE)</f>
        <v>15032</v>
      </c>
      <c r="E147">
        <v>1000</v>
      </c>
      <c r="F147">
        <f>VLOOKUP(E147,Hauteur!$A$3:$B$23,2,FALSE)</f>
        <v>5</v>
      </c>
      <c r="G147" s="9">
        <f t="shared" si="4"/>
        <v>5</v>
      </c>
      <c r="H147" t="str" cm="1">
        <f t="array" ref="H147">_xlfn.IFS(O147=mobilité!$B$2,mobilité!$C$2,O147=mobilité!$B$3,mobilité!$C$3,O147=mobilité!$B$4,mobilité!$C$4)</f>
        <v>Mobile</v>
      </c>
      <c r="I147">
        <f t="shared" si="5"/>
        <v>600</v>
      </c>
      <c r="J147">
        <f>VLOOKUP(I147,'Longueur W utile'!$A$3:$B$41,2,FALSE)</f>
        <v>80</v>
      </c>
      <c r="K147">
        <v>600</v>
      </c>
      <c r="L147">
        <v>0</v>
      </c>
      <c r="M147">
        <v>600</v>
      </c>
      <c r="N147">
        <v>0</v>
      </c>
      <c r="O147" t="s">
        <v>44</v>
      </c>
      <c r="P147" s="15">
        <v>0</v>
      </c>
      <c r="Q147">
        <v>3</v>
      </c>
    </row>
    <row r="148" spans="3:17" x14ac:dyDescent="0.3">
      <c r="C148" t="s">
        <v>21</v>
      </c>
      <c r="D148">
        <f>VLOOKUP(C148,'moyen d''accès'!$A$2:$C$8,3,FALSE)</f>
        <v>15032</v>
      </c>
      <c r="E148">
        <v>1000</v>
      </c>
      <c r="F148">
        <f>VLOOKUP(E148,Hauteur!$A$3:$B$23,2,FALSE)</f>
        <v>5</v>
      </c>
      <c r="G148" s="9">
        <f t="shared" si="4"/>
        <v>5</v>
      </c>
      <c r="H148" t="str" cm="1">
        <f t="array" ref="H148">_xlfn.IFS(O148=mobilité!$B$2,mobilité!$C$2,O148=mobilité!$B$3,mobilité!$C$3,O148=mobilité!$B$4,mobilité!$C$4)</f>
        <v>Mobile</v>
      </c>
      <c r="I148">
        <f t="shared" si="5"/>
        <v>700</v>
      </c>
      <c r="J148">
        <f>VLOOKUP(I148,'Longueur W utile'!$A$3:$B$41,2,FALSE)</f>
        <v>100</v>
      </c>
      <c r="K148">
        <v>500</v>
      </c>
      <c r="L148">
        <v>0</v>
      </c>
      <c r="M148">
        <v>700</v>
      </c>
      <c r="N148">
        <v>0</v>
      </c>
      <c r="O148" t="s">
        <v>44</v>
      </c>
      <c r="P148" s="10">
        <v>0</v>
      </c>
      <c r="Q148">
        <v>3</v>
      </c>
    </row>
    <row r="149" spans="3:17" x14ac:dyDescent="0.3">
      <c r="C149" t="s">
        <v>21</v>
      </c>
      <c r="D149">
        <f>VLOOKUP(C149,'moyen d''accès'!$A$2:$C$8,3,FALSE)</f>
        <v>15032</v>
      </c>
      <c r="E149">
        <v>1600</v>
      </c>
      <c r="F149">
        <f>VLOOKUP(E149,Hauteur!$A$3:$B$23,2,FALSE)</f>
        <v>8</v>
      </c>
      <c r="G149" s="9">
        <f t="shared" si="4"/>
        <v>8</v>
      </c>
      <c r="H149" t="str" cm="1">
        <f t="array" ref="H149">_xlfn.IFS(O149=mobilité!$B$2,mobilité!$C$2,O149=mobilité!$B$3,mobilité!$C$3,O149=mobilité!$B$4,mobilité!$C$4)</f>
        <v>Mobile</v>
      </c>
      <c r="I149">
        <f t="shared" si="5"/>
        <v>1200</v>
      </c>
      <c r="J149">
        <f>VLOOKUP(I149,'Longueur W utile'!$A$3:$B$41,2,FALSE)</f>
        <v>200</v>
      </c>
      <c r="K149">
        <v>500</v>
      </c>
      <c r="L149">
        <v>0</v>
      </c>
      <c r="M149">
        <v>1000</v>
      </c>
      <c r="N149">
        <v>1200</v>
      </c>
      <c r="O149" t="s">
        <v>43</v>
      </c>
      <c r="P149" s="15">
        <v>2000</v>
      </c>
      <c r="Q149">
        <v>3</v>
      </c>
    </row>
    <row r="150" spans="3:17" x14ac:dyDescent="0.3">
      <c r="C150" t="s">
        <v>21</v>
      </c>
      <c r="D150">
        <f>VLOOKUP(C150,'moyen d''accès'!$A$2:$C$8,3,FALSE)</f>
        <v>15032</v>
      </c>
      <c r="E150">
        <v>1600</v>
      </c>
      <c r="F150">
        <f>VLOOKUP(E150,Hauteur!$A$3:$B$23,2,FALSE)</f>
        <v>8</v>
      </c>
      <c r="G150" s="9">
        <f t="shared" si="4"/>
        <v>8</v>
      </c>
      <c r="H150" t="str" cm="1">
        <f t="array" ref="H150">_xlfn.IFS(O150=mobilité!$B$2,mobilité!$C$2,O150=mobilité!$B$3,mobilité!$C$3,O150=mobilité!$B$4,mobilité!$C$4)</f>
        <v>Mobile</v>
      </c>
      <c r="I150">
        <f t="shared" si="5"/>
        <v>1200</v>
      </c>
      <c r="J150">
        <f>VLOOKUP(I150,'Longueur W utile'!$A$3:$B$41,2,FALSE)</f>
        <v>200</v>
      </c>
      <c r="K150">
        <v>500</v>
      </c>
      <c r="L150">
        <v>0</v>
      </c>
      <c r="M150">
        <v>1000</v>
      </c>
      <c r="N150">
        <v>1200</v>
      </c>
      <c r="O150" t="s">
        <v>43</v>
      </c>
      <c r="P150" s="10">
        <v>2000</v>
      </c>
      <c r="Q150">
        <v>3</v>
      </c>
    </row>
    <row r="151" spans="3:17" x14ac:dyDescent="0.3">
      <c r="C151" t="s">
        <v>21</v>
      </c>
      <c r="D151">
        <f>VLOOKUP(C151,'moyen d''accès'!$A$2:$C$8,3,FALSE)</f>
        <v>15032</v>
      </c>
      <c r="E151">
        <v>2000</v>
      </c>
      <c r="F151">
        <f>VLOOKUP(E151,Hauteur!$A$3:$B$23,2,FALSE)</f>
        <v>10</v>
      </c>
      <c r="G151" s="9">
        <f t="shared" si="4"/>
        <v>10</v>
      </c>
      <c r="H151" t="str" cm="1">
        <f t="array" ref="H151">_xlfn.IFS(O151=mobilité!$B$2,mobilité!$C$2,O151=mobilité!$B$3,mobilité!$C$3,O151=mobilité!$B$4,mobilité!$C$4)</f>
        <v>Mobile</v>
      </c>
      <c r="I151">
        <f t="shared" si="5"/>
        <v>500</v>
      </c>
      <c r="J151">
        <f>VLOOKUP(I151,'Longueur W utile'!$A$3:$B$41,2,FALSE)</f>
        <v>60</v>
      </c>
      <c r="K151">
        <v>500</v>
      </c>
      <c r="L151">
        <v>0</v>
      </c>
      <c r="M151">
        <v>500</v>
      </c>
      <c r="N151">
        <v>0</v>
      </c>
      <c r="O151" t="s">
        <v>44</v>
      </c>
      <c r="P151" s="15">
        <v>0</v>
      </c>
      <c r="Q151">
        <v>3</v>
      </c>
    </row>
    <row r="152" spans="3:17" x14ac:dyDescent="0.3">
      <c r="C152" t="s">
        <v>21</v>
      </c>
      <c r="D152">
        <f>VLOOKUP(C152,'moyen d''accès'!$A$2:$C$8,3,FALSE)</f>
        <v>15032</v>
      </c>
      <c r="E152">
        <v>3600</v>
      </c>
      <c r="F152">
        <f>VLOOKUP(E152,Hauteur!$A$3:$B$23,2,FALSE)</f>
        <v>18</v>
      </c>
      <c r="G152" s="9">
        <f t="shared" si="4"/>
        <v>18</v>
      </c>
      <c r="H152" t="str" cm="1">
        <f t="array" ref="H152">_xlfn.IFS(O152=mobilité!$B$2,mobilité!$C$2,O152=mobilité!$B$3,mobilité!$C$3,O152=mobilité!$B$4,mobilité!$C$4)</f>
        <v>Mobile</v>
      </c>
      <c r="I152">
        <f t="shared" si="5"/>
        <v>600</v>
      </c>
      <c r="J152">
        <f>VLOOKUP(I152,'Longueur W utile'!$A$3:$B$41,2,FALSE)</f>
        <v>80</v>
      </c>
      <c r="K152">
        <v>600</v>
      </c>
      <c r="L152">
        <v>0</v>
      </c>
      <c r="M152">
        <v>600</v>
      </c>
      <c r="N152">
        <v>0</v>
      </c>
      <c r="O152" t="s">
        <v>43</v>
      </c>
      <c r="P152" s="10">
        <v>0</v>
      </c>
      <c r="Q152">
        <v>3</v>
      </c>
    </row>
    <row r="153" spans="3:17" x14ac:dyDescent="0.3">
      <c r="C153" t="s">
        <v>21</v>
      </c>
      <c r="D153">
        <f>VLOOKUP(C153,'moyen d''accès'!$A$2:$C$8,3,FALSE)</f>
        <v>15032</v>
      </c>
      <c r="E153">
        <v>1200</v>
      </c>
      <c r="F153">
        <f>VLOOKUP(E153,Hauteur!$A$3:$B$23,2,FALSE)</f>
        <v>6</v>
      </c>
      <c r="G153" s="9">
        <f t="shared" si="4"/>
        <v>6</v>
      </c>
      <c r="H153" t="str" cm="1">
        <f t="array" ref="H153">_xlfn.IFS(O153=mobilité!$B$2,mobilité!$C$2,O153=mobilité!$B$3,mobilité!$C$3,O153=mobilité!$B$4,mobilité!$C$4)</f>
        <v>Mobile</v>
      </c>
      <c r="I153">
        <f t="shared" si="5"/>
        <v>600</v>
      </c>
      <c r="J153">
        <f>VLOOKUP(I153,'Longueur W utile'!$A$3:$B$41,2,FALSE)</f>
        <v>80</v>
      </c>
      <c r="K153">
        <v>500</v>
      </c>
      <c r="L153">
        <v>0</v>
      </c>
      <c r="M153">
        <v>600</v>
      </c>
      <c r="N153">
        <v>0</v>
      </c>
      <c r="O153" t="s">
        <v>43</v>
      </c>
      <c r="P153" s="15">
        <v>0</v>
      </c>
      <c r="Q153">
        <v>3</v>
      </c>
    </row>
    <row r="154" spans="3:17" x14ac:dyDescent="0.3">
      <c r="C154" t="s">
        <v>21</v>
      </c>
      <c r="D154">
        <f>VLOOKUP(C154,'moyen d''accès'!$A$2:$C$8,3,FALSE)</f>
        <v>15032</v>
      </c>
      <c r="E154">
        <v>1800</v>
      </c>
      <c r="F154">
        <f>VLOOKUP(E154,Hauteur!$A$3:$B$23,2,FALSE)</f>
        <v>9</v>
      </c>
      <c r="G154" s="9">
        <f t="shared" si="4"/>
        <v>9</v>
      </c>
      <c r="H154" t="str" cm="1">
        <f t="array" ref="H154">_xlfn.IFS(O154=mobilité!$B$2,mobilité!$C$2,O154=mobilité!$B$3,mobilité!$C$3,O154=mobilité!$B$4,mobilité!$C$4)</f>
        <v>Mobile</v>
      </c>
      <c r="I154">
        <f t="shared" si="5"/>
        <v>500</v>
      </c>
      <c r="J154">
        <f>VLOOKUP(I154,'Longueur W utile'!$A$3:$B$41,2,FALSE)</f>
        <v>60</v>
      </c>
      <c r="K154">
        <v>500</v>
      </c>
      <c r="L154">
        <v>0</v>
      </c>
      <c r="M154">
        <v>500</v>
      </c>
      <c r="N154">
        <v>0</v>
      </c>
      <c r="O154" t="s">
        <v>43</v>
      </c>
      <c r="P154" s="10">
        <v>0</v>
      </c>
      <c r="Q154">
        <v>3</v>
      </c>
    </row>
    <row r="155" spans="3:17" x14ac:dyDescent="0.3">
      <c r="C155" t="s">
        <v>21</v>
      </c>
      <c r="D155">
        <f>VLOOKUP(C155,'moyen d''accès'!$A$2:$C$8,3,FALSE)</f>
        <v>15032</v>
      </c>
      <c r="E155">
        <v>1200</v>
      </c>
      <c r="F155">
        <f>VLOOKUP(E155,Hauteur!$A$3:$B$23,2,FALSE)</f>
        <v>6</v>
      </c>
      <c r="G155" s="9">
        <f t="shared" si="4"/>
        <v>6</v>
      </c>
      <c r="H155" t="str" cm="1">
        <f t="array" ref="H155">_xlfn.IFS(O155=mobilité!$B$2,mobilité!$C$2,O155=mobilité!$B$3,mobilité!$C$3,O155=mobilité!$B$4,mobilité!$C$4)</f>
        <v>Mobile</v>
      </c>
      <c r="I155">
        <f t="shared" si="5"/>
        <v>1900</v>
      </c>
      <c r="J155">
        <f>VLOOKUP(I155,'Longueur W utile'!$A$3:$B$41,2,FALSE)</f>
        <v>340</v>
      </c>
      <c r="K155">
        <v>800</v>
      </c>
      <c r="L155">
        <v>1800</v>
      </c>
      <c r="M155">
        <v>1900</v>
      </c>
      <c r="N155">
        <v>0</v>
      </c>
      <c r="O155" t="s">
        <v>43</v>
      </c>
      <c r="P155" s="15">
        <v>2000</v>
      </c>
      <c r="Q155">
        <v>2</v>
      </c>
    </row>
    <row r="156" spans="3:17" x14ac:dyDescent="0.3">
      <c r="C156" t="s">
        <v>21</v>
      </c>
      <c r="D156">
        <f>VLOOKUP(C156,'moyen d''accès'!$A$2:$C$8,3,FALSE)</f>
        <v>15032</v>
      </c>
      <c r="E156">
        <v>1200</v>
      </c>
      <c r="F156">
        <f>VLOOKUP(E156,Hauteur!$A$3:$B$23,2,FALSE)</f>
        <v>6</v>
      </c>
      <c r="G156" s="9">
        <f t="shared" si="4"/>
        <v>6</v>
      </c>
      <c r="H156" t="str" cm="1">
        <f t="array" ref="H156">_xlfn.IFS(O156=mobilité!$B$2,mobilité!$C$2,O156=mobilité!$B$3,mobilité!$C$3,O156=mobilité!$B$4,mobilité!$C$4)</f>
        <v>Mobile</v>
      </c>
      <c r="I156">
        <f t="shared" si="5"/>
        <v>1300</v>
      </c>
      <c r="J156">
        <f>VLOOKUP(I156,'Longueur W utile'!$A$3:$B$41,2,FALSE)</f>
        <v>220</v>
      </c>
      <c r="K156">
        <v>600</v>
      </c>
      <c r="L156">
        <v>1300</v>
      </c>
      <c r="M156">
        <v>600</v>
      </c>
      <c r="N156">
        <v>0</v>
      </c>
      <c r="O156" t="s">
        <v>43</v>
      </c>
      <c r="P156" s="10">
        <v>0</v>
      </c>
      <c r="Q156">
        <v>3</v>
      </c>
    </row>
    <row r="157" spans="3:17" x14ac:dyDescent="0.3">
      <c r="C157" t="s">
        <v>21</v>
      </c>
      <c r="D157">
        <f>VLOOKUP(C157,'moyen d''accès'!$A$2:$C$8,3,FALSE)</f>
        <v>15032</v>
      </c>
      <c r="E157">
        <v>1200</v>
      </c>
      <c r="F157">
        <f>VLOOKUP(E157,Hauteur!$A$3:$B$23,2,FALSE)</f>
        <v>6</v>
      </c>
      <c r="G157" s="9">
        <f t="shared" si="4"/>
        <v>6</v>
      </c>
      <c r="H157" t="str" cm="1">
        <f t="array" ref="H157">_xlfn.IFS(O157=mobilité!$B$2,mobilité!$C$2,O157=mobilité!$B$3,mobilité!$C$3,O157=mobilité!$B$4,mobilité!$C$4)</f>
        <v>Mobile</v>
      </c>
      <c r="I157">
        <f t="shared" si="5"/>
        <v>1300</v>
      </c>
      <c r="J157">
        <f>VLOOKUP(I157,'Longueur W utile'!$A$3:$B$41,2,FALSE)</f>
        <v>220</v>
      </c>
      <c r="K157">
        <v>600</v>
      </c>
      <c r="L157">
        <v>1300</v>
      </c>
      <c r="M157">
        <v>600</v>
      </c>
      <c r="N157">
        <v>0</v>
      </c>
      <c r="O157" t="s">
        <v>43</v>
      </c>
      <c r="P157" s="15">
        <v>0</v>
      </c>
      <c r="Q157">
        <v>3</v>
      </c>
    </row>
    <row r="158" spans="3:17" x14ac:dyDescent="0.3">
      <c r="C158" t="s">
        <v>21</v>
      </c>
      <c r="D158">
        <f>VLOOKUP(C158,'moyen d''accès'!$A$2:$C$8,3,FALSE)</f>
        <v>15032</v>
      </c>
      <c r="E158">
        <v>1200</v>
      </c>
      <c r="F158">
        <f>VLOOKUP(E158,Hauteur!$A$3:$B$23,2,FALSE)</f>
        <v>6</v>
      </c>
      <c r="G158" s="9">
        <f t="shared" si="4"/>
        <v>6</v>
      </c>
      <c r="H158" t="str" cm="1">
        <f t="array" ref="H158">_xlfn.IFS(O158=mobilité!$B$2,mobilité!$C$2,O158=mobilité!$B$3,mobilité!$C$3,O158=mobilité!$B$4,mobilité!$C$4)</f>
        <v>Mobile</v>
      </c>
      <c r="I158">
        <f t="shared" si="5"/>
        <v>1300</v>
      </c>
      <c r="J158">
        <f>VLOOKUP(I158,'Longueur W utile'!$A$3:$B$41,2,FALSE)</f>
        <v>220</v>
      </c>
      <c r="K158">
        <v>600</v>
      </c>
      <c r="L158">
        <v>1300</v>
      </c>
      <c r="M158">
        <v>600</v>
      </c>
      <c r="N158">
        <v>0</v>
      </c>
      <c r="O158" t="s">
        <v>43</v>
      </c>
      <c r="P158" s="10">
        <v>0</v>
      </c>
      <c r="Q158">
        <v>3</v>
      </c>
    </row>
    <row r="159" spans="3:17" x14ac:dyDescent="0.3">
      <c r="C159" t="s">
        <v>21</v>
      </c>
      <c r="D159">
        <f>VLOOKUP(C159,'moyen d''accès'!$A$2:$C$8,3,FALSE)</f>
        <v>15032</v>
      </c>
      <c r="E159">
        <v>1400</v>
      </c>
      <c r="F159">
        <f>VLOOKUP(E159,Hauteur!$A$3:$B$23,2,FALSE)</f>
        <v>7</v>
      </c>
      <c r="G159" s="9">
        <f t="shared" si="4"/>
        <v>7</v>
      </c>
      <c r="H159" t="str" cm="1">
        <f t="array" ref="H159">_xlfn.IFS(O159=mobilité!$B$2,mobilité!$C$2,O159=mobilité!$B$3,mobilité!$C$3,O159=mobilité!$B$4,mobilité!$C$4)</f>
        <v>Mobile</v>
      </c>
      <c r="I159">
        <f t="shared" si="5"/>
        <v>600</v>
      </c>
      <c r="J159">
        <f>VLOOKUP(I159,'Longueur W utile'!$A$3:$B$41,2,FALSE)</f>
        <v>80</v>
      </c>
      <c r="K159">
        <v>600</v>
      </c>
      <c r="L159">
        <v>0</v>
      </c>
      <c r="M159">
        <v>600</v>
      </c>
      <c r="N159">
        <v>0</v>
      </c>
      <c r="O159" t="s">
        <v>44</v>
      </c>
      <c r="P159" s="15">
        <v>0</v>
      </c>
      <c r="Q159">
        <v>3</v>
      </c>
    </row>
    <row r="160" spans="3:17" x14ac:dyDescent="0.3">
      <c r="C160" t="s">
        <v>21</v>
      </c>
      <c r="D160">
        <f>VLOOKUP(C160,'moyen d''accès'!$A$2:$C$8,3,FALSE)</f>
        <v>15032</v>
      </c>
      <c r="E160">
        <v>3600</v>
      </c>
      <c r="F160">
        <f>VLOOKUP(E160,Hauteur!$A$3:$B$23,2,FALSE)</f>
        <v>18</v>
      </c>
      <c r="G160" s="9">
        <f t="shared" si="4"/>
        <v>18</v>
      </c>
      <c r="H160" t="str" cm="1">
        <f t="array" ref="H160">_xlfn.IFS(O160=mobilité!$B$2,mobilité!$C$2,O160=mobilité!$B$3,mobilité!$C$3,O160=mobilité!$B$4,mobilité!$C$4)</f>
        <v>Mobile</v>
      </c>
      <c r="I160">
        <f t="shared" si="5"/>
        <v>400</v>
      </c>
      <c r="J160">
        <f>VLOOKUP(I160,'Longueur W utile'!$A$3:$B$41,2,FALSE)</f>
        <v>40</v>
      </c>
      <c r="K160">
        <v>400</v>
      </c>
      <c r="L160">
        <v>0</v>
      </c>
      <c r="M160">
        <v>400</v>
      </c>
      <c r="N160">
        <v>0</v>
      </c>
      <c r="O160" t="s">
        <v>43</v>
      </c>
      <c r="P160" s="10">
        <v>0</v>
      </c>
      <c r="Q160">
        <v>2</v>
      </c>
    </row>
    <row r="161" spans="3:20" x14ac:dyDescent="0.3">
      <c r="C161" t="s">
        <v>21</v>
      </c>
      <c r="D161">
        <f>VLOOKUP(C161,'moyen d''accès'!$A$2:$C$8,3,FALSE)</f>
        <v>15032</v>
      </c>
      <c r="E161">
        <v>2400</v>
      </c>
      <c r="F161">
        <f>VLOOKUP(E161,Hauteur!$A$3:$B$23,2,FALSE)</f>
        <v>12</v>
      </c>
      <c r="G161" s="9">
        <f t="shared" si="4"/>
        <v>12</v>
      </c>
      <c r="H161" t="str" cm="1">
        <f t="array" ref="H161">_xlfn.IFS(O161=mobilité!$B$2,mobilité!$C$2,O161=mobilité!$B$3,mobilité!$C$3,O161=mobilité!$B$4,mobilité!$C$4)</f>
        <v>Mobile</v>
      </c>
      <c r="I161">
        <f t="shared" si="5"/>
        <v>600</v>
      </c>
      <c r="J161">
        <f>VLOOKUP(I161,'Longueur W utile'!$A$3:$B$41,2,FALSE)</f>
        <v>80</v>
      </c>
      <c r="K161">
        <v>500</v>
      </c>
      <c r="L161">
        <v>0</v>
      </c>
      <c r="M161">
        <v>600</v>
      </c>
      <c r="N161">
        <v>0</v>
      </c>
      <c r="O161" t="s">
        <v>43</v>
      </c>
      <c r="P161" s="15">
        <v>0</v>
      </c>
      <c r="Q161">
        <v>3</v>
      </c>
    </row>
    <row r="162" spans="3:20" x14ac:dyDescent="0.3">
      <c r="C162" t="s">
        <v>21</v>
      </c>
      <c r="D162">
        <f>VLOOKUP(C162,'moyen d''accès'!$A$2:$C$8,3,FALSE)</f>
        <v>15032</v>
      </c>
      <c r="E162">
        <v>2800</v>
      </c>
      <c r="F162">
        <f>VLOOKUP(E162,Hauteur!$A$3:$B$23,2,FALSE)</f>
        <v>14</v>
      </c>
      <c r="G162" s="9">
        <f t="shared" si="4"/>
        <v>14</v>
      </c>
      <c r="H162" t="str" cm="1">
        <f t="array" ref="H162">_xlfn.IFS(O162=mobilité!$B$2,mobilité!$C$2,O162=mobilité!$B$3,mobilité!$C$3,O162=mobilité!$B$4,mobilité!$C$4)</f>
        <v>Mobile</v>
      </c>
      <c r="I162">
        <f t="shared" si="5"/>
        <v>500</v>
      </c>
      <c r="J162">
        <f>VLOOKUP(I162,'Longueur W utile'!$A$3:$B$41,2,FALSE)</f>
        <v>60</v>
      </c>
      <c r="K162">
        <v>500</v>
      </c>
      <c r="L162">
        <v>0</v>
      </c>
      <c r="M162">
        <v>500</v>
      </c>
      <c r="N162">
        <v>0</v>
      </c>
      <c r="O162" t="s">
        <v>44</v>
      </c>
      <c r="P162" s="10">
        <v>0</v>
      </c>
      <c r="Q162">
        <v>3</v>
      </c>
    </row>
    <row r="163" spans="3:20" x14ac:dyDescent="0.3">
      <c r="C163" t="s">
        <v>21</v>
      </c>
      <c r="D163">
        <f>VLOOKUP(C163,'moyen d''accès'!$A$2:$C$8,3,FALSE)</f>
        <v>15032</v>
      </c>
      <c r="E163">
        <v>1800</v>
      </c>
      <c r="F163">
        <f>VLOOKUP(E163,Hauteur!$A$3:$B$23,2,FALSE)</f>
        <v>9</v>
      </c>
      <c r="G163" s="9">
        <f t="shared" si="4"/>
        <v>9</v>
      </c>
      <c r="H163" t="str" cm="1">
        <f t="array" ref="H163">_xlfn.IFS(O163=mobilité!$B$2,mobilité!$C$2,O163=mobilité!$B$3,mobilité!$C$3,O163=mobilité!$B$4,mobilité!$C$4)</f>
        <v>Mobile</v>
      </c>
      <c r="I163">
        <f t="shared" si="5"/>
        <v>700</v>
      </c>
      <c r="J163">
        <f>VLOOKUP(I163,'Longueur W utile'!$A$3:$B$41,2,FALSE)</f>
        <v>100</v>
      </c>
      <c r="K163">
        <v>600</v>
      </c>
      <c r="L163">
        <v>0</v>
      </c>
      <c r="M163">
        <v>700</v>
      </c>
      <c r="N163">
        <v>0</v>
      </c>
      <c r="O163" t="s">
        <v>44</v>
      </c>
      <c r="P163" s="14">
        <v>0</v>
      </c>
      <c r="Q163">
        <v>3</v>
      </c>
    </row>
    <row r="164" spans="3:20" x14ac:dyDescent="0.3">
      <c r="C164" t="s">
        <v>21</v>
      </c>
      <c r="D164">
        <f>VLOOKUP(C164,'moyen d''accès'!$A$2:$C$8,3,FALSE)</f>
        <v>15032</v>
      </c>
      <c r="E164">
        <v>1200</v>
      </c>
      <c r="F164">
        <f>VLOOKUP(E164,Hauteur!$A$3:$B$23,2,FALSE)</f>
        <v>6</v>
      </c>
      <c r="G164" s="9">
        <f t="shared" si="4"/>
        <v>6</v>
      </c>
      <c r="H164" t="str" cm="1">
        <f t="array" ref="H164">_xlfn.IFS(O164=mobilité!$B$2,mobilité!$C$2,O164=mobilité!$B$3,mobilité!$C$3,O164=mobilité!$B$4,mobilité!$C$4)</f>
        <v>Mobile</v>
      </c>
      <c r="I164">
        <f t="shared" si="5"/>
        <v>600</v>
      </c>
      <c r="J164">
        <f>VLOOKUP(I164,'Longueur W utile'!$A$3:$B$41,2,FALSE)</f>
        <v>80</v>
      </c>
      <c r="K164">
        <v>600</v>
      </c>
      <c r="L164">
        <v>0</v>
      </c>
      <c r="M164">
        <v>0</v>
      </c>
      <c r="N164">
        <v>0</v>
      </c>
      <c r="O164" t="s">
        <v>43</v>
      </c>
      <c r="P164" s="13">
        <v>0</v>
      </c>
      <c r="Q164">
        <v>3</v>
      </c>
    </row>
    <row r="165" spans="3:20" x14ac:dyDescent="0.3">
      <c r="C165" t="s">
        <v>21</v>
      </c>
      <c r="D165">
        <f>VLOOKUP(C165,'moyen d''accès'!$A$2:$C$8,3,FALSE)</f>
        <v>15032</v>
      </c>
      <c r="E165">
        <v>1000</v>
      </c>
      <c r="F165">
        <f>VLOOKUP(E165,Hauteur!$A$3:$B$23,2,FALSE)</f>
        <v>5</v>
      </c>
      <c r="G165" s="9">
        <f t="shared" si="4"/>
        <v>5</v>
      </c>
      <c r="H165" t="str" cm="1">
        <f t="array" ref="H165">_xlfn.IFS(O165=mobilité!$B$2,mobilité!$C$2,O165=mobilité!$B$3,mobilité!$C$3,O165=mobilité!$B$4,mobilité!$C$4)</f>
        <v>Mobile</v>
      </c>
      <c r="I165">
        <f t="shared" si="5"/>
        <v>600</v>
      </c>
      <c r="J165">
        <f>VLOOKUP(I165,'Longueur W utile'!$A$3:$B$41,2,FALSE)</f>
        <v>80</v>
      </c>
      <c r="K165">
        <v>600</v>
      </c>
      <c r="L165">
        <v>0</v>
      </c>
      <c r="M165">
        <v>0</v>
      </c>
      <c r="N165">
        <v>0</v>
      </c>
      <c r="O165" t="s">
        <v>44</v>
      </c>
      <c r="P165" s="14">
        <v>0</v>
      </c>
      <c r="Q165">
        <v>2</v>
      </c>
    </row>
    <row r="166" spans="3:20" x14ac:dyDescent="0.3">
      <c r="C166" t="s">
        <v>21</v>
      </c>
      <c r="D166">
        <f>VLOOKUP(C166,'moyen d''accès'!$A$2:$C$8,3,FALSE)</f>
        <v>15032</v>
      </c>
      <c r="E166">
        <v>1000</v>
      </c>
      <c r="F166">
        <f>VLOOKUP(E166,Hauteur!$A$3:$B$23,2,FALSE)</f>
        <v>5</v>
      </c>
      <c r="G166" s="9">
        <f t="shared" si="4"/>
        <v>5</v>
      </c>
      <c r="H166" t="str" cm="1">
        <f t="array" ref="H166">_xlfn.IFS(O166=mobilité!$B$2,mobilité!$C$2,O166=mobilité!$B$3,mobilité!$C$3,O166=mobilité!$B$4,mobilité!$C$4)</f>
        <v>Mobile</v>
      </c>
      <c r="I166">
        <f t="shared" si="5"/>
        <v>600</v>
      </c>
      <c r="J166">
        <f>VLOOKUP(I166,'Longueur W utile'!$A$3:$B$41,2,FALSE)</f>
        <v>80</v>
      </c>
      <c r="K166">
        <v>600</v>
      </c>
      <c r="L166">
        <v>0</v>
      </c>
      <c r="M166">
        <v>0</v>
      </c>
      <c r="N166">
        <v>0</v>
      </c>
      <c r="O166" t="s">
        <v>44</v>
      </c>
      <c r="P166" s="13">
        <v>0</v>
      </c>
      <c r="Q166">
        <v>2</v>
      </c>
    </row>
    <row r="167" spans="3:20" x14ac:dyDescent="0.3">
      <c r="C167" t="s">
        <v>21</v>
      </c>
      <c r="D167">
        <f>VLOOKUP(C167,'moyen d''accès'!$A$2:$C$8,3,FALSE)</f>
        <v>15032</v>
      </c>
      <c r="E167">
        <v>2200</v>
      </c>
      <c r="F167">
        <f>VLOOKUP(E167,Hauteur!$A$3:$B$23,2,FALSE)</f>
        <v>11</v>
      </c>
      <c r="G167" s="9">
        <f t="shared" si="4"/>
        <v>11</v>
      </c>
      <c r="H167" t="str" cm="1">
        <f t="array" ref="H167">_xlfn.IFS(O167=mobilité!$B$2,mobilité!$C$2,O167=mobilité!$B$3,mobilité!$C$3,O167=mobilité!$B$4,mobilité!$C$4)</f>
        <v>Mobile</v>
      </c>
      <c r="I167">
        <f t="shared" si="5"/>
        <v>600</v>
      </c>
      <c r="J167">
        <f>VLOOKUP(I167,'Longueur W utile'!$A$3:$B$41,2,FALSE)</f>
        <v>80</v>
      </c>
      <c r="K167">
        <v>600</v>
      </c>
      <c r="L167">
        <v>0</v>
      </c>
      <c r="M167">
        <v>0</v>
      </c>
      <c r="N167">
        <v>0</v>
      </c>
      <c r="O167" t="s">
        <v>44</v>
      </c>
      <c r="P167" s="14">
        <v>0</v>
      </c>
      <c r="Q167">
        <v>3</v>
      </c>
    </row>
    <row r="168" spans="3:20" x14ac:dyDescent="0.3">
      <c r="C168" t="s">
        <v>21</v>
      </c>
      <c r="D168">
        <f>VLOOKUP(C168,'moyen d''accès'!$A$2:$C$8,3,FALSE)</f>
        <v>15032</v>
      </c>
      <c r="E168">
        <v>800</v>
      </c>
      <c r="F168">
        <f>VLOOKUP(E168,Hauteur!$A$3:$B$23,2,FALSE)</f>
        <v>4</v>
      </c>
      <c r="G168" s="9">
        <f t="shared" si="4"/>
        <v>4</v>
      </c>
      <c r="H168" t="str" cm="1">
        <f t="array" ref="H168">_xlfn.IFS(O168=mobilité!$B$2,mobilité!$C$2,O168=mobilité!$B$3,mobilité!$C$3,O168=mobilité!$B$4,mobilité!$C$4)</f>
        <v>Mobile</v>
      </c>
      <c r="I168">
        <f t="shared" si="5"/>
        <v>400</v>
      </c>
      <c r="J168">
        <f>VLOOKUP(I168,'Longueur W utile'!$A$3:$B$41,2,FALSE)</f>
        <v>40</v>
      </c>
      <c r="K168">
        <v>400</v>
      </c>
      <c r="L168">
        <v>0</v>
      </c>
      <c r="M168">
        <v>0</v>
      </c>
      <c r="N168">
        <v>0</v>
      </c>
      <c r="O168" t="s">
        <v>44</v>
      </c>
      <c r="P168" s="13">
        <v>0</v>
      </c>
      <c r="Q168">
        <v>3</v>
      </c>
    </row>
    <row r="169" spans="3:20" x14ac:dyDescent="0.3">
      <c r="C169" t="s">
        <v>21</v>
      </c>
      <c r="D169">
        <f>VLOOKUP(C169,'moyen d''accès'!$A$2:$C$8,3,FALSE)</f>
        <v>15032</v>
      </c>
      <c r="E169">
        <v>1000</v>
      </c>
      <c r="F169">
        <f>VLOOKUP(E169,Hauteur!$A$3:$B$23,2,FALSE)</f>
        <v>5</v>
      </c>
      <c r="G169" s="9">
        <f t="shared" si="4"/>
        <v>5</v>
      </c>
      <c r="H169" t="str" cm="1">
        <f t="array" ref="H169">_xlfn.IFS(O169=mobilité!$B$2,mobilité!$C$2,O169=mobilité!$B$3,mobilité!$C$3,O169=mobilité!$B$4,mobilité!$C$4)</f>
        <v>Mobile</v>
      </c>
      <c r="I169">
        <f t="shared" si="5"/>
        <v>500</v>
      </c>
      <c r="J169">
        <f>VLOOKUP(I169,'Longueur W utile'!$A$3:$B$41,2,FALSE)</f>
        <v>60</v>
      </c>
      <c r="K169">
        <v>500</v>
      </c>
      <c r="L169">
        <v>0</v>
      </c>
      <c r="M169">
        <v>0</v>
      </c>
      <c r="N169">
        <v>0</v>
      </c>
      <c r="O169" t="s">
        <v>44</v>
      </c>
      <c r="P169" s="14">
        <v>0</v>
      </c>
      <c r="Q169">
        <v>3</v>
      </c>
    </row>
    <row r="170" spans="3:20" x14ac:dyDescent="0.3">
      <c r="C170" t="s">
        <v>21</v>
      </c>
      <c r="D170">
        <f>VLOOKUP(C170,'moyen d''accès'!$A$2:$C$8,3,FALSE)</f>
        <v>15032</v>
      </c>
      <c r="E170">
        <v>1400</v>
      </c>
      <c r="F170">
        <f>VLOOKUP(E170,Hauteur!$A$3:$B$23,2,FALSE)</f>
        <v>7</v>
      </c>
      <c r="G170" s="9">
        <f t="shared" si="4"/>
        <v>7</v>
      </c>
      <c r="H170" t="str" cm="1">
        <f t="array" ref="H170">_xlfn.IFS(O170=mobilité!$B$2,mobilité!$C$2,O170=mobilité!$B$3,mobilité!$C$3,O170=mobilité!$B$4,mobilité!$C$4)</f>
        <v>Mobile</v>
      </c>
      <c r="I170">
        <f t="shared" si="5"/>
        <v>500</v>
      </c>
      <c r="J170">
        <f>VLOOKUP(I170,'Longueur W utile'!$A$3:$B$41,2,FALSE)</f>
        <v>60</v>
      </c>
      <c r="K170">
        <v>500</v>
      </c>
      <c r="L170">
        <v>0</v>
      </c>
      <c r="M170">
        <v>0</v>
      </c>
      <c r="N170">
        <v>0</v>
      </c>
      <c r="O170" t="s">
        <v>44</v>
      </c>
      <c r="P170" s="13">
        <v>0</v>
      </c>
      <c r="Q170">
        <v>3</v>
      </c>
    </row>
    <row r="171" spans="3:20" x14ac:dyDescent="0.3">
      <c r="C171" t="s">
        <v>21</v>
      </c>
      <c r="D171">
        <f>VLOOKUP(C171,'moyen d''accès'!$A$2:$C$8,3,FALSE)</f>
        <v>15032</v>
      </c>
      <c r="E171">
        <v>1000</v>
      </c>
      <c r="F171">
        <f>VLOOKUP(E171,Hauteur!$A$3:$B$23,2,FALSE)</f>
        <v>5</v>
      </c>
      <c r="G171" s="9">
        <f t="shared" si="4"/>
        <v>5</v>
      </c>
      <c r="H171" t="str" cm="1">
        <f t="array" ref="H171">_xlfn.IFS(O171=mobilité!$B$2,mobilité!$C$2,O171=mobilité!$B$3,mobilité!$C$3,O171=mobilité!$B$4,mobilité!$C$4)</f>
        <v>Mobile</v>
      </c>
      <c r="I171">
        <f t="shared" si="5"/>
        <v>1800</v>
      </c>
      <c r="J171">
        <f>VLOOKUP(I171,'Longueur W utile'!$A$3:$B$41,2,FALSE)</f>
        <v>320</v>
      </c>
      <c r="K171">
        <v>800</v>
      </c>
      <c r="L171">
        <v>1800</v>
      </c>
      <c r="M171">
        <v>1500</v>
      </c>
      <c r="N171">
        <v>0</v>
      </c>
      <c r="O171" t="s">
        <v>43</v>
      </c>
      <c r="P171" s="15">
        <v>2000</v>
      </c>
      <c r="Q171">
        <v>3</v>
      </c>
    </row>
    <row r="172" spans="3:20" x14ac:dyDescent="0.3">
      <c r="C172" t="s">
        <v>21</v>
      </c>
      <c r="D172">
        <f>VLOOKUP(C172,'moyen d''accès'!$A$2:$C$8,3,FALSE)</f>
        <v>15032</v>
      </c>
      <c r="E172">
        <v>1600</v>
      </c>
      <c r="F172">
        <f>VLOOKUP(E172,Hauteur!$A$3:$B$23,2,FALSE)</f>
        <v>8</v>
      </c>
      <c r="G172" s="9">
        <f t="shared" si="4"/>
        <v>8</v>
      </c>
      <c r="H172" t="str" cm="1">
        <f t="array" ref="H172">_xlfn.IFS(O172=mobilité!$B$2,mobilité!$C$2,O172=mobilité!$B$3,mobilité!$C$3,O172=mobilité!$B$4,mobilité!$C$4)</f>
        <v>Mobile</v>
      </c>
      <c r="I172">
        <f t="shared" si="5"/>
        <v>600</v>
      </c>
      <c r="J172">
        <f>VLOOKUP(I172,'Longueur W utile'!$A$3:$B$41,2,FALSE)</f>
        <v>80</v>
      </c>
      <c r="K172">
        <v>500</v>
      </c>
      <c r="L172">
        <v>0</v>
      </c>
      <c r="M172">
        <v>600</v>
      </c>
      <c r="N172">
        <v>0</v>
      </c>
      <c r="O172" t="s">
        <v>44</v>
      </c>
      <c r="P172" s="13">
        <v>0</v>
      </c>
      <c r="Q172">
        <v>3</v>
      </c>
    </row>
    <row r="173" spans="3:20" x14ac:dyDescent="0.3">
      <c r="C173" t="s">
        <v>24</v>
      </c>
      <c r="D173">
        <f>VLOOKUP(C173,'moyen d''accès'!$A$2:$C$8,3,FALSE)</f>
        <v>15033</v>
      </c>
      <c r="E173">
        <v>1000</v>
      </c>
      <c r="F173">
        <f>VLOOKUP(E173,Hauteur!$A$3:$B$23,2,FALSE)</f>
        <v>5</v>
      </c>
      <c r="H173" t="str" cm="1">
        <f t="array" ref="H173">_xlfn.IFS(O173=mobilité!$B$2,mobilité!$C$2,O173=mobilité!$B$3,mobilité!$C$3,O173=mobilité!$B$4,mobilité!$C$4)</f>
        <v>Mobile</v>
      </c>
      <c r="I173">
        <f t="shared" si="5"/>
        <v>1200</v>
      </c>
      <c r="J173">
        <f>VLOOKUP(I173,'Longueur W utile'!$A$3:$B$41,2,FALSE)</f>
        <v>200</v>
      </c>
      <c r="K173">
        <v>800</v>
      </c>
      <c r="L173">
        <v>1200</v>
      </c>
      <c r="M173">
        <v>600</v>
      </c>
      <c r="N173">
        <v>0</v>
      </c>
      <c r="O173" t="s">
        <v>43</v>
      </c>
      <c r="P173" s="16">
        <v>0</v>
      </c>
      <c r="Q173">
        <v>3</v>
      </c>
      <c r="T173" t="s">
        <v>45</v>
      </c>
    </row>
    <row r="174" spans="3:20" x14ac:dyDescent="0.3">
      <c r="C174" t="s">
        <v>24</v>
      </c>
      <c r="D174">
        <f>VLOOKUP(C174,'moyen d''accès'!$A$2:$C$8,3,FALSE)</f>
        <v>15033</v>
      </c>
      <c r="E174">
        <v>800</v>
      </c>
      <c r="F174">
        <f>VLOOKUP(E174,Hauteur!$A$3:$B$23,2,FALSE)</f>
        <v>4</v>
      </c>
      <c r="H174" t="str" cm="1">
        <f t="array" ref="H174">_xlfn.IFS(O174=mobilité!$B$2,mobilité!$C$2,O174=mobilité!$B$3,mobilité!$C$3,O174=mobilité!$B$4,mobilité!$C$4)</f>
        <v>Mobile</v>
      </c>
      <c r="I174">
        <f t="shared" si="5"/>
        <v>800</v>
      </c>
      <c r="J174">
        <f>VLOOKUP(I174,'Longueur W utile'!$A$3:$B$41,2,FALSE)</f>
        <v>120</v>
      </c>
      <c r="K174">
        <v>600</v>
      </c>
      <c r="L174">
        <v>0</v>
      </c>
      <c r="M174">
        <v>800</v>
      </c>
      <c r="N174">
        <v>0</v>
      </c>
      <c r="O174" t="s">
        <v>44</v>
      </c>
      <c r="P174" s="16">
        <v>0</v>
      </c>
      <c r="Q174">
        <v>3</v>
      </c>
      <c r="T174" t="s">
        <v>46</v>
      </c>
    </row>
    <row r="175" spans="3:20" x14ac:dyDescent="0.3">
      <c r="C175" t="s">
        <v>24</v>
      </c>
      <c r="D175">
        <f>VLOOKUP(C175,'moyen d''accès'!$A$2:$C$8,3,FALSE)</f>
        <v>15033</v>
      </c>
      <c r="E175">
        <v>1200</v>
      </c>
      <c r="F175">
        <f>VLOOKUP(E175,Hauteur!$A$3:$B$23,2,FALSE)</f>
        <v>6</v>
      </c>
      <c r="H175" t="str" cm="1">
        <f t="array" ref="H175">_xlfn.IFS(O175=mobilité!$B$2,mobilité!$C$2,O175=mobilité!$B$3,mobilité!$C$3,O175=mobilité!$B$4,mobilité!$C$4)</f>
        <v>Mobile</v>
      </c>
      <c r="I175">
        <f t="shared" si="5"/>
        <v>1500</v>
      </c>
      <c r="J175">
        <f>VLOOKUP(I175,'Longueur W utile'!$A$3:$B$41,2,FALSE)</f>
        <v>260</v>
      </c>
      <c r="K175">
        <v>900</v>
      </c>
      <c r="L175">
        <v>0</v>
      </c>
      <c r="M175">
        <v>1500</v>
      </c>
      <c r="N175">
        <v>0</v>
      </c>
      <c r="O175" t="s">
        <v>43</v>
      </c>
      <c r="P175" s="16">
        <v>1800</v>
      </c>
      <c r="Q175">
        <v>3</v>
      </c>
      <c r="T175" t="s">
        <v>46</v>
      </c>
    </row>
    <row r="176" spans="3:20" x14ac:dyDescent="0.3">
      <c r="C176" t="s">
        <v>24</v>
      </c>
      <c r="D176">
        <f>VLOOKUP(C176,'moyen d''accès'!$A$2:$C$8,3,FALSE)</f>
        <v>15033</v>
      </c>
      <c r="E176">
        <v>1200</v>
      </c>
      <c r="F176">
        <f>VLOOKUP(E176,Hauteur!$A$3:$B$23,2,FALSE)</f>
        <v>6</v>
      </c>
      <c r="H176" t="str" cm="1">
        <f t="array" ref="H176">_xlfn.IFS(O176=mobilité!$B$2,mobilité!$C$2,O176=mobilité!$B$3,mobilité!$C$3,O176=mobilité!$B$4,mobilité!$C$4)</f>
        <v>Mobile</v>
      </c>
      <c r="I176">
        <f t="shared" si="5"/>
        <v>1900</v>
      </c>
      <c r="J176">
        <f>VLOOKUP(I176,'Longueur W utile'!$A$3:$B$41,2,FALSE)</f>
        <v>340</v>
      </c>
      <c r="K176">
        <v>800</v>
      </c>
      <c r="L176">
        <v>1000</v>
      </c>
      <c r="M176">
        <v>1900</v>
      </c>
      <c r="N176">
        <v>0</v>
      </c>
      <c r="O176" t="s">
        <v>43</v>
      </c>
      <c r="P176" s="16">
        <v>1800</v>
      </c>
      <c r="Q176">
        <v>3</v>
      </c>
      <c r="T176" t="s">
        <v>47</v>
      </c>
    </row>
    <row r="177" spans="3:20" x14ac:dyDescent="0.3">
      <c r="C177" t="s">
        <v>24</v>
      </c>
      <c r="D177">
        <f>VLOOKUP(C177,'moyen d''accès'!$A$2:$C$8,3,FALSE)</f>
        <v>15033</v>
      </c>
      <c r="E177">
        <v>1200</v>
      </c>
      <c r="F177">
        <f>VLOOKUP(E177,Hauteur!$A$3:$B$23,2,FALSE)</f>
        <v>6</v>
      </c>
      <c r="H177" t="str" cm="1">
        <f t="array" ref="H177">_xlfn.IFS(O177=mobilité!$B$2,mobilité!$C$2,O177=mobilité!$B$3,mobilité!$C$3,O177=mobilité!$B$4,mobilité!$C$4)</f>
        <v>Mobile</v>
      </c>
      <c r="I177">
        <f t="shared" si="5"/>
        <v>1900</v>
      </c>
      <c r="J177">
        <f>VLOOKUP(I177,'Longueur W utile'!$A$3:$B$41,2,FALSE)</f>
        <v>340</v>
      </c>
      <c r="K177">
        <v>800</v>
      </c>
      <c r="L177">
        <v>1000</v>
      </c>
      <c r="M177">
        <v>1900</v>
      </c>
      <c r="N177">
        <v>0</v>
      </c>
      <c r="O177" t="s">
        <v>43</v>
      </c>
      <c r="P177" s="16">
        <v>1800</v>
      </c>
      <c r="Q177">
        <v>3</v>
      </c>
      <c r="T177" t="s">
        <v>46</v>
      </c>
    </row>
    <row r="178" spans="3:20" x14ac:dyDescent="0.3">
      <c r="C178" t="s">
        <v>24</v>
      </c>
      <c r="D178">
        <f>VLOOKUP(C178,'moyen d''accès'!$A$2:$C$8,3,FALSE)</f>
        <v>15033</v>
      </c>
      <c r="E178">
        <v>200</v>
      </c>
      <c r="F178">
        <f>VLOOKUP(E178,Hauteur!$A$3:$B$23,2,FALSE)</f>
        <v>1</v>
      </c>
      <c r="H178" t="str" cm="1">
        <f t="array" ref="H178">_xlfn.IFS(O178=mobilité!$B$2,mobilité!$C$2,O178=mobilité!$B$3,mobilité!$C$3,O178=mobilité!$B$4,mobilité!$C$4)</f>
        <v>Mobile</v>
      </c>
      <c r="I178">
        <f t="shared" si="5"/>
        <v>1700</v>
      </c>
      <c r="J178">
        <f>VLOOKUP(I178,'Longueur W utile'!$A$3:$B$41,2,FALSE)</f>
        <v>300</v>
      </c>
      <c r="K178">
        <v>600</v>
      </c>
      <c r="L178">
        <v>0</v>
      </c>
      <c r="M178">
        <v>1700</v>
      </c>
      <c r="N178">
        <v>0</v>
      </c>
      <c r="O178" t="s">
        <v>43</v>
      </c>
      <c r="P178" s="16">
        <v>1000</v>
      </c>
      <c r="Q178">
        <v>3</v>
      </c>
      <c r="T178" t="s">
        <v>46</v>
      </c>
    </row>
    <row r="179" spans="3:20" x14ac:dyDescent="0.3">
      <c r="C179" t="s">
        <v>24</v>
      </c>
      <c r="D179">
        <f>VLOOKUP(C179,'moyen d''accès'!$A$2:$C$8,3,FALSE)</f>
        <v>15033</v>
      </c>
      <c r="E179">
        <v>200</v>
      </c>
      <c r="F179">
        <f>VLOOKUP(E179,Hauteur!$A$3:$B$23,2,FALSE)</f>
        <v>1</v>
      </c>
      <c r="H179" t="str" cm="1">
        <f t="array" ref="H179">_xlfn.IFS(O179=mobilité!$B$2,mobilité!$C$2,O179=mobilité!$B$3,mobilité!$C$3,O179=mobilité!$B$4,mobilité!$C$4)</f>
        <v>Mobile</v>
      </c>
      <c r="I179">
        <f t="shared" si="5"/>
        <v>1700</v>
      </c>
      <c r="J179">
        <f>VLOOKUP(I179,'Longueur W utile'!$A$3:$B$41,2,FALSE)</f>
        <v>300</v>
      </c>
      <c r="K179">
        <v>600</v>
      </c>
      <c r="L179">
        <v>0</v>
      </c>
      <c r="M179">
        <v>1700</v>
      </c>
      <c r="N179">
        <v>0</v>
      </c>
      <c r="O179" t="s">
        <v>43</v>
      </c>
      <c r="P179" s="16">
        <v>1000</v>
      </c>
      <c r="Q179">
        <v>3</v>
      </c>
      <c r="T179" t="s">
        <v>46</v>
      </c>
    </row>
    <row r="180" spans="3:20" x14ac:dyDescent="0.3">
      <c r="C180" t="s">
        <v>24</v>
      </c>
      <c r="D180">
        <f>VLOOKUP(C180,'moyen d''accès'!$A$2:$C$8,3,FALSE)</f>
        <v>15033</v>
      </c>
      <c r="E180">
        <v>1400</v>
      </c>
      <c r="F180">
        <f>VLOOKUP(E180,Hauteur!$A$3:$B$23,2,FALSE)</f>
        <v>7</v>
      </c>
      <c r="H180" t="str" cm="1">
        <f t="array" ref="H180">_xlfn.IFS(O180=mobilité!$B$2,mobilité!$C$2,O180=mobilité!$B$3,mobilité!$C$3,O180=mobilité!$B$4,mobilité!$C$4)</f>
        <v>Mobile</v>
      </c>
      <c r="I180">
        <f t="shared" si="5"/>
        <v>1500</v>
      </c>
      <c r="J180">
        <f>VLOOKUP(I180,'Longueur W utile'!$A$3:$B$41,2,FALSE)</f>
        <v>260</v>
      </c>
      <c r="K180">
        <v>600</v>
      </c>
      <c r="L180">
        <v>0</v>
      </c>
      <c r="M180">
        <v>1500</v>
      </c>
      <c r="N180">
        <v>0</v>
      </c>
      <c r="O180" t="s">
        <v>43</v>
      </c>
      <c r="P180" s="16">
        <v>0</v>
      </c>
      <c r="Q180">
        <v>2</v>
      </c>
      <c r="T180" t="s">
        <v>46</v>
      </c>
    </row>
    <row r="181" spans="3:20" x14ac:dyDescent="0.3">
      <c r="C181" t="s">
        <v>24</v>
      </c>
      <c r="D181">
        <f>VLOOKUP(C181,'moyen d''accès'!$A$2:$C$8,3,FALSE)</f>
        <v>15033</v>
      </c>
      <c r="E181">
        <v>1400</v>
      </c>
      <c r="F181">
        <f>VLOOKUP(E181,Hauteur!$A$3:$B$23,2,FALSE)</f>
        <v>7</v>
      </c>
      <c r="H181" t="str" cm="1">
        <f t="array" ref="H181">_xlfn.IFS(O181=mobilité!$B$2,mobilité!$C$2,O181=mobilité!$B$3,mobilité!$C$3,O181=mobilité!$B$4,mobilité!$C$4)</f>
        <v>Mobile</v>
      </c>
      <c r="I181">
        <f t="shared" si="5"/>
        <v>1500</v>
      </c>
      <c r="J181">
        <f>VLOOKUP(I181,'Longueur W utile'!$A$3:$B$41,2,FALSE)</f>
        <v>260</v>
      </c>
      <c r="K181">
        <v>600</v>
      </c>
      <c r="L181">
        <v>0</v>
      </c>
      <c r="M181">
        <v>1500</v>
      </c>
      <c r="N181">
        <v>0</v>
      </c>
      <c r="O181" t="s">
        <v>43</v>
      </c>
      <c r="P181" s="16">
        <v>0</v>
      </c>
      <c r="Q181">
        <v>2</v>
      </c>
      <c r="T181" t="s">
        <v>47</v>
      </c>
    </row>
    <row r="182" spans="3:20" x14ac:dyDescent="0.3">
      <c r="C182" t="s">
        <v>24</v>
      </c>
      <c r="D182">
        <f>VLOOKUP(C182,'moyen d''accès'!$A$2:$C$8,3,FALSE)</f>
        <v>15033</v>
      </c>
      <c r="E182">
        <v>1400</v>
      </c>
      <c r="F182">
        <f>VLOOKUP(E182,Hauteur!$A$3:$B$23,2,FALSE)</f>
        <v>7</v>
      </c>
      <c r="H182" t="str" cm="1">
        <f t="array" ref="H182">_xlfn.IFS(O182=mobilité!$B$2,mobilité!$C$2,O182=mobilité!$B$3,mobilité!$C$3,O182=mobilité!$B$4,mobilité!$C$4)</f>
        <v>Mobile</v>
      </c>
      <c r="I182">
        <f t="shared" si="5"/>
        <v>1500</v>
      </c>
      <c r="J182">
        <f>VLOOKUP(I182,'Longueur W utile'!$A$3:$B$41,2,FALSE)</f>
        <v>260</v>
      </c>
      <c r="K182">
        <v>600</v>
      </c>
      <c r="L182">
        <v>0</v>
      </c>
      <c r="M182">
        <v>1500</v>
      </c>
      <c r="N182">
        <v>0</v>
      </c>
      <c r="O182" t="s">
        <v>43</v>
      </c>
      <c r="P182" s="16">
        <v>0</v>
      </c>
      <c r="Q182">
        <v>2</v>
      </c>
      <c r="T182" t="s">
        <v>47</v>
      </c>
    </row>
    <row r="183" spans="3:20" x14ac:dyDescent="0.3">
      <c r="C183" t="s">
        <v>24</v>
      </c>
      <c r="E183">
        <v>1600</v>
      </c>
      <c r="F183">
        <f>VLOOKUP(E183,Hauteur!$A$3:$B$23,2,FALSE)</f>
        <v>8</v>
      </c>
      <c r="H183" t="str" cm="1">
        <f t="array" ref="H183">_xlfn.IFS(O183=mobilité!$B$2,mobilité!$C$2,O183=mobilité!$B$3,mobilité!$C$3,O183=mobilité!$B$4,mobilité!$C$4)</f>
        <v>Mobile</v>
      </c>
      <c r="I183">
        <f t="shared" si="5"/>
        <v>2000</v>
      </c>
      <c r="J183">
        <f>VLOOKUP(I183,'Longueur W utile'!$A$3:$B$41,2,FALSE)</f>
        <v>360</v>
      </c>
      <c r="K183">
        <v>900</v>
      </c>
      <c r="L183">
        <v>0</v>
      </c>
      <c r="M183">
        <v>2000</v>
      </c>
      <c r="N183">
        <v>0</v>
      </c>
      <c r="O183" t="s">
        <v>43</v>
      </c>
      <c r="P183" s="16">
        <v>0</v>
      </c>
      <c r="Q183">
        <v>3</v>
      </c>
      <c r="T183" t="s">
        <v>47</v>
      </c>
    </row>
    <row r="184" spans="3:20" x14ac:dyDescent="0.3">
      <c r="C184" t="s">
        <v>24</v>
      </c>
      <c r="E184">
        <v>1600</v>
      </c>
      <c r="F184">
        <f>VLOOKUP(E184,Hauteur!$A$3:$B$23,2,FALSE)</f>
        <v>8</v>
      </c>
      <c r="H184" t="str" cm="1">
        <f t="array" ref="H184">_xlfn.IFS(O184=mobilité!$B$2,mobilité!$C$2,O184=mobilité!$B$3,mobilité!$C$3,O184=mobilité!$B$4,mobilité!$C$4)</f>
        <v>Mobile</v>
      </c>
      <c r="I184">
        <f t="shared" si="5"/>
        <v>2000</v>
      </c>
      <c r="J184">
        <f>VLOOKUP(I184,'Longueur W utile'!$A$3:$B$41,2,FALSE)</f>
        <v>360</v>
      </c>
      <c r="K184">
        <v>900</v>
      </c>
      <c r="L184">
        <v>0</v>
      </c>
      <c r="M184">
        <v>2000</v>
      </c>
      <c r="N184">
        <v>0</v>
      </c>
      <c r="O184" t="s">
        <v>43</v>
      </c>
      <c r="P184" s="16">
        <v>0</v>
      </c>
      <c r="Q184">
        <v>3</v>
      </c>
      <c r="T184" t="s">
        <v>47</v>
      </c>
    </row>
    <row r="185" spans="3:20" x14ac:dyDescent="0.3">
      <c r="C185" t="s">
        <v>24</v>
      </c>
      <c r="E185">
        <v>1600</v>
      </c>
      <c r="F185">
        <f>VLOOKUP(E185,Hauteur!$A$3:$B$23,2,FALSE)</f>
        <v>8</v>
      </c>
      <c r="H185" t="str" cm="1">
        <f t="array" ref="H185">_xlfn.IFS(O185=mobilité!$B$2,mobilité!$C$2,O185=mobilité!$B$3,mobilité!$C$3,O185=mobilité!$B$4,mobilité!$C$4)</f>
        <v>Mobile</v>
      </c>
      <c r="I185">
        <f t="shared" si="5"/>
        <v>2000</v>
      </c>
      <c r="J185">
        <f>VLOOKUP(I185,'Longueur W utile'!$A$3:$B$41,2,FALSE)</f>
        <v>360</v>
      </c>
      <c r="K185">
        <v>900</v>
      </c>
      <c r="L185">
        <v>0</v>
      </c>
      <c r="M185">
        <v>2000</v>
      </c>
      <c r="N185">
        <v>0</v>
      </c>
      <c r="O185" t="s">
        <v>43</v>
      </c>
      <c r="P185" s="16">
        <v>0</v>
      </c>
      <c r="Q185">
        <v>3</v>
      </c>
      <c r="T185" t="s">
        <v>46</v>
      </c>
    </row>
    <row r="186" spans="3:20" x14ac:dyDescent="0.3">
      <c r="C186" t="s">
        <v>24</v>
      </c>
      <c r="E186">
        <v>1600</v>
      </c>
      <c r="F186">
        <f>VLOOKUP(E186,Hauteur!$A$3:$B$23,2,FALSE)</f>
        <v>8</v>
      </c>
      <c r="H186" t="str" cm="1">
        <f t="array" ref="H186">_xlfn.IFS(O186=mobilité!$B$2,mobilité!$C$2,O186=mobilité!$B$3,mobilité!$C$3,O186=mobilité!$B$4,mobilité!$C$4)</f>
        <v>Mobile</v>
      </c>
      <c r="I186">
        <f t="shared" si="5"/>
        <v>2000</v>
      </c>
      <c r="J186">
        <f>VLOOKUP(I186,'Longueur W utile'!$A$3:$B$41,2,FALSE)</f>
        <v>360</v>
      </c>
      <c r="K186">
        <v>900</v>
      </c>
      <c r="L186">
        <v>0</v>
      </c>
      <c r="M186">
        <v>2000</v>
      </c>
      <c r="N186">
        <v>0</v>
      </c>
      <c r="O186" t="s">
        <v>43</v>
      </c>
      <c r="P186" s="16">
        <v>0</v>
      </c>
      <c r="Q186">
        <v>3</v>
      </c>
      <c r="T186" t="s">
        <v>46</v>
      </c>
    </row>
    <row r="187" spans="3:20" x14ac:dyDescent="0.3">
      <c r="C187" t="s">
        <v>24</v>
      </c>
      <c r="E187">
        <v>1200</v>
      </c>
      <c r="F187">
        <f>VLOOKUP(E187,Hauteur!$A$3:$B$23,2,FALSE)</f>
        <v>6</v>
      </c>
      <c r="H187" t="str" cm="1">
        <f t="array" ref="H187">_xlfn.IFS(O187=mobilité!$B$2,mobilité!$C$2,O187=mobilité!$B$3,mobilité!$C$3,O187=mobilité!$B$4,mobilité!$C$4)</f>
        <v>Mobile</v>
      </c>
      <c r="I187">
        <f t="shared" si="5"/>
        <v>1500</v>
      </c>
      <c r="J187">
        <f>VLOOKUP(I187,'Longueur W utile'!$A$3:$B$41,2,FALSE)</f>
        <v>260</v>
      </c>
      <c r="K187">
        <v>900</v>
      </c>
      <c r="L187">
        <v>0</v>
      </c>
      <c r="M187">
        <v>1500</v>
      </c>
      <c r="N187">
        <v>0</v>
      </c>
      <c r="O187" t="s">
        <v>43</v>
      </c>
      <c r="P187" s="16">
        <v>2000</v>
      </c>
      <c r="Q187">
        <v>3</v>
      </c>
      <c r="T187" t="s">
        <v>47</v>
      </c>
    </row>
    <row r="188" spans="3:20" x14ac:dyDescent="0.3">
      <c r="C188" t="s">
        <v>24</v>
      </c>
      <c r="E188">
        <v>600</v>
      </c>
      <c r="F188">
        <f>VLOOKUP(E188,Hauteur!$A$3:$B$23,2,FALSE)</f>
        <v>3</v>
      </c>
      <c r="H188" t="str" cm="1">
        <f t="array" ref="H188">_xlfn.IFS(O188=mobilité!$B$2,mobilité!$C$2,O188=mobilité!$B$3,mobilité!$C$3,O188=mobilité!$B$4,mobilité!$C$4)</f>
        <v>Fixe</v>
      </c>
      <c r="I188">
        <f t="shared" si="5"/>
        <v>1000</v>
      </c>
      <c r="J188">
        <f>VLOOKUP(I188,'Longueur W utile'!$A$3:$B$41,2,FALSE)</f>
        <v>160</v>
      </c>
      <c r="K188">
        <v>600</v>
      </c>
      <c r="L188">
        <v>0</v>
      </c>
      <c r="M188">
        <v>1000</v>
      </c>
      <c r="N188">
        <v>0</v>
      </c>
      <c r="O188" t="s">
        <v>42</v>
      </c>
      <c r="P188" s="16">
        <v>0</v>
      </c>
      <c r="Q188">
        <v>2</v>
      </c>
      <c r="T188" t="s">
        <v>47</v>
      </c>
    </row>
    <row r="189" spans="3:20" x14ac:dyDescent="0.3">
      <c r="C189" t="s">
        <v>24</v>
      </c>
      <c r="E189">
        <v>800</v>
      </c>
      <c r="F189">
        <f>VLOOKUP(E189,Hauteur!$A$3:$B$23,2,FALSE)</f>
        <v>4</v>
      </c>
      <c r="H189" t="str" cm="1">
        <f t="array" ref="H189">_xlfn.IFS(O189=mobilité!$B$2,mobilité!$C$2,O189=mobilité!$B$3,mobilité!$C$3,O189=mobilité!$B$4,mobilité!$C$4)</f>
        <v>Mobile</v>
      </c>
      <c r="I189">
        <f t="shared" si="5"/>
        <v>1000</v>
      </c>
      <c r="J189">
        <f>VLOOKUP(I189,'Longueur W utile'!$A$3:$B$41,2,FALSE)</f>
        <v>160</v>
      </c>
      <c r="K189">
        <v>1000</v>
      </c>
      <c r="L189">
        <v>1000</v>
      </c>
      <c r="M189">
        <v>800</v>
      </c>
      <c r="N189">
        <v>0</v>
      </c>
      <c r="O189" t="s">
        <v>43</v>
      </c>
      <c r="P189" s="16">
        <v>0</v>
      </c>
      <c r="Q189">
        <v>3</v>
      </c>
      <c r="T189" t="s">
        <v>47</v>
      </c>
    </row>
    <row r="190" spans="3:20" x14ac:dyDescent="0.3">
      <c r="C190" t="s">
        <v>24</v>
      </c>
      <c r="E190">
        <v>1200</v>
      </c>
      <c r="F190">
        <f>VLOOKUP(E190,Hauteur!$A$3:$B$23,2,FALSE)</f>
        <v>6</v>
      </c>
      <c r="H190" t="str" cm="1">
        <f t="array" ref="H190">_xlfn.IFS(O190=mobilité!$B$2,mobilité!$C$2,O190=mobilité!$B$3,mobilité!$C$3,O190=mobilité!$B$4,mobilité!$C$4)</f>
        <v>Mobile</v>
      </c>
      <c r="I190">
        <f t="shared" si="5"/>
        <v>1500</v>
      </c>
      <c r="J190">
        <f>VLOOKUP(I190,'Longueur W utile'!$A$3:$B$41,2,FALSE)</f>
        <v>260</v>
      </c>
      <c r="K190">
        <v>900</v>
      </c>
      <c r="L190">
        <v>1400</v>
      </c>
      <c r="M190">
        <v>1500</v>
      </c>
      <c r="N190">
        <v>0</v>
      </c>
      <c r="O190" t="s">
        <v>43</v>
      </c>
      <c r="P190" s="16">
        <v>2000</v>
      </c>
      <c r="Q190">
        <v>2</v>
      </c>
      <c r="T190" t="s">
        <v>48</v>
      </c>
    </row>
    <row r="191" spans="3:20" x14ac:dyDescent="0.3">
      <c r="C191" t="s">
        <v>24</v>
      </c>
      <c r="E191">
        <v>1200</v>
      </c>
      <c r="F191">
        <f>VLOOKUP(E191,Hauteur!$A$3:$B$23,2,FALSE)</f>
        <v>6</v>
      </c>
      <c r="H191" t="str" cm="1">
        <f t="array" ref="H191">_xlfn.IFS(O191=mobilité!$B$2,mobilité!$C$2,O191=mobilité!$B$3,mobilité!$C$3,O191=mobilité!$B$4,mobilité!$C$4)</f>
        <v>Mobile</v>
      </c>
      <c r="I191">
        <f t="shared" si="5"/>
        <v>1500</v>
      </c>
      <c r="J191">
        <f>VLOOKUP(I191,'Longueur W utile'!$A$3:$B$41,2,FALSE)</f>
        <v>260</v>
      </c>
      <c r="K191">
        <v>900</v>
      </c>
      <c r="L191">
        <v>1400</v>
      </c>
      <c r="M191">
        <v>1500</v>
      </c>
      <c r="N191">
        <v>0</v>
      </c>
      <c r="O191" t="s">
        <v>43</v>
      </c>
      <c r="P191" s="16">
        <v>2000</v>
      </c>
      <c r="Q191">
        <v>2</v>
      </c>
      <c r="T191" t="s">
        <v>46</v>
      </c>
    </row>
    <row r="192" spans="3:20" x14ac:dyDescent="0.3">
      <c r="C192" t="s">
        <v>24</v>
      </c>
      <c r="E192">
        <v>1200</v>
      </c>
      <c r="F192">
        <f>VLOOKUP(E192,Hauteur!$A$3:$B$23,2,FALSE)</f>
        <v>6</v>
      </c>
      <c r="H192" t="str" cm="1">
        <f t="array" ref="H192">_xlfn.IFS(O192=mobilité!$B$2,mobilité!$C$2,O192=mobilité!$B$3,mobilité!$C$3,O192=mobilité!$B$4,mobilité!$C$4)</f>
        <v>Mobile</v>
      </c>
      <c r="I192">
        <f t="shared" si="5"/>
        <v>1300</v>
      </c>
      <c r="J192">
        <f>VLOOKUP(I192,'Longueur W utile'!$A$3:$B$41,2,FALSE)</f>
        <v>220</v>
      </c>
      <c r="K192">
        <v>600</v>
      </c>
      <c r="L192">
        <v>1300</v>
      </c>
      <c r="M192">
        <v>600</v>
      </c>
      <c r="N192">
        <v>0</v>
      </c>
      <c r="O192" t="s">
        <v>43</v>
      </c>
      <c r="P192" s="16">
        <v>0</v>
      </c>
      <c r="Q192">
        <v>3</v>
      </c>
      <c r="T192" t="s">
        <v>45</v>
      </c>
    </row>
    <row r="193" spans="3:20" x14ac:dyDescent="0.3">
      <c r="C193" t="s">
        <v>24</v>
      </c>
      <c r="E193">
        <v>1200</v>
      </c>
      <c r="F193">
        <f>VLOOKUP(E193,Hauteur!$A$3:$B$23,2,FALSE)</f>
        <v>6</v>
      </c>
      <c r="H193" t="str" cm="1">
        <f t="array" ref="H193">_xlfn.IFS(O193=mobilité!$B$2,mobilité!$C$2,O193=mobilité!$B$3,mobilité!$C$3,O193=mobilité!$B$4,mobilité!$C$4)</f>
        <v>Mobile</v>
      </c>
      <c r="I193">
        <f t="shared" si="5"/>
        <v>1300</v>
      </c>
      <c r="J193">
        <f>VLOOKUP(I193,'Longueur W utile'!$A$3:$B$41,2,FALSE)</f>
        <v>220</v>
      </c>
      <c r="K193">
        <v>600</v>
      </c>
      <c r="L193">
        <v>1300</v>
      </c>
      <c r="M193">
        <v>600</v>
      </c>
      <c r="N193">
        <v>0</v>
      </c>
      <c r="O193" t="s">
        <v>43</v>
      </c>
      <c r="P193" s="16">
        <v>0</v>
      </c>
      <c r="Q193">
        <v>3</v>
      </c>
      <c r="T193" t="s">
        <v>45</v>
      </c>
    </row>
    <row r="194" spans="3:20" x14ac:dyDescent="0.3">
      <c r="C194" t="s">
        <v>24</v>
      </c>
      <c r="E194">
        <v>1400</v>
      </c>
      <c r="F194">
        <f>VLOOKUP(E194,Hauteur!$A$3:$B$23,2,FALSE)</f>
        <v>7</v>
      </c>
      <c r="H194" t="str" cm="1">
        <f t="array" ref="H194">_xlfn.IFS(O194=mobilité!$B$2,mobilité!$C$2,O194=mobilité!$B$3,mobilité!$C$3,O194=mobilité!$B$4,mobilité!$C$4)</f>
        <v>Mobile</v>
      </c>
      <c r="I194">
        <f t="shared" si="5"/>
        <v>2200</v>
      </c>
      <c r="J194">
        <f>VLOOKUP(I194,'Longueur W utile'!$A$3:$B$41,2,FALSE)</f>
        <v>400</v>
      </c>
      <c r="K194">
        <v>2200</v>
      </c>
      <c r="L194">
        <v>0</v>
      </c>
      <c r="M194">
        <v>900</v>
      </c>
      <c r="N194">
        <v>0</v>
      </c>
      <c r="O194" t="s">
        <v>43</v>
      </c>
      <c r="P194" s="16">
        <v>2600</v>
      </c>
      <c r="Q194">
        <v>2</v>
      </c>
      <c r="T194" t="s">
        <v>47</v>
      </c>
    </row>
    <row r="195" spans="3:20" x14ac:dyDescent="0.3">
      <c r="C195" t="s">
        <v>24</v>
      </c>
      <c r="E195">
        <v>1000</v>
      </c>
      <c r="F195">
        <f>VLOOKUP(E195,Hauteur!$A$3:$B$23,2,FALSE)</f>
        <v>5</v>
      </c>
      <c r="H195" t="str" cm="1">
        <f t="array" ref="H195">_xlfn.IFS(O195=mobilité!$B$2,mobilité!$C$2,O195=mobilité!$B$3,mobilité!$C$3,O195=mobilité!$B$4,mobilité!$C$4)</f>
        <v>Mobile</v>
      </c>
      <c r="I195">
        <f t="shared" si="5"/>
        <v>1900</v>
      </c>
      <c r="J195">
        <f>VLOOKUP(I195,'Longueur W utile'!$A$3:$B$41,2,FALSE)</f>
        <v>340</v>
      </c>
      <c r="K195">
        <v>800</v>
      </c>
      <c r="L195">
        <v>0</v>
      </c>
      <c r="M195">
        <v>1900</v>
      </c>
      <c r="N195">
        <v>0</v>
      </c>
      <c r="O195" t="s">
        <v>43</v>
      </c>
      <c r="P195" s="17">
        <v>2000</v>
      </c>
      <c r="Q195">
        <v>2</v>
      </c>
      <c r="T195" t="s">
        <v>46</v>
      </c>
    </row>
    <row r="196" spans="3:20" x14ac:dyDescent="0.3">
      <c r="C196" t="s">
        <v>24</v>
      </c>
      <c r="E196">
        <v>400</v>
      </c>
      <c r="F196">
        <f>VLOOKUP(E196,Hauteur!$A$3:$B$23,2,FALSE)</f>
        <v>2</v>
      </c>
      <c r="H196" t="str" cm="1">
        <f t="array" ref="H196">_xlfn.IFS(O196=mobilité!$B$2,mobilité!$C$2,O196=mobilité!$B$3,mobilité!$C$3,O196=mobilité!$B$4,mobilité!$C$4)</f>
        <v>Mobile</v>
      </c>
      <c r="I196">
        <f t="shared" si="5"/>
        <v>3400</v>
      </c>
      <c r="J196">
        <f>VLOOKUP(I196,'Longueur W utile'!$A$3:$B$41,2,FALSE)</f>
        <v>640</v>
      </c>
      <c r="K196">
        <v>3400</v>
      </c>
      <c r="L196">
        <v>0</v>
      </c>
      <c r="M196">
        <v>800</v>
      </c>
      <c r="N196">
        <v>0</v>
      </c>
      <c r="O196" t="s">
        <v>43</v>
      </c>
      <c r="P196" s="17">
        <v>1000</v>
      </c>
      <c r="Q196">
        <v>1</v>
      </c>
      <c r="T196" t="s">
        <v>48</v>
      </c>
    </row>
    <row r="197" spans="3:20" x14ac:dyDescent="0.3">
      <c r="C197" t="s">
        <v>24</v>
      </c>
      <c r="E197">
        <v>400</v>
      </c>
      <c r="F197">
        <f>VLOOKUP(E197,Hauteur!$A$3:$B$23,2,FALSE)</f>
        <v>2</v>
      </c>
      <c r="H197" t="str" cm="1">
        <f t="array" ref="H197">_xlfn.IFS(O197=mobilité!$B$2,mobilité!$C$2,O197=mobilité!$B$3,mobilité!$C$3,O197=mobilité!$B$4,mobilité!$C$4)</f>
        <v>Mobile</v>
      </c>
      <c r="I197">
        <f t="shared" si="5"/>
        <v>3400</v>
      </c>
      <c r="J197">
        <f>VLOOKUP(I197,'Longueur W utile'!$A$3:$B$41,2,FALSE)</f>
        <v>640</v>
      </c>
      <c r="K197">
        <v>3400</v>
      </c>
      <c r="L197">
        <v>0</v>
      </c>
      <c r="M197">
        <v>800</v>
      </c>
      <c r="N197">
        <v>0</v>
      </c>
      <c r="O197" t="s">
        <v>43</v>
      </c>
      <c r="P197" s="17">
        <v>1000</v>
      </c>
      <c r="Q197">
        <v>1</v>
      </c>
      <c r="T197" t="s">
        <v>48</v>
      </c>
    </row>
    <row r="198" spans="3:20" x14ac:dyDescent="0.3">
      <c r="C198" t="s">
        <v>24</v>
      </c>
      <c r="E198">
        <v>800</v>
      </c>
      <c r="F198">
        <f>VLOOKUP(E198,Hauteur!$A$3:$B$23,2,FALSE)</f>
        <v>4</v>
      </c>
      <c r="H198" t="str" cm="1">
        <f t="array" ref="H198">_xlfn.IFS(O198=mobilité!$B$2,mobilité!$C$2,O198=mobilité!$B$3,mobilité!$C$3,O198=mobilité!$B$4,mobilité!$C$4)</f>
        <v>Mobile</v>
      </c>
      <c r="I198">
        <f t="shared" ref="I198:I201" si="6">LARGE(K198:N198,1)</f>
        <v>1100</v>
      </c>
      <c r="J198">
        <f>VLOOKUP(I198,'Longueur W utile'!$A$3:$B$41,2,FALSE)</f>
        <v>180</v>
      </c>
      <c r="K198">
        <v>1100</v>
      </c>
      <c r="L198">
        <v>0</v>
      </c>
      <c r="M198">
        <v>1100</v>
      </c>
      <c r="N198">
        <v>0</v>
      </c>
      <c r="O198" t="s">
        <v>43</v>
      </c>
      <c r="P198" s="17">
        <v>0</v>
      </c>
      <c r="Q198">
        <v>1</v>
      </c>
      <c r="T198" t="s">
        <v>45</v>
      </c>
    </row>
    <row r="199" spans="3:20" x14ac:dyDescent="0.3">
      <c r="C199" t="s">
        <v>24</v>
      </c>
      <c r="E199">
        <v>800</v>
      </c>
      <c r="F199">
        <f>VLOOKUP(E199,Hauteur!$A$3:$B$23,2,FALSE)</f>
        <v>4</v>
      </c>
      <c r="H199" t="str" cm="1">
        <f t="array" ref="H199">_xlfn.IFS(O199=mobilité!$B$2,mobilité!$C$2,O199=mobilité!$B$3,mobilité!$C$3,O199=mobilité!$B$4,mobilité!$C$4)</f>
        <v>Mobile</v>
      </c>
      <c r="I199">
        <f t="shared" si="6"/>
        <v>1100</v>
      </c>
      <c r="J199">
        <f>VLOOKUP(I199,'Longueur W utile'!$A$3:$B$41,2,FALSE)</f>
        <v>180</v>
      </c>
      <c r="K199">
        <v>1100</v>
      </c>
      <c r="L199">
        <v>0</v>
      </c>
      <c r="M199">
        <v>1100</v>
      </c>
      <c r="N199">
        <v>0</v>
      </c>
      <c r="O199" t="s">
        <v>43</v>
      </c>
      <c r="P199" s="17">
        <v>0</v>
      </c>
      <c r="Q199">
        <v>1</v>
      </c>
      <c r="T199" t="s">
        <v>45</v>
      </c>
    </row>
    <row r="200" spans="3:20" x14ac:dyDescent="0.3">
      <c r="C200" t="s">
        <v>24</v>
      </c>
      <c r="E200">
        <v>1800</v>
      </c>
      <c r="F200">
        <f>VLOOKUP(E200,Hauteur!$A$3:$B$23,2,FALSE)</f>
        <v>9</v>
      </c>
      <c r="H200" t="str" cm="1">
        <f t="array" ref="H200">_xlfn.IFS(O200=mobilité!$B$2,mobilité!$C$2,O200=mobilité!$B$3,mobilité!$C$3,O200=mobilité!$B$4,mobilité!$C$4)</f>
        <v>Mobile</v>
      </c>
      <c r="I200">
        <f t="shared" si="6"/>
        <v>600</v>
      </c>
      <c r="J200">
        <f>VLOOKUP(I200,'Longueur W utile'!$A$3:$B$41,2,FALSE)</f>
        <v>80</v>
      </c>
      <c r="K200">
        <v>600</v>
      </c>
      <c r="L200">
        <v>0</v>
      </c>
      <c r="M200">
        <v>0</v>
      </c>
      <c r="N200">
        <v>0</v>
      </c>
      <c r="O200" t="s">
        <v>44</v>
      </c>
      <c r="P200" s="16">
        <v>0</v>
      </c>
      <c r="Q200">
        <v>1</v>
      </c>
      <c r="T200" t="s">
        <v>48</v>
      </c>
    </row>
    <row r="201" spans="3:20" x14ac:dyDescent="0.3">
      <c r="C201" t="s">
        <v>24</v>
      </c>
      <c r="E201">
        <v>1800</v>
      </c>
      <c r="F201">
        <f>VLOOKUP(E201,Hauteur!$A$3:$B$23,2,FALSE)</f>
        <v>9</v>
      </c>
      <c r="H201" t="str" cm="1">
        <f t="array" ref="H201">_xlfn.IFS(O201=mobilité!$B$2,mobilité!$C$2,O201=mobilité!$B$3,mobilité!$C$3,O201=mobilité!$B$4,mobilité!$C$4)</f>
        <v>Mobile</v>
      </c>
      <c r="I201">
        <f t="shared" si="6"/>
        <v>600</v>
      </c>
      <c r="J201">
        <f>VLOOKUP(I201,'Longueur W utile'!$A$3:$B$41,2,FALSE)</f>
        <v>80</v>
      </c>
      <c r="K201">
        <v>600</v>
      </c>
      <c r="L201">
        <v>0</v>
      </c>
      <c r="M201">
        <v>0</v>
      </c>
      <c r="N201">
        <v>0</v>
      </c>
      <c r="O201" t="s">
        <v>44</v>
      </c>
      <c r="P201" s="16">
        <v>0</v>
      </c>
      <c r="Q201">
        <v>1</v>
      </c>
      <c r="T201" t="s">
        <v>48</v>
      </c>
    </row>
  </sheetData>
  <mergeCells count="2">
    <mergeCell ref="C3:H3"/>
    <mergeCell ref="O3:Y3"/>
  </mergeCells>
  <dataValidations count="1">
    <dataValidation allowBlank="1" showInputMessage="1" showErrorMessage="1" errorTitle="Statut incorrect" error="Veuillez saisir un statut de la liste déroulante" sqref="P69:P201" xr:uid="{311960C4-D366-4275-82AE-9E764758A17D}"/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6048960-A30A-46A3-A2ED-1D62A9EBBF64}">
          <x14:formula1>
            <xm:f>mobilité!$B$2:$B$4</xm:f>
          </x14:formula1>
          <xm:sqref>O5:O68</xm:sqref>
        </x14:dataValidation>
        <x14:dataValidation type="list" allowBlank="1" showInputMessage="1" showErrorMessage="1" xr:uid="{595B07AE-77B0-4289-90C9-E911972C305B}">
          <x14:formula1>
            <xm:f>'moyen d''accès'!$A$2:$A$8</xm:f>
          </x14:formula1>
          <xm:sqref>C5:C201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C3E188-A0AC-41AB-BFE6-1FEC7F843C8E}">
  <dimension ref="B1:C4"/>
  <sheetViews>
    <sheetView workbookViewId="0">
      <selection activeCell="G13" sqref="G13"/>
    </sheetView>
  </sheetViews>
  <sheetFormatPr baseColWidth="10" defaultRowHeight="14.4" x14ac:dyDescent="0.3"/>
  <cols>
    <col min="1" max="1" width="19.33203125" customWidth="1"/>
    <col min="2" max="2" width="18.5546875" bestFit="1" customWidth="1"/>
  </cols>
  <sheetData>
    <row r="1" spans="2:3" ht="49.2" customHeight="1" x14ac:dyDescent="0.3">
      <c r="B1" t="s">
        <v>26</v>
      </c>
      <c r="C1" t="s">
        <v>30</v>
      </c>
    </row>
    <row r="2" spans="2:3" ht="49.2" customHeight="1" x14ac:dyDescent="0.3">
      <c r="B2" s="7" t="s">
        <v>42</v>
      </c>
      <c r="C2" s="7" t="s">
        <v>28</v>
      </c>
    </row>
    <row r="3" spans="2:3" ht="49.2" customHeight="1" x14ac:dyDescent="0.3">
      <c r="B3" s="7" t="s">
        <v>43</v>
      </c>
      <c r="C3" s="7" t="s">
        <v>31</v>
      </c>
    </row>
    <row r="4" spans="2:3" ht="49.2" customHeight="1" x14ac:dyDescent="0.3">
      <c r="B4" s="7" t="s">
        <v>44</v>
      </c>
      <c r="C4" s="7" t="s">
        <v>31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2FFCC1-2DD3-41CD-9EF1-FFED27CE7294}">
  <dimension ref="A1:D8"/>
  <sheetViews>
    <sheetView workbookViewId="0">
      <selection activeCell="C5" sqref="C5"/>
    </sheetView>
  </sheetViews>
  <sheetFormatPr baseColWidth="10" defaultRowHeight="14.4" x14ac:dyDescent="0.3"/>
  <cols>
    <col min="1" max="1" width="23.33203125" style="10" bestFit="1" customWidth="1"/>
    <col min="2" max="2" width="34.44140625" customWidth="1"/>
  </cols>
  <sheetData>
    <row r="1" spans="1:4" x14ac:dyDescent="0.3">
      <c r="A1" s="10" t="s">
        <v>27</v>
      </c>
      <c r="C1" t="s">
        <v>49</v>
      </c>
      <c r="D1" s="10" t="s">
        <v>35</v>
      </c>
    </row>
    <row r="2" spans="1:4" ht="74.400000000000006" customHeight="1" x14ac:dyDescent="0.3">
      <c r="A2" s="11" t="s">
        <v>20</v>
      </c>
      <c r="C2" s="13">
        <v>15031</v>
      </c>
      <c r="D2" s="10" t="s">
        <v>37</v>
      </c>
    </row>
    <row r="3" spans="1:4" ht="85.2" customHeight="1" x14ac:dyDescent="0.3">
      <c r="A3" s="11" t="s">
        <v>21</v>
      </c>
      <c r="C3" s="13">
        <v>15032</v>
      </c>
      <c r="D3" s="10" t="s">
        <v>36</v>
      </c>
    </row>
    <row r="4" spans="1:4" ht="74.400000000000006" customHeight="1" x14ac:dyDescent="0.3">
      <c r="A4" s="11" t="s">
        <v>24</v>
      </c>
      <c r="C4" s="13">
        <v>15033</v>
      </c>
      <c r="D4" s="10" t="s">
        <v>36</v>
      </c>
    </row>
    <row r="5" spans="1:4" ht="74.400000000000006" customHeight="1" x14ac:dyDescent="0.3">
      <c r="A5" s="11" t="s">
        <v>23</v>
      </c>
      <c r="C5" s="13" t="s">
        <v>40</v>
      </c>
    </row>
    <row r="6" spans="1:4" ht="74.400000000000006" customHeight="1" x14ac:dyDescent="0.3">
      <c r="A6" s="11" t="s">
        <v>25</v>
      </c>
      <c r="C6" s="13" t="s">
        <v>40</v>
      </c>
    </row>
    <row r="7" spans="1:4" ht="74.400000000000006" customHeight="1" x14ac:dyDescent="0.3">
      <c r="A7" s="11" t="s">
        <v>22</v>
      </c>
      <c r="C7" s="13" t="s">
        <v>40</v>
      </c>
    </row>
    <row r="8" spans="1:4" ht="75.599999999999994" customHeight="1" x14ac:dyDescent="0.3">
      <c r="A8" s="11" t="s">
        <v>19</v>
      </c>
      <c r="C8" s="13" t="s">
        <v>41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8E272-455F-4CE3-A957-3F481ED961F2}">
  <dimension ref="A2:B22"/>
  <sheetViews>
    <sheetView workbookViewId="0">
      <selection activeCell="B23" sqref="B23"/>
    </sheetView>
  </sheetViews>
  <sheetFormatPr baseColWidth="10" defaultRowHeight="14.4" x14ac:dyDescent="0.3"/>
  <sheetData>
    <row r="2" spans="1:2" x14ac:dyDescent="0.3">
      <c r="A2" t="s">
        <v>50</v>
      </c>
      <c r="B2" t="s">
        <v>51</v>
      </c>
    </row>
    <row r="3" spans="1:2" x14ac:dyDescent="0.3">
      <c r="A3">
        <v>200</v>
      </c>
      <c r="B3">
        <v>1</v>
      </c>
    </row>
    <row r="4" spans="1:2" x14ac:dyDescent="0.3">
      <c r="A4">
        <v>400</v>
      </c>
      <c r="B4">
        <v>2</v>
      </c>
    </row>
    <row r="5" spans="1:2" x14ac:dyDescent="0.3">
      <c r="A5">
        <v>600</v>
      </c>
      <c r="B5">
        <v>3</v>
      </c>
    </row>
    <row r="6" spans="1:2" x14ac:dyDescent="0.3">
      <c r="A6">
        <v>800</v>
      </c>
      <c r="B6">
        <v>4</v>
      </c>
    </row>
    <row r="7" spans="1:2" x14ac:dyDescent="0.3">
      <c r="A7">
        <v>1000</v>
      </c>
      <c r="B7">
        <v>5</v>
      </c>
    </row>
    <row r="8" spans="1:2" x14ac:dyDescent="0.3">
      <c r="A8">
        <v>1200</v>
      </c>
      <c r="B8">
        <v>6</v>
      </c>
    </row>
    <row r="9" spans="1:2" x14ac:dyDescent="0.3">
      <c r="A9">
        <v>1400</v>
      </c>
      <c r="B9">
        <v>7</v>
      </c>
    </row>
    <row r="10" spans="1:2" x14ac:dyDescent="0.3">
      <c r="A10">
        <v>1600</v>
      </c>
      <c r="B10">
        <v>8</v>
      </c>
    </row>
    <row r="11" spans="1:2" x14ac:dyDescent="0.3">
      <c r="A11">
        <v>1800</v>
      </c>
      <c r="B11">
        <v>9</v>
      </c>
    </row>
    <row r="12" spans="1:2" x14ac:dyDescent="0.3">
      <c r="A12">
        <v>2000</v>
      </c>
      <c r="B12">
        <v>10</v>
      </c>
    </row>
    <row r="13" spans="1:2" x14ac:dyDescent="0.3">
      <c r="A13">
        <v>2200</v>
      </c>
      <c r="B13">
        <v>11</v>
      </c>
    </row>
    <row r="14" spans="1:2" x14ac:dyDescent="0.3">
      <c r="A14">
        <v>2400</v>
      </c>
      <c r="B14">
        <v>12</v>
      </c>
    </row>
    <row r="15" spans="1:2" x14ac:dyDescent="0.3">
      <c r="A15">
        <v>2600</v>
      </c>
      <c r="B15">
        <v>13</v>
      </c>
    </row>
    <row r="16" spans="1:2" x14ac:dyDescent="0.3">
      <c r="A16">
        <v>2800</v>
      </c>
      <c r="B16">
        <v>14</v>
      </c>
    </row>
    <row r="17" spans="1:2" x14ac:dyDescent="0.3">
      <c r="A17">
        <v>3000</v>
      </c>
      <c r="B17">
        <v>15</v>
      </c>
    </row>
    <row r="18" spans="1:2" x14ac:dyDescent="0.3">
      <c r="A18">
        <v>3200</v>
      </c>
      <c r="B18">
        <v>16</v>
      </c>
    </row>
    <row r="19" spans="1:2" x14ac:dyDescent="0.3">
      <c r="A19">
        <v>3400</v>
      </c>
      <c r="B19">
        <v>17</v>
      </c>
    </row>
    <row r="20" spans="1:2" x14ac:dyDescent="0.3">
      <c r="A20">
        <v>3600</v>
      </c>
      <c r="B20">
        <v>18</v>
      </c>
    </row>
    <row r="21" spans="1:2" x14ac:dyDescent="0.3">
      <c r="A21">
        <v>3800</v>
      </c>
      <c r="B21">
        <v>19</v>
      </c>
    </row>
    <row r="22" spans="1:2" x14ac:dyDescent="0.3">
      <c r="A22">
        <v>4000</v>
      </c>
      <c r="B22">
        <v>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BEF0A8-66CD-465E-A8FF-5D99AF5ADF3B}">
  <dimension ref="A2:B41"/>
  <sheetViews>
    <sheetView workbookViewId="0">
      <selection activeCell="A9" sqref="A9"/>
    </sheetView>
  </sheetViews>
  <sheetFormatPr baseColWidth="10" defaultRowHeight="14.4" x14ac:dyDescent="0.3"/>
  <cols>
    <col min="1" max="1" width="15.77734375" bestFit="1" customWidth="1"/>
  </cols>
  <sheetData>
    <row r="2" spans="1:2" x14ac:dyDescent="0.3">
      <c r="A2" t="s">
        <v>52</v>
      </c>
      <c r="B2" t="s">
        <v>53</v>
      </c>
    </row>
    <row r="3" spans="1:2" x14ac:dyDescent="0.3">
      <c r="A3">
        <v>200</v>
      </c>
      <c r="B3">
        <v>0</v>
      </c>
    </row>
    <row r="4" spans="1:2" x14ac:dyDescent="0.3">
      <c r="A4">
        <v>300</v>
      </c>
      <c r="B4">
        <v>20</v>
      </c>
    </row>
    <row r="5" spans="1:2" x14ac:dyDescent="0.3">
      <c r="A5">
        <v>400</v>
      </c>
      <c r="B5">
        <v>40</v>
      </c>
    </row>
    <row r="6" spans="1:2" x14ac:dyDescent="0.3">
      <c r="A6">
        <v>500</v>
      </c>
      <c r="B6">
        <v>60</v>
      </c>
    </row>
    <row r="7" spans="1:2" x14ac:dyDescent="0.3">
      <c r="A7">
        <v>600</v>
      </c>
      <c r="B7">
        <v>80</v>
      </c>
    </row>
    <row r="8" spans="1:2" x14ac:dyDescent="0.3">
      <c r="A8">
        <v>700</v>
      </c>
      <c r="B8">
        <v>100</v>
      </c>
    </row>
    <row r="9" spans="1:2" x14ac:dyDescent="0.3">
      <c r="A9">
        <v>800</v>
      </c>
      <c r="B9">
        <v>120</v>
      </c>
    </row>
    <row r="10" spans="1:2" x14ac:dyDescent="0.3">
      <c r="A10">
        <v>900</v>
      </c>
      <c r="B10">
        <v>140</v>
      </c>
    </row>
    <row r="11" spans="1:2" x14ac:dyDescent="0.3">
      <c r="A11">
        <v>1000</v>
      </c>
      <c r="B11">
        <v>160</v>
      </c>
    </row>
    <row r="12" spans="1:2" x14ac:dyDescent="0.3">
      <c r="A12">
        <v>1100</v>
      </c>
      <c r="B12">
        <v>180</v>
      </c>
    </row>
    <row r="13" spans="1:2" x14ac:dyDescent="0.3">
      <c r="A13">
        <v>1200</v>
      </c>
      <c r="B13">
        <v>200</v>
      </c>
    </row>
    <row r="14" spans="1:2" x14ac:dyDescent="0.3">
      <c r="A14">
        <v>1300</v>
      </c>
      <c r="B14">
        <v>220</v>
      </c>
    </row>
    <row r="15" spans="1:2" x14ac:dyDescent="0.3">
      <c r="A15">
        <v>1400</v>
      </c>
      <c r="B15">
        <v>240</v>
      </c>
    </row>
    <row r="16" spans="1:2" x14ac:dyDescent="0.3">
      <c r="A16">
        <v>1500</v>
      </c>
      <c r="B16">
        <v>260</v>
      </c>
    </row>
    <row r="17" spans="1:2" x14ac:dyDescent="0.3">
      <c r="A17">
        <v>1600</v>
      </c>
      <c r="B17">
        <v>280</v>
      </c>
    </row>
    <row r="18" spans="1:2" x14ac:dyDescent="0.3">
      <c r="A18">
        <v>1700</v>
      </c>
      <c r="B18">
        <v>300</v>
      </c>
    </row>
    <row r="19" spans="1:2" x14ac:dyDescent="0.3">
      <c r="A19">
        <v>1800</v>
      </c>
      <c r="B19">
        <v>320</v>
      </c>
    </row>
    <row r="20" spans="1:2" x14ac:dyDescent="0.3">
      <c r="A20">
        <v>1900</v>
      </c>
      <c r="B20">
        <v>340</v>
      </c>
    </row>
    <row r="21" spans="1:2" x14ac:dyDescent="0.3">
      <c r="A21">
        <v>2000</v>
      </c>
      <c r="B21">
        <v>360</v>
      </c>
    </row>
    <row r="22" spans="1:2" x14ac:dyDescent="0.3">
      <c r="A22">
        <v>2100</v>
      </c>
      <c r="B22">
        <v>380</v>
      </c>
    </row>
    <row r="23" spans="1:2" x14ac:dyDescent="0.3">
      <c r="A23">
        <v>2200</v>
      </c>
      <c r="B23">
        <v>400</v>
      </c>
    </row>
    <row r="24" spans="1:2" x14ac:dyDescent="0.3">
      <c r="A24">
        <v>2300</v>
      </c>
      <c r="B24">
        <v>420</v>
      </c>
    </row>
    <row r="25" spans="1:2" x14ac:dyDescent="0.3">
      <c r="A25">
        <v>2400</v>
      </c>
      <c r="B25">
        <v>440</v>
      </c>
    </row>
    <row r="26" spans="1:2" x14ac:dyDescent="0.3">
      <c r="A26">
        <v>2500</v>
      </c>
      <c r="B26">
        <v>460</v>
      </c>
    </row>
    <row r="27" spans="1:2" x14ac:dyDescent="0.3">
      <c r="A27">
        <v>2600</v>
      </c>
      <c r="B27">
        <v>480</v>
      </c>
    </row>
    <row r="28" spans="1:2" x14ac:dyDescent="0.3">
      <c r="A28">
        <v>2700</v>
      </c>
      <c r="B28">
        <v>500</v>
      </c>
    </row>
    <row r="29" spans="1:2" x14ac:dyDescent="0.3">
      <c r="A29">
        <v>2800</v>
      </c>
      <c r="B29">
        <v>520</v>
      </c>
    </row>
    <row r="30" spans="1:2" x14ac:dyDescent="0.3">
      <c r="A30">
        <v>2900</v>
      </c>
      <c r="B30">
        <v>540</v>
      </c>
    </row>
    <row r="31" spans="1:2" x14ac:dyDescent="0.3">
      <c r="A31">
        <v>3000</v>
      </c>
      <c r="B31">
        <v>560</v>
      </c>
    </row>
    <row r="32" spans="1:2" x14ac:dyDescent="0.3">
      <c r="A32">
        <v>3100</v>
      </c>
      <c r="B32">
        <v>580</v>
      </c>
    </row>
    <row r="33" spans="1:2" x14ac:dyDescent="0.3">
      <c r="A33">
        <v>3200</v>
      </c>
      <c r="B33">
        <v>600</v>
      </c>
    </row>
    <row r="34" spans="1:2" x14ac:dyDescent="0.3">
      <c r="A34">
        <v>3300</v>
      </c>
      <c r="B34">
        <v>620</v>
      </c>
    </row>
    <row r="35" spans="1:2" x14ac:dyDescent="0.3">
      <c r="A35">
        <v>3400</v>
      </c>
      <c r="B35">
        <v>640</v>
      </c>
    </row>
    <row r="36" spans="1:2" x14ac:dyDescent="0.3">
      <c r="A36">
        <v>3500</v>
      </c>
      <c r="B36">
        <v>660</v>
      </c>
    </row>
    <row r="37" spans="1:2" x14ac:dyDescent="0.3">
      <c r="A37">
        <v>3600</v>
      </c>
      <c r="B37">
        <v>680</v>
      </c>
    </row>
    <row r="38" spans="1:2" x14ac:dyDescent="0.3">
      <c r="A38">
        <v>3700</v>
      </c>
      <c r="B38">
        <v>700</v>
      </c>
    </row>
    <row r="39" spans="1:2" x14ac:dyDescent="0.3">
      <c r="A39">
        <v>3800</v>
      </c>
      <c r="B39">
        <v>720</v>
      </c>
    </row>
    <row r="40" spans="1:2" x14ac:dyDescent="0.3">
      <c r="A40">
        <v>3900</v>
      </c>
      <c r="B40">
        <v>740</v>
      </c>
    </row>
    <row r="41" spans="1:2" x14ac:dyDescent="0.3">
      <c r="A41">
        <v>4000</v>
      </c>
      <c r="B41">
        <v>760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DD4A155-F1D2-49E2-B956-9FE8E7A4AC8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création de n°</vt:lpstr>
      <vt:lpstr>mobilité</vt:lpstr>
      <vt:lpstr>moyen d'accès</vt:lpstr>
      <vt:lpstr>Hauteur</vt:lpstr>
      <vt:lpstr>Longueur W utile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BILLON ALEXIS</dc:creator>
  <cp:lastModifiedBy>MAUDIER-HERVÉ KILLIAN</cp:lastModifiedBy>
  <dcterms:created xsi:type="dcterms:W3CDTF">2023-01-11T07:22:09Z</dcterms:created>
  <dcterms:modified xsi:type="dcterms:W3CDTF">2023-01-17T10:20:57Z</dcterms:modified>
</cp:coreProperties>
</file>