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Mélissa\Documents\DOCUMENT EXCEL\"/>
    </mc:Choice>
  </mc:AlternateContent>
  <xr:revisionPtr revIDLastSave="0" documentId="8_{BE52D7CA-BC64-489A-803B-1BEF75892C3A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euil1" sheetId="27" r:id="rId1"/>
    <sheet name="BDD" sheetId="1" r:id="rId2"/>
    <sheet name="Liste BDD" sheetId="20" r:id="rId3"/>
  </sheets>
  <functionGroups builtInGroupCount="19"/>
  <definedNames>
    <definedName name="_listeBanque">Tableau2[[BANQUE ]]</definedName>
    <definedName name="_listeGarantie">'Liste BDD'!$B$2:$B$3</definedName>
    <definedName name="_listePersonne">'Liste BDD'!$D$2:$D$5</definedName>
    <definedName name="_listeProvenance">'Liste BDD'!$C$2:$C$3</definedName>
    <definedName name="NUM_FACT">#REF!</definedName>
  </definedNames>
  <calcPr calcId="191029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4" i="1" l="1"/>
  <c r="J23" i="1"/>
  <c r="K24" i="1" l="1"/>
  <c r="K2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COURRIER1" description="Connexion à la requête « COURRIER » dans le classeur." type="5" refreshedVersion="8">
    <dbPr connection="Provider=Microsoft.Mashup.OleDb.1;Data Source=$Workbook$;Location=COURRIER;Extended Properties=&quot;&quot;" command="SELECT * FROM [COURRIER]"/>
  </connection>
  <connection id="2" xr16:uid="{00000000-0015-0000-FFFF-FFFF01000000}" keepAlive="1" name="Requête - NUM_FACT" description="Connexion à la requête « NUM_FACT » dans le classeur." type="5" refreshedVersion="6">
    <dbPr connection="Provider=Microsoft.Mashup.OleDb.1;Data Source=$Workbook$;Location=NUM_FACT;Extended Properties=&quot;&quot;" command="SELECT * FROM [NUM_FACT]"/>
  </connection>
  <connection id="3" xr16:uid="{00000000-0015-0000-FFFF-FFFF02000000}" keepAlive="1" name="Requête - t_factures" description="Connexion à la requête « t_factures » dans le classeur." type="5" refreshedVersion="8" background="1" saveData="1">
    <dbPr connection="Provider=Microsoft.Mashup.OleDb.1;Data Source=$Workbook$;Location=t_factures;Extended Properties=&quot;&quot;" command="SELECT * FROM [t_factures]"/>
  </connection>
  <connection id="4" xr16:uid="{00000000-0015-0000-FFFF-FFFF03000000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<sst xmlns="http://schemas.openxmlformats.org/spreadsheetml/2006/main" count="45" uniqueCount="34">
  <si>
    <t>n° facture</t>
  </si>
  <si>
    <t>opp</t>
  </si>
  <si>
    <t>Dossier avec garantie</t>
  </si>
  <si>
    <t>Mandat</t>
  </si>
  <si>
    <t>Noms</t>
  </si>
  <si>
    <t>PROVENANCE</t>
  </si>
  <si>
    <t>POURCENTAGE</t>
  </si>
  <si>
    <t>TRAITE PAR</t>
  </si>
  <si>
    <t>OUI</t>
  </si>
  <si>
    <t>NON</t>
  </si>
  <si>
    <t>Financement</t>
  </si>
  <si>
    <t>Banque</t>
  </si>
  <si>
    <t xml:space="preserve">Date </t>
  </si>
  <si>
    <t xml:space="preserve">BANQUE </t>
  </si>
  <si>
    <t>DOSSIER AVEC GARANTIE</t>
  </si>
  <si>
    <t>TRAITEE PAR</t>
  </si>
  <si>
    <t>Montant</t>
  </si>
  <si>
    <t>CAROLE</t>
  </si>
  <si>
    <t>ARTHUR</t>
  </si>
  <si>
    <t>VALERIE</t>
  </si>
  <si>
    <t>KARINE</t>
  </si>
  <si>
    <t>3</t>
  </si>
  <si>
    <t>2</t>
  </si>
  <si>
    <t>LISTE 1</t>
  </si>
  <si>
    <t>LISTE 2</t>
  </si>
  <si>
    <t>BARTHELEMY</t>
  </si>
  <si>
    <t>01/06/2022</t>
  </si>
  <si>
    <t>456555</t>
  </si>
  <si>
    <t>130000</t>
  </si>
  <si>
    <t>5400</t>
  </si>
  <si>
    <t>20/06/2022</t>
  </si>
  <si>
    <t>445563</t>
  </si>
  <si>
    <t>123000</t>
  </si>
  <si>
    <t>4500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</si>
</sst>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6" formatCode="#,##0\ &quot;€&quot;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0" fillId="2" borderId="0" xfId="0" applyFill="1"/>
    <xf numFmtId="14" fontId="0" fillId="0" borderId="0" xfId="0" applyNumberFormat="1" applyAlignment="1"/>
    <xf numFmtId="2" fontId="0" fillId="0" borderId="0" xfId="0" applyNumberFormat="1"/>
    <xf numFmtId="2" fontId="0" fillId="2" borderId="0" xfId="0" applyNumberFormat="1" applyFill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0" xfId="0" applyFont="1" applyFill="1"/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 vertical="center"/>
    </xf>
    <xf numFmtId="14" fontId="4" fillId="0" borderId="0" xfId="1" applyNumberFormat="1" applyFont="1" applyAlignment="1">
      <alignment horizontal="left" vertical="center"/>
    </xf>
    <xf numFmtId="166" fontId="0" fillId="0" borderId="0" xfId="0" applyNumberForma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2">
    <cellStyle name="Lien hypertexte" xfId="1" builtinId="8"/>
    <cellStyle name="Normal" xfId="0" builtinId="0"/>
  </cellStyles>
  <dxfs count="15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53340</xdr:colOff>
          <xdr:row>0</xdr:row>
          <xdr:rowOff>106680</xdr:rowOff>
        </xdr:from>
        <xdr:to>
          <xdr:col>14</xdr:col>
          <xdr:colOff>601980</xdr:colOff>
          <xdr:row>2</xdr:row>
          <xdr:rowOff>175260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Saisir une facture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élissa" refreshedDate="44728.729955902774" createdVersion="6" refreshedVersion="8" minRefreshableVersion="3" recordCount="20" xr:uid="{00000000-000A-0000-FFFF-FFFF04000000}">
  <cacheSource type="worksheet">
    <worksheetSource name="t_factures"/>
  </cacheSource>
  <cacheFields count="12">
    <cacheField name="Date " numFmtId="14">
      <sharedItems containsDate="1" containsMixedTypes="1" minDate="2022-01-05T00:00:00" maxDate="2022-01-06T00:00:00"/>
    </cacheField>
    <cacheField name="n° facture" numFmtId="0">
      <sharedItems containsMixedTypes="1" containsNumber="1" containsInteger="1" minValue="13" maxValue="40" count="12">
        <n v="24"/>
        <n v="13"/>
        <n v="25"/>
        <s v="25"/>
        <s v="26"/>
        <s v="27"/>
        <s v="28"/>
        <s v="29"/>
        <n v="29" u="1"/>
        <n v="30" u="1"/>
        <n v="31" u="1"/>
        <n v="40" u="1"/>
      </sharedItems>
    </cacheField>
    <cacheField name="opp" numFmtId="0">
      <sharedItems containsMixedTypes="1" containsNumber="1" containsInteger="1" minValue="246334" maxValue="264975"/>
    </cacheField>
    <cacheField name="Noms" numFmtId="0">
      <sharedItems/>
    </cacheField>
    <cacheField name="Financement" numFmtId="164">
      <sharedItems containsMixedTypes="1" containsNumber="1" containsInteger="1" minValue="41778" maxValue="99100"/>
    </cacheField>
    <cacheField name="Mandat" numFmtId="164">
      <sharedItems containsMixedTypes="1" containsNumber="1" minValue="1144.5999999999999" maxValue="5450.5"/>
    </cacheField>
    <cacheField name="Banque" numFmtId="164">
      <sharedItems/>
    </cacheField>
    <cacheField name="Dossier avec garantie" numFmtId="0">
      <sharedItems/>
    </cacheField>
    <cacheField name="PROVENANCE" numFmtId="0">
      <sharedItems/>
    </cacheField>
    <cacheField name="POURCENTAGE" numFmtId="1">
      <sharedItems containsMixedTypes="1" containsNumber="1" containsInteger="1" minValue="70" maxValue="70"/>
    </cacheField>
    <cacheField name="Montant" numFmtId="0">
      <sharedItems containsMixedTypes="1" containsNumber="1" minValue="360.91999999999996" maxValue="4905.45"/>
    </cacheField>
    <cacheField name="TRAITE PA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s v="05/01/2022"/>
    <x v="0"/>
    <n v="264975"/>
    <s v="FOUCAUD"/>
    <n v="41778"/>
    <n v="2117"/>
    <s v="SYGMA"/>
    <s v="NON"/>
    <s v="CRE10FILEADS"/>
    <s v="40"/>
    <n v="846.80000000000007"/>
    <s v="MELISSA"/>
  </r>
  <r>
    <d v="2022-01-05T00:00:00"/>
    <x v="0"/>
    <n v="246334"/>
    <s v="POTHIN"/>
    <n v="99100"/>
    <n v="5450.5"/>
    <s v="CREATIS"/>
    <s v="NON"/>
    <s v="PERSO"/>
    <s v="100"/>
    <n v="4905.45"/>
    <s v="MELISSA"/>
  </r>
  <r>
    <s v="05/01/2022"/>
    <x v="1"/>
    <s v=""/>
    <s v="POTHIN"/>
    <s v=""/>
    <n v="1144.5999999999999"/>
    <s v="CREATIS"/>
    <s v="NON"/>
    <s v="PERSO"/>
    <s v="100"/>
    <n v="1144.5999999999999"/>
    <s v="MELISSA"/>
  </r>
  <r>
    <s v="20/01/2022"/>
    <x v="2"/>
    <n v="246453"/>
    <s v="LARREDE"/>
    <n v="80475"/>
    <n v="2012"/>
    <s v="SYGMA"/>
    <s v="NON"/>
    <s v="CRE10FILEADS"/>
    <s v="40"/>
    <n v="804.80000000000007"/>
    <s v="MELISSA"/>
  </r>
  <r>
    <s v="20/01/2022"/>
    <x v="3"/>
    <s v="245974"/>
    <s v="GIRAULT"/>
    <s v="110000"/>
    <s v="3500"/>
    <s v="CFCAL"/>
    <s v="OUI"/>
    <s v="PERSO"/>
    <n v="70"/>
    <n v="2450"/>
    <s v="MELISSA"/>
  </r>
  <r>
    <s v="20/01/2022"/>
    <x v="3"/>
    <s v=""/>
    <s v="CLEMENCEAU"/>
    <s v="111592"/>
    <s v="5580"/>
    <s v="SYGMA"/>
    <s v="OUI"/>
    <s v="PERSO"/>
    <n v="70"/>
    <n v="3906"/>
    <s v="MELISSA"/>
  </r>
  <r>
    <s v="05/02/2022"/>
    <x v="4"/>
    <s v="264836"/>
    <s v="BARATON"/>
    <s v="54640"/>
    <s v="2040"/>
    <s v="CREDILIFT"/>
    <s v="NON"/>
    <s v="PERSO"/>
    <n v="70"/>
    <n v="1428"/>
    <s v="MELISSA"/>
  </r>
  <r>
    <s v="05/02/2022"/>
    <x v="4"/>
    <s v="246666"/>
    <s v="RIOU"/>
    <s v="315000"/>
    <s v="5000"/>
    <s v="CFCAL"/>
    <s v="OUI"/>
    <s v="PERSO"/>
    <n v="70"/>
    <n v="3500"/>
    <s v="MELISSA"/>
  </r>
  <r>
    <s v="20/02/2022"/>
    <x v="5"/>
    <s v="195151"/>
    <s v="CRUDELI"/>
    <s v="45115"/>
    <s v="902,30"/>
    <s v="CGI"/>
    <s v="NON"/>
    <s v="CRE10FILEADS"/>
    <s v="40"/>
    <n v="360.91999999999996"/>
    <s v="MELISSA"/>
  </r>
  <r>
    <s v="20/02/2022"/>
    <x v="5"/>
    <s v="266796"/>
    <s v="BRIATTE"/>
    <s v="40431"/>
    <s v="1809"/>
    <s v="SYGMA"/>
    <s v="NON"/>
    <s v="CRE10FILEADS"/>
    <s v="40"/>
    <n v="723.6"/>
    <s v="MELISSA"/>
  </r>
  <r>
    <s v="05/03/2022"/>
    <x v="6"/>
    <s v="266880"/>
    <s v="REALINI"/>
    <s v="47071"/>
    <s v="2305"/>
    <s v="SYGMA"/>
    <s v="NON"/>
    <s v="CRE10FILEADS"/>
    <s v="40"/>
    <n v="922"/>
    <s v="MELISSA"/>
  </r>
  <r>
    <s v="05/03/2022"/>
    <x v="6"/>
    <s v="263984"/>
    <s v="DENIMAL"/>
    <s v="232000"/>
    <s v="2500"/>
    <s v="CFCAL"/>
    <s v="OUI"/>
    <s v="PERSO"/>
    <n v="70"/>
    <n v="1750"/>
    <s v="MELISSA"/>
  </r>
  <r>
    <s v="05/03/2022"/>
    <x v="6"/>
    <s v="246771"/>
    <s v="DELDICQUE"/>
    <n v="97000"/>
    <s v="3000"/>
    <s v="CFCAL"/>
    <s v="OUI"/>
    <s v="CRE10FILEADS"/>
    <s v="40"/>
    <n v="1200"/>
    <s v="MELISSA"/>
  </r>
  <r>
    <s v="05/03/2022"/>
    <x v="7"/>
    <s v="246453"/>
    <s v="LARREDE"/>
    <s v="80475"/>
    <s v="2012"/>
    <s v="SYGMA"/>
    <s v="NON"/>
    <s v="CRE10FILEADS"/>
    <s v="40"/>
    <n v="804.80000000000007"/>
    <s v="MELISSA"/>
  </r>
  <r>
    <s v="05/03/2022"/>
    <x v="7"/>
    <s v="245874"/>
    <s v="GIRAULT"/>
    <s v="110000"/>
    <s v="3500"/>
    <s v="CFCAL"/>
    <s v="NON"/>
    <s v="PERSO"/>
    <s v="100"/>
    <s v="3500"/>
    <s v="MELISSA"/>
  </r>
  <r>
    <s v="05/03/2022"/>
    <x v="7"/>
    <s v="34159"/>
    <s v="CLEMANCEAU"/>
    <s v="111592"/>
    <s v="5580"/>
    <s v="SYGMA"/>
    <s v="OUI"/>
    <s v="PERSO"/>
    <s v="100"/>
    <s v="5580"/>
    <s v="MELISSA"/>
  </r>
  <r>
    <s v="05/03/2022"/>
    <x v="7"/>
    <s v="264836"/>
    <s v="BARATON"/>
    <s v="54640"/>
    <s v="2040"/>
    <s v="CREDILIFT"/>
    <s v="NON"/>
    <s v="PERSO"/>
    <s v="100"/>
    <s v="2040"/>
    <s v="MELISSA"/>
  </r>
  <r>
    <s v="05/03/2022"/>
    <x v="7"/>
    <s v="246666"/>
    <s v="RIOU"/>
    <s v="3150000"/>
    <s v="5000"/>
    <s v="CFCAL"/>
    <s v="OUI"/>
    <s v="PERSO"/>
    <s v="100"/>
    <s v="5000"/>
    <s v="MELISSA"/>
  </r>
  <r>
    <s v="05/03/2022"/>
    <x v="7"/>
    <s v="195151"/>
    <s v="CRUDELI"/>
    <s v="45115"/>
    <s v="902,30"/>
    <s v="CGI"/>
    <s v="NON"/>
    <s v="CRE10FILEADS"/>
    <s v="40"/>
    <n v="360.91999999999996"/>
    <s v="MELISSA"/>
  </r>
  <r>
    <s v="05/03/2022"/>
    <x v="7"/>
    <s v="266796"/>
    <s v="BRIATTE"/>
    <s v="40431"/>
    <s v="1809"/>
    <s v="SYGMA"/>
    <s v="NON"/>
    <s v="CRE10FILEADS"/>
    <s v="40"/>
    <n v="723.6"/>
    <s v="MELISSA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8039628-7133-4FE7-9673-91B76240B6C5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outline="1" outlineData="1" multipleFieldFilters="0">
  <location ref="A3:C20" firstHeaderRow="1" firstDataRow="1" firstDataCol="0"/>
  <pivotFields count="12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factures" displayName="t_factures" ref="A1:L24" totalsRowShown="0" headerRowDxfId="14" dataDxfId="13">
  <autoFilter ref="A1:L24" xr:uid="{00000000-0009-0000-0100-000001000000}"/>
  <tableColumns count="12">
    <tableColumn id="1" xr3:uid="{00000000-0010-0000-0000-000001000000}" name="Date " dataDxfId="12"/>
    <tableColumn id="3" xr3:uid="{00000000-0010-0000-0000-000003000000}" name="n° facture" dataDxfId="11"/>
    <tableColumn id="4" xr3:uid="{00000000-0010-0000-0000-000004000000}" name="opp" dataDxfId="10"/>
    <tableColumn id="5" xr3:uid="{00000000-0010-0000-0000-000005000000}" name="Noms" dataDxfId="9"/>
    <tableColumn id="6" xr3:uid="{00000000-0010-0000-0000-000006000000}" name="Financement" dataDxfId="8"/>
    <tableColumn id="7" xr3:uid="{00000000-0010-0000-0000-000007000000}" name="Mandat" dataDxfId="7">
      <calculatedColumnFormula>IF(t_factures[[#This Row],[POURCENTAGE]]="100",t_factures[[#This Row],[Financement]],t_factures[[#This Row],[Financement]]/100*40)</calculatedColumnFormula>
    </tableColumn>
    <tableColumn id="16" xr3:uid="{00000000-0010-0000-0000-000010000000}" name="Banque" dataDxfId="6"/>
    <tableColumn id="10" xr3:uid="{00000000-0010-0000-0000-00000A000000}" name="Dossier avec garantie" dataDxfId="5"/>
    <tableColumn id="2" xr3:uid="{00000000-0010-0000-0000-000002000000}" name="PROVENANCE" dataDxfId="4"/>
    <tableColumn id="12" xr3:uid="{00000000-0010-0000-0000-00000C000000}" name="POURCENTAGE" dataDxfId="3">
      <calculatedColumnFormula>IF(t_factures[[#This Row],[PROVENANCE]]="PERSO","100","40")</calculatedColumnFormula>
    </tableColumn>
    <tableColumn id="14" xr3:uid="{5A178C70-DA3C-4873-B675-CCD0125AFE62}" name="Montant" dataDxfId="2">
      <calculatedColumnFormula>IF(t_factures[[#This Row],[POURCENTAGE]]="100",t_factures[[#This Row],[Mandat]],t_factures[[#This Row],[Mandat]]/100*40)</calculatedColumnFormula>
    </tableColumn>
    <tableColumn id="13" xr3:uid="{00000000-0010-0000-0000-00000D000000}" name="TRAITE PAR" dataDxfId="1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7EF8B70-2014-4621-93F0-2624A8122604}" name="Tableau2" displayName="Tableau2" ref="A1:D8" totalsRowShown="0" headerRowDxfId="0">
  <tableColumns count="4">
    <tableColumn id="1" xr3:uid="{209BCC2C-A15C-4703-82BC-12515DCF3B65}" name="BANQUE "/>
    <tableColumn id="2" xr3:uid="{87DDC52F-50B4-4894-8D85-950FFE31F855}" name="DOSSIER AVEC GARANTIE"/>
    <tableColumn id="3" xr3:uid="{7D709CF1-EED4-4C1A-8B8D-8FCE8E4743F1}" name="PROVENANCE"/>
    <tableColumn id="4" xr3:uid="{F3BC6E05-A8E8-4ACA-A899-8172D62C3296}" name="TRAITEE PAR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4BDD2-97D5-4E3F-AEBF-0D4FFFCF7BDA}">
  <sheetPr codeName="Feuil6"/>
  <dimension ref="A3:C20"/>
  <sheetViews>
    <sheetView workbookViewId="0">
      <selection activeCell="A3" sqref="A3"/>
    </sheetView>
  </sheetViews>
  <sheetFormatPr baseColWidth="10" defaultRowHeight="14.4" x14ac:dyDescent="0.3"/>
  <sheetData>
    <row r="3" spans="1:3" x14ac:dyDescent="0.3">
      <c r="A3" s="13"/>
      <c r="B3" s="14"/>
      <c r="C3" s="15"/>
    </row>
    <row r="4" spans="1:3" x14ac:dyDescent="0.3">
      <c r="A4" s="16"/>
      <c r="B4" s="17"/>
      <c r="C4" s="18"/>
    </row>
    <row r="5" spans="1:3" x14ac:dyDescent="0.3">
      <c r="A5" s="16"/>
      <c r="B5" s="17"/>
      <c r="C5" s="18"/>
    </row>
    <row r="6" spans="1:3" x14ac:dyDescent="0.3">
      <c r="A6" s="16"/>
      <c r="B6" s="17"/>
      <c r="C6" s="18"/>
    </row>
    <row r="7" spans="1:3" x14ac:dyDescent="0.3">
      <c r="A7" s="16"/>
      <c r="B7" s="17"/>
      <c r="C7" s="18"/>
    </row>
    <row r="8" spans="1:3" x14ac:dyDescent="0.3">
      <c r="A8" s="16"/>
      <c r="B8" s="17"/>
      <c r="C8" s="18"/>
    </row>
    <row r="9" spans="1:3" x14ac:dyDescent="0.3">
      <c r="A9" s="16"/>
      <c r="B9" s="17"/>
      <c r="C9" s="18"/>
    </row>
    <row r="10" spans="1:3" x14ac:dyDescent="0.3">
      <c r="A10" s="16"/>
      <c r="B10" s="17"/>
      <c r="C10" s="18"/>
    </row>
    <row r="11" spans="1:3" x14ac:dyDescent="0.3">
      <c r="A11" s="16"/>
      <c r="B11" s="17"/>
      <c r="C11" s="18"/>
    </row>
    <row r="12" spans="1:3" x14ac:dyDescent="0.3">
      <c r="A12" s="16"/>
      <c r="B12" s="17"/>
      <c r="C12" s="18"/>
    </row>
    <row r="13" spans="1:3" x14ac:dyDescent="0.3">
      <c r="A13" s="16"/>
      <c r="B13" s="17"/>
      <c r="C13" s="18"/>
    </row>
    <row r="14" spans="1:3" x14ac:dyDescent="0.3">
      <c r="A14" s="16"/>
      <c r="B14" s="17"/>
      <c r="C14" s="18"/>
    </row>
    <row r="15" spans="1:3" x14ac:dyDescent="0.3">
      <c r="A15" s="16"/>
      <c r="B15" s="17"/>
      <c r="C15" s="18"/>
    </row>
    <row r="16" spans="1:3" x14ac:dyDescent="0.3">
      <c r="A16" s="16"/>
      <c r="B16" s="17"/>
      <c r="C16" s="18"/>
    </row>
    <row r="17" spans="1:3" x14ac:dyDescent="0.3">
      <c r="A17" s="16"/>
      <c r="B17" s="17"/>
      <c r="C17" s="18"/>
    </row>
    <row r="18" spans="1:3" x14ac:dyDescent="0.3">
      <c r="A18" s="16"/>
      <c r="B18" s="17"/>
      <c r="C18" s="18"/>
    </row>
    <row r="19" spans="1:3" x14ac:dyDescent="0.3">
      <c r="A19" s="16"/>
      <c r="B19" s="17"/>
      <c r="C19" s="18"/>
    </row>
    <row r="20" spans="1:3" x14ac:dyDescent="0.3">
      <c r="A20" s="19"/>
      <c r="B20" s="20"/>
      <c r="C20" s="2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0.39997558519241921"/>
  </sheetPr>
  <dimension ref="A1:O24"/>
  <sheetViews>
    <sheetView tabSelected="1" zoomScaleNormal="100" workbookViewId="0">
      <selection activeCell="E24" sqref="E24"/>
    </sheetView>
  </sheetViews>
  <sheetFormatPr baseColWidth="10" defaultColWidth="11.44140625" defaultRowHeight="14.4" x14ac:dyDescent="0.3"/>
  <cols>
    <col min="1" max="1" width="11.5546875" customWidth="1"/>
    <col min="2" max="2" width="9.5546875" bestFit="1" customWidth="1"/>
    <col min="3" max="3" width="12.77734375" customWidth="1"/>
    <col min="4" max="4" width="13.33203125" customWidth="1"/>
    <col min="5" max="5" width="12.77734375" bestFit="1" customWidth="1"/>
    <col min="6" max="6" width="13.44140625" customWidth="1"/>
    <col min="7" max="7" width="12.5546875" customWidth="1"/>
    <col min="8" max="8" width="21.6640625" customWidth="1"/>
    <col min="9" max="9" width="16.21875" customWidth="1"/>
    <col min="10" max="10" width="14.5546875" style="3" bestFit="1" customWidth="1"/>
    <col min="11" max="11" width="14.5546875" style="3" customWidth="1"/>
    <col min="12" max="12" width="11" bestFit="1" customWidth="1"/>
    <col min="13" max="13" width="12.6640625" customWidth="1"/>
    <col min="14" max="14" width="13.6640625" customWidth="1"/>
    <col min="15" max="15" width="13.44140625" bestFit="1" customWidth="1"/>
  </cols>
  <sheetData>
    <row r="1" spans="1:15" x14ac:dyDescent="0.3">
      <c r="A1" s="1" t="s">
        <v>12</v>
      </c>
      <c r="B1" s="1" t="s">
        <v>0</v>
      </c>
      <c r="C1" s="1" t="s">
        <v>1</v>
      </c>
      <c r="D1" s="1" t="s">
        <v>4</v>
      </c>
      <c r="E1" s="1" t="s">
        <v>10</v>
      </c>
      <c r="F1" s="1" t="s">
        <v>3</v>
      </c>
      <c r="G1" s="1" t="s">
        <v>11</v>
      </c>
      <c r="H1" s="1" t="s">
        <v>2</v>
      </c>
      <c r="I1" s="1" t="s">
        <v>5</v>
      </c>
      <c r="J1" s="4" t="s">
        <v>6</v>
      </c>
      <c r="K1" s="4" t="s">
        <v>16</v>
      </c>
      <c r="L1" s="1" t="s">
        <v>7</v>
      </c>
    </row>
    <row r="2" spans="1:15" x14ac:dyDescent="0.3">
      <c r="A2" s="2"/>
      <c r="B2" s="5"/>
      <c r="C2" s="10"/>
      <c r="D2" s="6"/>
      <c r="E2" s="9"/>
      <c r="F2" s="8"/>
      <c r="G2" s="8"/>
      <c r="H2" s="6"/>
      <c r="I2" s="6"/>
      <c r="J2" s="10"/>
      <c r="K2" s="8"/>
      <c r="L2" s="6"/>
    </row>
    <row r="3" spans="1:15" x14ac:dyDescent="0.3">
      <c r="A3" s="11"/>
      <c r="B3" s="5"/>
      <c r="C3" s="10"/>
      <c r="D3" s="6"/>
      <c r="E3" s="9"/>
      <c r="F3" s="8"/>
      <c r="G3" s="8"/>
      <c r="H3" s="6"/>
      <c r="I3" s="6"/>
      <c r="J3" s="10"/>
      <c r="K3" s="8"/>
      <c r="L3" s="6"/>
      <c r="O3" t="s">
        <v>9</v>
      </c>
    </row>
    <row r="4" spans="1:15" x14ac:dyDescent="0.3">
      <c r="A4" s="2"/>
      <c r="B4" s="5"/>
      <c r="C4" s="8"/>
      <c r="D4" s="6"/>
      <c r="E4" s="9"/>
      <c r="F4" s="8"/>
      <c r="G4" s="8"/>
      <c r="H4" s="6"/>
      <c r="I4" s="6"/>
      <c r="J4" s="10"/>
      <c r="K4" s="8"/>
      <c r="L4" s="6"/>
    </row>
    <row r="5" spans="1:15" x14ac:dyDescent="0.3">
      <c r="A5" s="2"/>
      <c r="B5" s="5"/>
      <c r="C5" s="5"/>
      <c r="D5" s="6"/>
      <c r="E5" s="9"/>
      <c r="F5" s="8"/>
      <c r="G5" s="8"/>
      <c r="H5" s="6"/>
      <c r="I5" s="6"/>
      <c r="J5" s="10"/>
      <c r="K5" s="8"/>
      <c r="L5" s="6"/>
    </row>
    <row r="6" spans="1:15" x14ac:dyDescent="0.3">
      <c r="A6" s="2"/>
      <c r="B6" s="6"/>
      <c r="C6" s="8"/>
      <c r="D6" s="6"/>
      <c r="E6" s="9"/>
      <c r="F6" s="8"/>
      <c r="G6" s="8"/>
      <c r="H6" s="6"/>
      <c r="I6" s="6"/>
      <c r="J6" s="10"/>
      <c r="K6" s="12"/>
      <c r="L6" s="6"/>
    </row>
    <row r="7" spans="1:15" x14ac:dyDescent="0.3">
      <c r="A7" s="2"/>
      <c r="B7" s="6"/>
      <c r="C7" s="8"/>
      <c r="D7" s="6"/>
      <c r="E7" s="9"/>
      <c r="F7" s="8"/>
      <c r="G7" s="8"/>
      <c r="H7" s="6"/>
      <c r="I7" s="6"/>
      <c r="J7" s="10"/>
      <c r="K7" s="12"/>
      <c r="L7" s="6"/>
    </row>
    <row r="8" spans="1:15" x14ac:dyDescent="0.3">
      <c r="A8" s="2"/>
      <c r="B8" s="6"/>
      <c r="C8" s="8"/>
      <c r="D8" s="6"/>
      <c r="E8" s="9"/>
      <c r="F8" s="8"/>
      <c r="G8" s="8"/>
      <c r="H8" s="6"/>
      <c r="I8" s="6"/>
      <c r="J8" s="10"/>
      <c r="K8" s="12"/>
      <c r="L8" s="6"/>
    </row>
    <row r="9" spans="1:15" x14ac:dyDescent="0.3">
      <c r="A9" s="2"/>
      <c r="B9" s="6"/>
      <c r="C9" s="8"/>
      <c r="D9" s="6"/>
      <c r="E9" s="9"/>
      <c r="F9" s="8"/>
      <c r="G9" s="8"/>
      <c r="H9" s="6"/>
      <c r="I9" s="6"/>
      <c r="J9" s="10"/>
      <c r="K9" s="12"/>
      <c r="L9" s="6"/>
    </row>
    <row r="10" spans="1:15" x14ac:dyDescent="0.3">
      <c r="A10" s="2"/>
      <c r="B10" s="6"/>
      <c r="C10" s="8"/>
      <c r="D10" s="6"/>
      <c r="E10" s="9"/>
      <c r="F10" s="8"/>
      <c r="G10" s="8"/>
      <c r="H10" s="6"/>
      <c r="I10" s="6"/>
      <c r="J10" s="10"/>
      <c r="K10" s="12"/>
      <c r="L10" s="6"/>
    </row>
    <row r="11" spans="1:15" x14ac:dyDescent="0.3">
      <c r="A11" s="2"/>
      <c r="B11" s="6"/>
      <c r="C11" s="8"/>
      <c r="D11" s="6"/>
      <c r="E11" s="9"/>
      <c r="F11" s="8"/>
      <c r="G11" s="8"/>
      <c r="H11" s="6"/>
      <c r="I11" s="6"/>
      <c r="J11" s="10"/>
      <c r="K11" s="12"/>
      <c r="L11" s="6"/>
    </row>
    <row r="12" spans="1:15" x14ac:dyDescent="0.3">
      <c r="A12" s="2"/>
      <c r="B12" s="6"/>
      <c r="C12" s="8"/>
      <c r="D12" s="6"/>
      <c r="E12" s="9"/>
      <c r="F12" s="8"/>
      <c r="G12" s="8"/>
      <c r="H12" s="6"/>
      <c r="I12" s="6"/>
      <c r="J12" s="10"/>
      <c r="K12" s="12"/>
      <c r="L12" s="6"/>
    </row>
    <row r="13" spans="1:15" x14ac:dyDescent="0.3">
      <c r="A13" s="2"/>
      <c r="B13" s="6"/>
      <c r="C13" s="8"/>
      <c r="D13" s="6"/>
      <c r="E13" s="9"/>
      <c r="F13" s="8"/>
      <c r="G13" s="8"/>
      <c r="H13" s="6"/>
      <c r="I13" s="6"/>
      <c r="J13" s="10"/>
      <c r="K13" s="12"/>
      <c r="L13" s="6"/>
    </row>
    <row r="14" spans="1:15" x14ac:dyDescent="0.3">
      <c r="A14" s="2"/>
      <c r="B14" s="6"/>
      <c r="C14" s="8"/>
      <c r="D14" s="6"/>
      <c r="E14" s="9"/>
      <c r="F14" s="8"/>
      <c r="G14" s="8"/>
      <c r="H14" s="6"/>
      <c r="I14" s="6"/>
      <c r="J14" s="10"/>
      <c r="K14" s="12"/>
      <c r="L14" s="6"/>
    </row>
    <row r="15" spans="1:15" x14ac:dyDescent="0.3">
      <c r="A15" s="2"/>
      <c r="B15" s="6"/>
      <c r="C15" s="8"/>
      <c r="D15" s="6"/>
      <c r="E15" s="9"/>
      <c r="F15" s="8"/>
      <c r="G15" s="8"/>
      <c r="H15" s="6"/>
      <c r="I15" s="6"/>
      <c r="J15" s="10"/>
      <c r="K15" s="12"/>
      <c r="L15" s="6"/>
    </row>
    <row r="16" spans="1:15" x14ac:dyDescent="0.3">
      <c r="A16" s="2"/>
      <c r="B16" s="6"/>
      <c r="C16" s="8"/>
      <c r="D16" s="6"/>
      <c r="E16" s="9"/>
      <c r="F16" s="8"/>
      <c r="G16" s="8"/>
      <c r="H16" s="6"/>
      <c r="I16" s="6"/>
      <c r="J16" s="10"/>
      <c r="K16" s="12"/>
      <c r="L16" s="6"/>
    </row>
    <row r="17" spans="1:12" x14ac:dyDescent="0.3">
      <c r="A17" s="2"/>
      <c r="B17" s="6"/>
      <c r="C17" s="8"/>
      <c r="D17" s="6"/>
      <c r="E17" s="9"/>
      <c r="F17" s="8"/>
      <c r="G17" s="8"/>
      <c r="H17" s="6"/>
      <c r="I17" s="6"/>
      <c r="J17" s="10"/>
      <c r="K17" s="12"/>
      <c r="L17" s="6"/>
    </row>
    <row r="18" spans="1:12" x14ac:dyDescent="0.3">
      <c r="A18" s="2"/>
      <c r="B18" s="6"/>
      <c r="C18" s="8"/>
      <c r="D18" s="6"/>
      <c r="E18" s="9"/>
      <c r="F18" s="8"/>
      <c r="G18" s="8"/>
      <c r="H18" s="6"/>
      <c r="I18" s="6"/>
      <c r="J18" s="10"/>
      <c r="K18" s="12"/>
      <c r="L18" s="6"/>
    </row>
    <row r="19" spans="1:12" x14ac:dyDescent="0.3">
      <c r="A19" s="2"/>
      <c r="B19" s="6"/>
      <c r="C19" s="8"/>
      <c r="D19" s="6"/>
      <c r="E19" s="9"/>
      <c r="F19" s="8"/>
      <c r="G19" s="8"/>
      <c r="H19" s="6"/>
      <c r="I19" s="6"/>
      <c r="J19" s="10"/>
      <c r="K19" s="12"/>
      <c r="L19" s="6"/>
    </row>
    <row r="20" spans="1:12" x14ac:dyDescent="0.3">
      <c r="A20" s="2"/>
      <c r="B20" s="6"/>
      <c r="C20" s="8"/>
      <c r="D20" s="6"/>
      <c r="E20" s="9"/>
      <c r="F20" s="8"/>
      <c r="G20" s="8"/>
      <c r="H20" s="6"/>
      <c r="I20" s="6"/>
      <c r="J20" s="10"/>
      <c r="K20" s="12"/>
      <c r="L20" s="6"/>
    </row>
    <row r="21" spans="1:12" x14ac:dyDescent="0.3">
      <c r="A21" s="2"/>
      <c r="B21" s="6"/>
      <c r="C21" s="8"/>
      <c r="D21" s="6"/>
      <c r="E21" s="9"/>
      <c r="F21" s="8"/>
      <c r="G21" s="8"/>
      <c r="H21" s="6"/>
      <c r="I21" s="6"/>
      <c r="J21" s="10"/>
      <c r="K21" s="12"/>
      <c r="L21" s="6"/>
    </row>
    <row r="22" spans="1:12" x14ac:dyDescent="0.3">
      <c r="A22" s="2"/>
      <c r="B22" s="6"/>
      <c r="C22" s="8"/>
      <c r="D22" s="6"/>
      <c r="E22" s="9"/>
      <c r="F22" s="8"/>
      <c r="G22" s="8"/>
      <c r="H22" s="6"/>
      <c r="I22" s="6"/>
      <c r="J22" s="10"/>
      <c r="K22" s="8"/>
      <c r="L22" s="6"/>
    </row>
    <row r="23" spans="1:12" x14ac:dyDescent="0.3">
      <c r="A23" s="2" t="s">
        <v>26</v>
      </c>
      <c r="B23" s="6" t="s">
        <v>22</v>
      </c>
      <c r="C23" s="8" t="s">
        <v>27</v>
      </c>
      <c r="D23" s="6" t="s">
        <v>25</v>
      </c>
      <c r="E23" s="9" t="s">
        <v>28</v>
      </c>
      <c r="F23" s="8" t="s">
        <v>29</v>
      </c>
      <c r="G23" s="8" t="s">
        <v>22</v>
      </c>
      <c r="H23" s="6" t="s">
        <v>9</v>
      </c>
      <c r="I23" s="6" t="s">
        <v>23</v>
      </c>
      <c r="J23" s="10" t="str">
        <f>IF(t_factures[[#This Row],[PROVENANCE]]="PERSO","100","40")</f>
        <v>40</v>
      </c>
      <c r="K23" s="8">
        <f>IF(t_factures[[#This Row],[POURCENTAGE]]="100",t_factures[[#This Row],[Mandat]],t_factures[[#This Row],[Mandat]]/100*40)</f>
        <v>2160</v>
      </c>
      <c r="L23" s="6" t="s">
        <v>19</v>
      </c>
    </row>
    <row r="24" spans="1:12" x14ac:dyDescent="0.3">
      <c r="A24" s="2" t="s">
        <v>30</v>
      </c>
      <c r="B24" s="6" t="s">
        <v>21</v>
      </c>
      <c r="C24" s="8" t="s">
        <v>31</v>
      </c>
      <c r="D24" s="6" t="s">
        <v>25</v>
      </c>
      <c r="E24" s="9" t="s">
        <v>32</v>
      </c>
      <c r="F24" s="8" t="s">
        <v>33</v>
      </c>
      <c r="G24" s="8" t="s">
        <v>21</v>
      </c>
      <c r="H24" s="6" t="s">
        <v>8</v>
      </c>
      <c r="I24" s="6" t="s">
        <v>24</v>
      </c>
      <c r="J24" s="10" t="str">
        <f>IF(t_factures[[#This Row],[PROVENANCE]]="PERSO","100","40")</f>
        <v>40</v>
      </c>
      <c r="K24" s="8">
        <f>IF(t_factures[[#This Row],[POURCENTAGE]]="100",t_factures[[#This Row],[Mandat]],t_factures[[#This Row],[Mandat]]/100*40)</f>
        <v>1800</v>
      </c>
      <c r="L24" s="6" t="s">
        <v>18</v>
      </c>
    </row>
  </sheetData>
  <dataValidations count="3">
    <dataValidation type="list" allowBlank="1" showInputMessage="1" showErrorMessage="1" sqref="L2:M7" xr:uid="{00000000-0002-0000-0000-000001000000}">
      <formula1>$O$8:$O$10</formula1>
    </dataValidation>
    <dataValidation type="list" allowBlank="1" showInputMessage="1" showErrorMessage="1" sqref="I2:I24" xr:uid="{00000000-0002-0000-0000-000000000000}">
      <formula1>$O$4:$O$5</formula1>
    </dataValidation>
    <dataValidation type="list" allowBlank="1" showInputMessage="1" showErrorMessage="1" sqref="H2" xr:uid="{00000000-0002-0000-0000-000002000000}">
      <formula1>$O$13:$O$14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odule3.lancerFormulaireFacture">
                <anchor moveWithCells="1" sizeWithCells="1">
                  <from>
                    <xdr:col>13</xdr:col>
                    <xdr:colOff>53340</xdr:colOff>
                    <xdr:row>0</xdr:row>
                    <xdr:rowOff>106680</xdr:rowOff>
                  </from>
                  <to>
                    <xdr:col>14</xdr:col>
                    <xdr:colOff>601980</xdr:colOff>
                    <xdr:row>2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8E0B67-E757-40FC-BA39-B7C311B71924}">
  <sheetPr codeName="Feuil4"/>
  <dimension ref="A1:D8"/>
  <sheetViews>
    <sheetView zoomScaleNormal="100" workbookViewId="0">
      <selection activeCell="C4" sqref="C4"/>
    </sheetView>
  </sheetViews>
  <sheetFormatPr baseColWidth="10" defaultRowHeight="14.4" x14ac:dyDescent="0.3"/>
  <cols>
    <col min="1" max="1" width="18.33203125" customWidth="1"/>
    <col min="2" max="2" width="23.5546875" customWidth="1"/>
    <col min="3" max="3" width="16.6640625" customWidth="1"/>
    <col min="4" max="4" width="13.77734375" customWidth="1"/>
  </cols>
  <sheetData>
    <row r="1" spans="1:4" x14ac:dyDescent="0.3">
      <c r="A1" s="7" t="s">
        <v>13</v>
      </c>
      <c r="B1" s="7" t="s">
        <v>14</v>
      </c>
      <c r="C1" s="7" t="s">
        <v>5</v>
      </c>
      <c r="D1" s="7" t="s">
        <v>15</v>
      </c>
    </row>
    <row r="2" spans="1:4" x14ac:dyDescent="0.3">
      <c r="A2">
        <v>1</v>
      </c>
      <c r="B2" t="s">
        <v>8</v>
      </c>
      <c r="C2" t="s">
        <v>23</v>
      </c>
      <c r="D2" t="s">
        <v>17</v>
      </c>
    </row>
    <row r="3" spans="1:4" x14ac:dyDescent="0.3">
      <c r="A3">
        <v>2</v>
      </c>
      <c r="B3" t="s">
        <v>9</v>
      </c>
      <c r="C3" t="s">
        <v>24</v>
      </c>
      <c r="D3" t="s">
        <v>18</v>
      </c>
    </row>
    <row r="4" spans="1:4" x14ac:dyDescent="0.3">
      <c r="A4">
        <v>3</v>
      </c>
      <c r="D4" t="s">
        <v>19</v>
      </c>
    </row>
    <row r="5" spans="1:4" x14ac:dyDescent="0.3">
      <c r="A5">
        <v>4</v>
      </c>
      <c r="D5" t="s">
        <v>20</v>
      </c>
    </row>
    <row r="6" spans="1:4" x14ac:dyDescent="0.3">
      <c r="A6">
        <v>5</v>
      </c>
    </row>
    <row r="7" spans="1:4" x14ac:dyDescent="0.3">
      <c r="A7">
        <v>6</v>
      </c>
    </row>
    <row r="8" spans="1:4" x14ac:dyDescent="0.3">
      <c r="A8">
        <v>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044E2E9-ABC3-4928-9C50-7338DB620E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BDD</vt:lpstr>
      <vt:lpstr>Liste BDD</vt:lpstr>
      <vt:lpstr>_listeBanque</vt:lpstr>
      <vt:lpstr>_listeGarantie</vt:lpstr>
      <vt:lpstr>_listePersonne</vt:lpstr>
      <vt:lpstr>_listeProvenance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Mélissa</cp:lastModifiedBy>
  <cp:lastPrinted>2022-06-11T21:28:33Z</cp:lastPrinted>
  <dcterms:created xsi:type="dcterms:W3CDTF">2022-05-03T14:43:48Z</dcterms:created>
  <dcterms:modified xsi:type="dcterms:W3CDTF">2022-07-14T17:13:51Z</dcterms:modified>
</cp:coreProperties>
</file>