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X:\Groupes\Medico-tech\EOH\"/>
    </mc:Choice>
  </mc:AlternateContent>
  <xr:revisionPtr revIDLastSave="0" documentId="13_ncr:1_{9B2AC8A3-C4BF-4955-AE3A-D8D3A0AFE21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DD" sheetId="2" r:id="rId1"/>
    <sheet name="Tableau de bord" sheetId="3" r:id="rId2"/>
    <sheet name="listes" sheetId="4" state="hidden" r:id="rId3"/>
  </sheets>
  <definedNames>
    <definedName name="_xlnm._FilterDatabase" localSheetId="0" hidden="1">BDD!$A$2:$M$2</definedName>
    <definedName name="bloc_urc_Point_de_prélèvement">listes!$C$2:$C$12</definedName>
    <definedName name="bloc_urc_Type_de_surveillance">listes!$B$2:$B$5</definedName>
    <definedName name="conformité">listes!$A$2:$A$3</definedName>
    <definedName name="eau_Site">listes!#REF!</definedName>
    <definedName name="eau_Type_de_surveillance">listes!#REF!</definedName>
    <definedName name="points_prélèvement_AIR">listes!#REF!</definedName>
    <definedName name="Points_prélèvement_eau">listes!#REF!</definedName>
    <definedName name="points_prélèvement_surfaces">listes!#REF!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3" l="1" a="1"/>
  <c r="H8" i="3" s="1"/>
  <c r="H9" i="3" a="1"/>
  <c r="H9" i="3" s="1"/>
  <c r="H10" i="3" a="1"/>
  <c r="H10" i="3" s="1"/>
  <c r="H11" i="3" a="1"/>
  <c r="H11" i="3" s="1"/>
  <c r="H12" i="3" a="1"/>
  <c r="H12" i="3" s="1"/>
  <c r="H13" i="3" a="1"/>
  <c r="H13" i="3" s="1"/>
  <c r="H14" i="3" a="1"/>
  <c r="H14" i="3" s="1"/>
  <c r="H15" i="3" a="1"/>
  <c r="H15" i="3" s="1"/>
  <c r="H16" i="3" a="1"/>
  <c r="H16" i="3" s="1"/>
  <c r="H17" i="3" a="1"/>
  <c r="H17" i="3" s="1"/>
  <c r="H7" i="3" a="1"/>
  <c r="H7" i="3" s="1"/>
  <c r="F8" i="3" a="1"/>
  <c r="F8" i="3" s="1"/>
  <c r="F9" i="3" a="1"/>
  <c r="F9" i="3" s="1"/>
  <c r="F10" i="3" a="1"/>
  <c r="F10" i="3" s="1"/>
  <c r="F11" i="3" a="1"/>
  <c r="F11" i="3" s="1"/>
  <c r="F12" i="3" a="1"/>
  <c r="F12" i="3" s="1"/>
  <c r="F13" i="3" a="1"/>
  <c r="F13" i="3" s="1"/>
  <c r="F14" i="3" a="1"/>
  <c r="F14" i="3" s="1"/>
  <c r="F15" i="3" a="1"/>
  <c r="F15" i="3" s="1"/>
  <c r="F16" i="3" a="1"/>
  <c r="F16" i="3" s="1"/>
  <c r="F17" i="3" a="1"/>
  <c r="F17" i="3" s="1"/>
  <c r="F7" i="3" a="1"/>
  <c r="F7" i="3" s="1"/>
  <c r="E10" i="3" a="1"/>
  <c r="E10" i="3" s="1"/>
  <c r="G8" i="3" a="1"/>
  <c r="G8" i="3" s="1"/>
  <c r="G9" i="3" a="1"/>
  <c r="G9" i="3" s="1"/>
  <c r="G10" i="3" a="1"/>
  <c r="G10" i="3" s="1"/>
  <c r="G11" i="3" a="1"/>
  <c r="G11" i="3" s="1"/>
  <c r="G12" i="3" a="1"/>
  <c r="G12" i="3" s="1"/>
  <c r="G13" i="3" a="1"/>
  <c r="G13" i="3" s="1"/>
  <c r="G14" i="3" a="1"/>
  <c r="G14" i="3" s="1"/>
  <c r="G15" i="3" a="1"/>
  <c r="G15" i="3" s="1"/>
  <c r="G16" i="3" a="1"/>
  <c r="G16" i="3" s="1"/>
  <c r="G17" i="3" a="1"/>
  <c r="G17" i="3" s="1"/>
  <c r="G7" i="3" a="1"/>
  <c r="G7" i="3" s="1"/>
  <c r="E9" i="3" a="1"/>
  <c r="E9" i="3" s="1"/>
  <c r="E11" i="3" a="1"/>
  <c r="E11" i="3" s="1"/>
  <c r="E12" i="3" a="1"/>
  <c r="E12" i="3" s="1"/>
  <c r="E13" i="3" a="1"/>
  <c r="E13" i="3" s="1"/>
  <c r="E14" i="3" a="1"/>
  <c r="E14" i="3" s="1"/>
  <c r="E15" i="3" a="1"/>
  <c r="E15" i="3" s="1"/>
  <c r="E16" i="3" a="1"/>
  <c r="E16" i="3" s="1"/>
  <c r="E17" i="3" a="1"/>
  <c r="E17" i="3" s="1"/>
  <c r="E7" i="3" a="1"/>
  <c r="E7" i="3" s="1"/>
  <c r="E8" i="3" a="1"/>
  <c r="E8" i="3" s="1"/>
  <c r="L8" i="3" l="1"/>
  <c r="L9" i="3"/>
  <c r="L10" i="3"/>
  <c r="L11" i="3"/>
  <c r="L12" i="3"/>
  <c r="L13" i="3"/>
  <c r="L14" i="3"/>
  <c r="L15" i="3"/>
  <c r="L16" i="3"/>
  <c r="L17" i="3"/>
  <c r="K8" i="3"/>
  <c r="K9" i="3"/>
  <c r="K10" i="3"/>
  <c r="K11" i="3"/>
  <c r="K12" i="3"/>
  <c r="K13" i="3"/>
  <c r="K14" i="3"/>
  <c r="K15" i="3"/>
  <c r="K16" i="3"/>
  <c r="K17" i="3"/>
  <c r="L7" i="3"/>
  <c r="K7" i="3"/>
  <c r="J8" i="3"/>
  <c r="J9" i="3"/>
  <c r="J10" i="3"/>
  <c r="J11" i="3"/>
  <c r="J12" i="3"/>
  <c r="J13" i="3"/>
  <c r="J14" i="3"/>
  <c r="J15" i="3"/>
  <c r="J16" i="3"/>
  <c r="J17" i="3"/>
  <c r="J7" i="3"/>
  <c r="I8" i="3"/>
  <c r="I9" i="3"/>
  <c r="I10" i="3"/>
  <c r="I11" i="3"/>
  <c r="I12" i="3"/>
  <c r="I13" i="3"/>
  <c r="I14" i="3"/>
  <c r="I15" i="3"/>
  <c r="I16" i="3"/>
  <c r="I17" i="3"/>
  <c r="I7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<sst xmlns="http://schemas.openxmlformats.org/spreadsheetml/2006/main" count="89" uniqueCount="41">
  <si>
    <t>Date réception résultats</t>
  </si>
  <si>
    <t>Actions correctives à entreprendre</t>
  </si>
  <si>
    <t>Délai des actions</t>
  </si>
  <si>
    <t>Responsable des actions</t>
  </si>
  <si>
    <t>Réalisation</t>
  </si>
  <si>
    <t>Date de réalisation</t>
  </si>
  <si>
    <t>Prélèvement contrôle prévu le</t>
  </si>
  <si>
    <t>Conformité</t>
  </si>
  <si>
    <t xml:space="preserve">Point de prélèvement </t>
  </si>
  <si>
    <t>Type de surveillance</t>
  </si>
  <si>
    <t>Bloc opératoire - Salle 1</t>
  </si>
  <si>
    <t>Bloc opératoire - Salle 2</t>
  </si>
  <si>
    <t>Bloc opératoire - Salle 3</t>
  </si>
  <si>
    <t>Bloc opératoire - Salle 4</t>
  </si>
  <si>
    <t>Bloc opératoire - Salle 5</t>
  </si>
  <si>
    <t>Bloc opératoire - Salle 6</t>
  </si>
  <si>
    <t>URC - Salle blanche</t>
  </si>
  <si>
    <t>URC - Nominat 1</t>
  </si>
  <si>
    <t>URC - Nominat 2</t>
  </si>
  <si>
    <t>Date prélèvement</t>
  </si>
  <si>
    <t>Conforme</t>
  </si>
  <si>
    <t>Non conforme</t>
  </si>
  <si>
    <t>Résultats du contrôle</t>
  </si>
  <si>
    <t xml:space="preserve"> Dernière qualification
annuelle</t>
  </si>
  <si>
    <t>Date</t>
  </si>
  <si>
    <t>Dernier contrôle aérobiocontamination
trimestriel</t>
  </si>
  <si>
    <t>Dernier contrôle surface
trimestriel</t>
  </si>
  <si>
    <t>Lieu</t>
  </si>
  <si>
    <t>Germe/Résultats</t>
  </si>
  <si>
    <t>Annuel : Qualification salle</t>
  </si>
  <si>
    <t>Trimestriel : Contrôle aérobiocontamination</t>
  </si>
  <si>
    <t>Trimestriel : Contrôle surface</t>
  </si>
  <si>
    <t>Contrôle surface supplémentaire</t>
  </si>
  <si>
    <t>Arsenal viscéral</t>
  </si>
  <si>
    <t>Arsenal ortho</t>
  </si>
  <si>
    <t>conformité</t>
  </si>
  <si>
    <t>Partie à remplir en cas de non-conformité du prélèvement</t>
  </si>
  <si>
    <t xml:space="preserve">bloc-urc-Point de prélèvement </t>
  </si>
  <si>
    <t>bloc-urc-Type de surveillance</t>
  </si>
  <si>
    <t>Dernier contrôle surface complémentaire</t>
  </si>
  <si>
    <t>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</si>
</sst>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6" formatCode="dd/mm/yyyy;;"/>
  </numFmts>
  <fonts count="10" x14ac:knownFonts="1">
    <font>
      <sz val="11"/>
      <color theme="1"/>
      <name val="Calibri"/>
      <family val="2"/>
      <scheme val="minor"/>
    </font>
    <font>
      <b/>
      <sz val="10"/>
      <color theme="0"/>
      <name val="Calibri Light"/>
      <family val="2"/>
      <scheme val="maj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rgb="FFC00000"/>
      <name val="Calibri"/>
      <family val="2"/>
      <scheme val="minor"/>
    </font>
    <font>
      <b/>
      <sz val="16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0" tint="-0.249977111117893"/>
      </bottom>
      <diagonal/>
    </border>
    <border>
      <left style="hair">
        <color indexed="64"/>
      </left>
      <right/>
      <top/>
      <bottom style="medium">
        <color theme="0" tint="-0.249977111117893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 style="medium">
        <color theme="0" tint="-0.249977111117893"/>
      </left>
      <right style="hair">
        <color indexed="64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0" xfId="0" applyAlignment="1">
      <alignment wrapText="1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Border="1"/>
    <xf numFmtId="0" fontId="0" fillId="0" borderId="3" xfId="0" applyBorder="1"/>
    <xf numFmtId="0" fontId="3" fillId="0" borderId="5" xfId="0" applyFont="1" applyBorder="1" applyAlignment="1" applyProtection="1">
      <alignment vertical="center" wrapText="1"/>
      <protection locked="0"/>
    </xf>
    <xf numFmtId="0" fontId="3" fillId="0" borderId="6" xfId="0" applyFont="1" applyBorder="1" applyAlignment="1" applyProtection="1">
      <alignment vertical="center" wrapText="1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3" fillId="0" borderId="7" xfId="0" applyFont="1" applyFill="1" applyBorder="1" applyAlignment="1" applyProtection="1">
      <alignment vertical="center" wrapText="1"/>
      <protection locked="0"/>
    </xf>
    <xf numFmtId="0" fontId="3" fillId="0" borderId="8" xfId="0" applyFont="1" applyFill="1" applyBorder="1" applyAlignment="1" applyProtection="1">
      <alignment vertical="center" wrapText="1"/>
      <protection locked="0"/>
    </xf>
    <xf numFmtId="0" fontId="0" fillId="0" borderId="9" xfId="0" applyBorder="1"/>
    <xf numFmtId="0" fontId="3" fillId="0" borderId="10" xfId="0" applyFont="1" applyBorder="1" applyAlignment="1" applyProtection="1">
      <alignment vertical="center" wrapText="1"/>
      <protection locked="0"/>
    </xf>
    <xf numFmtId="0" fontId="0" fillId="0" borderId="11" xfId="0" applyBorder="1" applyAlignment="1">
      <alignment wrapText="1"/>
    </xf>
    <xf numFmtId="0" fontId="3" fillId="0" borderId="10" xfId="0" applyFont="1" applyBorder="1" applyAlignment="1" applyProtection="1">
      <alignment horizontal="center" wrapText="1"/>
      <protection locked="0"/>
    </xf>
    <xf numFmtId="0" fontId="3" fillId="0" borderId="12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14" fontId="0" fillId="0" borderId="0" xfId="0" applyNumberFormat="1" applyBorder="1"/>
    <xf numFmtId="14" fontId="3" fillId="0" borderId="5" xfId="0" applyNumberFormat="1" applyFont="1" applyBorder="1" applyAlignment="1" applyProtection="1">
      <alignment horizontal="center" vertical="center" wrapText="1"/>
      <protection locked="0"/>
    </xf>
    <xf numFmtId="164" fontId="3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vertical="center"/>
    </xf>
    <xf numFmtId="166" fontId="1" fillId="2" borderId="13" xfId="0" applyNumberFormat="1" applyFont="1" applyFill="1" applyBorder="1" applyAlignment="1">
      <alignment horizontal="center" vertical="center" wrapText="1"/>
    </xf>
    <xf numFmtId="166" fontId="0" fillId="0" borderId="0" xfId="0" applyNumberFormat="1" applyBorder="1"/>
    <xf numFmtId="166" fontId="0" fillId="0" borderId="0" xfId="0" applyNumberFormat="1" applyFill="1" applyBorder="1"/>
    <xf numFmtId="164" fontId="3" fillId="0" borderId="5" xfId="0" applyNumberFormat="1" applyFont="1" applyBorder="1" applyAlignment="1" applyProtection="1">
      <alignment horizontal="center" vertical="center" wrapText="1"/>
    </xf>
    <xf numFmtId="0" fontId="9" fillId="0" borderId="0" xfId="0" applyFont="1"/>
    <xf numFmtId="14" fontId="9" fillId="0" borderId="0" xfId="0" applyNumberFormat="1" applyFont="1"/>
    <xf numFmtId="0" fontId="9" fillId="0" borderId="0" xfId="0" applyFont="1" applyFill="1"/>
  </cellXfs>
  <cellStyles count="1">
    <cellStyle name="Normal" xfId="0" builtinId="0"/>
  </cellStyles>
  <dxfs count="8">
    <dxf>
      <fill>
        <patternFill>
          <bgColor theme="9" tint="0.39994506668294322"/>
        </patternFill>
      </fill>
    </dxf>
    <dxf>
      <fill>
        <patternFill>
          <bgColor rgb="FFF48888"/>
        </patternFill>
      </fill>
    </dxf>
    <dxf>
      <fill>
        <patternFill>
          <bgColor theme="0" tint="-0.14996795556505021"/>
        </patternFill>
      </fill>
    </dxf>
    <dxf>
      <numFmt numFmtId="166" formatCode="dd/mm/yyyy;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 Light"/>
        <family val="2"/>
        <scheme val="major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</dxf>
    <dxf>
      <border diagonalUp="0" diagonalDown="0">
        <left/>
        <right style="hair">
          <color indexed="64"/>
        </right>
        <top/>
        <bottom/>
        <vertical/>
        <horizontal/>
      </border>
    </dxf>
    <dxf>
      <border outline="0">
        <bottom style="medium">
          <color theme="0" tint="-0.249977111117893"/>
        </bottom>
      </border>
    </dxf>
    <dxf>
      <border outline="0">
        <top style="medium">
          <color theme="0" tint="-0.249977111117893"/>
        </top>
      </border>
    </dxf>
  </dxfs>
  <tableStyles count="1" defaultTableStyle="TableStyleMedium2" defaultPivotStyle="PivotStyleLight16">
    <tableStyle name="Style de tableau 1" pivot="0" count="0" xr9:uid="{7DE65DD0-173A-4006-A3DD-8CE208369BA4}"/>
  </tableStyles>
  <colors>
    <mruColors>
      <color rgb="FFF48888"/>
      <color rgb="FFFF8C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E0ED5A-E27F-4AB7-8310-203E72F58CE4}" name="Tableau2" displayName="Tableau2" ref="A2:M10000" totalsRowShown="0" headerRowDxfId="4" headerRowBorderDxfId="6" tableBorderDxfId="7">
  <autoFilter ref="A2:M10000" xr:uid="{D8E0ED5A-E27F-4AB7-8310-203E72F58CE4}"/>
  <tableColumns count="13">
    <tableColumn id="1" xr3:uid="{8E21832E-C1E6-43B7-8A6B-79F0A08997CC}" name="Type de surveillance"/>
    <tableColumn id="2" xr3:uid="{A033A55D-8AA4-49E7-83A0-6B04815771E9}" name="Point de prélèvement "/>
    <tableColumn id="3" xr3:uid="{9910AB7F-EFE3-4247-B2E1-338D6B343352}" name="Date prélèvement" dataDxfId="3"/>
    <tableColumn id="4" xr3:uid="{044E9770-0B33-4270-935D-EBE5711EA102}" name="Conformité" dataDxfId="5"/>
    <tableColumn id="5" xr3:uid="{E6D297C4-0DFA-4FCD-9B2F-B86C2631736A}" name="Date réception résultats"/>
    <tableColumn id="6" xr3:uid="{2E6D6F78-DC61-4D83-8D19-F92C91C1D767}" name="Germe/Résultats"/>
    <tableColumn id="7" xr3:uid="{5C925615-F148-4A49-9930-F8210857015B}" name="Actions correctives à entreprendre"/>
    <tableColumn id="8" xr3:uid="{813C1E96-51AC-466E-9596-ECDD6A8758E9}" name="Délai des actions"/>
    <tableColumn id="9" xr3:uid="{E9FFA4A1-7B81-46EB-97AF-345ABAB880F5}" name="Responsable des actions"/>
    <tableColumn id="10" xr3:uid="{361C3B0D-80FD-42BE-BFED-93F1FB31683A}" name="Réalisation"/>
    <tableColumn id="11" xr3:uid="{2E832FF4-E43C-4665-B4A8-D567B0F95EE3}" name="Date de réalisation"/>
    <tableColumn id="12" xr3:uid="{B9B10703-F0D4-4D6E-99D2-ADC9B34F0983}" name="Prélèvement contrôle prévu le"/>
    <tableColumn id="13" xr3:uid="{54FB39BA-A597-437D-BCC2-B9CAE1FDE3C0}" name="Résultats du contrôl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E88A9-BB66-4BD1-9AD3-A2C4E2C464C3}">
  <sheetPr>
    <tabColor theme="4" tint="0.59999389629810485"/>
  </sheetPr>
  <dimension ref="A1:M13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33.5703125" style="5" customWidth="1"/>
    <col min="2" max="2" width="22.85546875" style="5" customWidth="1"/>
    <col min="3" max="3" width="18.85546875" style="35" customWidth="1"/>
    <col min="4" max="4" width="14.42578125" style="6" customWidth="1"/>
    <col min="5" max="5" width="24.85546875" style="5" customWidth="1"/>
    <col min="6" max="6" width="19.7109375" customWidth="1"/>
    <col min="7" max="7" width="34.28515625" customWidth="1"/>
    <col min="8" max="8" width="18.28515625" customWidth="1"/>
    <col min="9" max="9" width="25" customWidth="1"/>
    <col min="10" max="10" width="15" customWidth="1"/>
    <col min="11" max="11" width="20.140625" customWidth="1"/>
    <col min="12" max="12" width="30" customWidth="1"/>
    <col min="13" max="13" width="31.7109375" customWidth="1"/>
  </cols>
  <sheetData>
    <row r="1" spans="1:13" ht="60" customHeight="1" thickBot="1" x14ac:dyDescent="0.3">
      <c r="A1" s="27"/>
      <c r="B1" s="27"/>
      <c r="C1" s="33"/>
      <c r="D1" s="28"/>
      <c r="E1" s="27"/>
      <c r="F1" s="21" t="s">
        <v>36</v>
      </c>
      <c r="G1" s="22"/>
      <c r="H1" s="22"/>
      <c r="I1" s="22"/>
      <c r="J1" s="22"/>
      <c r="K1" s="22"/>
      <c r="L1" s="22"/>
      <c r="M1" s="22"/>
    </row>
    <row r="2" spans="1:13" s="1" customFormat="1" ht="13.5" thickBot="1" x14ac:dyDescent="0.25">
      <c r="A2" s="29" t="s">
        <v>9</v>
      </c>
      <c r="B2" s="30" t="s">
        <v>8</v>
      </c>
      <c r="C2" s="34" t="s">
        <v>19</v>
      </c>
      <c r="D2" s="31" t="s">
        <v>7</v>
      </c>
      <c r="E2" s="30" t="s">
        <v>0</v>
      </c>
      <c r="F2" s="30" t="s">
        <v>28</v>
      </c>
      <c r="G2" s="30" t="s">
        <v>1</v>
      </c>
      <c r="H2" s="30" t="s">
        <v>2</v>
      </c>
      <c r="I2" s="30" t="s">
        <v>3</v>
      </c>
      <c r="J2" s="30" t="s">
        <v>4</v>
      </c>
      <c r="K2" s="30" t="s">
        <v>5</v>
      </c>
      <c r="L2" s="32" t="s">
        <v>6</v>
      </c>
      <c r="M2" s="32" t="s">
        <v>22</v>
      </c>
    </row>
    <row r="3" spans="1:13" x14ac:dyDescent="0.25">
      <c r="A3" s="5" t="s">
        <v>29</v>
      </c>
      <c r="B3" s="2" t="s">
        <v>10</v>
      </c>
      <c r="C3" s="35">
        <v>44713</v>
      </c>
      <c r="D3" s="6" t="s">
        <v>20</v>
      </c>
      <c r="E3" s="18"/>
    </row>
    <row r="4" spans="1:13" x14ac:dyDescent="0.25">
      <c r="A4" s="5" t="s">
        <v>30</v>
      </c>
      <c r="B4" s="2" t="s">
        <v>10</v>
      </c>
      <c r="C4" s="35">
        <v>44651</v>
      </c>
      <c r="D4" s="6" t="s">
        <v>21</v>
      </c>
      <c r="E4" s="18"/>
    </row>
    <row r="5" spans="1:13" x14ac:dyDescent="0.25">
      <c r="A5" s="5" t="s">
        <v>31</v>
      </c>
      <c r="B5" s="2" t="s">
        <v>10</v>
      </c>
      <c r="C5" s="35">
        <v>44652</v>
      </c>
      <c r="D5" s="6" t="s">
        <v>20</v>
      </c>
      <c r="E5" s="18"/>
    </row>
    <row r="6" spans="1:13" x14ac:dyDescent="0.25">
      <c r="A6" s="5" t="s">
        <v>29</v>
      </c>
      <c r="B6" s="2" t="s">
        <v>11</v>
      </c>
      <c r="C6" s="35">
        <v>44683</v>
      </c>
      <c r="D6" s="6" t="s">
        <v>20</v>
      </c>
    </row>
    <row r="7" spans="1:13" x14ac:dyDescent="0.25">
      <c r="A7" s="5" t="s">
        <v>29</v>
      </c>
      <c r="B7" s="2" t="s">
        <v>11</v>
      </c>
      <c r="C7" s="35">
        <v>44682</v>
      </c>
      <c r="D7" s="6" t="s">
        <v>20</v>
      </c>
    </row>
    <row r="8" spans="1:13" x14ac:dyDescent="0.25">
      <c r="A8" s="5" t="s">
        <v>29</v>
      </c>
      <c r="B8" s="2" t="s">
        <v>11</v>
      </c>
      <c r="C8" s="36">
        <v>44713</v>
      </c>
      <c r="D8" s="6" t="s">
        <v>20</v>
      </c>
    </row>
    <row r="9" spans="1:13" x14ac:dyDescent="0.25">
      <c r="A9" s="5" t="s">
        <v>29</v>
      </c>
      <c r="B9" s="2" t="s">
        <v>10</v>
      </c>
      <c r="C9" s="35">
        <v>44743</v>
      </c>
      <c r="D9" s="6" t="s">
        <v>20</v>
      </c>
    </row>
    <row r="10" spans="1:13" x14ac:dyDescent="0.25">
      <c r="A10" s="5" t="s">
        <v>30</v>
      </c>
      <c r="B10" s="2" t="s">
        <v>16</v>
      </c>
      <c r="C10" s="35">
        <v>44744</v>
      </c>
      <c r="D10" s="6" t="s">
        <v>21</v>
      </c>
    </row>
    <row r="11" spans="1:13" x14ac:dyDescent="0.25">
      <c r="A11" s="5" t="s">
        <v>29</v>
      </c>
      <c r="B11" s="2" t="s">
        <v>13</v>
      </c>
      <c r="C11" s="35">
        <v>44673</v>
      </c>
      <c r="D11" s="6" t="s">
        <v>21</v>
      </c>
    </row>
    <row r="12" spans="1:13" x14ac:dyDescent="0.25">
      <c r="A12" s="5" t="s">
        <v>30</v>
      </c>
      <c r="B12" s="4" t="s">
        <v>13</v>
      </c>
      <c r="C12" s="35">
        <v>44673</v>
      </c>
      <c r="D12" s="6" t="s">
        <v>20</v>
      </c>
    </row>
    <row r="13" spans="1:13" x14ac:dyDescent="0.25">
      <c r="B13" s="4"/>
    </row>
  </sheetData>
  <mergeCells count="1">
    <mergeCell ref="F1:M1"/>
  </mergeCells>
  <conditionalFormatting sqref="F3:M1048576">
    <cfRule type="expression" dxfId="2" priority="4">
      <formula>$D3="Conforme"</formula>
    </cfRule>
  </conditionalFormatting>
  <conditionalFormatting sqref="D3:D1048576">
    <cfRule type="expression" dxfId="1" priority="5">
      <formula>$D3="Non conforme"</formula>
    </cfRule>
    <cfRule type="expression" dxfId="0" priority="6">
      <formula>$D3="Conforme"</formula>
    </cfRule>
  </conditionalFormatting>
  <dataValidations count="4">
    <dataValidation type="list" allowBlank="1" showInputMessage="1" showErrorMessage="1" sqref="D3:D1048576" xr:uid="{8DBC1955-E796-4A80-89C1-9FBE2F048BF7}">
      <formula1>conformité</formula1>
    </dataValidation>
    <dataValidation type="list" allowBlank="1" showInputMessage="1" showErrorMessage="1" sqref="A3:A1048576" xr:uid="{77A48403-B368-4100-A397-5CD763EC23D5}">
      <formula1>bloc_urc_Type_de_surveillance</formula1>
    </dataValidation>
    <dataValidation type="list" allowBlank="1" showInputMessage="1" showErrorMessage="1" sqref="B3:B1048576" xr:uid="{8C5DCF9E-5B0F-4932-A7D4-88F18F39A39A}">
      <formula1>bloc_urc_Point_de_prélèvement</formula1>
    </dataValidation>
    <dataValidation type="date" allowBlank="1" showInputMessage="1" showErrorMessage="1" sqref="K3:L1048576 D3:E1048576" xr:uid="{9B574705-5F84-4E48-9F29-A8B2919AD40F}">
      <formula1>44197</formula1>
      <formula2>49674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A2D5E-B6DD-47B8-A475-95238666C9A8}">
  <sheetPr>
    <tabColor rgb="FFFFFF00"/>
  </sheetPr>
  <dimension ref="C1:L31"/>
  <sheetViews>
    <sheetView tabSelected="1" zoomScale="120" zoomScaleNormal="120" workbookViewId="0">
      <selection activeCell="F10" sqref="F10"/>
    </sheetView>
  </sheetViews>
  <sheetFormatPr baseColWidth="10" defaultRowHeight="15" x14ac:dyDescent="0.25"/>
  <cols>
    <col min="3" max="3" width="20.140625" customWidth="1"/>
    <col min="4" max="4" width="18.140625" customWidth="1"/>
    <col min="5" max="5" width="13.42578125" customWidth="1"/>
    <col min="6" max="6" width="12.85546875" customWidth="1"/>
    <col min="7" max="7" width="11.42578125" customWidth="1"/>
    <col min="8" max="8" width="15" customWidth="1"/>
    <col min="9" max="9" width="12.85546875" customWidth="1"/>
  </cols>
  <sheetData>
    <row r="1" spans="3:12" ht="21" x14ac:dyDescent="0.35">
      <c r="E1" s="25" t="s">
        <v>40</v>
      </c>
      <c r="F1" s="25"/>
      <c r="G1" s="25"/>
      <c r="H1" s="25"/>
      <c r="I1" s="25"/>
      <c r="J1" s="25"/>
      <c r="K1" s="25"/>
      <c r="L1" s="25"/>
    </row>
    <row r="2" spans="3:12" x14ac:dyDescent="0.25">
      <c r="E2" s="17"/>
      <c r="F2" s="17"/>
      <c r="G2" s="17"/>
      <c r="H2" s="17"/>
      <c r="I2" s="17"/>
      <c r="J2" s="17"/>
      <c r="K2" s="17"/>
      <c r="L2" s="17"/>
    </row>
    <row r="3" spans="3:12" x14ac:dyDescent="0.25">
      <c r="E3" s="17"/>
      <c r="F3" s="26"/>
      <c r="G3" s="26"/>
      <c r="H3" s="26"/>
      <c r="I3" s="26"/>
      <c r="J3" s="26"/>
      <c r="K3" s="26"/>
      <c r="L3" s="17"/>
    </row>
    <row r="5" spans="3:12" s="3" customFormat="1" ht="33.75" customHeight="1" x14ac:dyDescent="0.25">
      <c r="E5" s="23" t="s">
        <v>23</v>
      </c>
      <c r="F5" s="24"/>
      <c r="G5" s="23" t="s">
        <v>25</v>
      </c>
      <c r="H5" s="24"/>
      <c r="I5" s="23" t="s">
        <v>26</v>
      </c>
      <c r="J5" s="24"/>
      <c r="K5" s="23" t="s">
        <v>39</v>
      </c>
      <c r="L5" s="24"/>
    </row>
    <row r="6" spans="3:12" s="3" customFormat="1" x14ac:dyDescent="0.25">
      <c r="C6" s="13" t="s">
        <v>27</v>
      </c>
      <c r="D6" s="14"/>
      <c r="E6" s="15" t="s">
        <v>24</v>
      </c>
      <c r="F6" s="16" t="s">
        <v>7</v>
      </c>
      <c r="G6" s="15" t="s">
        <v>24</v>
      </c>
      <c r="H6" s="16" t="s">
        <v>7</v>
      </c>
      <c r="I6" s="15" t="s">
        <v>24</v>
      </c>
      <c r="J6" s="16" t="s">
        <v>7</v>
      </c>
      <c r="K6" s="15" t="s">
        <v>24</v>
      </c>
      <c r="L6" s="16" t="s">
        <v>7</v>
      </c>
    </row>
    <row r="7" spans="3:12" x14ac:dyDescent="0.25">
      <c r="C7" s="7" t="s">
        <v>10</v>
      </c>
      <c r="D7" s="8"/>
      <c r="E7" s="20" cm="1">
        <f t="array" ref="E7">SUMPRODUCT(LARGE((BDD!$A$3:$A$10000="Annuel : Qualification salle")*(BDD!$B$3:$B$10000=C7)*(BDD!$C$3:$C$10000),1))</f>
        <v>44743</v>
      </c>
      <c r="F7" s="19" t="str" cm="1">
        <f t="array" ref="F7">IFERROR(INDEX(BDD!$D$3:$D$10000,MATCH((SUMPRODUCT(LARGE((BDD!$A$3:$A$10000="Annuel : Qualification salle")*(BDD!$B$3:$B$10000=C7)*(BDD!$C$3:$C$10000),1))),BDD!$C$3:$C$10000)),"-")</f>
        <v>Conforme</v>
      </c>
      <c r="G7" s="20" cm="1">
        <f t="array" ref="G7">SUMPRODUCT(LARGE((BDD!$A$3:$A$10000="Trimestriel : Contrôle aérobiocontamination")*(BDD!$B$3:$B$10000=C7)*(BDD!$C$3:$C$10000),1))</f>
        <v>44651</v>
      </c>
      <c r="H7" s="19" t="str" cm="1">
        <f t="array" ref="H7">IFERROR(INDEX(BDD!$D$3:$D310000,MATCH((SUMPRODUCT(LARGE((BDD!$A$3:$A$10000="Trimestriel : Contrôle aérobiocontamination")*(BDD!$B$3:$B$10000=C7)*(BDD!$C$3:$C$10000),1))),BDD!$C$3:$C$10000)),"-")</f>
        <v>Non conforme</v>
      </c>
      <c r="I7" s="20">
        <f>_xlfn.MAXIFS(BDD!$C:$C,BDD!$B:$B,'Tableau de bord'!C7,BDD!$A:$A,"Trimestriel : Contrôle surface")</f>
        <v>44652</v>
      </c>
      <c r="J7" s="19" t="str">
        <f>IFERROR(INDEX(BDD!$D:$D,MATCH(_xlfn.MAXIFS(BDD!$C:$C,BDD!$B:$B,'Tableau de bord'!C7,BDD!$A:$A,"Trimestriel : Contrôle surface"),BDD!$C:$C,0)),"-")</f>
        <v>Conforme</v>
      </c>
      <c r="K7" s="20">
        <f>_xlfn.MAXIFS(BDD!$C:$C,BDD!$B:$B,'Tableau de bord'!C7,BDD!$A:$A,"Contrôle surface supplémentaire")</f>
        <v>0</v>
      </c>
      <c r="L7" s="19" t="str">
        <f>IFERROR(INDEX(BDD!$D:$D,MATCH(_xlfn.MAXIFS(BDD!$C:$C,BDD!$B:$B,'Tableau de bord'!C7,BDD!$A:$A,"Contrôle surface supplémentaire"),BDD!$C:$C,0)),"-")</f>
        <v>-</v>
      </c>
    </row>
    <row r="8" spans="3:12" x14ac:dyDescent="0.25">
      <c r="C8" s="9" t="s">
        <v>11</v>
      </c>
      <c r="D8" s="2"/>
      <c r="E8" s="20" cm="1">
        <f t="array" ref="E8">SUMPRODUCT(LARGE((BDD!$A$3:$A$10000="Annuel : Qualification salle")*(BDD!$B$3:$B$10000=C8)*(BDD!$C$3:$C$10000),1))</f>
        <v>44713</v>
      </c>
      <c r="F8" s="19" t="str" cm="1">
        <f t="array" ref="F8">IFERROR(INDEX(BDD!$D$3:$D$10000,MATCH((SUMPRODUCT(LARGE((BDD!$A$3:$A$10000="Annuel : Qualification salle")*(BDD!$B$3:$B$10000=C8)*(BDD!$C$3:$C$10000),1))),BDD!$C$3:$C$10000)),"-")</f>
        <v>Conforme</v>
      </c>
      <c r="G8" s="20" cm="1">
        <f t="array" ref="G8">SUMPRODUCT(LARGE((BDD!$A$3:$A$10000="Trimestriel : Contrôle aérobiocontamination")*(BDD!$B$3:$B$10000=C8)*(BDD!$C$3:$C$10000),1))</f>
        <v>0</v>
      </c>
      <c r="H8" s="19" t="str" cm="1">
        <f t="array" ref="H8">IFERROR(INDEX(BDD!$D$3:$D310001,MATCH((SUMPRODUCT(LARGE((BDD!$A$3:$A$10000="Trimestriel : Contrôle aérobiocontamination")*(BDD!$B$3:$B$10000=C8)*(BDD!$C$3:$C$10000),1))),BDD!$C$3:$C$10000)),"-")</f>
        <v>-</v>
      </c>
      <c r="I8" s="20">
        <f>_xlfn.MAXIFS(BDD!$C:$C,BDD!$B:$B,'Tableau de bord'!C8,BDD!$A:$A,"Trimestriel : Contrôle surface")</f>
        <v>0</v>
      </c>
      <c r="J8" s="19" t="str">
        <f>IFERROR(INDEX(BDD!$D:$D,MATCH(_xlfn.MAXIFS(BDD!$C:$C,BDD!$B:$B,'Tableau de bord'!C8,BDD!$A:$A,"Trimestriel : Contrôle surface"),BDD!$C:$C,0)),"-")</f>
        <v>-</v>
      </c>
      <c r="K8" s="20">
        <f>_xlfn.MAXIFS(BDD!$C:$C,BDD!$B:$B,'Tableau de bord'!C8,BDD!$A:$A,"Contrôle surface supplémentaire")</f>
        <v>0</v>
      </c>
      <c r="L8" s="19" t="str">
        <f>IFERROR(INDEX(BDD!$D:$D,MATCH(_xlfn.MAXIFS(BDD!$C:$C,BDD!$B:$B,'Tableau de bord'!C8,BDD!$A:$A,"Contrôle surface supplémentaire"),BDD!$C:$C,0)),"-")</f>
        <v>-</v>
      </c>
    </row>
    <row r="9" spans="3:12" x14ac:dyDescent="0.25">
      <c r="C9" s="9" t="s">
        <v>12</v>
      </c>
      <c r="D9" s="2"/>
      <c r="E9" s="20" cm="1">
        <f t="array" ref="E9">SUMPRODUCT(LARGE((BDD!$A$3:$A$10000="Annuel : Qualification salle")*(BDD!$B$3:$B$10000=C9)*(BDD!$C$3:$C$10000),1))</f>
        <v>0</v>
      </c>
      <c r="F9" s="19" t="str" cm="1">
        <f t="array" ref="F9">IFERROR(INDEX(BDD!$D$3:$D$10000,MATCH((SUMPRODUCT(LARGE((BDD!$A$3:$A$10000="Annuel : Qualification salle")*(BDD!$B$3:$B$10000=C9)*(BDD!$C$3:$C$10000),1))),BDD!$C$3:$C$10000)),"-")</f>
        <v>-</v>
      </c>
      <c r="G9" s="20" cm="1">
        <f t="array" ref="G9">SUMPRODUCT(LARGE((BDD!$A$3:$A$10000="Trimestriel : Contrôle aérobiocontamination")*(BDD!$B$3:$B$10000=C9)*(BDD!$C$3:$C$10000),1))</f>
        <v>0</v>
      </c>
      <c r="H9" s="19" t="str" cm="1">
        <f t="array" ref="H9">IFERROR(INDEX(BDD!$D$3:$D310002,MATCH((SUMPRODUCT(LARGE((BDD!$A$3:$A$10000="Trimestriel : Contrôle aérobiocontamination")*(BDD!$B$3:$B$10000=C9)*(BDD!$C$3:$C$10000),1))),BDD!$C$3:$C$10000)),"-")</f>
        <v>-</v>
      </c>
      <c r="I9" s="20">
        <f>_xlfn.MAXIFS(BDD!$C:$C,BDD!$B:$B,'Tableau de bord'!C9,BDD!$A:$A,"Trimestriel : Contrôle surface")</f>
        <v>0</v>
      </c>
      <c r="J9" s="19" t="str">
        <f>IFERROR(INDEX(BDD!$D:$D,MATCH(_xlfn.MAXIFS(BDD!$C:$C,BDD!$B:$B,'Tableau de bord'!C9,BDD!$A:$A,"Trimestriel : Contrôle surface"),BDD!$C:$C,0)),"-")</f>
        <v>-</v>
      </c>
      <c r="K9" s="20">
        <f>_xlfn.MAXIFS(BDD!$C:$C,BDD!$B:$B,'Tableau de bord'!C9,BDD!$A:$A,"Contrôle surface supplémentaire")</f>
        <v>0</v>
      </c>
      <c r="L9" s="19" t="str">
        <f>IFERROR(INDEX(BDD!$D:$D,MATCH(_xlfn.MAXIFS(BDD!$C:$C,BDD!$B:$B,'Tableau de bord'!C9,BDD!$A:$A,"Contrôle surface supplémentaire"),BDD!$C:$C,0)),"-")</f>
        <v>-</v>
      </c>
    </row>
    <row r="10" spans="3:12" x14ac:dyDescent="0.25">
      <c r="C10" s="9" t="s">
        <v>13</v>
      </c>
      <c r="D10" s="2"/>
      <c r="E10" s="20" cm="1">
        <f t="array" ref="E10">SUMPRODUCT(LARGE((BDD!$A$3:$A$10000="Annuel : Qualification salle")*(BDD!$B$3:$B$10000=C10)*(BDD!$C$3:$C$10000),1))</f>
        <v>44673</v>
      </c>
      <c r="F10" s="19" t="str" cm="1">
        <f t="array" ref="F10">IFERROR(INDEX(BDD!$D$3:$D$10000,MATCH((SUMPRODUCT(LARGE((BDD!$A$3:$A$10000="Annuel : Qualification salle")*(BDD!$B$3:$B$10000=C10)*(BDD!$C$3:$C$10000),1))),BDD!$C$3:$C$10000)),"-")</f>
        <v>Conforme</v>
      </c>
      <c r="G10" s="37" cm="1">
        <f t="array" ref="G10">SUMPRODUCT(LARGE((BDD!$A$3:$A$10000="Trimestriel : Contrôle aérobiocontamination")*(BDD!$B$3:$B$10000=C10)*(BDD!$C$3:$C$10000),1))</f>
        <v>44673</v>
      </c>
      <c r="H10" s="19" t="str" cm="1">
        <f t="array" ref="H10">IFERROR(INDEX(BDD!$D$3:$D310003,MATCH((SUMPRODUCT(LARGE((BDD!$A$3:$A$10000="Trimestriel : Contrôle aérobiocontamination")*(BDD!$B$3:$B$10000=C10)*(BDD!$C$3:$C$10000),1))),BDD!$C$3:$C$10000)),"-")</f>
        <v>Conforme</v>
      </c>
      <c r="I10" s="20">
        <f>_xlfn.MAXIFS(BDD!$C:$C,BDD!$B:$B,'Tableau de bord'!C10,BDD!$A:$A,"Trimestriel : Contrôle surface")</f>
        <v>0</v>
      </c>
      <c r="J10" s="19" t="str">
        <f>IFERROR(INDEX(BDD!$D:$D,MATCH(_xlfn.MAXIFS(BDD!$C:$C,BDD!$B:$B,'Tableau de bord'!C10,BDD!$A:$A,"Trimestriel : Contrôle surface"),BDD!$C:$C,0)),"-")</f>
        <v>-</v>
      </c>
      <c r="K10" s="20">
        <f>_xlfn.MAXIFS(BDD!$C:$C,BDD!$B:$B,'Tableau de bord'!C10,BDD!$A:$A,"Contrôle surface supplémentaire")</f>
        <v>0</v>
      </c>
      <c r="L10" s="19" t="str">
        <f>IFERROR(INDEX(BDD!$D:$D,MATCH(_xlfn.MAXIFS(BDD!$C:$C,BDD!$B:$B,'Tableau de bord'!C10,BDD!$A:$A,"Contrôle surface supplémentaire"),BDD!$C:$C,0)),"-")</f>
        <v>-</v>
      </c>
    </row>
    <row r="11" spans="3:12" x14ac:dyDescent="0.25">
      <c r="C11" s="9" t="s">
        <v>14</v>
      </c>
      <c r="D11" s="2"/>
      <c r="E11" s="20" cm="1">
        <f t="array" ref="E11">SUMPRODUCT(LARGE((BDD!$A$3:$A$10000="Annuel : Qualification salle")*(BDD!$B$3:$B$10000=C11)*(BDD!$C$3:$C$10000),1))</f>
        <v>0</v>
      </c>
      <c r="F11" s="19" t="str" cm="1">
        <f t="array" ref="F11">IFERROR(INDEX(BDD!$D$3:$D$10000,MATCH((SUMPRODUCT(LARGE((BDD!$A$3:$A$10000="Annuel : Qualification salle")*(BDD!$B$3:$B$10000=C11)*(BDD!$C$3:$C$10000),1))),BDD!$C$3:$C$10000)),"-")</f>
        <v>-</v>
      </c>
      <c r="G11" s="20" cm="1">
        <f t="array" ref="G11">SUMPRODUCT(LARGE((BDD!$A$3:$A$10000="Trimestriel : Contrôle aérobiocontamination")*(BDD!$B$3:$B$10000=C11)*(BDD!$C$3:$C$10000),1))</f>
        <v>0</v>
      </c>
      <c r="H11" s="19" t="str" cm="1">
        <f t="array" ref="H11">IFERROR(INDEX(BDD!$D$3:$D310004,MATCH((SUMPRODUCT(LARGE((BDD!$A$3:$A$10000="Trimestriel : Contrôle aérobiocontamination")*(BDD!$B$3:$B$10000=C11)*(BDD!$C$3:$C$10000),1))),BDD!$C$3:$C$10000)),"-")</f>
        <v>-</v>
      </c>
      <c r="I11" s="20">
        <f>_xlfn.MAXIFS(BDD!$C:$C,BDD!$B:$B,'Tableau de bord'!C11,BDD!$A:$A,"Trimestriel : Contrôle surface")</f>
        <v>0</v>
      </c>
      <c r="J11" s="19" t="str">
        <f>IFERROR(INDEX(BDD!$D:$D,MATCH(_xlfn.MAXIFS(BDD!$C:$C,BDD!$B:$B,'Tableau de bord'!C11,BDD!$A:$A,"Trimestriel : Contrôle surface"),BDD!$C:$C,0)),"-")</f>
        <v>-</v>
      </c>
      <c r="K11" s="20">
        <f>_xlfn.MAXIFS(BDD!$C:$C,BDD!$B:$B,'Tableau de bord'!C11,BDD!$A:$A,"Contrôle surface supplémentaire")</f>
        <v>0</v>
      </c>
      <c r="L11" s="19" t="str">
        <f>IFERROR(INDEX(BDD!$D:$D,MATCH(_xlfn.MAXIFS(BDD!$C:$C,BDD!$B:$B,'Tableau de bord'!C11,BDD!$A:$A,"Contrôle surface supplémentaire"),BDD!$C:$C,0)),"-")</f>
        <v>-</v>
      </c>
    </row>
    <row r="12" spans="3:12" x14ac:dyDescent="0.25">
      <c r="C12" s="9" t="s">
        <v>15</v>
      </c>
      <c r="D12" s="2"/>
      <c r="E12" s="20" cm="1">
        <f t="array" ref="E12">SUMPRODUCT(LARGE((BDD!$A$3:$A$10000="Annuel : Qualification salle")*(BDD!$B$3:$B$10000=C12)*(BDD!$C$3:$C$10000),1))</f>
        <v>0</v>
      </c>
      <c r="F12" s="19" t="str" cm="1">
        <f t="array" ref="F12">IFERROR(INDEX(BDD!$D$3:$D$10000,MATCH((SUMPRODUCT(LARGE((BDD!$A$3:$A$10000="Annuel : Qualification salle")*(BDD!$B$3:$B$10000=C12)*(BDD!$C$3:$C$10000),1))),BDD!$C$3:$C$10000)),"-")</f>
        <v>-</v>
      </c>
      <c r="G12" s="20" cm="1">
        <f t="array" ref="G12">SUMPRODUCT(LARGE((BDD!$A$3:$A$10000="Trimestriel : Contrôle aérobiocontamination")*(BDD!$B$3:$B$10000=C12)*(BDD!$C$3:$C$10000),1))</f>
        <v>0</v>
      </c>
      <c r="H12" s="19" t="str" cm="1">
        <f t="array" ref="H12">IFERROR(INDEX(BDD!$D$3:$D310005,MATCH((SUMPRODUCT(LARGE((BDD!$A$3:$A$10000="Trimestriel : Contrôle aérobiocontamination")*(BDD!$B$3:$B$10000=C12)*(BDD!$C$3:$C$10000),1))),BDD!$C$3:$C$10000)),"-")</f>
        <v>-</v>
      </c>
      <c r="I12" s="20">
        <f>_xlfn.MAXIFS(BDD!$C:$C,BDD!$B:$B,'Tableau de bord'!C12,BDD!$A:$A,"Trimestriel : Contrôle surface")</f>
        <v>0</v>
      </c>
      <c r="J12" s="19" t="str">
        <f>IFERROR(INDEX(BDD!$D:$D,MATCH(_xlfn.MAXIFS(BDD!$C:$C,BDD!$B:$B,'Tableau de bord'!C12,BDD!$A:$A,"Trimestriel : Contrôle surface"),BDD!$C:$C,0)),"-")</f>
        <v>-</v>
      </c>
      <c r="K12" s="20">
        <f>_xlfn.MAXIFS(BDD!$C:$C,BDD!$B:$B,'Tableau de bord'!C12,BDD!$A:$A,"Contrôle surface supplémentaire")</f>
        <v>0</v>
      </c>
      <c r="L12" s="19" t="str">
        <f>IFERROR(INDEX(BDD!$D:$D,MATCH(_xlfn.MAXIFS(BDD!$C:$C,BDD!$B:$B,'Tableau de bord'!C12,BDD!$A:$A,"Contrôle surface supplémentaire"),BDD!$C:$C,0)),"-")</f>
        <v>-</v>
      </c>
    </row>
    <row r="13" spans="3:12" x14ac:dyDescent="0.25">
      <c r="C13" s="9" t="s">
        <v>16</v>
      </c>
      <c r="D13" s="2"/>
      <c r="E13" s="20" cm="1">
        <f t="array" ref="E13">SUMPRODUCT(LARGE((BDD!$A$3:$A$10000="Annuel : Qualification salle")*(BDD!$B$3:$B$10000=C13)*(BDD!$C$3:$C$10000),1))</f>
        <v>0</v>
      </c>
      <c r="F13" s="19" t="str" cm="1">
        <f t="array" ref="F13">IFERROR(INDEX(BDD!$D$3:$D$10000,MATCH((SUMPRODUCT(LARGE((BDD!$A$3:$A$10000="Annuel : Qualification salle")*(BDD!$B$3:$B$10000=C13)*(BDD!$C$3:$C$10000),1))),BDD!$C$3:$C$10000)),"-")</f>
        <v>-</v>
      </c>
      <c r="G13" s="20" cm="1">
        <f t="array" ref="G13">SUMPRODUCT(LARGE((BDD!$A$3:$A$10000="Trimestriel : Contrôle aérobiocontamination")*(BDD!$B$3:$B$10000=C13)*(BDD!$C$3:$C$10000),1))</f>
        <v>44744</v>
      </c>
      <c r="H13" s="19" t="str" cm="1">
        <f t="array" ref="H13">IFERROR(INDEX(BDD!$D$3:$D310006,MATCH((SUMPRODUCT(LARGE((BDD!$A$3:$A$10000="Trimestriel : Contrôle aérobiocontamination")*(BDD!$B$3:$B$10000=C13)*(BDD!$C$3:$C$10000),1))),BDD!$C$3:$C$10000)),"-")</f>
        <v>Conforme</v>
      </c>
      <c r="I13" s="20">
        <f>_xlfn.MAXIFS(BDD!$C:$C,BDD!$B:$B,'Tableau de bord'!C13,BDD!$A:$A,"Trimestriel : Contrôle surface")</f>
        <v>0</v>
      </c>
      <c r="J13" s="19" t="str">
        <f>IFERROR(INDEX(BDD!$D:$D,MATCH(_xlfn.MAXIFS(BDD!$C:$C,BDD!$B:$B,'Tableau de bord'!C13,BDD!$A:$A,"Trimestriel : Contrôle surface"),BDD!$C:$C,0)),"-")</f>
        <v>-</v>
      </c>
      <c r="K13" s="20">
        <f>_xlfn.MAXIFS(BDD!$C:$C,BDD!$B:$B,'Tableau de bord'!C13,BDD!$A:$A,"Contrôle surface supplémentaire")</f>
        <v>0</v>
      </c>
      <c r="L13" s="19" t="str">
        <f>IFERROR(INDEX(BDD!$D:$D,MATCH(_xlfn.MAXIFS(BDD!$C:$C,BDD!$B:$B,'Tableau de bord'!C13,BDD!$A:$A,"Contrôle surface supplémentaire"),BDD!$C:$C,0)),"-")</f>
        <v>-</v>
      </c>
    </row>
    <row r="14" spans="3:12" x14ac:dyDescent="0.25">
      <c r="C14" s="9" t="s">
        <v>17</v>
      </c>
      <c r="D14" s="2"/>
      <c r="E14" s="20" cm="1">
        <f t="array" ref="E14">SUMPRODUCT(LARGE((BDD!$A$3:$A$10000="Annuel : Qualification salle")*(BDD!$B$3:$B$10000=C14)*(BDD!$C$3:$C$10000),1))</f>
        <v>0</v>
      </c>
      <c r="F14" s="19" t="str" cm="1">
        <f t="array" ref="F14">IFERROR(INDEX(BDD!$D$3:$D$10000,MATCH((SUMPRODUCT(LARGE((BDD!$A$3:$A$10000="Annuel : Qualification salle")*(BDD!$B$3:$B$10000=C14)*(BDD!$C$3:$C$10000),1))),BDD!$C$3:$C$10000)),"-")</f>
        <v>-</v>
      </c>
      <c r="G14" s="20" cm="1">
        <f t="array" ref="G14">SUMPRODUCT(LARGE((BDD!$A$3:$A$10000="Trimestriel : Contrôle aérobiocontamination")*(BDD!$B$3:$B$10000=C14)*(BDD!$C$3:$C$10000),1))</f>
        <v>0</v>
      </c>
      <c r="H14" s="19" t="str" cm="1">
        <f t="array" ref="H14">IFERROR(INDEX(BDD!$D$3:$D310007,MATCH((SUMPRODUCT(LARGE((BDD!$A$3:$A$10000="Trimestriel : Contrôle aérobiocontamination")*(BDD!$B$3:$B$10000=C14)*(BDD!$C$3:$C$10000),1))),BDD!$C$3:$C$10000)),"-")</f>
        <v>-</v>
      </c>
      <c r="I14" s="20">
        <f>_xlfn.MAXIFS(BDD!$C:$C,BDD!$B:$B,'Tableau de bord'!C14,BDD!$A:$A,"Trimestriel : Contrôle surface")</f>
        <v>0</v>
      </c>
      <c r="J14" s="19" t="str">
        <f>IFERROR(INDEX(BDD!$D:$D,MATCH(_xlfn.MAXIFS(BDD!$C:$C,BDD!$B:$B,'Tableau de bord'!C14,BDD!$A:$A,"Trimestriel : Contrôle surface"),BDD!$C:$C,0)),"-")</f>
        <v>-</v>
      </c>
      <c r="K14" s="20">
        <f>_xlfn.MAXIFS(BDD!$C:$C,BDD!$B:$B,'Tableau de bord'!C14,BDD!$A:$A,"Contrôle surface supplémentaire")</f>
        <v>0</v>
      </c>
      <c r="L14" s="19" t="str">
        <f>IFERROR(INDEX(BDD!$D:$D,MATCH(_xlfn.MAXIFS(BDD!$C:$C,BDD!$B:$B,'Tableau de bord'!C14,BDD!$A:$A,"Contrôle surface supplémentaire"),BDD!$C:$C,0)),"-")</f>
        <v>-</v>
      </c>
    </row>
    <row r="15" spans="3:12" x14ac:dyDescent="0.25">
      <c r="C15" s="9" t="s">
        <v>18</v>
      </c>
      <c r="D15" s="2"/>
      <c r="E15" s="20" cm="1">
        <f t="array" ref="E15">SUMPRODUCT(LARGE((BDD!$A$3:$A$10000="Annuel : Qualification salle")*(BDD!$B$3:$B$10000=C15)*(BDD!$C$3:$C$10000),1))</f>
        <v>0</v>
      </c>
      <c r="F15" s="19" t="str" cm="1">
        <f t="array" ref="F15">IFERROR(INDEX(BDD!$D$3:$D$10000,MATCH((SUMPRODUCT(LARGE((BDD!$A$3:$A$10000="Annuel : Qualification salle")*(BDD!$B$3:$B$10000=C15)*(BDD!$C$3:$C$10000),1))),BDD!$C$3:$C$10000)),"-")</f>
        <v>-</v>
      </c>
      <c r="G15" s="20" cm="1">
        <f t="array" ref="G15">SUMPRODUCT(LARGE((BDD!$A$3:$A$10000="Trimestriel : Contrôle aérobiocontamination")*(BDD!$B$3:$B$10000=C15)*(BDD!$C$3:$C$10000),1))</f>
        <v>0</v>
      </c>
      <c r="H15" s="19" t="str" cm="1">
        <f t="array" ref="H15">IFERROR(INDEX(BDD!$D$3:$D310008,MATCH((SUMPRODUCT(LARGE((BDD!$A$3:$A$10000="Trimestriel : Contrôle aérobiocontamination")*(BDD!$B$3:$B$10000=C15)*(BDD!$C$3:$C$10000),1))),BDD!$C$3:$C$10000)),"-")</f>
        <v>-</v>
      </c>
      <c r="I15" s="20">
        <f>_xlfn.MAXIFS(BDD!$C:$C,BDD!$B:$B,'Tableau de bord'!C15,BDD!$A:$A,"Trimestriel : Contrôle surface")</f>
        <v>0</v>
      </c>
      <c r="J15" s="19" t="str">
        <f>IFERROR(INDEX(BDD!$D:$D,MATCH(_xlfn.MAXIFS(BDD!$C:$C,BDD!$B:$B,'Tableau de bord'!C15,BDD!$A:$A,"Trimestriel : Contrôle surface"),BDD!$C:$C,0)),"-")</f>
        <v>-</v>
      </c>
      <c r="K15" s="20">
        <f>_xlfn.MAXIFS(BDD!$C:$C,BDD!$B:$B,'Tableau de bord'!C15,BDD!$A:$A,"Contrôle surface supplémentaire")</f>
        <v>0</v>
      </c>
      <c r="L15" s="19" t="str">
        <f>IFERROR(INDEX(BDD!$D:$D,MATCH(_xlfn.MAXIFS(BDD!$C:$C,BDD!$B:$B,'Tableau de bord'!C15,BDD!$A:$A,"Contrôle surface supplémentaire"),BDD!$C:$C,0)),"-")</f>
        <v>-</v>
      </c>
    </row>
    <row r="16" spans="3:12" x14ac:dyDescent="0.25">
      <c r="C16" s="10" t="s">
        <v>33</v>
      </c>
      <c r="D16" s="5"/>
      <c r="E16" s="20" cm="1">
        <f t="array" ref="E16">SUMPRODUCT(LARGE((BDD!$A$3:$A$10000="Annuel : Qualification salle")*(BDD!$B$3:$B$10000=C16)*(BDD!$C$3:$C$10000),1))</f>
        <v>0</v>
      </c>
      <c r="F16" s="19" t="str" cm="1">
        <f t="array" ref="F16">IFERROR(INDEX(BDD!$D$3:$D$10000,MATCH((SUMPRODUCT(LARGE((BDD!$A$3:$A$10000="Annuel : Qualification salle")*(BDD!$B$3:$B$10000=C16)*(BDD!$C$3:$C$10000),1))),BDD!$C$3:$C$10000)),"-")</f>
        <v>-</v>
      </c>
      <c r="G16" s="20" cm="1">
        <f t="array" ref="G16">SUMPRODUCT(LARGE((BDD!$A$3:$A$10000="Trimestriel : Contrôle aérobiocontamination")*(BDD!$B$3:$B$10000=C16)*(BDD!$C$3:$C$10000),1))</f>
        <v>0</v>
      </c>
      <c r="H16" s="19" t="str" cm="1">
        <f t="array" ref="H16">IFERROR(INDEX(BDD!$D$3:$D310009,MATCH((SUMPRODUCT(LARGE((BDD!$A$3:$A$10000="Trimestriel : Contrôle aérobiocontamination")*(BDD!$B$3:$B$10000=C16)*(BDD!$C$3:$C$10000),1))),BDD!$C$3:$C$10000)),"-")</f>
        <v>-</v>
      </c>
      <c r="I16" s="20">
        <f>_xlfn.MAXIFS(BDD!$C:$C,BDD!$B:$B,'Tableau de bord'!C16,BDD!$A:$A,"Trimestriel : Contrôle surface")</f>
        <v>0</v>
      </c>
      <c r="J16" s="19" t="str">
        <f>IFERROR(INDEX(BDD!$D:$D,MATCH(_xlfn.MAXIFS(BDD!$C:$C,BDD!$B:$B,'Tableau de bord'!C16,BDD!$A:$A,"Trimestriel : Contrôle surface"),BDD!$C:$C,0)),"-")</f>
        <v>-</v>
      </c>
      <c r="K16" s="20">
        <f>_xlfn.MAXIFS(BDD!$C:$C,BDD!$B:$B,'Tableau de bord'!C16,BDD!$A:$A,"Contrôle surface supplémentaire")</f>
        <v>0</v>
      </c>
      <c r="L16" s="19" t="str">
        <f>IFERROR(INDEX(BDD!$D:$D,MATCH(_xlfn.MAXIFS(BDD!$C:$C,BDD!$B:$B,'Tableau de bord'!C16,BDD!$A:$A,"Contrôle surface supplémentaire"),BDD!$C:$C,0)),"-")</f>
        <v>-</v>
      </c>
    </row>
    <row r="17" spans="3:12" x14ac:dyDescent="0.25">
      <c r="C17" s="11" t="s">
        <v>34</v>
      </c>
      <c r="D17" s="12"/>
      <c r="E17" s="20" cm="1">
        <f t="array" ref="E17">SUMPRODUCT(LARGE((BDD!$A$3:$A$10000="Annuel : Qualification salle")*(BDD!$B$3:$B$10000=C17)*(BDD!$C$3:$C$10000),1))</f>
        <v>0</v>
      </c>
      <c r="F17" s="19" t="str" cm="1">
        <f t="array" ref="F17">IFERROR(INDEX(BDD!$D$3:$D$10000,MATCH((SUMPRODUCT(LARGE((BDD!$A$3:$A$10000="Annuel : Qualification salle")*(BDD!$B$3:$B$10000=C17)*(BDD!$C$3:$C$10000),1))),BDD!$C$3:$C$10000)),"-")</f>
        <v>-</v>
      </c>
      <c r="G17" s="20" cm="1">
        <f t="array" ref="G17">SUMPRODUCT(LARGE((BDD!$A$3:$A$10000="Trimestriel : Contrôle aérobiocontamination")*(BDD!$B$3:$B$10000=C17)*(BDD!$C$3:$C$10000),1))</f>
        <v>0</v>
      </c>
      <c r="H17" s="19" t="str" cm="1">
        <f t="array" ref="H17">IFERROR(INDEX(BDD!$D$3:$D310010,MATCH((SUMPRODUCT(LARGE((BDD!$A$3:$A$10000="Trimestriel : Contrôle aérobiocontamination")*(BDD!$B$3:$B$10000=C17)*(BDD!$C$3:$C$10000),1))),BDD!$C$3:$C$10000)),"-")</f>
        <v>-</v>
      </c>
      <c r="I17" s="20">
        <f>_xlfn.MAXIFS(BDD!$C:$C,BDD!$B:$B,'Tableau de bord'!C17,BDD!$A:$A,"Trimestriel : Contrôle surface")</f>
        <v>0</v>
      </c>
      <c r="J17" s="19" t="str">
        <f>IFERROR(INDEX(BDD!$D:$D,MATCH(_xlfn.MAXIFS(BDD!$C:$C,BDD!$B:$B,'Tableau de bord'!C17,BDD!$A:$A,"Trimestriel : Contrôle surface"),BDD!$C:$C,0)),"-")</f>
        <v>-</v>
      </c>
      <c r="K17" s="20">
        <f>_xlfn.MAXIFS(BDD!$C:$C,BDD!$B:$B,'Tableau de bord'!C17,BDD!$A:$A,"Contrôle surface supplémentaire")</f>
        <v>0</v>
      </c>
      <c r="L17" s="19" t="str">
        <f>IFERROR(INDEX(BDD!$D:$D,MATCH(_xlfn.MAXIFS(BDD!$C:$C,BDD!$B:$B,'Tableau de bord'!C17,BDD!$A:$A,"Contrôle surface supplémentaire"),BDD!$C:$C,0)),"-")</f>
        <v>-</v>
      </c>
    </row>
    <row r="19" spans="3:12" x14ac:dyDescent="0.25">
      <c r="D19" s="38"/>
      <c r="E19" s="38"/>
      <c r="F19" s="38"/>
    </row>
    <row r="20" spans="3:12" x14ac:dyDescent="0.25">
      <c r="D20" s="38"/>
      <c r="E20" s="38"/>
      <c r="F20" s="38"/>
    </row>
    <row r="21" spans="3:12" x14ac:dyDescent="0.25">
      <c r="D21" s="38"/>
      <c r="E21" s="38"/>
      <c r="F21" s="39"/>
    </row>
    <row r="22" spans="3:12" x14ac:dyDescent="0.25">
      <c r="D22" s="38"/>
      <c r="E22" s="38"/>
      <c r="F22" s="38"/>
    </row>
    <row r="23" spans="3:12" x14ac:dyDescent="0.25">
      <c r="D23" s="38"/>
      <c r="E23" s="38"/>
      <c r="F23" s="38"/>
    </row>
    <row r="24" spans="3:12" x14ac:dyDescent="0.25">
      <c r="D24" s="38"/>
      <c r="E24" s="39"/>
      <c r="F24" s="38"/>
    </row>
    <row r="25" spans="3:12" x14ac:dyDescent="0.25">
      <c r="D25" s="38"/>
      <c r="E25" s="39"/>
      <c r="F25" s="40"/>
    </row>
    <row r="26" spans="3:12" x14ac:dyDescent="0.25">
      <c r="D26" s="38"/>
      <c r="E26" s="39"/>
      <c r="F26" s="38"/>
    </row>
    <row r="27" spans="3:12" x14ac:dyDescent="0.25">
      <c r="E27" s="2"/>
      <c r="G27" s="2"/>
      <c r="J27" s="2"/>
      <c r="L27" s="2"/>
    </row>
    <row r="28" spans="3:12" x14ac:dyDescent="0.25">
      <c r="C28" s="2"/>
    </row>
    <row r="29" spans="3:12" x14ac:dyDescent="0.25">
      <c r="C29" s="2"/>
    </row>
    <row r="30" spans="3:12" x14ac:dyDescent="0.25">
      <c r="C30" s="2"/>
    </row>
    <row r="31" spans="3:12" x14ac:dyDescent="0.25">
      <c r="C31" s="2"/>
    </row>
  </sheetData>
  <mergeCells count="6">
    <mergeCell ref="E5:F5"/>
    <mergeCell ref="G5:H5"/>
    <mergeCell ref="I5:J5"/>
    <mergeCell ref="K5:L5"/>
    <mergeCell ref="E1:L1"/>
    <mergeCell ref="F3:K3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65321-9782-46C5-8660-E883BB0205B0}">
  <dimension ref="A1:C12"/>
  <sheetViews>
    <sheetView workbookViewId="0">
      <selection activeCell="B27" sqref="B27"/>
    </sheetView>
  </sheetViews>
  <sheetFormatPr baseColWidth="10" defaultRowHeight="15" x14ac:dyDescent="0.25"/>
  <cols>
    <col min="1" max="1" width="30.28515625" customWidth="1"/>
    <col min="2" max="2" width="25.42578125" customWidth="1"/>
  </cols>
  <sheetData>
    <row r="1" spans="1:3" x14ac:dyDescent="0.25">
      <c r="A1" t="s">
        <v>35</v>
      </c>
      <c r="B1" t="s">
        <v>38</v>
      </c>
      <c r="C1" t="s">
        <v>37</v>
      </c>
    </row>
    <row r="2" spans="1:3" x14ac:dyDescent="0.25">
      <c r="A2" t="s">
        <v>20</v>
      </c>
      <c r="B2" t="s">
        <v>29</v>
      </c>
      <c r="C2" t="s">
        <v>10</v>
      </c>
    </row>
    <row r="3" spans="1:3" x14ac:dyDescent="0.25">
      <c r="A3" t="s">
        <v>21</v>
      </c>
      <c r="B3" t="s">
        <v>30</v>
      </c>
      <c r="C3" t="s">
        <v>11</v>
      </c>
    </row>
    <row r="4" spans="1:3" x14ac:dyDescent="0.25">
      <c r="B4" t="s">
        <v>31</v>
      </c>
      <c r="C4" t="s">
        <v>12</v>
      </c>
    </row>
    <row r="5" spans="1:3" x14ac:dyDescent="0.25">
      <c r="B5" t="s">
        <v>32</v>
      </c>
      <c r="C5" t="s">
        <v>13</v>
      </c>
    </row>
    <row r="6" spans="1:3" x14ac:dyDescent="0.25">
      <c r="C6" t="s">
        <v>14</v>
      </c>
    </row>
    <row r="7" spans="1:3" x14ac:dyDescent="0.25">
      <c r="C7" t="s">
        <v>15</v>
      </c>
    </row>
    <row r="8" spans="1:3" x14ac:dyDescent="0.25">
      <c r="C8" t="s">
        <v>16</v>
      </c>
    </row>
    <row r="9" spans="1:3" x14ac:dyDescent="0.25">
      <c r="C9" t="s">
        <v>17</v>
      </c>
    </row>
    <row r="10" spans="1:3" x14ac:dyDescent="0.25">
      <c r="C10" t="s">
        <v>18</v>
      </c>
    </row>
    <row r="11" spans="1:3" x14ac:dyDescent="0.25">
      <c r="C11" t="s">
        <v>33</v>
      </c>
    </row>
    <row r="12" spans="1:3" x14ac:dyDescent="0.25">
      <c r="C1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BDD</vt:lpstr>
      <vt:lpstr>Tableau de bord</vt:lpstr>
      <vt:lpstr>listes</vt:lpstr>
      <vt:lpstr>bloc_urc_Point_de_prélèvement</vt:lpstr>
      <vt:lpstr>bloc_urc_Type_de_surveillance</vt:lpstr>
      <vt:lpstr>conformité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ROTH Brimbelle - CHI Manosque</dc:creator>
  <cp:lastModifiedBy>ROTH Brimbelle - CHI Manosque</cp:lastModifiedBy>
  <dcterms:created xsi:type="dcterms:W3CDTF">2015-06-05T18:19:34Z</dcterms:created>
  <dcterms:modified xsi:type="dcterms:W3CDTF">2022-04-24T08:08:16Z</dcterms:modified>
</cp:coreProperties>
</file>