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3B92AD-7377-426A-8DF3-B592044136F5}" xr6:coauthVersionLast="47" xr6:coauthVersionMax="47" xr10:uidLastSave="{00000000-0000-0000-0000-000000000000}"/>
  <bookViews>
    <workbookView xWindow="-120" yWindow="-120" windowWidth="29040" windowHeight="15990" tabRatio="571" xr2:uid="{42BB7825-62D3-3340-902F-89BD2C2D9881}"/>
  </bookViews>
  <sheets>
    <sheet name="Calendrier" sheetId="1" r:id="rId1"/>
    <sheet name="Paramètres" sheetId="2" r:id="rId2"/>
  </sheets>
  <definedNames>
    <definedName name="_An">Calendrier!$B$4</definedName>
    <definedName name="_Mois">Calendrier!$B$5</definedName>
    <definedName name="DatePaques">Paramètres!$I$4</definedName>
    <definedName name="DonnéesExternes_2" localSheetId="0" hidden="1">Calendrier!#REF!</definedName>
    <definedName name="l_Feries">t_Feries[Dates]</definedName>
    <definedName name="l_Mois">t_Mois[Mois]</definedName>
    <definedName name="l_RTT1">t_RTT[RTT 1]</definedName>
    <definedName name="l_RTT2">t_RTT[RTT 2]</definedName>
    <definedName name="l_Salaries">t_RTT[Salarié]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2" l="1" a="1"/>
  <c r="L21" i="2" s="1"/>
  <c r="M21" i="2" a="1"/>
  <c r="M21" i="2" s="1"/>
  <c r="L22" i="2" a="1"/>
  <c r="L22" i="2" s="1"/>
  <c r="M22" i="2" a="1"/>
  <c r="M22" i="2"/>
  <c r="L23" i="2" a="1"/>
  <c r="L23" i="2" s="1"/>
  <c r="M23" i="2" a="1"/>
  <c r="M23" i="2"/>
  <c r="L24" i="2" a="1"/>
  <c r="L24" i="2" s="1"/>
  <c r="M24" i="2" a="1"/>
  <c r="M24" i="2"/>
  <c r="L25" i="2" a="1"/>
  <c r="L25" i="2" s="1"/>
  <c r="M25" i="2" a="1"/>
  <c r="M25" i="2"/>
  <c r="L26" i="2" a="1"/>
  <c r="L26" i="2" s="1"/>
  <c r="M26" i="2" a="1"/>
  <c r="M26" i="2"/>
  <c r="M20" i="2" a="1"/>
  <c r="M20" i="2" s="1"/>
  <c r="L20" i="2" a="1"/>
  <c r="L20" i="2" s="1"/>
  <c r="AI2" i="1"/>
  <c r="AI5" i="1" a="1"/>
  <c r="AI5" i="1" s="1"/>
  <c r="AI6" i="1" a="1"/>
  <c r="AI6" i="1" s="1"/>
  <c r="AI7" i="1" a="1"/>
  <c r="AI7" i="1"/>
  <c r="AI8" i="1" a="1"/>
  <c r="AI8" i="1"/>
  <c r="AI9" i="1" a="1"/>
  <c r="AI9" i="1" s="1"/>
  <c r="AI10" i="1" a="1"/>
  <c r="AI10" i="1"/>
  <c r="AI11" i="1" a="1"/>
  <c r="AI11" i="1"/>
  <c r="AI12" i="1" a="1"/>
  <c r="AI12" i="1" s="1"/>
  <c r="AI13" i="1" a="1"/>
  <c r="AI13" i="1"/>
  <c r="AI14" i="1" a="1"/>
  <c r="AI14" i="1"/>
  <c r="AI15" i="1" a="1"/>
  <c r="AI15" i="1"/>
  <c r="AI16" i="1" a="1"/>
  <c r="AI16" i="1"/>
  <c r="E3" i="1" a="1"/>
  <c r="AH2" i="1" l="1"/>
  <c r="AH5" i="1" a="1"/>
  <c r="AH5" i="1" s="1"/>
  <c r="AH6" i="1" a="1"/>
  <c r="AH6" i="1" s="1"/>
  <c r="AH7" i="1" a="1"/>
  <c r="AH7" i="1" s="1"/>
  <c r="AH8" i="1" a="1"/>
  <c r="AH8" i="1" s="1"/>
  <c r="AH9" i="1" a="1"/>
  <c r="AH9" i="1" s="1"/>
  <c r="AH10" i="1" a="1"/>
  <c r="AH10" i="1" s="1"/>
  <c r="AH11" i="1" a="1"/>
  <c r="AH11" i="1" s="1"/>
  <c r="AG14" i="1" a="1"/>
  <c r="AG14" i="1" s="1"/>
  <c r="AH15" i="1" a="1"/>
  <c r="AH15" i="1" s="1"/>
  <c r="AG16" i="1" a="1"/>
  <c r="AG16" i="1" s="1"/>
  <c r="AG2" i="1"/>
  <c r="AG6" i="1" a="1"/>
  <c r="AG6" i="1" s="1"/>
  <c r="AG7" i="1" a="1"/>
  <c r="AG7" i="1" s="1"/>
  <c r="AG10" i="1" a="1"/>
  <c r="AG10" i="1" s="1"/>
  <c r="AH14" i="1" a="1"/>
  <c r="AH14" i="1" s="1"/>
  <c r="AG15" i="1" a="1"/>
  <c r="AG15" i="1" s="1"/>
  <c r="AH16" i="1" a="1"/>
  <c r="AH16" i="1" s="1"/>
  <c r="AG5" i="1" a="1"/>
  <c r="AG5" i="1" s="1"/>
  <c r="AG8" i="1" a="1"/>
  <c r="AG8" i="1" s="1"/>
  <c r="AG9" i="1" a="1"/>
  <c r="AG9" i="1" s="1"/>
  <c r="AG11" i="1" a="1"/>
  <c r="AG11" i="1" s="1"/>
  <c r="AG12" i="1" a="1"/>
  <c r="AG12" i="1" s="1"/>
  <c r="AG13" i="1" a="1"/>
  <c r="AG13" i="1" s="1"/>
  <c r="AH12" i="1" a="1"/>
  <c r="AH12" i="1" s="1"/>
  <c r="AH13" i="1" a="1"/>
  <c r="AH13" i="1" s="1"/>
  <c r="E3" i="1"/>
  <c r="G5" i="1" a="1"/>
  <c r="G5" i="1" s="1"/>
  <c r="J5" i="1" a="1"/>
  <c r="J5" i="1" s="1"/>
  <c r="P5" i="1" a="1"/>
  <c r="P5" i="1" s="1"/>
  <c r="T5" i="1" a="1"/>
  <c r="T5" i="1" s="1"/>
  <c r="W5" i="1" a="1"/>
  <c r="W5" i="1" s="1"/>
  <c r="Z5" i="1" a="1"/>
  <c r="Z5" i="1" s="1"/>
  <c r="AF5" i="1" a="1"/>
  <c r="AF5" i="1" s="1"/>
  <c r="F6" i="1" a="1"/>
  <c r="F6" i="1" s="1"/>
  <c r="I6" i="1" a="1"/>
  <c r="I6" i="1" s="1"/>
  <c r="L6" i="1" a="1"/>
  <c r="L6" i="1" s="1"/>
  <c r="R6" i="1" a="1"/>
  <c r="R6" i="1" s="1"/>
  <c r="V6" i="1" a="1"/>
  <c r="V6" i="1" s="1"/>
  <c r="Y6" i="1" a="1"/>
  <c r="Y6" i="1" s="1"/>
  <c r="AB6" i="1" a="1"/>
  <c r="AB6" i="1" s="1"/>
  <c r="H7" i="1" a="1"/>
  <c r="H7" i="1" s="1"/>
  <c r="K7" i="1" a="1"/>
  <c r="K7" i="1" s="1"/>
  <c r="N7" i="1" a="1"/>
  <c r="N7" i="1" s="1"/>
  <c r="T7" i="1" a="1"/>
  <c r="T7" i="1" s="1"/>
  <c r="X7" i="1" a="1"/>
  <c r="X7" i="1" s="1"/>
  <c r="AA7" i="1" a="1"/>
  <c r="AA7" i="1" s="1"/>
  <c r="AD7" i="1" a="1"/>
  <c r="AD7" i="1" s="1"/>
  <c r="F8" i="1" a="1"/>
  <c r="F8" i="1" s="1"/>
  <c r="J8" i="1" a="1"/>
  <c r="J8" i="1" s="1"/>
  <c r="M8" i="1" a="1"/>
  <c r="M8" i="1" s="1"/>
  <c r="P8" i="1" a="1"/>
  <c r="P8" i="1" s="1"/>
  <c r="W8" i="1" a="1"/>
  <c r="W8" i="1" s="1"/>
  <c r="AA8" i="1" a="1"/>
  <c r="AA8" i="1" s="1"/>
  <c r="F9" i="1" a="1"/>
  <c r="F9" i="1" s="1"/>
  <c r="I9" i="1" a="1"/>
  <c r="I9" i="1" s="1"/>
  <c r="M9" i="1" a="1"/>
  <c r="M9" i="1" s="1"/>
  <c r="S9" i="1" a="1"/>
  <c r="S9" i="1" s="1"/>
  <c r="V9" i="1" a="1"/>
  <c r="V9" i="1" s="1"/>
  <c r="Y9" i="1" a="1"/>
  <c r="Y9" i="1" s="1"/>
  <c r="AC9" i="1" a="1"/>
  <c r="AC9" i="1" s="1"/>
  <c r="H10" i="1" a="1"/>
  <c r="H10" i="1" s="1"/>
  <c r="K10" i="1" a="1"/>
  <c r="K10" i="1" s="1"/>
  <c r="O10" i="1" a="1"/>
  <c r="O10" i="1" s="1"/>
  <c r="U10" i="1" a="1"/>
  <c r="U10" i="1" s="1"/>
  <c r="X10" i="1" a="1"/>
  <c r="X10" i="1" s="1"/>
  <c r="AA10" i="1" a="1"/>
  <c r="AA10" i="1" s="1"/>
  <c r="H11" i="1" a="1"/>
  <c r="H11" i="1" s="1"/>
  <c r="N11" i="1" a="1"/>
  <c r="N11" i="1" s="1"/>
  <c r="Q11" i="1" a="1"/>
  <c r="Q11" i="1" s="1"/>
  <c r="T11" i="1" a="1"/>
  <c r="T11" i="1" s="1"/>
  <c r="W11" i="1" a="1"/>
  <c r="W11" i="1" s="1"/>
  <c r="Z11" i="1" a="1"/>
  <c r="Z11" i="1" s="1"/>
  <c r="AC11" i="1" a="1"/>
  <c r="AC11" i="1" s="1"/>
  <c r="J12" i="1" a="1"/>
  <c r="J12" i="1" s="1"/>
  <c r="P12" i="1" a="1"/>
  <c r="P12" i="1" s="1"/>
  <c r="S12" i="1" a="1"/>
  <c r="S12" i="1" s="1"/>
  <c r="V12" i="1" a="1"/>
  <c r="V12" i="1" s="1"/>
  <c r="Y12" i="1" a="1"/>
  <c r="Y12" i="1" s="1"/>
  <c r="AB12" i="1" a="1"/>
  <c r="AB12" i="1" s="1"/>
  <c r="AE12" i="1" a="1"/>
  <c r="AE12" i="1" s="1"/>
  <c r="G13" i="1" a="1"/>
  <c r="G13" i="1" s="1"/>
  <c r="L13" i="1" a="1"/>
  <c r="L13" i="1" s="1"/>
  <c r="R13" i="1" a="1"/>
  <c r="R13" i="1" s="1"/>
  <c r="U13" i="1" a="1"/>
  <c r="U13" i="1" s="1"/>
  <c r="X13" i="1" a="1"/>
  <c r="X13" i="1" s="1"/>
  <c r="AA13" i="1" a="1"/>
  <c r="AA13" i="1" s="1"/>
  <c r="AD13" i="1" a="1"/>
  <c r="AD13" i="1" s="1"/>
  <c r="I14" i="1" a="1"/>
  <c r="I14" i="1" s="1"/>
  <c r="N14" i="1" a="1"/>
  <c r="N14" i="1" s="1"/>
  <c r="T14" i="1" a="1"/>
  <c r="T14" i="1" s="1"/>
  <c r="W14" i="1" a="1"/>
  <c r="W14" i="1" s="1"/>
  <c r="Z14" i="1" a="1"/>
  <c r="Z14" i="1" s="1"/>
  <c r="L5" i="1" a="1"/>
  <c r="L5" i="1" s="1"/>
  <c r="U5" i="1" a="1"/>
  <c r="U5" i="1" s="1"/>
  <c r="X5" i="1" a="1"/>
  <c r="X5" i="1" s="1"/>
  <c r="AC5" i="1" a="1"/>
  <c r="AC5" i="1" s="1"/>
  <c r="K6" i="1" a="1"/>
  <c r="K6" i="1" s="1"/>
  <c r="P6" i="1" a="1"/>
  <c r="P6" i="1" s="1"/>
  <c r="T6" i="1" a="1"/>
  <c r="T6" i="1" s="1"/>
  <c r="X6" i="1" a="1"/>
  <c r="X6" i="1" s="1"/>
  <c r="AC6" i="1" a="1"/>
  <c r="AC6" i="1" s="1"/>
  <c r="F7" i="1" a="1"/>
  <c r="F7" i="1" s="1"/>
  <c r="J7" i="1" a="1"/>
  <c r="J7" i="1" s="1"/>
  <c r="O7" i="1" a="1"/>
  <c r="O7" i="1" s="1"/>
  <c r="S7" i="1" a="1"/>
  <c r="S7" i="1" s="1"/>
  <c r="W7" i="1" a="1"/>
  <c r="W7" i="1" s="1"/>
  <c r="AF7" i="1" a="1"/>
  <c r="AF7" i="1" s="1"/>
  <c r="I8" i="1" a="1"/>
  <c r="I8" i="1" s="1"/>
  <c r="R8" i="1" a="1"/>
  <c r="R8" i="1" s="1"/>
  <c r="V8" i="1" a="1"/>
  <c r="V8" i="1" s="1"/>
  <c r="AE8" i="1" a="1"/>
  <c r="AE8" i="1" s="1"/>
  <c r="H9" i="1" a="1"/>
  <c r="H9" i="1" s="1"/>
  <c r="Q9" i="1" a="1"/>
  <c r="Q9" i="1" s="1"/>
  <c r="Z9" i="1" a="1"/>
  <c r="Z9" i="1" s="1"/>
  <c r="AD9" i="1" a="1"/>
  <c r="AD9" i="1" s="1"/>
  <c r="L10" i="1" a="1"/>
  <c r="L10" i="1" s="1"/>
  <c r="P10" i="1" a="1"/>
  <c r="P10" i="1" s="1"/>
  <c r="T10" i="1" a="1"/>
  <c r="T10" i="1" s="1"/>
  <c r="Y10" i="1" a="1"/>
  <c r="Y10" i="1" s="1"/>
  <c r="AB10" i="1" a="1"/>
  <c r="AB10" i="1" s="1"/>
  <c r="AF10" i="1" a="1"/>
  <c r="AF10" i="1" s="1"/>
  <c r="L11" i="1" a="1"/>
  <c r="L11" i="1" s="1"/>
  <c r="AE11" i="1" a="1"/>
  <c r="AE11" i="1" s="1"/>
  <c r="H12" i="1" a="1"/>
  <c r="H12" i="1" s="1"/>
  <c r="L12" i="1" a="1"/>
  <c r="L12" i="1" s="1"/>
  <c r="T12" i="1" a="1"/>
  <c r="T12" i="1" s="1"/>
  <c r="AA12" i="1" a="1"/>
  <c r="AA12" i="1" s="1"/>
  <c r="H13" i="1" a="1"/>
  <c r="H13" i="1" s="1"/>
  <c r="P13" i="1" a="1"/>
  <c r="P13" i="1" s="1"/>
  <c r="G14" i="1" a="1"/>
  <c r="G14" i="1" s="1"/>
  <c r="K14" i="1" a="1"/>
  <c r="K14" i="1" s="1"/>
  <c r="O14" i="1" a="1"/>
  <c r="O14" i="1" s="1"/>
  <c r="S14" i="1" a="1"/>
  <c r="S14" i="1" s="1"/>
  <c r="V14" i="1" a="1"/>
  <c r="V14" i="1" s="1"/>
  <c r="AA14" i="1" a="1"/>
  <c r="AA14" i="1" s="1"/>
  <c r="G15" i="1" a="1"/>
  <c r="G15" i="1" s="1"/>
  <c r="I15" i="1" a="1"/>
  <c r="I15" i="1" s="1"/>
  <c r="K15" i="1" a="1"/>
  <c r="K15" i="1" s="1"/>
  <c r="M15" i="1" a="1"/>
  <c r="M15" i="1" s="1"/>
  <c r="O15" i="1" a="1"/>
  <c r="O15" i="1" s="1"/>
  <c r="Q15" i="1" a="1"/>
  <c r="Q15" i="1" s="1"/>
  <c r="S15" i="1" a="1"/>
  <c r="S15" i="1" s="1"/>
  <c r="U15" i="1" a="1"/>
  <c r="U15" i="1" s="1"/>
  <c r="W15" i="1" a="1"/>
  <c r="W15" i="1" s="1"/>
  <c r="Y15" i="1" a="1"/>
  <c r="Y15" i="1" s="1"/>
  <c r="AA15" i="1" a="1"/>
  <c r="AA15" i="1" s="1"/>
  <c r="AC15" i="1" a="1"/>
  <c r="AC15" i="1" s="1"/>
  <c r="AE15" i="1" a="1"/>
  <c r="AE15" i="1" s="1"/>
  <c r="J16" i="1" a="1"/>
  <c r="J16" i="1" s="1"/>
  <c r="M16" i="1" a="1"/>
  <c r="M16" i="1" s="1"/>
  <c r="R16" i="1" a="1"/>
  <c r="R16" i="1" s="1"/>
  <c r="U16" i="1" a="1"/>
  <c r="U16" i="1" s="1"/>
  <c r="Z16" i="1" a="1"/>
  <c r="Z16" i="1" s="1"/>
  <c r="AC16" i="1" a="1"/>
  <c r="AC16" i="1" s="1"/>
  <c r="H5" i="1" a="1"/>
  <c r="H5" i="1" s="1"/>
  <c r="M5" i="1" a="1"/>
  <c r="M5" i="1" s="1"/>
  <c r="Q5" i="1" a="1"/>
  <c r="Q5" i="1" s="1"/>
  <c r="Y5" i="1" a="1"/>
  <c r="Y5" i="1" s="1"/>
  <c r="AD5" i="1" a="1"/>
  <c r="AD5" i="1" s="1"/>
  <c r="H6" i="1" a="1"/>
  <c r="H6" i="1" s="1"/>
  <c r="M6" i="1" a="1"/>
  <c r="M6" i="1" s="1"/>
  <c r="Q6" i="1" a="1"/>
  <c r="Q6" i="1" s="1"/>
  <c r="U6" i="1" a="1"/>
  <c r="U6" i="1" s="1"/>
  <c r="AD6" i="1" a="1"/>
  <c r="AD6" i="1" s="1"/>
  <c r="G7" i="1" a="1"/>
  <c r="G7" i="1" s="1"/>
  <c r="P7" i="1" a="1"/>
  <c r="P7" i="1" s="1"/>
  <c r="Y7" i="1" a="1"/>
  <c r="Y7" i="1" s="1"/>
  <c r="AB7" i="1" a="1"/>
  <c r="AB7" i="1" s="1"/>
  <c r="K8" i="1" a="1"/>
  <c r="K8" i="1" s="1"/>
  <c r="N8" i="1" a="1"/>
  <c r="N8" i="1" s="1"/>
  <c r="S8" i="1" a="1"/>
  <c r="S8" i="1" s="1"/>
  <c r="X8" i="1" a="1"/>
  <c r="X8" i="1" s="1"/>
  <c r="AB8" i="1" a="1"/>
  <c r="AB8" i="1" s="1"/>
  <c r="AF8" i="1" a="1"/>
  <c r="AF8" i="1" s="1"/>
  <c r="J9" i="1" a="1"/>
  <c r="J9" i="1" s="1"/>
  <c r="N9" i="1" a="1"/>
  <c r="N9" i="1" s="1"/>
  <c r="R9" i="1" a="1"/>
  <c r="R9" i="1" s="1"/>
  <c r="W9" i="1" a="1"/>
  <c r="W9" i="1" s="1"/>
  <c r="AA9" i="1" a="1"/>
  <c r="AA9" i="1" s="1"/>
  <c r="AE9" i="1" a="1"/>
  <c r="AE9" i="1" s="1"/>
  <c r="I10" i="1" a="1"/>
  <c r="I10" i="1" s="1"/>
  <c r="M10" i="1" a="1"/>
  <c r="M10" i="1" s="1"/>
  <c r="Q10" i="1" a="1"/>
  <c r="Q10" i="1" s="1"/>
  <c r="V10" i="1" a="1"/>
  <c r="V10" i="1" s="1"/>
  <c r="AC10" i="1" a="1"/>
  <c r="AC10" i="1" s="1"/>
  <c r="I11" i="1" a="1"/>
  <c r="I11" i="1" s="1"/>
  <c r="M11" i="1" a="1"/>
  <c r="M11" i="1" s="1"/>
  <c r="P11" i="1" a="1"/>
  <c r="P11" i="1" s="1"/>
  <c r="U11" i="1" a="1"/>
  <c r="U11" i="1" s="1"/>
  <c r="X11" i="1" a="1"/>
  <c r="X11" i="1" s="1"/>
  <c r="AB11" i="1" a="1"/>
  <c r="AB11" i="1" s="1"/>
  <c r="AF11" i="1" a="1"/>
  <c r="AF11" i="1" s="1"/>
  <c r="I12" i="1" a="1"/>
  <c r="I12" i="1" s="1"/>
  <c r="M12" i="1" a="1"/>
  <c r="M12" i="1" s="1"/>
  <c r="Q12" i="1" a="1"/>
  <c r="Q12" i="1" s="1"/>
  <c r="U12" i="1" a="1"/>
  <c r="U12" i="1" s="1"/>
  <c r="X12" i="1" a="1"/>
  <c r="X12" i="1" s="1"/>
  <c r="AC12" i="1" a="1"/>
  <c r="AC12" i="1" s="1"/>
  <c r="AF12" i="1" a="1"/>
  <c r="AF12" i="1" s="1"/>
  <c r="I13" i="1" a="1"/>
  <c r="I13" i="1" s="1"/>
  <c r="M13" i="1" a="1"/>
  <c r="M13" i="1" s="1"/>
  <c r="Q13" i="1" a="1"/>
  <c r="Q13" i="1" s="1"/>
  <c r="T13" i="1" a="1"/>
  <c r="T13" i="1" s="1"/>
  <c r="Y13" i="1" a="1"/>
  <c r="Y13" i="1" s="1"/>
  <c r="AB13" i="1" a="1"/>
  <c r="AB13" i="1" s="1"/>
  <c r="AF13" i="1" a="1"/>
  <c r="AF13" i="1" s="1"/>
  <c r="H14" i="1" a="1"/>
  <c r="H14" i="1" s="1"/>
  <c r="L14" i="1" a="1"/>
  <c r="L14" i="1" s="1"/>
  <c r="P14" i="1" a="1"/>
  <c r="P14" i="1" s="1"/>
  <c r="X14" i="1" a="1"/>
  <c r="X14" i="1" s="1"/>
  <c r="AD14" i="1" a="1"/>
  <c r="AD14" i="1" s="1"/>
  <c r="I5" i="1" a="1"/>
  <c r="I5" i="1" s="1"/>
  <c r="R5" i="1" a="1"/>
  <c r="R5" i="1" s="1"/>
  <c r="AA5" i="1" a="1"/>
  <c r="AA5" i="1" s="1"/>
  <c r="Z6" i="1" a="1"/>
  <c r="Z6" i="1" s="1"/>
  <c r="I7" i="1" a="1"/>
  <c r="I7" i="1" s="1"/>
  <c r="Q7" i="1" a="1"/>
  <c r="Q7" i="1" s="1"/>
  <c r="L8" i="1" a="1"/>
  <c r="L8" i="1" s="1"/>
  <c r="U8" i="1" a="1"/>
  <c r="U8" i="1" s="1"/>
  <c r="AD8" i="1" a="1"/>
  <c r="AD8" i="1" s="1"/>
  <c r="L9" i="1" a="1"/>
  <c r="L9" i="1" s="1"/>
  <c r="U9" i="1" a="1"/>
  <c r="U9" i="1" s="1"/>
  <c r="J10" i="1" a="1"/>
  <c r="J10" i="1" s="1"/>
  <c r="S10" i="1" a="1"/>
  <c r="S10" i="1" s="1"/>
  <c r="F11" i="1" a="1"/>
  <c r="F11" i="1" s="1"/>
  <c r="F13" i="1" a="1"/>
  <c r="F13" i="1" s="1"/>
  <c r="N13" i="1" a="1"/>
  <c r="N13" i="1" s="1"/>
  <c r="V13" i="1" a="1"/>
  <c r="V13" i="1" s="1"/>
  <c r="AC13" i="1" a="1"/>
  <c r="AC13" i="1" s="1"/>
  <c r="Q14" i="1" a="1"/>
  <c r="Q14" i="1" s="1"/>
  <c r="Y14" i="1" a="1"/>
  <c r="Y14" i="1" s="1"/>
  <c r="AE14" i="1" a="1"/>
  <c r="AE14" i="1" s="1"/>
  <c r="F15" i="1" a="1"/>
  <c r="F15" i="1" s="1"/>
  <c r="J15" i="1" a="1"/>
  <c r="J15" i="1" s="1"/>
  <c r="N15" i="1" a="1"/>
  <c r="N15" i="1" s="1"/>
  <c r="R15" i="1" a="1"/>
  <c r="R15" i="1" s="1"/>
  <c r="V15" i="1" a="1"/>
  <c r="V15" i="1" s="1"/>
  <c r="Z15" i="1" a="1"/>
  <c r="Z15" i="1" s="1"/>
  <c r="AD15" i="1" a="1"/>
  <c r="AD15" i="1" s="1"/>
  <c r="G16" i="1" a="1"/>
  <c r="G16" i="1" s="1"/>
  <c r="K16" i="1" a="1"/>
  <c r="K16" i="1" s="1"/>
  <c r="N16" i="1" a="1"/>
  <c r="N16" i="1" s="1"/>
  <c r="Y16" i="1" a="1"/>
  <c r="Y16" i="1" s="1"/>
  <c r="AB16" i="1" a="1"/>
  <c r="AB16" i="1" s="1"/>
  <c r="AF16" i="1" a="1"/>
  <c r="AF16" i="1" s="1"/>
  <c r="N5" i="1" a="1"/>
  <c r="N5" i="1" s="1"/>
  <c r="V5" i="1" a="1"/>
  <c r="V5" i="1" s="1"/>
  <c r="N6" i="1" a="1"/>
  <c r="N6" i="1" s="1"/>
  <c r="AE6" i="1" a="1"/>
  <c r="AE6" i="1" s="1"/>
  <c r="U7" i="1" a="1"/>
  <c r="U7" i="1" s="1"/>
  <c r="H8" i="1" a="1"/>
  <c r="H8" i="1" s="1"/>
  <c r="Q8" i="1" a="1"/>
  <c r="Q8" i="1" s="1"/>
  <c r="K5" i="1" a="1"/>
  <c r="K5" i="1" s="1"/>
  <c r="S5" i="1" a="1"/>
  <c r="S5" i="1" s="1"/>
  <c r="AB5" i="1" a="1"/>
  <c r="AB5" i="1" s="1"/>
  <c r="J6" i="1" a="1"/>
  <c r="J6" i="1" s="1"/>
  <c r="S6" i="1" a="1"/>
  <c r="S6" i="1" s="1"/>
  <c r="AA6" i="1" a="1"/>
  <c r="AA6" i="1" s="1"/>
  <c r="R7" i="1" a="1"/>
  <c r="R7" i="1" s="1"/>
  <c r="Z7" i="1" a="1"/>
  <c r="Z7" i="1" s="1"/>
  <c r="G8" i="1" a="1"/>
  <c r="G8" i="1" s="1"/>
  <c r="O8" i="1" a="1"/>
  <c r="O8" i="1" s="1"/>
  <c r="Y8" i="1" a="1"/>
  <c r="Y8" i="1" s="1"/>
  <c r="G9" i="1" a="1"/>
  <c r="G9" i="1" s="1"/>
  <c r="O9" i="1" a="1"/>
  <c r="O9" i="1" s="1"/>
  <c r="AF9" i="1" a="1"/>
  <c r="AF9" i="1" s="1"/>
  <c r="F10" i="1" a="1"/>
  <c r="F10" i="1" s="1"/>
  <c r="N10" i="1" a="1"/>
  <c r="N10" i="1" s="1"/>
  <c r="W10" i="1" a="1"/>
  <c r="W10" i="1" s="1"/>
  <c r="AD10" i="1" a="1"/>
  <c r="AD10" i="1" s="1"/>
  <c r="G11" i="1" a="1"/>
  <c r="G11" i="1" s="1"/>
  <c r="O11" i="1" a="1"/>
  <c r="O11" i="1" s="1"/>
  <c r="V11" i="1" a="1"/>
  <c r="V11" i="1" s="1"/>
  <c r="AD11" i="1" a="1"/>
  <c r="AD11" i="1" s="1"/>
  <c r="K12" i="1" a="1"/>
  <c r="K12" i="1" s="1"/>
  <c r="R12" i="1" a="1"/>
  <c r="R12" i="1" s="1"/>
  <c r="Z12" i="1" a="1"/>
  <c r="Z12" i="1" s="1"/>
  <c r="O13" i="1" a="1"/>
  <c r="O13" i="1" s="1"/>
  <c r="W13" i="1" a="1"/>
  <c r="W13" i="1" s="1"/>
  <c r="AE13" i="1" a="1"/>
  <c r="AE13" i="1" s="1"/>
  <c r="J14" i="1" a="1"/>
  <c r="J14" i="1" s="1"/>
  <c r="R14" i="1" a="1"/>
  <c r="R14" i="1" s="1"/>
  <c r="AF14" i="1" a="1"/>
  <c r="AF14" i="1" s="1"/>
  <c r="H16" i="1" a="1"/>
  <c r="H16" i="1" s="1"/>
  <c r="O16" i="1" a="1"/>
  <c r="O16" i="1" s="1"/>
  <c r="S16" i="1" a="1"/>
  <c r="S16" i="1" s="1"/>
  <c r="V16" i="1" a="1"/>
  <c r="V16" i="1" s="1"/>
  <c r="AE5" i="1" a="1"/>
  <c r="AE5" i="1" s="1"/>
  <c r="W6" i="1" a="1"/>
  <c r="W6" i="1" s="1"/>
  <c r="L7" i="1" a="1"/>
  <c r="L7" i="1" s="1"/>
  <c r="AC7" i="1" a="1"/>
  <c r="AC7" i="1" s="1"/>
  <c r="Z8" i="1" a="1"/>
  <c r="Z8" i="1" s="1"/>
  <c r="P9" i="1" a="1"/>
  <c r="P9" i="1" s="1"/>
  <c r="X9" i="1" a="1"/>
  <c r="X9" i="1" s="1"/>
  <c r="G10" i="1" a="1"/>
  <c r="G10" i="1" s="1"/>
  <c r="AE10" i="1" a="1"/>
  <c r="AE10" i="1" s="1"/>
  <c r="J11" i="1" a="1"/>
  <c r="J11" i="1" s="1"/>
  <c r="R11" i="1" a="1"/>
  <c r="R11" i="1" s="1"/>
  <c r="Y11" i="1" a="1"/>
  <c r="Y11" i="1" s="1"/>
  <c r="F12" i="1" a="1"/>
  <c r="F12" i="1" s="1"/>
  <c r="N12" i="1" a="1"/>
  <c r="N12" i="1" s="1"/>
  <c r="J13" i="1" a="1"/>
  <c r="J13" i="1" s="1"/>
  <c r="M14" i="1" a="1"/>
  <c r="M14" i="1" s="1"/>
  <c r="U14" i="1" a="1"/>
  <c r="U14" i="1" s="1"/>
  <c r="AB14" i="1" a="1"/>
  <c r="AB14" i="1" s="1"/>
  <c r="H15" i="1" a="1"/>
  <c r="H15" i="1" s="1"/>
  <c r="P15" i="1" a="1"/>
  <c r="P15" i="1" s="1"/>
  <c r="T15" i="1" a="1"/>
  <c r="T15" i="1" s="1"/>
  <c r="X15" i="1" a="1"/>
  <c r="X15" i="1" s="1"/>
  <c r="AB15" i="1" a="1"/>
  <c r="AB15" i="1" s="1"/>
  <c r="I16" i="1" a="1"/>
  <c r="I16" i="1" s="1"/>
  <c r="L16" i="1" a="1"/>
  <c r="L16" i="1" s="1"/>
  <c r="O5" i="1" a="1"/>
  <c r="O5" i="1" s="1"/>
  <c r="AE7" i="1" a="1"/>
  <c r="AE7" i="1" s="1"/>
  <c r="AC8" i="1" a="1"/>
  <c r="AC8" i="1" s="1"/>
  <c r="R10" i="1" a="1"/>
  <c r="R10" i="1" s="1"/>
  <c r="S11" i="1" a="1"/>
  <c r="S11" i="1" s="1"/>
  <c r="W12" i="1" a="1"/>
  <c r="W12" i="1" s="1"/>
  <c r="Z13" i="1" a="1"/>
  <c r="Z13" i="1" s="1"/>
  <c r="T16" i="1" a="1"/>
  <c r="T16" i="1" s="1"/>
  <c r="L15" i="1" a="1"/>
  <c r="L15" i="1" s="1"/>
  <c r="W16" i="1" a="1"/>
  <c r="W16" i="1" s="1"/>
  <c r="K13" i="1" a="1"/>
  <c r="K13" i="1" s="1"/>
  <c r="Q16" i="1" a="1"/>
  <c r="Q16" i="1" s="1"/>
  <c r="AE16" i="1" a="1"/>
  <c r="AE16" i="1" s="1"/>
  <c r="O6" i="1" a="1"/>
  <c r="O6" i="1" s="1"/>
  <c r="AB9" i="1" a="1"/>
  <c r="AB9" i="1" s="1"/>
  <c r="O12" i="1" a="1"/>
  <c r="O12" i="1" s="1"/>
  <c r="S13" i="1" a="1"/>
  <c r="S13" i="1" s="1"/>
  <c r="AF15" i="1" a="1"/>
  <c r="AF15" i="1" s="1"/>
  <c r="K11" i="1" a="1"/>
  <c r="K11" i="1" s="1"/>
  <c r="T8" i="1" a="1"/>
  <c r="T8" i="1" s="1"/>
  <c r="G12" i="1" a="1"/>
  <c r="G12" i="1" s="1"/>
  <c r="AA16" i="1" a="1"/>
  <c r="AA16" i="1" s="1"/>
  <c r="V7" i="1" a="1"/>
  <c r="V7" i="1" s="1"/>
  <c r="F5" i="1" a="1"/>
  <c r="F5" i="1" s="1"/>
  <c r="X16" i="1" a="1"/>
  <c r="X16" i="1" s="1"/>
  <c r="F16" i="1" a="1"/>
  <c r="F16" i="1" s="1"/>
  <c r="F14" i="1" a="1"/>
  <c r="F14" i="1" s="1"/>
  <c r="T9" i="1" a="1"/>
  <c r="T9" i="1" s="1"/>
  <c r="M7" i="1" a="1"/>
  <c r="M7" i="1" s="1"/>
  <c r="G6" i="1" a="1"/>
  <c r="G6" i="1" s="1"/>
  <c r="AD16" i="1" a="1"/>
  <c r="AD16" i="1" s="1"/>
  <c r="P16" i="1" a="1"/>
  <c r="P16" i="1" s="1"/>
  <c r="AC14" i="1" a="1"/>
  <c r="AC14" i="1" s="1"/>
  <c r="AD12" i="1" a="1"/>
  <c r="AD12" i="1" s="1"/>
  <c r="AA11" i="1" a="1"/>
  <c r="AA11" i="1" s="1"/>
  <c r="Z10" i="1" a="1"/>
  <c r="Z10" i="1" s="1"/>
  <c r="K9" i="1" a="1"/>
  <c r="K9" i="1" s="1"/>
  <c r="AF6" i="1" a="1"/>
  <c r="AF6" i="1" s="1"/>
  <c r="I2" i="1"/>
  <c r="M2" i="1"/>
  <c r="Q2" i="1"/>
  <c r="U2" i="1"/>
  <c r="Y2" i="1"/>
  <c r="AC2" i="1"/>
  <c r="L2" i="1"/>
  <c r="T2" i="1"/>
  <c r="AF2" i="1"/>
  <c r="F2" i="1"/>
  <c r="J2" i="1"/>
  <c r="N2" i="1"/>
  <c r="R2" i="1"/>
  <c r="V2" i="1"/>
  <c r="Z2" i="1"/>
  <c r="AD2" i="1"/>
  <c r="H2" i="1"/>
  <c r="P2" i="1"/>
  <c r="X2" i="1"/>
  <c r="AB2" i="1"/>
  <c r="G2" i="1"/>
  <c r="K2" i="1"/>
  <c r="O2" i="1"/>
  <c r="S2" i="1"/>
  <c r="W2" i="1"/>
  <c r="AA2" i="1"/>
  <c r="AE2" i="1"/>
  <c r="E6" i="1" l="1" a="1"/>
  <c r="E6" i="1" s="1"/>
  <c r="E11" i="1" a="1"/>
  <c r="E11" i="1" s="1"/>
  <c r="E14" i="1" a="1"/>
  <c r="E14" i="1" s="1"/>
  <c r="E7" i="1" a="1"/>
  <c r="E7" i="1" s="1"/>
  <c r="E8" i="1" a="1"/>
  <c r="E8" i="1" s="1"/>
  <c r="E12" i="1" a="1"/>
  <c r="E12" i="1" s="1"/>
  <c r="E15" i="1" a="1"/>
  <c r="E15" i="1" s="1"/>
  <c r="E5" i="1" a="1"/>
  <c r="E5" i="1" s="1"/>
  <c r="E13" i="1" a="1"/>
  <c r="E13" i="1" s="1"/>
  <c r="E16" i="1" a="1"/>
  <c r="E16" i="1" s="1"/>
  <c r="E9" i="1" a="1"/>
  <c r="E9" i="1" s="1"/>
  <c r="E10" i="1" a="1"/>
  <c r="E10" i="1" s="1"/>
  <c r="E2" i="1"/>
  <c r="I15" i="2"/>
  <c r="I14" i="2"/>
  <c r="I13" i="2"/>
  <c r="I12" i="2"/>
  <c r="I11" i="2"/>
  <c r="I7" i="2"/>
  <c r="I6" i="2"/>
  <c r="I4" i="2"/>
  <c r="I10" i="2" s="1"/>
  <c r="I3" i="2"/>
  <c r="I8" i="2" l="1"/>
  <c r="I5" i="2"/>
  <c r="I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<sst xmlns="http://schemas.openxmlformats.org/spreadsheetml/2006/main" count="121" uniqueCount="87">
  <si>
    <t>lundi</t>
  </si>
  <si>
    <t>mercredi</t>
  </si>
  <si>
    <t>mardi</t>
  </si>
  <si>
    <t>vendredi</t>
  </si>
  <si>
    <t>Salarié</t>
  </si>
  <si>
    <t>RTT 1</t>
  </si>
  <si>
    <t>RTT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</si>
  <si>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</si>
  <si>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</si>
  <si>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</si>
  <si>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</si>
  <si>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</si>
  <si>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</si>
  <si>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</si>
  <si>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</si>
  <si>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</si>
  <si>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</si>
  <si>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</si>
  <si>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</si>
  <si>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</si>
  <si>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AFRITE Barack</t>
  </si>
  <si>
    <t>ALAMATERNITE Inès</t>
  </si>
  <si>
    <t>BERMAN Aldo</t>
  </si>
  <si>
    <t>CELERT Jacques</t>
  </si>
  <si>
    <t>CONNERIE Arétha</t>
  </si>
  <si>
    <t>COUVERT Armelle</t>
  </si>
  <si>
    <t>DANSLEMUR Alphonse</t>
  </si>
  <si>
    <t>DOR Louis</t>
  </si>
  <si>
    <t>DYOSSI Daisy</t>
  </si>
  <si>
    <t>FER Lucie</t>
  </si>
  <si>
    <t>GATOR Ali</t>
  </si>
  <si>
    <t>GINA Laurent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</si>
  <si>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</si>
  <si>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</si>
  <si>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</si>
  <si>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</si>
  <si>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</si>
  <si>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</si>
  <si>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</si>
  <si>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</si>
  <si>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</si>
  <si>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</si>
  <si>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</si>
  <si>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</si>
  <si>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</si>
  <si>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</si>
  <si>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</si>
  <si>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</si>
  <si>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</si>
  <si>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</si>
  <si>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</si>
  <si>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</si>
  <si>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</si>
  <si>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</si>
  <si>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</si>
  <si>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</si>
  <si>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</si>
  <si>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</si>
  <si>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</si>
  <si>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</si>
  <si>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</si>
  <si>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</si>
  <si>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</si>
  <si>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</si>
  <si>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</si>
  <si>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</si>
  <si>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</si>
  <si>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</si>
  <si>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</si>
  <si>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</si>
  <si>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</si>
  <si>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</si>
  <si>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</si>
  <si>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</si>
  <si>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</si>
  <si>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</si>
  <si>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</si>
  <si>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</si>
  <si>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jour</t>
  </si>
  <si>
    <t>dimanche</t>
  </si>
  <si>
    <t>jeudi</t>
  </si>
  <si>
    <t>samedi</t>
  </si>
  <si>
    <t>Semaine 5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</si>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</sst>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\ mmm"/>
  </numFmts>
  <fonts count="8" x14ac:knownFonts="1">
    <font>
      <sz val="12"/>
      <color theme="1"/>
      <name val="Aptos Narrow"/>
      <family val="2"/>
      <scheme val="minor"/>
    </font>
    <font>
      <sz val="11"/>
      <color theme="1"/>
      <name val="Aptos"/>
      <family val="2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0"/>
      <name val="Aptos"/>
      <family val="2"/>
    </font>
    <font>
      <b/>
      <sz val="11"/>
      <color theme="1"/>
      <name val="Aptos"/>
      <family val="2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14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4" fillId="2" borderId="4" xfId="0" applyFont="1" applyFill="1" applyBorder="1" applyAlignment="1">
      <alignment horizontal="left" vertical="center" indent="1"/>
    </xf>
    <xf numFmtId="164" fontId="1" fillId="0" borderId="0" xfId="0" applyNumberFormat="1" applyFont="1" applyAlignment="1">
      <alignment vertical="center" shrinkToFit="1"/>
    </xf>
    <xf numFmtId="164" fontId="1" fillId="0" borderId="0" xfId="0" applyNumberFormat="1" applyFont="1" applyAlignment="1">
      <alignment horizontal="center" vertical="center" shrinkToFit="1"/>
    </xf>
    <xf numFmtId="165" fontId="1" fillId="0" borderId="0" xfId="0" applyNumberFormat="1" applyFont="1" applyAlignment="1">
      <alignment vertical="center" shrinkToFit="1"/>
    </xf>
    <xf numFmtId="165" fontId="1" fillId="0" borderId="0" xfId="0" applyNumberFormat="1" applyFont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  <xf numFmtId="0" fontId="7" fillId="5" borderId="6" xfId="0" quotePrefix="1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47">
    <dxf>
      <fill>
        <patternFill>
          <bgColor theme="1"/>
        </patternFill>
      </fill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/>
        </patternFill>
      </fill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color rgb="FF9C0006"/>
      </font>
      <fill>
        <patternFill>
          <bgColor rgb="FFFFC7CE"/>
        </patternFill>
      </fill>
    </dxf>
    <dxf>
      <numFmt numFmtId="166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D3982C-83DE-4B58-B4D0-D19BC39EE76D}" name="Tbl_Resultat" displayName="Tbl_Resultat" ref="D4:AI16" totalsRowShown="0" headerRowDxfId="46" dataDxfId="45">
  <tableColumns count="32">
    <tableColumn id="1" xr3:uid="{B89C1509-94DD-454E-9923-529DAC785F83}" name="Salarié" dataDxfId="44"/>
    <tableColumn id="2" xr3:uid="{AC21F7A5-2A53-49EC-A7E5-59A96C1E9D1E}" name="1" dataDxfId="10">
      <calculatedColumnFormula array="1">IF(OR(ISTEXT(E$3),COUNTIF(l_Feries,E$3)&gt;0),"-",
_xlfn.LET(
_xlpm.Jour_,IFERROR(TEXT(E$3,"[$-fr-fr]dddd"),0),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3" xr3:uid="{5D300ED2-7404-4854-8D2C-112F479E4C88}" name="2" dataDxfId="43">
      <calculatedColumnFormula array="1">IF(OR(ISTEXT(F$3),COUNTIF(l_Feries,F$3)&gt;0),"-",
_xlfn.LET(
_xlpm.Jour_,IFERROR(TEXT(F$3,"[$-fr-fr]dddd"),0),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4" xr3:uid="{22BA1955-18A3-40B1-BFAE-3DDC643962BA}" name="3" dataDxfId="42">
      <calculatedColumnFormula array="1">IF(OR(ISTEXT(G$3),COUNTIF(l_Feries,G$3)&gt;0),"-",
_xlfn.LET(
_xlpm.Jour_,IFERROR(TEXT(G$3,"[$-fr-fr]dddd"),0),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5" xr3:uid="{DE18C0BA-562A-44FB-8F28-17E3AE34E907}" name="4" dataDxfId="41">
      <calculatedColumnFormula array="1">IF(OR(ISTEXT(H$3),COUNTIF(l_Feries,H$3)&gt;0),"-",
_xlfn.LET(
_xlpm.Jour_,IFERROR(TEXT(H$3,"[$-fr-fr]dddd"),0),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6" xr3:uid="{02FC8DEF-2F9D-4439-AEFC-3E949213015F}" name="5" dataDxfId="40">
      <calculatedColumnFormula array="1">IF(OR(ISTEXT(I$3),COUNTIF(l_Feries,I$3)&gt;0),"-",
_xlfn.LET(
_xlpm.Jour_,IFERROR(TEXT(I$3,"[$-fr-fr]dddd"),0),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7" xr3:uid="{DB0F98B0-C84B-4CAD-B160-BE7B49F4F147}" name="6" dataDxfId="39">
      <calculatedColumnFormula array="1">IF(OR(ISTEXT(J$3),COUNTIF(l_Feries,J$3)&gt;0),"-",
_xlfn.LET(
_xlpm.Jour_,IFERROR(TEXT(J$3,"[$-fr-fr]dddd"),0),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8" xr3:uid="{566AED3A-78A8-4AC9-9D9D-AD556A1BC359}" name="7" dataDxfId="38">
      <calculatedColumnFormula array="1">IF(OR(ISTEXT(K$3),COUNTIF(l_Feries,K$3)&gt;0),"-",
_xlfn.LET(
_xlpm.Jour_,IFERROR(TEXT(K$3,"[$-fr-fr]dddd"),0),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9" xr3:uid="{7655C6DB-0AFF-4B3F-9ACB-36DC376AE4CA}" name="8" dataDxfId="37">
      <calculatedColumnFormula array="1">IF(OR(ISTEXT(L$3),COUNTIF(l_Feries,L$3)&gt;0),"-",
_xlfn.LET(
_xlpm.Jour_,IFERROR(TEXT(L$3,"[$-fr-fr]dddd"),0),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0" xr3:uid="{C83CAF20-5E1B-4DC8-9948-A595D6DED135}" name="9" dataDxfId="36">
      <calculatedColumnFormula array="1">IF(OR(ISTEXT(M$3),COUNTIF(l_Feries,M$3)&gt;0),"-",
_xlfn.LET(
_xlpm.Jour_,IFERROR(TEXT(M$3,"[$-fr-fr]dddd"),0),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1" xr3:uid="{42169853-24F6-4FE0-BEE5-9F3F3129736E}" name="10" dataDxfId="35">
      <calculatedColumnFormula array="1">IF(OR(ISTEXT(N$3),COUNTIF(l_Feries,N$3)&gt;0),"-",
_xlfn.LET(
_xlpm.Jour_,IFERROR(TEXT(N$3,"[$-fr-fr]dddd"),0),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2" xr3:uid="{D5BA3B14-FA38-4628-B793-EFEED944C79A}" name="11" dataDxfId="34">
      <calculatedColumnFormula array="1">IF(OR(ISTEXT(O$3),COUNTIF(l_Feries,O$3)&gt;0),"-",
_xlfn.LET(
_xlpm.Jour_,IFERROR(TEXT(O$3,"[$-fr-fr]dddd"),0),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3" xr3:uid="{620060FC-80F3-4C5E-AA78-0E4B31516D18}" name="12" dataDxfId="33">
      <calculatedColumnFormula array="1">IF(OR(ISTEXT(P$3),COUNTIF(l_Feries,P$3)&gt;0),"-",
_xlfn.LET(
_xlpm.Jour_,IFERROR(TEXT(P$3,"[$-fr-fr]dddd"),0),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4" xr3:uid="{03915F96-949E-4200-8A8E-AF9F67E6B781}" name="13" dataDxfId="32">
      <calculatedColumnFormula array="1">IF(OR(ISTEXT(Q$3),COUNTIF(l_Feries,Q$3)&gt;0),"-",
_xlfn.LET(
_xlpm.Jour_,IFERROR(TEXT(Q$3,"[$-fr-fr]dddd"),0),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5" xr3:uid="{CEB4A43A-0853-4FDC-8244-EDD5E7FD53FC}" name="14" dataDxfId="31">
      <calculatedColumnFormula array="1">IF(OR(ISTEXT(R$3),COUNTIF(l_Feries,R$3)&gt;0),"-",
_xlfn.LET(
_xlpm.Jour_,IFERROR(TEXT(R$3,"[$-fr-fr]dddd"),0),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6" xr3:uid="{914A1B62-0A0E-4C74-81C3-D96214D1468D}" name="15" dataDxfId="30">
      <calculatedColumnFormula array="1">IF(OR(ISTEXT(S$3),COUNTIF(l_Feries,S$3)&gt;0),"-",
_xlfn.LET(
_xlpm.Jour_,IFERROR(TEXT(S$3,"[$-fr-fr]dddd"),0),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7" xr3:uid="{21ECC5C4-06BE-47D7-84B3-3E26BCDCB1C7}" name="16" dataDxfId="29">
      <calculatedColumnFormula array="1">IF(OR(ISTEXT(T$3),COUNTIF(l_Feries,T$3)&gt;0),"-",
_xlfn.LET(
_xlpm.Jour_,IFERROR(TEXT(T$3,"[$-fr-fr]dddd"),0),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8" xr3:uid="{9E17D2A1-1663-4C24-BE56-5EDFC95FAEA3}" name="17" dataDxfId="28">
      <calculatedColumnFormula array="1">IF(OR(ISTEXT(U$3),COUNTIF(l_Feries,U$3)&gt;0),"-",
_xlfn.LET(
_xlpm.Jour_,IFERROR(TEXT(U$3,"[$-fr-fr]dddd"),0),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19" xr3:uid="{5A485644-F3A3-4E8D-8671-C3EB3D80A203}" name="18" dataDxfId="27">
      <calculatedColumnFormula array="1">IF(OR(ISTEXT(V$3),COUNTIF(l_Feries,V$3)&gt;0),"-",
_xlfn.LET(
_xlpm.Jour_,IFERROR(TEXT(V$3,"[$-fr-fr]dddd"),0),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0" xr3:uid="{7895211A-91D2-432E-B661-5E5AD6500848}" name="19" dataDxfId="26">
      <calculatedColumnFormula array="1">IF(OR(ISTEXT(W$3),COUNTIF(l_Feries,W$3)&gt;0),"-",
_xlfn.LET(
_xlpm.Jour_,IFERROR(TEXT(W$3,"[$-fr-fr]dddd"),0),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1" xr3:uid="{9DE9A83D-3532-481C-9E39-36CF055A94DE}" name="20" dataDxfId="25">
      <calculatedColumnFormula array="1">IF(OR(ISTEXT(X$3),COUNTIF(l_Feries,X$3)&gt;0),"-",
_xlfn.LET(
_xlpm.Jour_,IFERROR(TEXT(X$3,"[$-fr-fr]dddd"),0),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2" xr3:uid="{3234B17C-F17F-4934-A348-1614EA55168B}" name="21" dataDxfId="24">
      <calculatedColumnFormula array="1">IF(OR(ISTEXT(Y$3),COUNTIF(l_Feries,Y$3)&gt;0),"-",
_xlfn.LET(
_xlpm.Jour_,IFERROR(TEXT(Y$3,"[$-fr-fr]dddd"),0),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3" xr3:uid="{AF8298DD-51EE-477F-9F67-D8A7F7DB84D7}" name="22" dataDxfId="23">
      <calculatedColumnFormula array="1">IF(OR(ISTEXT(Z$3),COUNTIF(l_Feries,Z$3)&gt;0),"-",
_xlfn.LET(
_xlpm.Jour_,IFERROR(TEXT(Z$3,"[$-fr-fr]dddd"),0),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4" xr3:uid="{6C6EC1D8-21EB-458C-93FD-9B552182079F}" name="23" dataDxfId="22">
      <calculatedColumnFormula array="1">IF(OR(ISTEXT(AA$3),COUNTIF(l_Feries,AA$3)&gt;0),"-",
_xlfn.LET(
_xlpm.Jour_,IFERROR(TEXT(AA$3,"[$-fr-fr]dddd"),0),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5" xr3:uid="{00EA5A09-118B-44A2-8593-56FC68B796FF}" name="24" dataDxfId="21">
      <calculatedColumnFormula array="1">IF(OR(ISTEXT(AB$3),COUNTIF(l_Feries,AB$3)&gt;0),"-",
_xlfn.LET(
_xlpm.Jour_,IFERROR(TEXT(AB$3,"[$-fr-fr]dddd"),0),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6" xr3:uid="{70F42B08-5D79-44F5-81E1-2D2320DF5AB2}" name="25" dataDxfId="20">
      <calculatedColumnFormula array="1">IF(OR(ISTEXT(AC$3),COUNTIF(l_Feries,AC$3)&gt;0),"-",
_xlfn.LET(
_xlpm.Jour_,IFERROR(TEXT(AC$3,"[$-fr-fr]dddd"),0),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7" xr3:uid="{53C95046-D1FC-4F9A-AB7A-F434FF0ECF03}" name="26" dataDxfId="19">
      <calculatedColumnFormula array="1">IF(OR(ISTEXT(AD$3),COUNTIF(l_Feries,AD$3)&gt;0),"-",
_xlfn.LET(
_xlpm.Jour_,IFERROR(TEXT(AD$3,"[$-fr-fr]dddd"),0),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8" xr3:uid="{9CD75961-72DE-4F03-94DB-83EC6D7E1C4E}" name="27" dataDxfId="18">
      <calculatedColumnFormula array="1">IF(OR(ISTEXT(AE$3),COUNTIF(l_Feries,AE$3)&gt;0),"-",
_xlfn.LET(
_xlpm.Jour_,IFERROR(TEXT(AE$3,"[$-fr-fr]dddd"),0),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29" xr3:uid="{314EE817-0929-4D21-93A4-BF09050DA4A8}" name="28" dataDxfId="17">
      <calculatedColumnFormula array="1">IF(OR(ISTEXT(AF$3),COUNTIF(l_Feries,AF$3)&gt;0),"-",
_xlfn.LET(
_xlpm.Jour_,IFERROR(TEXT(AF$3,"[$-fr-fr]dddd"),0),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30" xr3:uid="{B18B1E4A-515B-48B2-94B0-0513B25A1717}" name="29" dataDxfId="16">
      <calculatedColumnFormula array="1">IF(OR(ISTEXT(AG$3),COUNTIF(l_Feries,AG$3)&gt;0),"-",
_xlfn.LET(
_xlpm.Jour_,IFERROR(TEXT(AG$3,"[$-fr-fr]dddd"),0),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31" xr3:uid="{74673F78-51E9-49FE-A714-D2DB6A3155FC}" name="30" dataDxfId="15">
      <calculatedColumnFormula array="1">IF(OR(ISTEXT(AH$3),COUNTIF(l_Feries,AH$3)&gt;0),"-",
_xlfn.LET(
_xlpm.Jour_,IFERROR(TEXT(AH$3,"[$-fr-fr]dddd"),0),
_xlpm.RTT1_,IF(COUNTIFS(l_Salaries,$D5,l_RTT1,_xlpm.Jour_)&gt;0,", RTT1",""),
_xlpm.RTT2_,IF(COUNTIFS(l_Salaries,$D5,l_RTT2,_xlpm.Jour_)&gt;0,", RTT2",""),
MID(_xlpm.RTT1_&amp;_xlpm.RTT2_,3,99)
)
)</calculatedColumnFormula>
    </tableColumn>
    <tableColumn id="32" xr3:uid="{3A019CCC-F0CB-425F-8C04-F24CF74F1DCB}" name="31" dataDxfId="14">
      <calculatedColumnFormula array="1">IF(OR(ISTEXT(AI$3),COUNTIF(l_Feries,AI$3)&gt;0),"-",
_xlfn.LET(
_xlpm.Jour_,IFERROR(TEXT(AI$3,"[$-fr-fr]dddd"),0),
_xlpm.RTT1_,IF(COUNTIFS(l_Salaries,$D5,l_RTT1,_xlpm.Jour_)&gt;0,", RTT1",""),
_xlpm.RTT2_,IF(COUNTIFS(l_Salaries,$D5,l_RTT2,_xlpm.Jour_)&gt;0,", RTT2",""),
MID(_xlpm.RTT1_&amp;_xlpm.RTT2_,3,99)
)
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5F627-0FE4-409A-9D31-3C91CDC5082C}" name="t_RTT" displayName="t_RTT" ref="B2:D14" totalsRowShown="0">
  <autoFilter ref="B2:D14" xr:uid="{C815F627-0FE4-409A-9D31-3C91CDC5082C}">
    <filterColumn colId="0" hiddenButton="1"/>
    <filterColumn colId="1" hiddenButton="1"/>
    <filterColumn colId="2" hiddenButton="1"/>
  </autoFilter>
  <tableColumns count="3">
    <tableColumn id="1" xr3:uid="{1AB165EC-D108-4775-9FE2-ADE5F815A507}" name="Salarié" dataDxfId="13"/>
    <tableColumn id="2" xr3:uid="{8988AE6A-9D1C-4C54-8A86-FF1494629707}" name="RTT 1"/>
    <tableColumn id="3" xr3:uid="{281380AB-8386-4147-B659-9F8046859C87}" name="RTT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C71E9-1F9E-4D4E-90D5-44E77E9AD657}" name="t_Mois" displayName="t_Mois" ref="F2:F14" totalsRowShown="0">
  <autoFilter ref="F2:F14" xr:uid="{393C71E9-1F9E-4D4E-90D5-44E77E9AD657}">
    <filterColumn colId="0" hiddenButton="1"/>
  </autoFilter>
  <tableColumns count="1">
    <tableColumn id="1" xr3:uid="{B756BFA8-F31A-4CD6-B80E-DC58A216222A}" name="Mo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3DA3F4-ACD5-4645-B170-414889E8656A}" name="t_Feries" displayName="t_Feries" ref="H2:I15" totalsRowShown="0">
  <autoFilter ref="H2:I15" xr:uid="{963DA3F4-ACD5-4645-B170-414889E8656A}">
    <filterColumn colId="0" hiddenButton="1"/>
    <filterColumn colId="1" hiddenButton="1"/>
  </autoFilter>
  <tableColumns count="2">
    <tableColumn id="1" xr3:uid="{E5C9B4C5-6C0B-4238-BCD0-6F745219AB6F}" name="Jour férié"/>
    <tableColumn id="3" xr3:uid="{03661211-CBCD-4524-B0A1-C527E3942F31}" name="Date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sheetPr codeName="Feuil1"/>
  <dimension ref="B1:AFZ16"/>
  <sheetViews>
    <sheetView showGridLines="0" tabSelected="1" zoomScale="99" zoomScaleNormal="99" workbookViewId="0">
      <selection activeCell="A19" sqref="A19"/>
    </sheetView>
  </sheetViews>
  <sheetFormatPr defaultColWidth="10.75" defaultRowHeight="15" x14ac:dyDescent="0.25"/>
  <cols>
    <col min="1" max="1" width="2.75" style="4" customWidth="1"/>
    <col min="2" max="2" width="7.75" style="4" customWidth="1"/>
    <col min="3" max="3" width="2.75" style="4" customWidth="1"/>
    <col min="4" max="4" width="20.75" style="4" bestFit="1" customWidth="1"/>
    <col min="5" max="35" width="7.25" style="18" customWidth="1"/>
    <col min="36" max="492" width="12.75" style="1" customWidth="1"/>
    <col min="493" max="523" width="25.75" style="4" customWidth="1"/>
    <col min="524" max="647" width="12.75" style="1" customWidth="1"/>
    <col min="648" max="675" width="25.75" style="4" customWidth="1"/>
    <col min="676" max="706" width="12.75" style="1" customWidth="1"/>
    <col min="707" max="796" width="25.75" style="4" customWidth="1"/>
    <col min="797" max="827" width="12.75" style="4" customWidth="1"/>
    <col min="828" max="858" width="12.75" style="1" customWidth="1"/>
    <col min="859" max="859" width="12.375" style="4" bestFit="1" customWidth="1"/>
    <col min="860" max="16384" width="10.75" style="4"/>
  </cols>
  <sheetData>
    <row r="1" spans="2:858" x14ac:dyDescent="0.25">
      <c r="E1" s="19" t="s">
        <v>83</v>
      </c>
      <c r="F1" s="19"/>
      <c r="G1" s="19"/>
      <c r="H1" s="19"/>
      <c r="I1" s="19" t="s">
        <v>84</v>
      </c>
      <c r="J1" s="19"/>
      <c r="K1" s="19"/>
      <c r="L1" s="19"/>
      <c r="M1" s="19"/>
      <c r="N1" s="19"/>
      <c r="O1" s="19"/>
      <c r="P1" s="19" t="s">
        <v>85</v>
      </c>
      <c r="Q1" s="19"/>
      <c r="R1" s="19"/>
      <c r="S1" s="19"/>
      <c r="T1" s="19"/>
      <c r="U1" s="19"/>
      <c r="V1" s="19"/>
      <c r="W1" s="19" t="s">
        <v>86</v>
      </c>
      <c r="X1" s="19"/>
      <c r="Y1" s="19"/>
      <c r="Z1" s="19"/>
      <c r="AA1" s="19"/>
      <c r="AB1" s="19"/>
      <c r="AC1" s="19"/>
      <c r="AD1" s="19" t="s">
        <v>82</v>
      </c>
      <c r="AE1" s="19"/>
      <c r="AF1" s="19"/>
      <c r="AG1" s="19"/>
      <c r="AH1" s="19"/>
      <c r="AI1" s="20"/>
    </row>
    <row r="2" spans="2:858" s="11" customFormat="1" ht="16.149999999999999" customHeight="1" x14ac:dyDescent="0.25">
      <c r="E2" s="16">
        <f>+E3</f>
        <v>46113</v>
      </c>
      <c r="F2" s="16">
        <f t="shared" ref="F2:AI2" si="0">+F3</f>
        <v>46114</v>
      </c>
      <c r="G2" s="16">
        <f t="shared" si="0"/>
        <v>46115</v>
      </c>
      <c r="H2" s="16">
        <f t="shared" si="0"/>
        <v>46116</v>
      </c>
      <c r="I2" s="16">
        <f t="shared" si="0"/>
        <v>46117</v>
      </c>
      <c r="J2" s="16">
        <f t="shared" si="0"/>
        <v>46118</v>
      </c>
      <c r="K2" s="16">
        <f t="shared" si="0"/>
        <v>46119</v>
      </c>
      <c r="L2" s="16">
        <f t="shared" si="0"/>
        <v>46120</v>
      </c>
      <c r="M2" s="16">
        <f t="shared" si="0"/>
        <v>46121</v>
      </c>
      <c r="N2" s="16">
        <f t="shared" si="0"/>
        <v>46122</v>
      </c>
      <c r="O2" s="16">
        <f t="shared" si="0"/>
        <v>46123</v>
      </c>
      <c r="P2" s="16">
        <f t="shared" si="0"/>
        <v>46124</v>
      </c>
      <c r="Q2" s="16">
        <f t="shared" si="0"/>
        <v>46125</v>
      </c>
      <c r="R2" s="16">
        <f t="shared" si="0"/>
        <v>46126</v>
      </c>
      <c r="S2" s="16">
        <f t="shared" si="0"/>
        <v>46127</v>
      </c>
      <c r="T2" s="16">
        <f t="shared" si="0"/>
        <v>46128</v>
      </c>
      <c r="U2" s="16">
        <f t="shared" si="0"/>
        <v>46129</v>
      </c>
      <c r="V2" s="16">
        <f t="shared" si="0"/>
        <v>46130</v>
      </c>
      <c r="W2" s="16">
        <f t="shared" si="0"/>
        <v>46131</v>
      </c>
      <c r="X2" s="16">
        <f t="shared" si="0"/>
        <v>46132</v>
      </c>
      <c r="Y2" s="16">
        <f t="shared" si="0"/>
        <v>46133</v>
      </c>
      <c r="Z2" s="16">
        <f t="shared" si="0"/>
        <v>46134</v>
      </c>
      <c r="AA2" s="16">
        <f t="shared" si="0"/>
        <v>46135</v>
      </c>
      <c r="AB2" s="16">
        <f t="shared" si="0"/>
        <v>46136</v>
      </c>
      <c r="AC2" s="16">
        <f t="shared" si="0"/>
        <v>46137</v>
      </c>
      <c r="AD2" s="16">
        <f t="shared" si="0"/>
        <v>46138</v>
      </c>
      <c r="AE2" s="16">
        <f t="shared" si="0"/>
        <v>46139</v>
      </c>
      <c r="AF2" s="16">
        <f t="shared" si="0"/>
        <v>46140</v>
      </c>
      <c r="AG2" s="16">
        <f>IF(+AG3&gt;0,+AG3,"")</f>
        <v>46141</v>
      </c>
      <c r="AH2" s="16">
        <f t="shared" ref="AH2:AI2" si="1">IF(+AH3&gt;0,+AH3,"")</f>
        <v>46142</v>
      </c>
      <c r="AI2" s="16" t="str">
        <f t="shared" si="1"/>
        <v/>
      </c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</row>
    <row r="3" spans="2:858" s="13" customFormat="1" ht="16.149999999999999" customHeight="1" x14ac:dyDescent="0.25">
      <c r="E3" s="17" cm="1">
        <f t="array" ref="E3:AH3">_xlfn.LET(_xlpm.Premier_,DATE(_An,MATCH(_Mois,t_Mois[Mois],0),1),_xlfn.SEQUENCE(,DAY(EOMONTH(_xlpm.Premier_,0)),_xlpm.Premier_))</f>
        <v>46113</v>
      </c>
      <c r="F3" s="17">
        <v>46114</v>
      </c>
      <c r="G3" s="17">
        <v>46115</v>
      </c>
      <c r="H3" s="17">
        <v>46116</v>
      </c>
      <c r="I3" s="17">
        <v>46117</v>
      </c>
      <c r="J3" s="17">
        <v>46118</v>
      </c>
      <c r="K3" s="17">
        <v>46119</v>
      </c>
      <c r="L3" s="17">
        <v>46120</v>
      </c>
      <c r="M3" s="17">
        <v>46121</v>
      </c>
      <c r="N3" s="17">
        <v>46122</v>
      </c>
      <c r="O3" s="17">
        <v>46123</v>
      </c>
      <c r="P3" s="17">
        <v>46124</v>
      </c>
      <c r="Q3" s="17">
        <v>46125</v>
      </c>
      <c r="R3" s="17">
        <v>46126</v>
      </c>
      <c r="S3" s="17">
        <v>46127</v>
      </c>
      <c r="T3" s="17">
        <v>46128</v>
      </c>
      <c r="U3" s="17">
        <v>46129</v>
      </c>
      <c r="V3" s="17">
        <v>46130</v>
      </c>
      <c r="W3" s="17">
        <v>46131</v>
      </c>
      <c r="X3" s="17">
        <v>46132</v>
      </c>
      <c r="Y3" s="17">
        <v>46133</v>
      </c>
      <c r="Z3" s="17">
        <v>46134</v>
      </c>
      <c r="AA3" s="17">
        <v>46135</v>
      </c>
      <c r="AB3" s="17">
        <v>46136</v>
      </c>
      <c r="AC3" s="17">
        <v>46137</v>
      </c>
      <c r="AD3" s="17">
        <v>46138</v>
      </c>
      <c r="AE3" s="17">
        <v>46139</v>
      </c>
      <c r="AF3" s="17">
        <v>46140</v>
      </c>
      <c r="AG3" s="17">
        <v>46141</v>
      </c>
      <c r="AH3" s="17">
        <v>46142</v>
      </c>
      <c r="AI3" s="17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</row>
    <row r="4" spans="2:858" s="1" customFormat="1" ht="16.5" thickBot="1" x14ac:dyDescent="0.3">
      <c r="B4" s="6">
        <v>2026</v>
      </c>
      <c r="D4" s="8" t="s">
        <v>4</v>
      </c>
      <c r="E4" s="15" t="s">
        <v>47</v>
      </c>
      <c r="F4" s="15" t="s">
        <v>48</v>
      </c>
      <c r="G4" s="15" t="s">
        <v>49</v>
      </c>
      <c r="H4" s="15" t="s">
        <v>50</v>
      </c>
      <c r="I4" s="15" t="s">
        <v>51</v>
      </c>
      <c r="J4" s="15" t="s">
        <v>52</v>
      </c>
      <c r="K4" s="15" t="s">
        <v>53</v>
      </c>
      <c r="L4" s="15" t="s">
        <v>54</v>
      </c>
      <c r="M4" s="15" t="s">
        <v>55</v>
      </c>
      <c r="N4" s="15" t="s">
        <v>56</v>
      </c>
      <c r="O4" s="15" t="s">
        <v>57</v>
      </c>
      <c r="P4" s="15" t="s">
        <v>58</v>
      </c>
      <c r="Q4" s="15" t="s">
        <v>59</v>
      </c>
      <c r="R4" s="15" t="s">
        <v>60</v>
      </c>
      <c r="S4" s="15" t="s">
        <v>61</v>
      </c>
      <c r="T4" s="15" t="s">
        <v>62</v>
      </c>
      <c r="U4" s="15" t="s">
        <v>63</v>
      </c>
      <c r="V4" s="15" t="s">
        <v>64</v>
      </c>
      <c r="W4" s="15" t="s">
        <v>65</v>
      </c>
      <c r="X4" s="15" t="s">
        <v>66</v>
      </c>
      <c r="Y4" s="15" t="s">
        <v>67</v>
      </c>
      <c r="Z4" s="15" t="s">
        <v>68</v>
      </c>
      <c r="AA4" s="15" t="s">
        <v>69</v>
      </c>
      <c r="AB4" s="15" t="s">
        <v>70</v>
      </c>
      <c r="AC4" s="15" t="s">
        <v>71</v>
      </c>
      <c r="AD4" s="15" t="s">
        <v>72</v>
      </c>
      <c r="AE4" s="15" t="s">
        <v>73</v>
      </c>
      <c r="AF4" s="15" t="s">
        <v>74</v>
      </c>
      <c r="AG4" s="15" t="s">
        <v>75</v>
      </c>
      <c r="AH4" s="15" t="s">
        <v>76</v>
      </c>
      <c r="AI4" s="15" t="s">
        <v>77</v>
      </c>
    </row>
    <row r="5" spans="2:858" ht="17.25" thickTop="1" thickBot="1" x14ac:dyDescent="0.3">
      <c r="B5" s="7" t="s">
        <v>11</v>
      </c>
      <c r="D5" s="9" t="s">
        <v>20</v>
      </c>
      <c r="E5" s="21" t="str" cm="1">
        <f t="array" ref="E5">IF(OR(ISTEXT(E$3),COUNTIF(l_Feries,E$3)&gt;0),"-",
_xlfn.LET(
_xlpm.Jour_,IFERROR(TEXT(E$3,"[$-fr-fr]dddd"),0),
_xlpm.RTT1_,IF(COUNTIFS(l_Salaries,$D5,l_RTT1,_xlpm.Jour_)&gt;0,", RTT1",""),
_xlpm.RTT2_,IF(COUNTIFS(l_Salaries,$D5,l_RTT2,_xlpm.Jour_)&gt;0,", RTT2",""),
MID(_xlpm.RTT1_&amp;_xlpm.RTT2_,3,99)
)
)</f>
        <v>RTT2</v>
      </c>
      <c r="F5" s="21" t="str" cm="1">
        <f t="array" ref="F5">IF(OR(ISTEXT(F$3),COUNTIF(l_Feries,F$3)&gt;0),"-",
_xlfn.LET(
_xlpm.Jour_,IFERROR(TEXT(F$3,"[$-fr-fr]dddd"),0),
_xlpm.RTT1_,IF(COUNTIFS(l_Salaries,$D5,l_RTT1,_xlpm.Jour_)&gt;0,", RTT1",""),
_xlpm.RTT2_,IF(COUNTIFS(l_Salaries,$D5,l_RTT2,_xlpm.Jour_)&gt;0,", RTT2",""),
MID(_xlpm.RTT1_&amp;_xlpm.RTT2_,3,99)
)
)</f>
        <v/>
      </c>
      <c r="G5" s="21" t="str" cm="1">
        <f t="array" ref="G5">IF(OR(ISTEXT(G$3),COUNTIF(l_Feries,G$3)&gt;0),"-",
_xlfn.LET(
_xlpm.Jour_,IFERROR(TEXT(G$3,"[$-fr-fr]dddd"),0),
_xlpm.RTT1_,IF(COUNTIFS(l_Salaries,$D5,l_RTT1,_xlpm.Jour_)&gt;0,", RTT1",""),
_xlpm.RTT2_,IF(COUNTIFS(l_Salaries,$D5,l_RTT2,_xlpm.Jour_)&gt;0,", RTT2",""),
MID(_xlpm.RTT1_&amp;_xlpm.RTT2_,3,99)
)
)</f>
        <v/>
      </c>
      <c r="H5" s="21" t="str" cm="1">
        <f t="array" ref="H5">IF(OR(ISTEXT(H$3),COUNTIF(l_Feries,H$3)&gt;0),"-",
_xlfn.LET(
_xlpm.Jour_,IFERROR(TEXT(H$3,"[$-fr-fr]dddd"),0),
_xlpm.RTT1_,IF(COUNTIFS(l_Salaries,$D5,l_RTT1,_xlpm.Jour_)&gt;0,", RTT1",""),
_xlpm.RTT2_,IF(COUNTIFS(l_Salaries,$D5,l_RTT2,_xlpm.Jour_)&gt;0,", RTT2",""),
MID(_xlpm.RTT1_&amp;_xlpm.RTT2_,3,99)
)
)</f>
        <v/>
      </c>
      <c r="I5" s="21" t="str" cm="1">
        <f t="array" ref="I5">IF(OR(ISTEXT(I$3),COUNTIF(l_Feries,I$3)&gt;0),"-",
_xlfn.LET(
_xlpm.Jour_,IFERROR(TEXT(I$3,"[$-fr-fr]dddd"),0),
_xlpm.RTT1_,IF(COUNTIFS(l_Salaries,$D5,l_RTT1,_xlpm.Jour_)&gt;0,", RTT1",""),
_xlpm.RTT2_,IF(COUNTIFS(l_Salaries,$D5,l_RTT2,_xlpm.Jour_)&gt;0,", RTT2",""),
MID(_xlpm.RTT1_&amp;_xlpm.RTT2_,3,99)
)
)</f>
        <v>-</v>
      </c>
      <c r="J5" s="21" t="str" cm="1">
        <f t="array" ref="J5">IF(OR(ISTEXT(J$3),COUNTIF(l_Feries,J$3)&gt;0),"-",
_xlfn.LET(
_xlpm.Jour_,IFERROR(TEXT(J$3,"[$-fr-fr]dddd"),0),
_xlpm.RTT1_,IF(COUNTIFS(l_Salaries,$D5,l_RTT1,_xlpm.Jour_)&gt;0,", RTT1",""),
_xlpm.RTT2_,IF(COUNTIFS(l_Salaries,$D5,l_RTT2,_xlpm.Jour_)&gt;0,", RTT2",""),
MID(_xlpm.RTT1_&amp;_xlpm.RTT2_,3,99)
)
)</f>
        <v>-</v>
      </c>
      <c r="K5" s="21" t="str" cm="1">
        <f t="array" ref="K5">IF(OR(ISTEXT(K$3),COUNTIF(l_Feries,K$3)&gt;0),"-",
_xlfn.LET(
_xlpm.Jour_,IFERROR(TEXT(K$3,"[$-fr-fr]dddd"),0),
_xlpm.RTT1_,IF(COUNTIFS(l_Salaries,$D5,l_RTT1,_xlpm.Jour_)&gt;0,", RTT1",""),
_xlpm.RTT2_,IF(COUNTIFS(l_Salaries,$D5,l_RTT2,_xlpm.Jour_)&gt;0,", RTT2",""),
MID(_xlpm.RTT1_&amp;_xlpm.RTT2_,3,99)
)
)</f>
        <v/>
      </c>
      <c r="L5" s="21" t="str" cm="1">
        <f t="array" ref="L5">IF(OR(ISTEXT(L$3),COUNTIF(l_Feries,L$3)&gt;0),"-",
_xlfn.LET(
_xlpm.Jour_,IFERROR(TEXT(L$3,"[$-fr-fr]dddd"),0),
_xlpm.RTT1_,IF(COUNTIFS(l_Salaries,$D5,l_RTT1,_xlpm.Jour_)&gt;0,", RTT1",""),
_xlpm.RTT2_,IF(COUNTIFS(l_Salaries,$D5,l_RTT2,_xlpm.Jour_)&gt;0,", RTT2",""),
MID(_xlpm.RTT1_&amp;_xlpm.RTT2_,3,99)
)
)</f>
        <v>RTT2</v>
      </c>
      <c r="M5" s="21" t="str" cm="1">
        <f t="array" ref="M5">IF(OR(ISTEXT(M$3),COUNTIF(l_Feries,M$3)&gt;0),"-",
_xlfn.LET(
_xlpm.Jour_,IFERROR(TEXT(M$3,"[$-fr-fr]dddd"),0),
_xlpm.RTT1_,IF(COUNTIFS(l_Salaries,$D5,l_RTT1,_xlpm.Jour_)&gt;0,", RTT1",""),
_xlpm.RTT2_,IF(COUNTIFS(l_Salaries,$D5,l_RTT2,_xlpm.Jour_)&gt;0,", RTT2",""),
MID(_xlpm.RTT1_&amp;_xlpm.RTT2_,3,99)
)
)</f>
        <v/>
      </c>
      <c r="N5" s="21" t="str" cm="1">
        <f t="array" ref="N5">IF(OR(ISTEXT(N$3),COUNTIF(l_Feries,N$3)&gt;0),"-",
_xlfn.LET(
_xlpm.Jour_,IFERROR(TEXT(N$3,"[$-fr-fr]dddd"),0),
_xlpm.RTT1_,IF(COUNTIFS(l_Salaries,$D5,l_RTT1,_xlpm.Jour_)&gt;0,", RTT1",""),
_xlpm.RTT2_,IF(COUNTIFS(l_Salaries,$D5,l_RTT2,_xlpm.Jour_)&gt;0,", RTT2",""),
MID(_xlpm.RTT1_&amp;_xlpm.RTT2_,3,99)
)
)</f>
        <v/>
      </c>
      <c r="O5" s="21" t="str" cm="1">
        <f t="array" ref="O5">IF(OR(ISTEXT(O$3),COUNTIF(l_Feries,O$3)&gt;0),"-",
_xlfn.LET(
_xlpm.Jour_,IFERROR(TEXT(O$3,"[$-fr-fr]dddd"),0),
_xlpm.RTT1_,IF(COUNTIFS(l_Salaries,$D5,l_RTT1,_xlpm.Jour_)&gt;0,", RTT1",""),
_xlpm.RTT2_,IF(COUNTIFS(l_Salaries,$D5,l_RTT2,_xlpm.Jour_)&gt;0,", RTT2",""),
MID(_xlpm.RTT1_&amp;_xlpm.RTT2_,3,99)
)
)</f>
        <v/>
      </c>
      <c r="P5" s="21" t="str" cm="1">
        <f t="array" ref="P5">IF(OR(ISTEXT(P$3),COUNTIF(l_Feries,P$3)&gt;0),"-",
_xlfn.LET(
_xlpm.Jour_,IFERROR(TEXT(P$3,"[$-fr-fr]dddd"),0),
_xlpm.RTT1_,IF(COUNTIFS(l_Salaries,$D5,l_RTT1,_xlpm.Jour_)&gt;0,", RTT1",""),
_xlpm.RTT2_,IF(COUNTIFS(l_Salaries,$D5,l_RTT2,_xlpm.Jour_)&gt;0,", RTT2",""),
MID(_xlpm.RTT1_&amp;_xlpm.RTT2_,3,99)
)
)</f>
        <v/>
      </c>
      <c r="Q5" s="21" t="str" cm="1">
        <f t="array" ref="Q5">IF(OR(ISTEXT(Q$3),COUNTIF(l_Feries,Q$3)&gt;0),"-",
_xlfn.LET(
_xlpm.Jour_,IFERROR(TEXT(Q$3,"[$-fr-fr]dddd"),0),
_xlpm.RTT1_,IF(COUNTIFS(l_Salaries,$D5,l_RTT1,_xlpm.Jour_)&gt;0,", RTT1",""),
_xlpm.RTT2_,IF(COUNTIFS(l_Salaries,$D5,l_RTT2,_xlpm.Jour_)&gt;0,", RTT2",""),
MID(_xlpm.RTT1_&amp;_xlpm.RTT2_,3,99)
)
)</f>
        <v>RTT1</v>
      </c>
      <c r="R5" s="21" t="str" cm="1">
        <f t="array" ref="R5">IF(OR(ISTEXT(R$3),COUNTIF(l_Feries,R$3)&gt;0),"-",
_xlfn.LET(
_xlpm.Jour_,IFERROR(TEXT(R$3,"[$-fr-fr]dddd"),0),
_xlpm.RTT1_,IF(COUNTIFS(l_Salaries,$D5,l_RTT1,_xlpm.Jour_)&gt;0,", RTT1",""),
_xlpm.RTT2_,IF(COUNTIFS(l_Salaries,$D5,l_RTT2,_xlpm.Jour_)&gt;0,", RTT2",""),
MID(_xlpm.RTT1_&amp;_xlpm.RTT2_,3,99)
)
)</f>
        <v/>
      </c>
      <c r="S5" s="21" t="str" cm="1">
        <f t="array" ref="S5">IF(OR(ISTEXT(S$3),COUNTIF(l_Feries,S$3)&gt;0),"-",
_xlfn.LET(
_xlpm.Jour_,IFERROR(TEXT(S$3,"[$-fr-fr]dddd"),0),
_xlpm.RTT1_,IF(COUNTIFS(l_Salaries,$D5,l_RTT1,_xlpm.Jour_)&gt;0,", RTT1",""),
_xlpm.RTT2_,IF(COUNTIFS(l_Salaries,$D5,l_RTT2,_xlpm.Jour_)&gt;0,", RTT2",""),
MID(_xlpm.RTT1_&amp;_xlpm.RTT2_,3,99)
)
)</f>
        <v>RTT2</v>
      </c>
      <c r="T5" s="21" t="str" cm="1">
        <f t="array" ref="T5">IF(OR(ISTEXT(T$3),COUNTIF(l_Feries,T$3)&gt;0),"-",
_xlfn.LET(
_xlpm.Jour_,IFERROR(TEXT(T$3,"[$-fr-fr]dddd"),0),
_xlpm.RTT1_,IF(COUNTIFS(l_Salaries,$D5,l_RTT1,_xlpm.Jour_)&gt;0,", RTT1",""),
_xlpm.RTT2_,IF(COUNTIFS(l_Salaries,$D5,l_RTT2,_xlpm.Jour_)&gt;0,", RTT2",""),
MID(_xlpm.RTT1_&amp;_xlpm.RTT2_,3,99)
)
)</f>
        <v/>
      </c>
      <c r="U5" s="21" t="str" cm="1">
        <f t="array" ref="U5">IF(OR(ISTEXT(U$3),COUNTIF(l_Feries,U$3)&gt;0),"-",
_xlfn.LET(
_xlpm.Jour_,IFERROR(TEXT(U$3,"[$-fr-fr]dddd"),0),
_xlpm.RTT1_,IF(COUNTIFS(l_Salaries,$D5,l_RTT1,_xlpm.Jour_)&gt;0,", RTT1",""),
_xlpm.RTT2_,IF(COUNTIFS(l_Salaries,$D5,l_RTT2,_xlpm.Jour_)&gt;0,", RTT2",""),
MID(_xlpm.RTT1_&amp;_xlpm.RTT2_,3,99)
)
)</f>
        <v/>
      </c>
      <c r="V5" s="21" t="str" cm="1">
        <f t="array" ref="V5">IF(OR(ISTEXT(V$3),COUNTIF(l_Feries,V$3)&gt;0),"-",
_xlfn.LET(
_xlpm.Jour_,IFERROR(TEXT(V$3,"[$-fr-fr]dddd"),0),
_xlpm.RTT1_,IF(COUNTIFS(l_Salaries,$D5,l_RTT1,_xlpm.Jour_)&gt;0,", RTT1",""),
_xlpm.RTT2_,IF(COUNTIFS(l_Salaries,$D5,l_RTT2,_xlpm.Jour_)&gt;0,", RTT2",""),
MID(_xlpm.RTT1_&amp;_xlpm.RTT2_,3,99)
)
)</f>
        <v/>
      </c>
      <c r="W5" s="21" t="str" cm="1">
        <f t="array" ref="W5">IF(OR(ISTEXT(W$3),COUNTIF(l_Feries,W$3)&gt;0),"-",
_xlfn.LET(
_xlpm.Jour_,IFERROR(TEXT(W$3,"[$-fr-fr]dddd"),0),
_xlpm.RTT1_,IF(COUNTIFS(l_Salaries,$D5,l_RTT1,_xlpm.Jour_)&gt;0,", RTT1",""),
_xlpm.RTT2_,IF(COUNTIFS(l_Salaries,$D5,l_RTT2,_xlpm.Jour_)&gt;0,", RTT2",""),
MID(_xlpm.RTT1_&amp;_xlpm.RTT2_,3,99)
)
)</f>
        <v/>
      </c>
      <c r="X5" s="21" t="str" cm="1">
        <f t="array" ref="X5">IF(OR(ISTEXT(X$3),COUNTIF(l_Feries,X$3)&gt;0),"-",
_xlfn.LET(
_xlpm.Jour_,IFERROR(TEXT(X$3,"[$-fr-fr]dddd"),0),
_xlpm.RTT1_,IF(COUNTIFS(l_Salaries,$D5,l_RTT1,_xlpm.Jour_)&gt;0,", RTT1",""),
_xlpm.RTT2_,IF(COUNTIFS(l_Salaries,$D5,l_RTT2,_xlpm.Jour_)&gt;0,", RTT2",""),
MID(_xlpm.RTT1_&amp;_xlpm.RTT2_,3,99)
)
)</f>
        <v>RTT1</v>
      </c>
      <c r="Y5" s="21" t="str" cm="1">
        <f t="array" ref="Y5">IF(OR(ISTEXT(Y$3),COUNTIF(l_Feries,Y$3)&gt;0),"-",
_xlfn.LET(
_xlpm.Jour_,IFERROR(TEXT(Y$3,"[$-fr-fr]dddd"),0),
_xlpm.RTT1_,IF(COUNTIFS(l_Salaries,$D5,l_RTT1,_xlpm.Jour_)&gt;0,", RTT1",""),
_xlpm.RTT2_,IF(COUNTIFS(l_Salaries,$D5,l_RTT2,_xlpm.Jour_)&gt;0,", RTT2",""),
MID(_xlpm.RTT1_&amp;_xlpm.RTT2_,3,99)
)
)</f>
        <v/>
      </c>
      <c r="Z5" s="21" t="str" cm="1">
        <f t="array" ref="Z5">IF(OR(ISTEXT(Z$3),COUNTIF(l_Feries,Z$3)&gt;0),"-",
_xlfn.LET(
_xlpm.Jour_,IFERROR(TEXT(Z$3,"[$-fr-fr]dddd"),0),
_xlpm.RTT1_,IF(COUNTIFS(l_Salaries,$D5,l_RTT1,_xlpm.Jour_)&gt;0,", RTT1",""),
_xlpm.RTT2_,IF(COUNTIFS(l_Salaries,$D5,l_RTT2,_xlpm.Jour_)&gt;0,", RTT2",""),
MID(_xlpm.RTT1_&amp;_xlpm.RTT2_,3,99)
)
)</f>
        <v>RTT2</v>
      </c>
      <c r="AA5" s="21" t="str" cm="1">
        <f t="array" ref="AA5">IF(OR(ISTEXT(AA$3),COUNTIF(l_Feries,AA$3)&gt;0),"-",
_xlfn.LET(
_xlpm.Jour_,IFERROR(TEXT(AA$3,"[$-fr-fr]dddd"),0),
_xlpm.RTT1_,IF(COUNTIFS(l_Salaries,$D5,l_RTT1,_xlpm.Jour_)&gt;0,", RTT1",""),
_xlpm.RTT2_,IF(COUNTIFS(l_Salaries,$D5,l_RTT2,_xlpm.Jour_)&gt;0,", RTT2",""),
MID(_xlpm.RTT1_&amp;_xlpm.RTT2_,3,99)
)
)</f>
        <v/>
      </c>
      <c r="AB5" s="21" t="str" cm="1">
        <f t="array" ref="AB5">IF(OR(ISTEXT(AB$3),COUNTIF(l_Feries,AB$3)&gt;0),"-",
_xlfn.LET(
_xlpm.Jour_,IFERROR(TEXT(AB$3,"[$-fr-fr]dddd"),0),
_xlpm.RTT1_,IF(COUNTIFS(l_Salaries,$D5,l_RTT1,_xlpm.Jour_)&gt;0,", RTT1",""),
_xlpm.RTT2_,IF(COUNTIFS(l_Salaries,$D5,l_RTT2,_xlpm.Jour_)&gt;0,", RTT2",""),
MID(_xlpm.RTT1_&amp;_xlpm.RTT2_,3,99)
)
)</f>
        <v/>
      </c>
      <c r="AC5" s="21" t="str" cm="1">
        <f t="array" ref="AC5">IF(OR(ISTEXT(AC$3),COUNTIF(l_Feries,AC$3)&gt;0),"-",
_xlfn.LET(
_xlpm.Jour_,IFERROR(TEXT(AC$3,"[$-fr-fr]dddd"),0),
_xlpm.RTT1_,IF(COUNTIFS(l_Salaries,$D5,l_RTT1,_xlpm.Jour_)&gt;0,", RTT1",""),
_xlpm.RTT2_,IF(COUNTIFS(l_Salaries,$D5,l_RTT2,_xlpm.Jour_)&gt;0,", RTT2",""),
MID(_xlpm.RTT1_&amp;_xlpm.RTT2_,3,99)
)
)</f>
        <v/>
      </c>
      <c r="AD5" s="21" t="str" cm="1">
        <f t="array" ref="AD5">IF(OR(ISTEXT(AD$3),COUNTIF(l_Feries,AD$3)&gt;0),"-",
_xlfn.LET(
_xlpm.Jour_,IFERROR(TEXT(AD$3,"[$-fr-fr]dddd"),0),
_xlpm.RTT1_,IF(COUNTIFS(l_Salaries,$D5,l_RTT1,_xlpm.Jour_)&gt;0,", RTT1",""),
_xlpm.RTT2_,IF(COUNTIFS(l_Salaries,$D5,l_RTT2,_xlpm.Jour_)&gt;0,", RTT2",""),
MID(_xlpm.RTT1_&amp;_xlpm.RTT2_,3,99)
)
)</f>
        <v/>
      </c>
      <c r="AE5" s="21" t="str" cm="1">
        <f t="array" ref="AE5">IF(OR(ISTEXT(AE$3),COUNTIF(l_Feries,AE$3)&gt;0),"-",
_xlfn.LET(
_xlpm.Jour_,IFERROR(TEXT(AE$3,"[$-fr-fr]dddd"),0),
_xlpm.RTT1_,IF(COUNTIFS(l_Salaries,$D5,l_RTT1,_xlpm.Jour_)&gt;0,", RTT1",""),
_xlpm.RTT2_,IF(COUNTIFS(l_Salaries,$D5,l_RTT2,_xlpm.Jour_)&gt;0,", RTT2",""),
MID(_xlpm.RTT1_&amp;_xlpm.RTT2_,3,99)
)
)</f>
        <v>RTT1</v>
      </c>
      <c r="AF5" s="21" t="str" cm="1">
        <f t="array" ref="AF5">IF(OR(ISTEXT(AF$3),COUNTIF(l_Feries,AF$3)&gt;0),"-",
_xlfn.LET(
_xlpm.Jour_,IFERROR(TEXT(AF$3,"[$-fr-fr]dddd"),0),
_xlpm.RTT1_,IF(COUNTIFS(l_Salaries,$D5,l_RTT1,_xlpm.Jour_)&gt;0,", RTT1",""),
_xlpm.RTT2_,IF(COUNTIFS(l_Salaries,$D5,l_RTT2,_xlpm.Jour_)&gt;0,", RTT2",""),
MID(_xlpm.RTT1_&amp;_xlpm.RTT2_,3,99)
)
)</f>
        <v/>
      </c>
      <c r="AG5" s="21" t="str" cm="1">
        <f t="array" ref="AG5">IF(OR(ISTEXT(AG$3),COUNTIF(l_Feries,AG$3)&gt;0),"-",
_xlfn.LET(
_xlpm.Jour_,IFERROR(TEXT(AG$3,"[$-fr-fr]dddd"),0),
_xlpm.RTT1_,IF(COUNTIFS(l_Salaries,$D5,l_RTT1,_xlpm.Jour_)&gt;0,", RTT1",""),
_xlpm.RTT2_,IF(COUNTIFS(l_Salaries,$D5,l_RTT2,_xlpm.Jour_)&gt;0,", RTT2",""),
MID(_xlpm.RTT1_&amp;_xlpm.RTT2_,3,99)
)
)</f>
        <v>RTT2</v>
      </c>
      <c r="AH5" s="21" t="str" cm="1">
        <f t="array" ref="AH5">IF(OR(ISTEXT(AH$3),COUNTIF(l_Feries,AH$3)&gt;0),"-",
_xlfn.LET(
_xlpm.Jour_,IFERROR(TEXT(AH$3,"[$-fr-fr]dddd"),0),
_xlpm.RTT1_,IF(COUNTIFS(l_Salaries,$D5,l_RTT1,_xlpm.Jour_)&gt;0,", RTT1",""),
_xlpm.RTT2_,IF(COUNTIFS(l_Salaries,$D5,l_RTT2,_xlpm.Jour_)&gt;0,", RTT2",""),
MID(_xlpm.RTT1_&amp;_xlpm.RTT2_,3,99)
)
)</f>
        <v/>
      </c>
      <c r="AI5" s="21" t="str" cm="1">
        <f t="array" ref="AI5">IF(OR(ISTEXT(AI$3),COUNTIF(l_Feries,AI$3)&gt;0),"-",
_xlfn.LET(
_xlpm.Jour_,IFERROR(TEXT(AI$3,"[$-fr-fr]dddd"),0),
_xlpm.RTT1_,IF(COUNTIFS(l_Salaries,$D5,l_RTT1,_xlpm.Jour_)&gt;0,", RTT1",""),
_xlpm.RTT2_,IF(COUNTIFS(l_Salaries,$D5,l_RTT2,_xlpm.Jour_)&gt;0,", RTT2",""),
MID(_xlpm.RTT1_&amp;_xlpm.RTT2_,3,99)
)
)</f>
        <v/>
      </c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</row>
    <row r="6" spans="2:858" ht="17.25" thickTop="1" thickBot="1" x14ac:dyDescent="0.3">
      <c r="D6" s="10" t="s">
        <v>21</v>
      </c>
      <c r="E6" s="21" t="str" cm="1">
        <f t="array" ref="E6">IF(OR(ISTEXT(E$3),COUNTIF(l_Feries,E$3)&gt;0),"-",
_xlfn.LET(
_xlpm.Jour_,IFERROR(TEXT(E$3,"[$-fr-fr]dddd"),0),
_xlpm.RTT1_,IF(COUNTIFS(l_Salaries,$D6,l_RTT1,_xlpm.Jour_)&gt;0,", RTT1",""),
_xlpm.RTT2_,IF(COUNTIFS(l_Salaries,$D6,l_RTT2,_xlpm.Jour_)&gt;0,", RTT2",""),
MID(_xlpm.RTT1_&amp;_xlpm.RTT2_,3,99)
)
)</f>
        <v/>
      </c>
      <c r="F6" s="21" t="str" cm="1">
        <f t="array" ref="F6">IF(OR(ISTEXT(F$3),COUNTIF(l_Feries,F$3)&gt;0),"-",
_xlfn.LET(
_xlpm.Jour_,IFERROR(TEXT(F$3,"[$-fr-fr]dddd"),0),
_xlpm.RTT1_,IF(COUNTIFS(l_Salaries,$D6,l_RTT1,_xlpm.Jour_)&gt;0,", RTT1",""),
_xlpm.RTT2_,IF(COUNTIFS(l_Salaries,$D6,l_RTT2,_xlpm.Jour_)&gt;0,", RTT2",""),
MID(_xlpm.RTT1_&amp;_xlpm.RTT2_,3,99)
)
)</f>
        <v/>
      </c>
      <c r="G6" s="21" t="str" cm="1">
        <f t="array" ref="G6">IF(OR(ISTEXT(G$3),COUNTIF(l_Feries,G$3)&gt;0),"-",
_xlfn.LET(
_xlpm.Jour_,IFERROR(TEXT(G$3,"[$-fr-fr]dddd"),0),
_xlpm.RTT1_,IF(COUNTIFS(l_Salaries,$D6,l_RTT1,_xlpm.Jour_)&gt;0,", RTT1",""),
_xlpm.RTT2_,IF(COUNTIFS(l_Salaries,$D6,l_RTT2,_xlpm.Jour_)&gt;0,", RTT2",""),
MID(_xlpm.RTT1_&amp;_xlpm.RTT2_,3,99)
)
)</f>
        <v/>
      </c>
      <c r="H6" s="21" t="str" cm="1">
        <f t="array" ref="H6">IF(OR(ISTEXT(H$3),COUNTIF(l_Feries,H$3)&gt;0),"-",
_xlfn.LET(
_xlpm.Jour_,IFERROR(TEXT(H$3,"[$-fr-fr]dddd"),0),
_xlpm.RTT1_,IF(COUNTIFS(l_Salaries,$D6,l_RTT1,_xlpm.Jour_)&gt;0,", RTT1",""),
_xlpm.RTT2_,IF(COUNTIFS(l_Salaries,$D6,l_RTT2,_xlpm.Jour_)&gt;0,", RTT2",""),
MID(_xlpm.RTT1_&amp;_xlpm.RTT2_,3,99)
)
)</f>
        <v/>
      </c>
      <c r="I6" s="21" t="str" cm="1">
        <f t="array" ref="I6">IF(OR(ISTEXT(I$3),COUNTIF(l_Feries,I$3)&gt;0),"-",
_xlfn.LET(
_xlpm.Jour_,IFERROR(TEXT(I$3,"[$-fr-fr]dddd"),0),
_xlpm.RTT1_,IF(COUNTIFS(l_Salaries,$D6,l_RTT1,_xlpm.Jour_)&gt;0,", RTT1",""),
_xlpm.RTT2_,IF(COUNTIFS(l_Salaries,$D6,l_RTT2,_xlpm.Jour_)&gt;0,", RTT2",""),
MID(_xlpm.RTT1_&amp;_xlpm.RTT2_,3,99)
)
)</f>
        <v>-</v>
      </c>
      <c r="J6" s="21" t="str" cm="1">
        <f t="array" ref="J6">IF(OR(ISTEXT(J$3),COUNTIF(l_Feries,J$3)&gt;0),"-",
_xlfn.LET(
_xlpm.Jour_,IFERROR(TEXT(J$3,"[$-fr-fr]dddd"),0),
_xlpm.RTT1_,IF(COUNTIFS(l_Salaries,$D6,l_RTT1,_xlpm.Jour_)&gt;0,", RTT1",""),
_xlpm.RTT2_,IF(COUNTIFS(l_Salaries,$D6,l_RTT2,_xlpm.Jour_)&gt;0,", RTT2",""),
MID(_xlpm.RTT1_&amp;_xlpm.RTT2_,3,99)
)
)</f>
        <v>-</v>
      </c>
      <c r="K6" s="21" t="str" cm="1">
        <f t="array" ref="K6">IF(OR(ISTEXT(K$3),COUNTIF(l_Feries,K$3)&gt;0),"-",
_xlfn.LET(
_xlpm.Jour_,IFERROR(TEXT(K$3,"[$-fr-fr]dddd"),0),
_xlpm.RTT1_,IF(COUNTIFS(l_Salaries,$D6,l_RTT1,_xlpm.Jour_)&gt;0,", RTT1",""),
_xlpm.RTT2_,IF(COUNTIFS(l_Salaries,$D6,l_RTT2,_xlpm.Jour_)&gt;0,", RTT2",""),
MID(_xlpm.RTT1_&amp;_xlpm.RTT2_,3,99)
)
)</f>
        <v>RTT2</v>
      </c>
      <c r="L6" s="21" t="str" cm="1">
        <f t="array" ref="L6">IF(OR(ISTEXT(L$3),COUNTIF(l_Feries,L$3)&gt;0),"-",
_xlfn.LET(
_xlpm.Jour_,IFERROR(TEXT(L$3,"[$-fr-fr]dddd"),0),
_xlpm.RTT1_,IF(COUNTIFS(l_Salaries,$D6,l_RTT1,_xlpm.Jour_)&gt;0,", RTT1",""),
_xlpm.RTT2_,IF(COUNTIFS(l_Salaries,$D6,l_RTT2,_xlpm.Jour_)&gt;0,", RTT2",""),
MID(_xlpm.RTT1_&amp;_xlpm.RTT2_,3,99)
)
)</f>
        <v/>
      </c>
      <c r="M6" s="21" t="str" cm="1">
        <f t="array" ref="M6">IF(OR(ISTEXT(M$3),COUNTIF(l_Feries,M$3)&gt;0),"-",
_xlfn.LET(
_xlpm.Jour_,IFERROR(TEXT(M$3,"[$-fr-fr]dddd"),0),
_xlpm.RTT1_,IF(COUNTIFS(l_Salaries,$D6,l_RTT1,_xlpm.Jour_)&gt;0,", RTT1",""),
_xlpm.RTT2_,IF(COUNTIFS(l_Salaries,$D6,l_RTT2,_xlpm.Jour_)&gt;0,", RTT2",""),
MID(_xlpm.RTT1_&amp;_xlpm.RTT2_,3,99)
)
)</f>
        <v/>
      </c>
      <c r="N6" s="21" t="str" cm="1">
        <f t="array" ref="N6">IF(OR(ISTEXT(N$3),COUNTIF(l_Feries,N$3)&gt;0),"-",
_xlfn.LET(
_xlpm.Jour_,IFERROR(TEXT(N$3,"[$-fr-fr]dddd"),0),
_xlpm.RTT1_,IF(COUNTIFS(l_Salaries,$D6,l_RTT1,_xlpm.Jour_)&gt;0,", RTT1",""),
_xlpm.RTT2_,IF(COUNTIFS(l_Salaries,$D6,l_RTT2,_xlpm.Jour_)&gt;0,", RTT2",""),
MID(_xlpm.RTT1_&amp;_xlpm.RTT2_,3,99)
)
)</f>
        <v/>
      </c>
      <c r="O6" s="21" t="str" cm="1">
        <f t="array" ref="O6">IF(OR(ISTEXT(O$3),COUNTIF(l_Feries,O$3)&gt;0),"-",
_xlfn.LET(
_xlpm.Jour_,IFERROR(TEXT(O$3,"[$-fr-fr]dddd"),0),
_xlpm.RTT1_,IF(COUNTIFS(l_Salaries,$D6,l_RTT1,_xlpm.Jour_)&gt;0,", RTT1",""),
_xlpm.RTT2_,IF(COUNTIFS(l_Salaries,$D6,l_RTT2,_xlpm.Jour_)&gt;0,", RTT2",""),
MID(_xlpm.RTT1_&amp;_xlpm.RTT2_,3,99)
)
)</f>
        <v/>
      </c>
      <c r="P6" s="21" t="str" cm="1">
        <f t="array" ref="P6">IF(OR(ISTEXT(P$3),COUNTIF(l_Feries,P$3)&gt;0),"-",
_xlfn.LET(
_xlpm.Jour_,IFERROR(TEXT(P$3,"[$-fr-fr]dddd"),0),
_xlpm.RTT1_,IF(COUNTIFS(l_Salaries,$D6,l_RTT1,_xlpm.Jour_)&gt;0,", RTT1",""),
_xlpm.RTT2_,IF(COUNTIFS(l_Salaries,$D6,l_RTT2,_xlpm.Jour_)&gt;0,", RTT2",""),
MID(_xlpm.RTT1_&amp;_xlpm.RTT2_,3,99)
)
)</f>
        <v/>
      </c>
      <c r="Q6" s="21" t="str" cm="1">
        <f t="array" ref="Q6">IF(OR(ISTEXT(Q$3),COUNTIF(l_Feries,Q$3)&gt;0),"-",
_xlfn.LET(
_xlpm.Jour_,IFERROR(TEXT(Q$3,"[$-fr-fr]dddd"),0),
_xlpm.RTT1_,IF(COUNTIFS(l_Salaries,$D6,l_RTT1,_xlpm.Jour_)&gt;0,", RTT1",""),
_xlpm.RTT2_,IF(COUNTIFS(l_Salaries,$D6,l_RTT2,_xlpm.Jour_)&gt;0,", RTT2",""),
MID(_xlpm.RTT1_&amp;_xlpm.RTT2_,3,99)
)
)</f>
        <v>RTT1</v>
      </c>
      <c r="R6" s="21" t="str" cm="1">
        <f t="array" ref="R6">IF(OR(ISTEXT(R$3),COUNTIF(l_Feries,R$3)&gt;0),"-",
_xlfn.LET(
_xlpm.Jour_,IFERROR(TEXT(R$3,"[$-fr-fr]dddd"),0),
_xlpm.RTT1_,IF(COUNTIFS(l_Salaries,$D6,l_RTT1,_xlpm.Jour_)&gt;0,", RTT1",""),
_xlpm.RTT2_,IF(COUNTIFS(l_Salaries,$D6,l_RTT2,_xlpm.Jour_)&gt;0,", RTT2",""),
MID(_xlpm.RTT1_&amp;_xlpm.RTT2_,3,99)
)
)</f>
        <v>RTT2</v>
      </c>
      <c r="S6" s="21" t="str" cm="1">
        <f t="array" ref="S6">IF(OR(ISTEXT(S$3),COUNTIF(l_Feries,S$3)&gt;0),"-",
_xlfn.LET(
_xlpm.Jour_,IFERROR(TEXT(S$3,"[$-fr-fr]dddd"),0),
_xlpm.RTT1_,IF(COUNTIFS(l_Salaries,$D6,l_RTT1,_xlpm.Jour_)&gt;0,", RTT1",""),
_xlpm.RTT2_,IF(COUNTIFS(l_Salaries,$D6,l_RTT2,_xlpm.Jour_)&gt;0,", RTT2",""),
MID(_xlpm.RTT1_&amp;_xlpm.RTT2_,3,99)
)
)</f>
        <v/>
      </c>
      <c r="T6" s="21" t="str" cm="1">
        <f t="array" ref="T6">IF(OR(ISTEXT(T$3),COUNTIF(l_Feries,T$3)&gt;0),"-",
_xlfn.LET(
_xlpm.Jour_,IFERROR(TEXT(T$3,"[$-fr-fr]dddd"),0),
_xlpm.RTT1_,IF(COUNTIFS(l_Salaries,$D6,l_RTT1,_xlpm.Jour_)&gt;0,", RTT1",""),
_xlpm.RTT2_,IF(COUNTIFS(l_Salaries,$D6,l_RTT2,_xlpm.Jour_)&gt;0,", RTT2",""),
MID(_xlpm.RTT1_&amp;_xlpm.RTT2_,3,99)
)
)</f>
        <v/>
      </c>
      <c r="U6" s="21" t="str" cm="1">
        <f t="array" ref="U6">IF(OR(ISTEXT(U$3),COUNTIF(l_Feries,U$3)&gt;0),"-",
_xlfn.LET(
_xlpm.Jour_,IFERROR(TEXT(U$3,"[$-fr-fr]dddd"),0),
_xlpm.RTT1_,IF(COUNTIFS(l_Salaries,$D6,l_RTT1,_xlpm.Jour_)&gt;0,", RTT1",""),
_xlpm.RTT2_,IF(COUNTIFS(l_Salaries,$D6,l_RTT2,_xlpm.Jour_)&gt;0,", RTT2",""),
MID(_xlpm.RTT1_&amp;_xlpm.RTT2_,3,99)
)
)</f>
        <v/>
      </c>
      <c r="V6" s="21" t="str" cm="1">
        <f t="array" ref="V6">IF(OR(ISTEXT(V$3),COUNTIF(l_Feries,V$3)&gt;0),"-",
_xlfn.LET(
_xlpm.Jour_,IFERROR(TEXT(V$3,"[$-fr-fr]dddd"),0),
_xlpm.RTT1_,IF(COUNTIFS(l_Salaries,$D6,l_RTT1,_xlpm.Jour_)&gt;0,", RTT1",""),
_xlpm.RTT2_,IF(COUNTIFS(l_Salaries,$D6,l_RTT2,_xlpm.Jour_)&gt;0,", RTT2",""),
MID(_xlpm.RTT1_&amp;_xlpm.RTT2_,3,99)
)
)</f>
        <v/>
      </c>
      <c r="W6" s="21" t="str" cm="1">
        <f t="array" ref="W6">IF(OR(ISTEXT(W$3),COUNTIF(l_Feries,W$3)&gt;0),"-",
_xlfn.LET(
_xlpm.Jour_,IFERROR(TEXT(W$3,"[$-fr-fr]dddd"),0),
_xlpm.RTT1_,IF(COUNTIFS(l_Salaries,$D6,l_RTT1,_xlpm.Jour_)&gt;0,", RTT1",""),
_xlpm.RTT2_,IF(COUNTIFS(l_Salaries,$D6,l_RTT2,_xlpm.Jour_)&gt;0,", RTT2",""),
MID(_xlpm.RTT1_&amp;_xlpm.RTT2_,3,99)
)
)</f>
        <v/>
      </c>
      <c r="X6" s="21" t="str" cm="1">
        <f t="array" ref="X6">IF(OR(ISTEXT(X$3),COUNTIF(l_Feries,X$3)&gt;0),"-",
_xlfn.LET(
_xlpm.Jour_,IFERROR(TEXT(X$3,"[$-fr-fr]dddd"),0),
_xlpm.RTT1_,IF(COUNTIFS(l_Salaries,$D6,l_RTT1,_xlpm.Jour_)&gt;0,", RTT1",""),
_xlpm.RTT2_,IF(COUNTIFS(l_Salaries,$D6,l_RTT2,_xlpm.Jour_)&gt;0,", RTT2",""),
MID(_xlpm.RTT1_&amp;_xlpm.RTT2_,3,99)
)
)</f>
        <v>RTT1</v>
      </c>
      <c r="Y6" s="21" t="str" cm="1">
        <f t="array" ref="Y6">IF(OR(ISTEXT(Y$3),COUNTIF(l_Feries,Y$3)&gt;0),"-",
_xlfn.LET(
_xlpm.Jour_,IFERROR(TEXT(Y$3,"[$-fr-fr]dddd"),0),
_xlpm.RTT1_,IF(COUNTIFS(l_Salaries,$D6,l_RTT1,_xlpm.Jour_)&gt;0,", RTT1",""),
_xlpm.RTT2_,IF(COUNTIFS(l_Salaries,$D6,l_RTT2,_xlpm.Jour_)&gt;0,", RTT2",""),
MID(_xlpm.RTT1_&amp;_xlpm.RTT2_,3,99)
)
)</f>
        <v>RTT2</v>
      </c>
      <c r="Z6" s="21" t="str" cm="1">
        <f t="array" ref="Z6">IF(OR(ISTEXT(Z$3),COUNTIF(l_Feries,Z$3)&gt;0),"-",
_xlfn.LET(
_xlpm.Jour_,IFERROR(TEXT(Z$3,"[$-fr-fr]dddd"),0),
_xlpm.RTT1_,IF(COUNTIFS(l_Salaries,$D6,l_RTT1,_xlpm.Jour_)&gt;0,", RTT1",""),
_xlpm.RTT2_,IF(COUNTIFS(l_Salaries,$D6,l_RTT2,_xlpm.Jour_)&gt;0,", RTT2",""),
MID(_xlpm.RTT1_&amp;_xlpm.RTT2_,3,99)
)
)</f>
        <v/>
      </c>
      <c r="AA6" s="21" t="str" cm="1">
        <f t="array" ref="AA6">IF(OR(ISTEXT(AA$3),COUNTIF(l_Feries,AA$3)&gt;0),"-",
_xlfn.LET(
_xlpm.Jour_,IFERROR(TEXT(AA$3,"[$-fr-fr]dddd"),0),
_xlpm.RTT1_,IF(COUNTIFS(l_Salaries,$D6,l_RTT1,_xlpm.Jour_)&gt;0,", RTT1",""),
_xlpm.RTT2_,IF(COUNTIFS(l_Salaries,$D6,l_RTT2,_xlpm.Jour_)&gt;0,", RTT2",""),
MID(_xlpm.RTT1_&amp;_xlpm.RTT2_,3,99)
)
)</f>
        <v/>
      </c>
      <c r="AB6" s="21" t="str" cm="1">
        <f t="array" ref="AB6">IF(OR(ISTEXT(AB$3),COUNTIF(l_Feries,AB$3)&gt;0),"-",
_xlfn.LET(
_xlpm.Jour_,IFERROR(TEXT(AB$3,"[$-fr-fr]dddd"),0),
_xlpm.RTT1_,IF(COUNTIFS(l_Salaries,$D6,l_RTT1,_xlpm.Jour_)&gt;0,", RTT1",""),
_xlpm.RTT2_,IF(COUNTIFS(l_Salaries,$D6,l_RTT2,_xlpm.Jour_)&gt;0,", RTT2",""),
MID(_xlpm.RTT1_&amp;_xlpm.RTT2_,3,99)
)
)</f>
        <v/>
      </c>
      <c r="AC6" s="21" t="str" cm="1">
        <f t="array" ref="AC6">IF(OR(ISTEXT(AC$3),COUNTIF(l_Feries,AC$3)&gt;0),"-",
_xlfn.LET(
_xlpm.Jour_,IFERROR(TEXT(AC$3,"[$-fr-fr]dddd"),0),
_xlpm.RTT1_,IF(COUNTIFS(l_Salaries,$D6,l_RTT1,_xlpm.Jour_)&gt;0,", RTT1",""),
_xlpm.RTT2_,IF(COUNTIFS(l_Salaries,$D6,l_RTT2,_xlpm.Jour_)&gt;0,", RTT2",""),
MID(_xlpm.RTT1_&amp;_xlpm.RTT2_,3,99)
)
)</f>
        <v/>
      </c>
      <c r="AD6" s="21" t="str" cm="1">
        <f t="array" ref="AD6">IF(OR(ISTEXT(AD$3),COUNTIF(l_Feries,AD$3)&gt;0),"-",
_xlfn.LET(
_xlpm.Jour_,IFERROR(TEXT(AD$3,"[$-fr-fr]dddd"),0),
_xlpm.RTT1_,IF(COUNTIFS(l_Salaries,$D6,l_RTT1,_xlpm.Jour_)&gt;0,", RTT1",""),
_xlpm.RTT2_,IF(COUNTIFS(l_Salaries,$D6,l_RTT2,_xlpm.Jour_)&gt;0,", RTT2",""),
MID(_xlpm.RTT1_&amp;_xlpm.RTT2_,3,99)
)
)</f>
        <v/>
      </c>
      <c r="AE6" s="21" t="str" cm="1">
        <f t="array" ref="AE6">IF(OR(ISTEXT(AE$3),COUNTIF(l_Feries,AE$3)&gt;0),"-",
_xlfn.LET(
_xlpm.Jour_,IFERROR(TEXT(AE$3,"[$-fr-fr]dddd"),0),
_xlpm.RTT1_,IF(COUNTIFS(l_Salaries,$D6,l_RTT1,_xlpm.Jour_)&gt;0,", RTT1",""),
_xlpm.RTT2_,IF(COUNTIFS(l_Salaries,$D6,l_RTT2,_xlpm.Jour_)&gt;0,", RTT2",""),
MID(_xlpm.RTT1_&amp;_xlpm.RTT2_,3,99)
)
)</f>
        <v>RTT1</v>
      </c>
      <c r="AF6" s="21" t="str" cm="1">
        <f t="array" ref="AF6">IF(OR(ISTEXT(AF$3),COUNTIF(l_Feries,AF$3)&gt;0),"-",
_xlfn.LET(
_xlpm.Jour_,IFERROR(TEXT(AF$3,"[$-fr-fr]dddd"),0),
_xlpm.RTT1_,IF(COUNTIFS(l_Salaries,$D6,l_RTT1,_xlpm.Jour_)&gt;0,", RTT1",""),
_xlpm.RTT2_,IF(COUNTIFS(l_Salaries,$D6,l_RTT2,_xlpm.Jour_)&gt;0,", RTT2",""),
MID(_xlpm.RTT1_&amp;_xlpm.RTT2_,3,99)
)
)</f>
        <v>RTT2</v>
      </c>
      <c r="AG6" s="21" t="str" cm="1">
        <f t="array" ref="AG6">IF(OR(ISTEXT(AG$3),COUNTIF(l_Feries,AG$3)&gt;0),"-",
_xlfn.LET(
_xlpm.Jour_,IFERROR(TEXT(AG$3,"[$-fr-fr]dddd"),0),
_xlpm.RTT1_,IF(COUNTIFS(l_Salaries,$D6,l_RTT1,_xlpm.Jour_)&gt;0,", RTT1",""),
_xlpm.RTT2_,IF(COUNTIFS(l_Salaries,$D6,l_RTT2,_xlpm.Jour_)&gt;0,", RTT2",""),
MID(_xlpm.RTT1_&amp;_xlpm.RTT2_,3,99)
)
)</f>
        <v/>
      </c>
      <c r="AH6" s="21" t="str" cm="1">
        <f t="array" ref="AH6">IF(OR(ISTEXT(AH$3),COUNTIF(l_Feries,AH$3)&gt;0),"-",
_xlfn.LET(
_xlpm.Jour_,IFERROR(TEXT(AH$3,"[$-fr-fr]dddd"),0),
_xlpm.RTT1_,IF(COUNTIFS(l_Salaries,$D6,l_RTT1,_xlpm.Jour_)&gt;0,", RTT1",""),
_xlpm.RTT2_,IF(COUNTIFS(l_Salaries,$D6,l_RTT2,_xlpm.Jour_)&gt;0,", RTT2",""),
MID(_xlpm.RTT1_&amp;_xlpm.RTT2_,3,99)
)
)</f>
        <v/>
      </c>
      <c r="AI6" s="21" t="str" cm="1">
        <f t="array" ref="AI6">IF(OR(ISTEXT(AI$3),COUNTIF(l_Feries,AI$3)&gt;0),"-",
_xlfn.LET(
_xlpm.Jour_,IFERROR(TEXT(AI$3,"[$-fr-fr]dddd"),0),
_xlpm.RTT1_,IF(COUNTIFS(l_Salaries,$D6,l_RTT1,_xlpm.Jour_)&gt;0,", RTT1",""),
_xlpm.RTT2_,IF(COUNTIFS(l_Salaries,$D6,l_RTT2,_xlpm.Jour_)&gt;0,", RTT2",""),
MID(_xlpm.RTT1_&amp;_xlpm.RTT2_,3,99)
)
)</f>
        <v/>
      </c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</row>
    <row r="7" spans="2:858" ht="17.25" thickTop="1" thickBot="1" x14ac:dyDescent="0.3">
      <c r="B7" s="1"/>
      <c r="D7" s="10" t="s">
        <v>22</v>
      </c>
      <c r="E7" s="21" t="str" cm="1">
        <f t="array" ref="E7">IF(OR(ISTEXT(E$3),COUNTIF(l_Feries,E$3)&gt;0),"-",
_xlfn.LET(
_xlpm.Jour_,IFERROR(TEXT(E$3,"[$-fr-fr]dddd"),0),
_xlpm.RTT1_,IF(COUNTIFS(l_Salaries,$D7,l_RTT1,_xlpm.Jour_)&gt;0,", RTT1",""),
_xlpm.RTT2_,IF(COUNTIFS(l_Salaries,$D7,l_RTT2,_xlpm.Jour_)&gt;0,", RTT2",""),
MID(_xlpm.RTT1_&amp;_xlpm.RTT2_,3,99)
)
)</f>
        <v>RTT2</v>
      </c>
      <c r="F7" s="21" t="str" cm="1">
        <f t="array" ref="F7">IF(OR(ISTEXT(F$3),COUNTIF(l_Feries,F$3)&gt;0),"-",
_xlfn.LET(
_xlpm.Jour_,IFERROR(TEXT(F$3,"[$-fr-fr]dddd"),0),
_xlpm.RTT1_,IF(COUNTIFS(l_Salaries,$D7,l_RTT1,_xlpm.Jour_)&gt;0,", RTT1",""),
_xlpm.RTT2_,IF(COUNTIFS(l_Salaries,$D7,l_RTT2,_xlpm.Jour_)&gt;0,", RTT2",""),
MID(_xlpm.RTT1_&amp;_xlpm.RTT2_,3,99)
)
)</f>
        <v/>
      </c>
      <c r="G7" s="21" t="str" cm="1">
        <f t="array" ref="G7">IF(OR(ISTEXT(G$3),COUNTIF(l_Feries,G$3)&gt;0),"-",
_xlfn.LET(
_xlpm.Jour_,IFERROR(TEXT(G$3,"[$-fr-fr]dddd"),0),
_xlpm.RTT1_,IF(COUNTIFS(l_Salaries,$D7,l_RTT1,_xlpm.Jour_)&gt;0,", RTT1",""),
_xlpm.RTT2_,IF(COUNTIFS(l_Salaries,$D7,l_RTT2,_xlpm.Jour_)&gt;0,", RTT2",""),
MID(_xlpm.RTT1_&amp;_xlpm.RTT2_,3,99)
)
)</f>
        <v/>
      </c>
      <c r="H7" s="21" t="str" cm="1">
        <f t="array" ref="H7">IF(OR(ISTEXT(H$3),COUNTIF(l_Feries,H$3)&gt;0),"-",
_xlfn.LET(
_xlpm.Jour_,IFERROR(TEXT(H$3,"[$-fr-fr]dddd"),0),
_xlpm.RTT1_,IF(COUNTIFS(l_Salaries,$D7,l_RTT1,_xlpm.Jour_)&gt;0,", RTT1",""),
_xlpm.RTT2_,IF(COUNTIFS(l_Salaries,$D7,l_RTT2,_xlpm.Jour_)&gt;0,", RTT2",""),
MID(_xlpm.RTT1_&amp;_xlpm.RTT2_,3,99)
)
)</f>
        <v/>
      </c>
      <c r="I7" s="21" t="str" cm="1">
        <f t="array" ref="I7">IF(OR(ISTEXT(I$3),COUNTIF(l_Feries,I$3)&gt;0),"-",
_xlfn.LET(
_xlpm.Jour_,IFERROR(TEXT(I$3,"[$-fr-fr]dddd"),0),
_xlpm.RTT1_,IF(COUNTIFS(l_Salaries,$D7,l_RTT1,_xlpm.Jour_)&gt;0,", RTT1",""),
_xlpm.RTT2_,IF(COUNTIFS(l_Salaries,$D7,l_RTT2,_xlpm.Jour_)&gt;0,", RTT2",""),
MID(_xlpm.RTT1_&amp;_xlpm.RTT2_,3,99)
)
)</f>
        <v>-</v>
      </c>
      <c r="J7" s="21" t="str" cm="1">
        <f t="array" ref="J7">IF(OR(ISTEXT(J$3),COUNTIF(l_Feries,J$3)&gt;0),"-",
_xlfn.LET(
_xlpm.Jour_,IFERROR(TEXT(J$3,"[$-fr-fr]dddd"),0),
_xlpm.RTT1_,IF(COUNTIFS(l_Salaries,$D7,l_RTT1,_xlpm.Jour_)&gt;0,", RTT1",""),
_xlpm.RTT2_,IF(COUNTIFS(l_Salaries,$D7,l_RTT2,_xlpm.Jour_)&gt;0,", RTT2",""),
MID(_xlpm.RTT1_&amp;_xlpm.RTT2_,3,99)
)
)</f>
        <v>-</v>
      </c>
      <c r="K7" s="21" t="str" cm="1">
        <f t="array" ref="K7">IF(OR(ISTEXT(K$3),COUNTIF(l_Feries,K$3)&gt;0),"-",
_xlfn.LET(
_xlpm.Jour_,IFERROR(TEXT(K$3,"[$-fr-fr]dddd"),0),
_xlpm.RTT1_,IF(COUNTIFS(l_Salaries,$D7,l_RTT1,_xlpm.Jour_)&gt;0,", RTT1",""),
_xlpm.RTT2_,IF(COUNTIFS(l_Salaries,$D7,l_RTT2,_xlpm.Jour_)&gt;0,", RTT2",""),
MID(_xlpm.RTT1_&amp;_xlpm.RTT2_,3,99)
)
)</f>
        <v>RTT1</v>
      </c>
      <c r="L7" s="21" t="str" cm="1">
        <f t="array" ref="L7">IF(OR(ISTEXT(L$3),COUNTIF(l_Feries,L$3)&gt;0),"-",
_xlfn.LET(
_xlpm.Jour_,IFERROR(TEXT(L$3,"[$-fr-fr]dddd"),0),
_xlpm.RTT1_,IF(COUNTIFS(l_Salaries,$D7,l_RTT1,_xlpm.Jour_)&gt;0,", RTT1",""),
_xlpm.RTT2_,IF(COUNTIFS(l_Salaries,$D7,l_RTT2,_xlpm.Jour_)&gt;0,", RTT2",""),
MID(_xlpm.RTT1_&amp;_xlpm.RTT2_,3,99)
)
)</f>
        <v>RTT2</v>
      </c>
      <c r="M7" s="21" t="str" cm="1">
        <f t="array" ref="M7">IF(OR(ISTEXT(M$3),COUNTIF(l_Feries,M$3)&gt;0),"-",
_xlfn.LET(
_xlpm.Jour_,IFERROR(TEXT(M$3,"[$-fr-fr]dddd"),0),
_xlpm.RTT1_,IF(COUNTIFS(l_Salaries,$D7,l_RTT1,_xlpm.Jour_)&gt;0,", RTT1",""),
_xlpm.RTT2_,IF(COUNTIFS(l_Salaries,$D7,l_RTT2,_xlpm.Jour_)&gt;0,", RTT2",""),
MID(_xlpm.RTT1_&amp;_xlpm.RTT2_,3,99)
)
)</f>
        <v/>
      </c>
      <c r="N7" s="21" t="str" cm="1">
        <f t="array" ref="N7">IF(OR(ISTEXT(N$3),COUNTIF(l_Feries,N$3)&gt;0),"-",
_xlfn.LET(
_xlpm.Jour_,IFERROR(TEXT(N$3,"[$-fr-fr]dddd"),0),
_xlpm.RTT1_,IF(COUNTIFS(l_Salaries,$D7,l_RTT1,_xlpm.Jour_)&gt;0,", RTT1",""),
_xlpm.RTT2_,IF(COUNTIFS(l_Salaries,$D7,l_RTT2,_xlpm.Jour_)&gt;0,", RTT2",""),
MID(_xlpm.RTT1_&amp;_xlpm.RTT2_,3,99)
)
)</f>
        <v/>
      </c>
      <c r="O7" s="21" t="str" cm="1">
        <f t="array" ref="O7">IF(OR(ISTEXT(O$3),COUNTIF(l_Feries,O$3)&gt;0),"-",
_xlfn.LET(
_xlpm.Jour_,IFERROR(TEXT(O$3,"[$-fr-fr]dddd"),0),
_xlpm.RTT1_,IF(COUNTIFS(l_Salaries,$D7,l_RTT1,_xlpm.Jour_)&gt;0,", RTT1",""),
_xlpm.RTT2_,IF(COUNTIFS(l_Salaries,$D7,l_RTT2,_xlpm.Jour_)&gt;0,", RTT2",""),
MID(_xlpm.RTT1_&amp;_xlpm.RTT2_,3,99)
)
)</f>
        <v/>
      </c>
      <c r="P7" s="21" t="str" cm="1">
        <f t="array" ref="P7">IF(OR(ISTEXT(P$3),COUNTIF(l_Feries,P$3)&gt;0),"-",
_xlfn.LET(
_xlpm.Jour_,IFERROR(TEXT(P$3,"[$-fr-fr]dddd"),0),
_xlpm.RTT1_,IF(COUNTIFS(l_Salaries,$D7,l_RTT1,_xlpm.Jour_)&gt;0,", RTT1",""),
_xlpm.RTT2_,IF(COUNTIFS(l_Salaries,$D7,l_RTT2,_xlpm.Jour_)&gt;0,", RTT2",""),
MID(_xlpm.RTT1_&amp;_xlpm.RTT2_,3,99)
)
)</f>
        <v/>
      </c>
      <c r="Q7" s="21" t="str" cm="1">
        <f t="array" ref="Q7">IF(OR(ISTEXT(Q$3),COUNTIF(l_Feries,Q$3)&gt;0),"-",
_xlfn.LET(
_xlpm.Jour_,IFERROR(TEXT(Q$3,"[$-fr-fr]dddd"),0),
_xlpm.RTT1_,IF(COUNTIFS(l_Salaries,$D7,l_RTT1,_xlpm.Jour_)&gt;0,", RTT1",""),
_xlpm.RTT2_,IF(COUNTIFS(l_Salaries,$D7,l_RTT2,_xlpm.Jour_)&gt;0,", RTT2",""),
MID(_xlpm.RTT1_&amp;_xlpm.RTT2_,3,99)
)
)</f>
        <v/>
      </c>
      <c r="R7" s="21" t="str" cm="1">
        <f t="array" ref="R7">IF(OR(ISTEXT(R$3),COUNTIF(l_Feries,R$3)&gt;0),"-",
_xlfn.LET(
_xlpm.Jour_,IFERROR(TEXT(R$3,"[$-fr-fr]dddd"),0),
_xlpm.RTT1_,IF(COUNTIFS(l_Salaries,$D7,l_RTT1,_xlpm.Jour_)&gt;0,", RTT1",""),
_xlpm.RTT2_,IF(COUNTIFS(l_Salaries,$D7,l_RTT2,_xlpm.Jour_)&gt;0,", RTT2",""),
MID(_xlpm.RTT1_&amp;_xlpm.RTT2_,3,99)
)
)</f>
        <v>RTT1</v>
      </c>
      <c r="S7" s="21" t="str" cm="1">
        <f t="array" ref="S7">IF(OR(ISTEXT(S$3),COUNTIF(l_Feries,S$3)&gt;0),"-",
_xlfn.LET(
_xlpm.Jour_,IFERROR(TEXT(S$3,"[$-fr-fr]dddd"),0),
_xlpm.RTT1_,IF(COUNTIFS(l_Salaries,$D7,l_RTT1,_xlpm.Jour_)&gt;0,", RTT1",""),
_xlpm.RTT2_,IF(COUNTIFS(l_Salaries,$D7,l_RTT2,_xlpm.Jour_)&gt;0,", RTT2",""),
MID(_xlpm.RTT1_&amp;_xlpm.RTT2_,3,99)
)
)</f>
        <v>RTT2</v>
      </c>
      <c r="T7" s="21" t="str" cm="1">
        <f t="array" ref="T7">IF(OR(ISTEXT(T$3),COUNTIF(l_Feries,T$3)&gt;0),"-",
_xlfn.LET(
_xlpm.Jour_,IFERROR(TEXT(T$3,"[$-fr-fr]dddd"),0),
_xlpm.RTT1_,IF(COUNTIFS(l_Salaries,$D7,l_RTT1,_xlpm.Jour_)&gt;0,", RTT1",""),
_xlpm.RTT2_,IF(COUNTIFS(l_Salaries,$D7,l_RTT2,_xlpm.Jour_)&gt;0,", RTT2",""),
MID(_xlpm.RTT1_&amp;_xlpm.RTT2_,3,99)
)
)</f>
        <v/>
      </c>
      <c r="U7" s="21" t="str" cm="1">
        <f t="array" ref="U7">IF(OR(ISTEXT(U$3),COUNTIF(l_Feries,U$3)&gt;0),"-",
_xlfn.LET(
_xlpm.Jour_,IFERROR(TEXT(U$3,"[$-fr-fr]dddd"),0),
_xlpm.RTT1_,IF(COUNTIFS(l_Salaries,$D7,l_RTT1,_xlpm.Jour_)&gt;0,", RTT1",""),
_xlpm.RTT2_,IF(COUNTIFS(l_Salaries,$D7,l_RTT2,_xlpm.Jour_)&gt;0,", RTT2",""),
MID(_xlpm.RTT1_&amp;_xlpm.RTT2_,3,99)
)
)</f>
        <v/>
      </c>
      <c r="V7" s="21" t="str" cm="1">
        <f t="array" ref="V7">IF(OR(ISTEXT(V$3),COUNTIF(l_Feries,V$3)&gt;0),"-",
_xlfn.LET(
_xlpm.Jour_,IFERROR(TEXT(V$3,"[$-fr-fr]dddd"),0),
_xlpm.RTT1_,IF(COUNTIFS(l_Salaries,$D7,l_RTT1,_xlpm.Jour_)&gt;0,", RTT1",""),
_xlpm.RTT2_,IF(COUNTIFS(l_Salaries,$D7,l_RTT2,_xlpm.Jour_)&gt;0,", RTT2",""),
MID(_xlpm.RTT1_&amp;_xlpm.RTT2_,3,99)
)
)</f>
        <v/>
      </c>
      <c r="W7" s="21" t="str" cm="1">
        <f t="array" ref="W7">IF(OR(ISTEXT(W$3),COUNTIF(l_Feries,W$3)&gt;0),"-",
_xlfn.LET(
_xlpm.Jour_,IFERROR(TEXT(W$3,"[$-fr-fr]dddd"),0),
_xlpm.RTT1_,IF(COUNTIFS(l_Salaries,$D7,l_RTT1,_xlpm.Jour_)&gt;0,", RTT1",""),
_xlpm.RTT2_,IF(COUNTIFS(l_Salaries,$D7,l_RTT2,_xlpm.Jour_)&gt;0,", RTT2",""),
MID(_xlpm.RTT1_&amp;_xlpm.RTT2_,3,99)
)
)</f>
        <v/>
      </c>
      <c r="X7" s="21" t="str" cm="1">
        <f t="array" ref="X7">IF(OR(ISTEXT(X$3),COUNTIF(l_Feries,X$3)&gt;0),"-",
_xlfn.LET(
_xlpm.Jour_,IFERROR(TEXT(X$3,"[$-fr-fr]dddd"),0),
_xlpm.RTT1_,IF(COUNTIFS(l_Salaries,$D7,l_RTT1,_xlpm.Jour_)&gt;0,", RTT1",""),
_xlpm.RTT2_,IF(COUNTIFS(l_Salaries,$D7,l_RTT2,_xlpm.Jour_)&gt;0,", RTT2",""),
MID(_xlpm.RTT1_&amp;_xlpm.RTT2_,3,99)
)
)</f>
        <v/>
      </c>
      <c r="Y7" s="21" t="str" cm="1">
        <f t="array" ref="Y7">IF(OR(ISTEXT(Y$3),COUNTIF(l_Feries,Y$3)&gt;0),"-",
_xlfn.LET(
_xlpm.Jour_,IFERROR(TEXT(Y$3,"[$-fr-fr]dddd"),0),
_xlpm.RTT1_,IF(COUNTIFS(l_Salaries,$D7,l_RTT1,_xlpm.Jour_)&gt;0,", RTT1",""),
_xlpm.RTT2_,IF(COUNTIFS(l_Salaries,$D7,l_RTT2,_xlpm.Jour_)&gt;0,", RTT2",""),
MID(_xlpm.RTT1_&amp;_xlpm.RTT2_,3,99)
)
)</f>
        <v>RTT1</v>
      </c>
      <c r="Z7" s="21" t="str" cm="1">
        <f t="array" ref="Z7">IF(OR(ISTEXT(Z$3),COUNTIF(l_Feries,Z$3)&gt;0),"-",
_xlfn.LET(
_xlpm.Jour_,IFERROR(TEXT(Z$3,"[$-fr-fr]dddd"),0),
_xlpm.RTT1_,IF(COUNTIFS(l_Salaries,$D7,l_RTT1,_xlpm.Jour_)&gt;0,", RTT1",""),
_xlpm.RTT2_,IF(COUNTIFS(l_Salaries,$D7,l_RTT2,_xlpm.Jour_)&gt;0,", RTT2",""),
MID(_xlpm.RTT1_&amp;_xlpm.RTT2_,3,99)
)
)</f>
        <v>RTT2</v>
      </c>
      <c r="AA7" s="21" t="str" cm="1">
        <f t="array" ref="AA7">IF(OR(ISTEXT(AA$3),COUNTIF(l_Feries,AA$3)&gt;0),"-",
_xlfn.LET(
_xlpm.Jour_,IFERROR(TEXT(AA$3,"[$-fr-fr]dddd"),0),
_xlpm.RTT1_,IF(COUNTIFS(l_Salaries,$D7,l_RTT1,_xlpm.Jour_)&gt;0,", RTT1",""),
_xlpm.RTT2_,IF(COUNTIFS(l_Salaries,$D7,l_RTT2,_xlpm.Jour_)&gt;0,", RTT2",""),
MID(_xlpm.RTT1_&amp;_xlpm.RTT2_,3,99)
)
)</f>
        <v/>
      </c>
      <c r="AB7" s="21" t="str" cm="1">
        <f t="array" ref="AB7">IF(OR(ISTEXT(AB$3),COUNTIF(l_Feries,AB$3)&gt;0),"-",
_xlfn.LET(
_xlpm.Jour_,IFERROR(TEXT(AB$3,"[$-fr-fr]dddd"),0),
_xlpm.RTT1_,IF(COUNTIFS(l_Salaries,$D7,l_RTT1,_xlpm.Jour_)&gt;0,", RTT1",""),
_xlpm.RTT2_,IF(COUNTIFS(l_Salaries,$D7,l_RTT2,_xlpm.Jour_)&gt;0,", RTT2",""),
MID(_xlpm.RTT1_&amp;_xlpm.RTT2_,3,99)
)
)</f>
        <v/>
      </c>
      <c r="AC7" s="21" t="str" cm="1">
        <f t="array" ref="AC7">IF(OR(ISTEXT(AC$3),COUNTIF(l_Feries,AC$3)&gt;0),"-",
_xlfn.LET(
_xlpm.Jour_,IFERROR(TEXT(AC$3,"[$-fr-fr]dddd"),0),
_xlpm.RTT1_,IF(COUNTIFS(l_Salaries,$D7,l_RTT1,_xlpm.Jour_)&gt;0,", RTT1",""),
_xlpm.RTT2_,IF(COUNTIFS(l_Salaries,$D7,l_RTT2,_xlpm.Jour_)&gt;0,", RTT2",""),
MID(_xlpm.RTT1_&amp;_xlpm.RTT2_,3,99)
)
)</f>
        <v/>
      </c>
      <c r="AD7" s="21" t="str" cm="1">
        <f t="array" ref="AD7">IF(OR(ISTEXT(AD$3),COUNTIF(l_Feries,AD$3)&gt;0),"-",
_xlfn.LET(
_xlpm.Jour_,IFERROR(TEXT(AD$3,"[$-fr-fr]dddd"),0),
_xlpm.RTT1_,IF(COUNTIFS(l_Salaries,$D7,l_RTT1,_xlpm.Jour_)&gt;0,", RTT1",""),
_xlpm.RTT2_,IF(COUNTIFS(l_Salaries,$D7,l_RTT2,_xlpm.Jour_)&gt;0,", RTT2",""),
MID(_xlpm.RTT1_&amp;_xlpm.RTT2_,3,99)
)
)</f>
        <v/>
      </c>
      <c r="AE7" s="21" t="str" cm="1">
        <f t="array" ref="AE7">IF(OR(ISTEXT(AE$3),COUNTIF(l_Feries,AE$3)&gt;0),"-",
_xlfn.LET(
_xlpm.Jour_,IFERROR(TEXT(AE$3,"[$-fr-fr]dddd"),0),
_xlpm.RTT1_,IF(COUNTIFS(l_Salaries,$D7,l_RTT1,_xlpm.Jour_)&gt;0,", RTT1",""),
_xlpm.RTT2_,IF(COUNTIFS(l_Salaries,$D7,l_RTT2,_xlpm.Jour_)&gt;0,", RTT2",""),
MID(_xlpm.RTT1_&amp;_xlpm.RTT2_,3,99)
)
)</f>
        <v/>
      </c>
      <c r="AF7" s="21" t="str" cm="1">
        <f t="array" ref="AF7">IF(OR(ISTEXT(AF$3),COUNTIF(l_Feries,AF$3)&gt;0),"-",
_xlfn.LET(
_xlpm.Jour_,IFERROR(TEXT(AF$3,"[$-fr-fr]dddd"),0),
_xlpm.RTT1_,IF(COUNTIFS(l_Salaries,$D7,l_RTT1,_xlpm.Jour_)&gt;0,", RTT1",""),
_xlpm.RTT2_,IF(COUNTIFS(l_Salaries,$D7,l_RTT2,_xlpm.Jour_)&gt;0,", RTT2",""),
MID(_xlpm.RTT1_&amp;_xlpm.RTT2_,3,99)
)
)</f>
        <v>RTT1</v>
      </c>
      <c r="AG7" s="21" t="str" cm="1">
        <f t="array" ref="AG7">IF(OR(ISTEXT(AG$3),COUNTIF(l_Feries,AG$3)&gt;0),"-",
_xlfn.LET(
_xlpm.Jour_,IFERROR(TEXT(AG$3,"[$-fr-fr]dddd"),0),
_xlpm.RTT1_,IF(COUNTIFS(l_Salaries,$D7,l_RTT1,_xlpm.Jour_)&gt;0,", RTT1",""),
_xlpm.RTT2_,IF(COUNTIFS(l_Salaries,$D7,l_RTT2,_xlpm.Jour_)&gt;0,", RTT2",""),
MID(_xlpm.RTT1_&amp;_xlpm.RTT2_,3,99)
)
)</f>
        <v>RTT2</v>
      </c>
      <c r="AH7" s="21" t="str" cm="1">
        <f t="array" ref="AH7">IF(OR(ISTEXT(AH$3),COUNTIF(l_Feries,AH$3)&gt;0),"-",
_xlfn.LET(
_xlpm.Jour_,IFERROR(TEXT(AH$3,"[$-fr-fr]dddd"),0),
_xlpm.RTT1_,IF(COUNTIFS(l_Salaries,$D7,l_RTT1,_xlpm.Jour_)&gt;0,", RTT1",""),
_xlpm.RTT2_,IF(COUNTIFS(l_Salaries,$D7,l_RTT2,_xlpm.Jour_)&gt;0,", RTT2",""),
MID(_xlpm.RTT1_&amp;_xlpm.RTT2_,3,99)
)
)</f>
        <v/>
      </c>
      <c r="AI7" s="21" t="str" cm="1">
        <f t="array" ref="AI7">IF(OR(ISTEXT(AI$3),COUNTIF(l_Feries,AI$3)&gt;0),"-",
_xlfn.LET(
_xlpm.Jour_,IFERROR(TEXT(AI$3,"[$-fr-fr]dddd"),0),
_xlpm.RTT1_,IF(COUNTIFS(l_Salaries,$D7,l_RTT1,_xlpm.Jour_)&gt;0,", RTT1",""),
_xlpm.RTT2_,IF(COUNTIFS(l_Salaries,$D7,l_RTT2,_xlpm.Jour_)&gt;0,", RTT2",""),
MID(_xlpm.RTT1_&amp;_xlpm.RTT2_,3,99)
)
)</f>
        <v/>
      </c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</row>
    <row r="8" spans="2:858" ht="17.25" thickTop="1" thickBot="1" x14ac:dyDescent="0.3">
      <c r="D8" s="10" t="s">
        <v>23</v>
      </c>
      <c r="E8" s="21" t="str" cm="1">
        <f t="array" ref="E8">IF(OR(ISTEXT(E$3),COUNTIF(l_Feries,E$3)&gt;0),"-",
_xlfn.LET(
_xlpm.Jour_,IFERROR(TEXT(E$3,"[$-fr-fr]dddd"),0),
_xlpm.RTT1_,IF(COUNTIFS(l_Salaries,$D8,l_RTT1,_xlpm.Jour_)&gt;0,", RTT1",""),
_xlpm.RTT2_,IF(COUNTIFS(l_Salaries,$D8,l_RTT2,_xlpm.Jour_)&gt;0,", RTT2",""),
MID(_xlpm.RTT1_&amp;_xlpm.RTT2_,3,99)
)
)</f>
        <v/>
      </c>
      <c r="F8" s="21" t="str" cm="1">
        <f t="array" ref="F8">IF(OR(ISTEXT(F$3),COUNTIF(l_Feries,F$3)&gt;0),"-",
_xlfn.LET(
_xlpm.Jour_,IFERROR(TEXT(F$3,"[$-fr-fr]dddd"),0),
_xlpm.RTT1_,IF(COUNTIFS(l_Salaries,$D8,l_RTT1,_xlpm.Jour_)&gt;0,", RTT1",""),
_xlpm.RTT2_,IF(COUNTIFS(l_Salaries,$D8,l_RTT2,_xlpm.Jour_)&gt;0,", RTT2",""),
MID(_xlpm.RTT1_&amp;_xlpm.RTT2_,3,99)
)
)</f>
        <v/>
      </c>
      <c r="G8" s="21" t="str" cm="1">
        <f t="array" ref="G8">IF(OR(ISTEXT(G$3),COUNTIF(l_Feries,G$3)&gt;0),"-",
_xlfn.LET(
_xlpm.Jour_,IFERROR(TEXT(G$3,"[$-fr-fr]dddd"),0),
_xlpm.RTT1_,IF(COUNTIFS(l_Salaries,$D8,l_RTT1,_xlpm.Jour_)&gt;0,", RTT1",""),
_xlpm.RTT2_,IF(COUNTIFS(l_Salaries,$D8,l_RTT2,_xlpm.Jour_)&gt;0,", RTT2",""),
MID(_xlpm.RTT1_&amp;_xlpm.RTT2_,3,99)
)
)</f>
        <v>RTT2</v>
      </c>
      <c r="H8" s="21" t="str" cm="1">
        <f t="array" ref="H8">IF(OR(ISTEXT(H$3),COUNTIF(l_Feries,H$3)&gt;0),"-",
_xlfn.LET(
_xlpm.Jour_,IFERROR(TEXT(H$3,"[$-fr-fr]dddd"),0),
_xlpm.RTT1_,IF(COUNTIFS(l_Salaries,$D8,l_RTT1,_xlpm.Jour_)&gt;0,", RTT1",""),
_xlpm.RTT2_,IF(COUNTIFS(l_Salaries,$D8,l_RTT2,_xlpm.Jour_)&gt;0,", RTT2",""),
MID(_xlpm.RTT1_&amp;_xlpm.RTT2_,3,99)
)
)</f>
        <v/>
      </c>
      <c r="I8" s="21" t="str" cm="1">
        <f t="array" ref="I8">IF(OR(ISTEXT(I$3),COUNTIF(l_Feries,I$3)&gt;0),"-",
_xlfn.LET(
_xlpm.Jour_,IFERROR(TEXT(I$3,"[$-fr-fr]dddd"),0),
_xlpm.RTT1_,IF(COUNTIFS(l_Salaries,$D8,l_RTT1,_xlpm.Jour_)&gt;0,", RTT1",""),
_xlpm.RTT2_,IF(COUNTIFS(l_Salaries,$D8,l_RTT2,_xlpm.Jour_)&gt;0,", RTT2",""),
MID(_xlpm.RTT1_&amp;_xlpm.RTT2_,3,99)
)
)</f>
        <v>-</v>
      </c>
      <c r="J8" s="21" t="str" cm="1">
        <f t="array" ref="J8">IF(OR(ISTEXT(J$3),COUNTIF(l_Feries,J$3)&gt;0),"-",
_xlfn.LET(
_xlpm.Jour_,IFERROR(TEXT(J$3,"[$-fr-fr]dddd"),0),
_xlpm.RTT1_,IF(COUNTIFS(l_Salaries,$D8,l_RTT1,_xlpm.Jour_)&gt;0,", RTT1",""),
_xlpm.RTT2_,IF(COUNTIFS(l_Salaries,$D8,l_RTT2,_xlpm.Jour_)&gt;0,", RTT2",""),
MID(_xlpm.RTT1_&amp;_xlpm.RTT2_,3,99)
)
)</f>
        <v>-</v>
      </c>
      <c r="K8" s="21" t="str" cm="1">
        <f t="array" ref="K8">IF(OR(ISTEXT(K$3),COUNTIF(l_Feries,K$3)&gt;0),"-",
_xlfn.LET(
_xlpm.Jour_,IFERROR(TEXT(K$3,"[$-fr-fr]dddd"),0),
_xlpm.RTT1_,IF(COUNTIFS(l_Salaries,$D8,l_RTT1,_xlpm.Jour_)&gt;0,", RTT1",""),
_xlpm.RTT2_,IF(COUNTIFS(l_Salaries,$D8,l_RTT2,_xlpm.Jour_)&gt;0,", RTT2",""),
MID(_xlpm.RTT1_&amp;_xlpm.RTT2_,3,99)
)
)</f>
        <v/>
      </c>
      <c r="L8" s="21" t="str" cm="1">
        <f t="array" ref="L8">IF(OR(ISTEXT(L$3),COUNTIF(l_Feries,L$3)&gt;0),"-",
_xlfn.LET(
_xlpm.Jour_,IFERROR(TEXT(L$3,"[$-fr-fr]dddd"),0),
_xlpm.RTT1_,IF(COUNTIFS(l_Salaries,$D8,l_RTT1,_xlpm.Jour_)&gt;0,", RTT1",""),
_xlpm.RTT2_,IF(COUNTIFS(l_Salaries,$D8,l_RTT2,_xlpm.Jour_)&gt;0,", RTT2",""),
MID(_xlpm.RTT1_&amp;_xlpm.RTT2_,3,99)
)
)</f>
        <v/>
      </c>
      <c r="M8" s="21" t="str" cm="1">
        <f t="array" ref="M8">IF(OR(ISTEXT(M$3),COUNTIF(l_Feries,M$3)&gt;0),"-",
_xlfn.LET(
_xlpm.Jour_,IFERROR(TEXT(M$3,"[$-fr-fr]dddd"),0),
_xlpm.RTT1_,IF(COUNTIFS(l_Salaries,$D8,l_RTT1,_xlpm.Jour_)&gt;0,", RTT1",""),
_xlpm.RTT2_,IF(COUNTIFS(l_Salaries,$D8,l_RTT2,_xlpm.Jour_)&gt;0,", RTT2",""),
MID(_xlpm.RTT1_&amp;_xlpm.RTT2_,3,99)
)
)</f>
        <v/>
      </c>
      <c r="N8" s="21" t="str" cm="1">
        <f t="array" ref="N8">IF(OR(ISTEXT(N$3),COUNTIF(l_Feries,N$3)&gt;0),"-",
_xlfn.LET(
_xlpm.Jour_,IFERROR(TEXT(N$3,"[$-fr-fr]dddd"),0),
_xlpm.RTT1_,IF(COUNTIFS(l_Salaries,$D8,l_RTT1,_xlpm.Jour_)&gt;0,", RTT1",""),
_xlpm.RTT2_,IF(COUNTIFS(l_Salaries,$D8,l_RTT2,_xlpm.Jour_)&gt;0,", RTT2",""),
MID(_xlpm.RTT1_&amp;_xlpm.RTT2_,3,99)
)
)</f>
        <v>RTT2</v>
      </c>
      <c r="O8" s="21" t="str" cm="1">
        <f t="array" ref="O8">IF(OR(ISTEXT(O$3),COUNTIF(l_Feries,O$3)&gt;0),"-",
_xlfn.LET(
_xlpm.Jour_,IFERROR(TEXT(O$3,"[$-fr-fr]dddd"),0),
_xlpm.RTT1_,IF(COUNTIFS(l_Salaries,$D8,l_RTT1,_xlpm.Jour_)&gt;0,", RTT1",""),
_xlpm.RTT2_,IF(COUNTIFS(l_Salaries,$D8,l_RTT2,_xlpm.Jour_)&gt;0,", RTT2",""),
MID(_xlpm.RTT1_&amp;_xlpm.RTT2_,3,99)
)
)</f>
        <v/>
      </c>
      <c r="P8" s="21" t="str" cm="1">
        <f t="array" ref="P8">IF(OR(ISTEXT(P$3),COUNTIF(l_Feries,P$3)&gt;0),"-",
_xlfn.LET(
_xlpm.Jour_,IFERROR(TEXT(P$3,"[$-fr-fr]dddd"),0),
_xlpm.RTT1_,IF(COUNTIFS(l_Salaries,$D8,l_RTT1,_xlpm.Jour_)&gt;0,", RTT1",""),
_xlpm.RTT2_,IF(COUNTIFS(l_Salaries,$D8,l_RTT2,_xlpm.Jour_)&gt;0,", RTT2",""),
MID(_xlpm.RTT1_&amp;_xlpm.RTT2_,3,99)
)
)</f>
        <v/>
      </c>
      <c r="Q8" s="21" t="str" cm="1">
        <f t="array" ref="Q8">IF(OR(ISTEXT(Q$3),COUNTIF(l_Feries,Q$3)&gt;0),"-",
_xlfn.LET(
_xlpm.Jour_,IFERROR(TEXT(Q$3,"[$-fr-fr]dddd"),0),
_xlpm.RTT1_,IF(COUNTIFS(l_Salaries,$D8,l_RTT1,_xlpm.Jour_)&gt;0,", RTT1",""),
_xlpm.RTT2_,IF(COUNTIFS(l_Salaries,$D8,l_RTT2,_xlpm.Jour_)&gt;0,", RTT2",""),
MID(_xlpm.RTT1_&amp;_xlpm.RTT2_,3,99)
)
)</f>
        <v>RTT1</v>
      </c>
      <c r="R8" s="21" t="str" cm="1">
        <f t="array" ref="R8">IF(OR(ISTEXT(R$3),COUNTIF(l_Feries,R$3)&gt;0),"-",
_xlfn.LET(
_xlpm.Jour_,IFERROR(TEXT(R$3,"[$-fr-fr]dddd"),0),
_xlpm.RTT1_,IF(COUNTIFS(l_Salaries,$D8,l_RTT1,_xlpm.Jour_)&gt;0,", RTT1",""),
_xlpm.RTT2_,IF(COUNTIFS(l_Salaries,$D8,l_RTT2,_xlpm.Jour_)&gt;0,", RTT2",""),
MID(_xlpm.RTT1_&amp;_xlpm.RTT2_,3,99)
)
)</f>
        <v/>
      </c>
      <c r="S8" s="21" t="str" cm="1">
        <f t="array" ref="S8">IF(OR(ISTEXT(S$3),COUNTIF(l_Feries,S$3)&gt;0),"-",
_xlfn.LET(
_xlpm.Jour_,IFERROR(TEXT(S$3,"[$-fr-fr]dddd"),0),
_xlpm.RTT1_,IF(COUNTIFS(l_Salaries,$D8,l_RTT1,_xlpm.Jour_)&gt;0,", RTT1",""),
_xlpm.RTT2_,IF(COUNTIFS(l_Salaries,$D8,l_RTT2,_xlpm.Jour_)&gt;0,", RTT2",""),
MID(_xlpm.RTT1_&amp;_xlpm.RTT2_,3,99)
)
)</f>
        <v/>
      </c>
      <c r="T8" s="21" t="str" cm="1">
        <f t="array" ref="T8">IF(OR(ISTEXT(T$3),COUNTIF(l_Feries,T$3)&gt;0),"-",
_xlfn.LET(
_xlpm.Jour_,IFERROR(TEXT(T$3,"[$-fr-fr]dddd"),0),
_xlpm.RTT1_,IF(COUNTIFS(l_Salaries,$D8,l_RTT1,_xlpm.Jour_)&gt;0,", RTT1",""),
_xlpm.RTT2_,IF(COUNTIFS(l_Salaries,$D8,l_RTT2,_xlpm.Jour_)&gt;0,", RTT2",""),
MID(_xlpm.RTT1_&amp;_xlpm.RTT2_,3,99)
)
)</f>
        <v/>
      </c>
      <c r="U8" s="21" t="str" cm="1">
        <f t="array" ref="U8">IF(OR(ISTEXT(U$3),COUNTIF(l_Feries,U$3)&gt;0),"-",
_xlfn.LET(
_xlpm.Jour_,IFERROR(TEXT(U$3,"[$-fr-fr]dddd"),0),
_xlpm.RTT1_,IF(COUNTIFS(l_Salaries,$D8,l_RTT1,_xlpm.Jour_)&gt;0,", RTT1",""),
_xlpm.RTT2_,IF(COUNTIFS(l_Salaries,$D8,l_RTT2,_xlpm.Jour_)&gt;0,", RTT2",""),
MID(_xlpm.RTT1_&amp;_xlpm.RTT2_,3,99)
)
)</f>
        <v>RTT2</v>
      </c>
      <c r="V8" s="21" t="str" cm="1">
        <f t="array" ref="V8">IF(OR(ISTEXT(V$3),COUNTIF(l_Feries,V$3)&gt;0),"-",
_xlfn.LET(
_xlpm.Jour_,IFERROR(TEXT(V$3,"[$-fr-fr]dddd"),0),
_xlpm.RTT1_,IF(COUNTIFS(l_Salaries,$D8,l_RTT1,_xlpm.Jour_)&gt;0,", RTT1",""),
_xlpm.RTT2_,IF(COUNTIFS(l_Salaries,$D8,l_RTT2,_xlpm.Jour_)&gt;0,", RTT2",""),
MID(_xlpm.RTT1_&amp;_xlpm.RTT2_,3,99)
)
)</f>
        <v/>
      </c>
      <c r="W8" s="21" t="str" cm="1">
        <f t="array" ref="W8">IF(OR(ISTEXT(W$3),COUNTIF(l_Feries,W$3)&gt;0),"-",
_xlfn.LET(
_xlpm.Jour_,IFERROR(TEXT(W$3,"[$-fr-fr]dddd"),0),
_xlpm.RTT1_,IF(COUNTIFS(l_Salaries,$D8,l_RTT1,_xlpm.Jour_)&gt;0,", RTT1",""),
_xlpm.RTT2_,IF(COUNTIFS(l_Salaries,$D8,l_RTT2,_xlpm.Jour_)&gt;0,", RTT2",""),
MID(_xlpm.RTT1_&amp;_xlpm.RTT2_,3,99)
)
)</f>
        <v/>
      </c>
      <c r="X8" s="21" t="str" cm="1">
        <f t="array" ref="X8">IF(OR(ISTEXT(X$3),COUNTIF(l_Feries,X$3)&gt;0),"-",
_xlfn.LET(
_xlpm.Jour_,IFERROR(TEXT(X$3,"[$-fr-fr]dddd"),0),
_xlpm.RTT1_,IF(COUNTIFS(l_Salaries,$D8,l_RTT1,_xlpm.Jour_)&gt;0,", RTT1",""),
_xlpm.RTT2_,IF(COUNTIFS(l_Salaries,$D8,l_RTT2,_xlpm.Jour_)&gt;0,", RTT2",""),
MID(_xlpm.RTT1_&amp;_xlpm.RTT2_,3,99)
)
)</f>
        <v>RTT1</v>
      </c>
      <c r="Y8" s="21" t="str" cm="1">
        <f t="array" ref="Y8">IF(OR(ISTEXT(Y$3),COUNTIF(l_Feries,Y$3)&gt;0),"-",
_xlfn.LET(
_xlpm.Jour_,IFERROR(TEXT(Y$3,"[$-fr-fr]dddd"),0),
_xlpm.RTT1_,IF(COUNTIFS(l_Salaries,$D8,l_RTT1,_xlpm.Jour_)&gt;0,", RTT1",""),
_xlpm.RTT2_,IF(COUNTIFS(l_Salaries,$D8,l_RTT2,_xlpm.Jour_)&gt;0,", RTT2",""),
MID(_xlpm.RTT1_&amp;_xlpm.RTT2_,3,99)
)
)</f>
        <v/>
      </c>
      <c r="Z8" s="21" t="str" cm="1">
        <f t="array" ref="Z8">IF(OR(ISTEXT(Z$3),COUNTIF(l_Feries,Z$3)&gt;0),"-",
_xlfn.LET(
_xlpm.Jour_,IFERROR(TEXT(Z$3,"[$-fr-fr]dddd"),0),
_xlpm.RTT1_,IF(COUNTIFS(l_Salaries,$D8,l_RTT1,_xlpm.Jour_)&gt;0,", RTT1",""),
_xlpm.RTT2_,IF(COUNTIFS(l_Salaries,$D8,l_RTT2,_xlpm.Jour_)&gt;0,", RTT2",""),
MID(_xlpm.RTT1_&amp;_xlpm.RTT2_,3,99)
)
)</f>
        <v/>
      </c>
      <c r="AA8" s="21" t="str" cm="1">
        <f t="array" ref="AA8">IF(OR(ISTEXT(AA$3),COUNTIF(l_Feries,AA$3)&gt;0),"-",
_xlfn.LET(
_xlpm.Jour_,IFERROR(TEXT(AA$3,"[$-fr-fr]dddd"),0),
_xlpm.RTT1_,IF(COUNTIFS(l_Salaries,$D8,l_RTT1,_xlpm.Jour_)&gt;0,", RTT1",""),
_xlpm.RTT2_,IF(COUNTIFS(l_Salaries,$D8,l_RTT2,_xlpm.Jour_)&gt;0,", RTT2",""),
MID(_xlpm.RTT1_&amp;_xlpm.RTT2_,3,99)
)
)</f>
        <v/>
      </c>
      <c r="AB8" s="21" t="str" cm="1">
        <f t="array" ref="AB8">IF(OR(ISTEXT(AB$3),COUNTIF(l_Feries,AB$3)&gt;0),"-",
_xlfn.LET(
_xlpm.Jour_,IFERROR(TEXT(AB$3,"[$-fr-fr]dddd"),0),
_xlpm.RTT1_,IF(COUNTIFS(l_Salaries,$D8,l_RTT1,_xlpm.Jour_)&gt;0,", RTT1",""),
_xlpm.RTT2_,IF(COUNTIFS(l_Salaries,$D8,l_RTT2,_xlpm.Jour_)&gt;0,", RTT2",""),
MID(_xlpm.RTT1_&amp;_xlpm.RTT2_,3,99)
)
)</f>
        <v>RTT2</v>
      </c>
      <c r="AC8" s="21" t="str" cm="1">
        <f t="array" ref="AC8">IF(OR(ISTEXT(AC$3),COUNTIF(l_Feries,AC$3)&gt;0),"-",
_xlfn.LET(
_xlpm.Jour_,IFERROR(TEXT(AC$3,"[$-fr-fr]dddd"),0),
_xlpm.RTT1_,IF(COUNTIFS(l_Salaries,$D8,l_RTT1,_xlpm.Jour_)&gt;0,", RTT1",""),
_xlpm.RTT2_,IF(COUNTIFS(l_Salaries,$D8,l_RTT2,_xlpm.Jour_)&gt;0,", RTT2",""),
MID(_xlpm.RTT1_&amp;_xlpm.RTT2_,3,99)
)
)</f>
        <v/>
      </c>
      <c r="AD8" s="21" t="str" cm="1">
        <f t="array" ref="AD8">IF(OR(ISTEXT(AD$3),COUNTIF(l_Feries,AD$3)&gt;0),"-",
_xlfn.LET(
_xlpm.Jour_,IFERROR(TEXT(AD$3,"[$-fr-fr]dddd"),0),
_xlpm.RTT1_,IF(COUNTIFS(l_Salaries,$D8,l_RTT1,_xlpm.Jour_)&gt;0,", RTT1",""),
_xlpm.RTT2_,IF(COUNTIFS(l_Salaries,$D8,l_RTT2,_xlpm.Jour_)&gt;0,", RTT2",""),
MID(_xlpm.RTT1_&amp;_xlpm.RTT2_,3,99)
)
)</f>
        <v/>
      </c>
      <c r="AE8" s="21" t="str" cm="1">
        <f t="array" ref="AE8">IF(OR(ISTEXT(AE$3),COUNTIF(l_Feries,AE$3)&gt;0),"-",
_xlfn.LET(
_xlpm.Jour_,IFERROR(TEXT(AE$3,"[$-fr-fr]dddd"),0),
_xlpm.RTT1_,IF(COUNTIFS(l_Salaries,$D8,l_RTT1,_xlpm.Jour_)&gt;0,", RTT1",""),
_xlpm.RTT2_,IF(COUNTIFS(l_Salaries,$D8,l_RTT2,_xlpm.Jour_)&gt;0,", RTT2",""),
MID(_xlpm.RTT1_&amp;_xlpm.RTT2_,3,99)
)
)</f>
        <v>RTT1</v>
      </c>
      <c r="AF8" s="21" t="str" cm="1">
        <f t="array" ref="AF8">IF(OR(ISTEXT(AF$3),COUNTIF(l_Feries,AF$3)&gt;0),"-",
_xlfn.LET(
_xlpm.Jour_,IFERROR(TEXT(AF$3,"[$-fr-fr]dddd"),0),
_xlpm.RTT1_,IF(COUNTIFS(l_Salaries,$D8,l_RTT1,_xlpm.Jour_)&gt;0,", RTT1",""),
_xlpm.RTT2_,IF(COUNTIFS(l_Salaries,$D8,l_RTT2,_xlpm.Jour_)&gt;0,", RTT2",""),
MID(_xlpm.RTT1_&amp;_xlpm.RTT2_,3,99)
)
)</f>
        <v/>
      </c>
      <c r="AG8" s="21" t="str" cm="1">
        <f t="array" ref="AG8">IF(OR(ISTEXT(AG$3),COUNTIF(l_Feries,AG$3)&gt;0),"-",
_xlfn.LET(
_xlpm.Jour_,IFERROR(TEXT(AG$3,"[$-fr-fr]dddd"),0),
_xlpm.RTT1_,IF(COUNTIFS(l_Salaries,$D8,l_RTT1,_xlpm.Jour_)&gt;0,", RTT1",""),
_xlpm.RTT2_,IF(COUNTIFS(l_Salaries,$D8,l_RTT2,_xlpm.Jour_)&gt;0,", RTT2",""),
MID(_xlpm.RTT1_&amp;_xlpm.RTT2_,3,99)
)
)</f>
        <v/>
      </c>
      <c r="AH8" s="21" t="str" cm="1">
        <f t="array" ref="AH8">IF(OR(ISTEXT(AH$3),COUNTIF(l_Feries,AH$3)&gt;0),"-",
_xlfn.LET(
_xlpm.Jour_,IFERROR(TEXT(AH$3,"[$-fr-fr]dddd"),0),
_xlpm.RTT1_,IF(COUNTIFS(l_Salaries,$D8,l_RTT1,_xlpm.Jour_)&gt;0,", RTT1",""),
_xlpm.RTT2_,IF(COUNTIFS(l_Salaries,$D8,l_RTT2,_xlpm.Jour_)&gt;0,", RTT2",""),
MID(_xlpm.RTT1_&amp;_xlpm.RTT2_,3,99)
)
)</f>
        <v/>
      </c>
      <c r="AI8" s="21" t="str" cm="1">
        <f t="array" ref="AI8">IF(OR(ISTEXT(AI$3),COUNTIF(l_Feries,AI$3)&gt;0),"-",
_xlfn.LET(
_xlpm.Jour_,IFERROR(TEXT(AI$3,"[$-fr-fr]dddd"),0),
_xlpm.RTT1_,IF(COUNTIFS(l_Salaries,$D8,l_RTT1,_xlpm.Jour_)&gt;0,", RTT1",""),
_xlpm.RTT2_,IF(COUNTIFS(l_Salaries,$D8,l_RTT2,_xlpm.Jour_)&gt;0,", RTT2",""),
MID(_xlpm.RTT1_&amp;_xlpm.RTT2_,3,99)
)
)</f>
        <v/>
      </c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</row>
    <row r="9" spans="2:858" ht="17.25" thickTop="1" thickBot="1" x14ac:dyDescent="0.3">
      <c r="D9" s="10" t="s">
        <v>24</v>
      </c>
      <c r="E9" s="21" t="str" cm="1">
        <f t="array" ref="E9">IF(OR(ISTEXT(E$3),COUNTIF(l_Feries,E$3)&gt;0),"-",
_xlfn.LET(
_xlpm.Jour_,IFERROR(TEXT(E$3,"[$-fr-fr]dddd"),0),
_xlpm.RTT1_,IF(COUNTIFS(l_Salaries,$D9,l_RTT1,_xlpm.Jour_)&gt;0,", RTT1",""),
_xlpm.RTT2_,IF(COUNTIFS(l_Salaries,$D9,l_RTT2,_xlpm.Jour_)&gt;0,", RTT2",""),
MID(_xlpm.RTT1_&amp;_xlpm.RTT2_,3,99)
)
)</f>
        <v/>
      </c>
      <c r="F9" s="21" t="str" cm="1">
        <f t="array" ref="F9">IF(OR(ISTEXT(F$3),COUNTIF(l_Feries,F$3)&gt;0),"-",
_xlfn.LET(
_xlpm.Jour_,IFERROR(TEXT(F$3,"[$-fr-fr]dddd"),0),
_xlpm.RTT1_,IF(COUNTIFS(l_Salaries,$D9,l_RTT1,_xlpm.Jour_)&gt;0,", RTT1",""),
_xlpm.RTT2_,IF(COUNTIFS(l_Salaries,$D9,l_RTT2,_xlpm.Jour_)&gt;0,", RTT2",""),
MID(_xlpm.RTT1_&amp;_xlpm.RTT2_,3,99)
)
)</f>
        <v/>
      </c>
      <c r="G9" s="21" t="str" cm="1">
        <f t="array" ref="G9">IF(OR(ISTEXT(G$3),COUNTIF(l_Feries,G$3)&gt;0),"-",
_xlfn.LET(
_xlpm.Jour_,IFERROR(TEXT(G$3,"[$-fr-fr]dddd"),0),
_xlpm.RTT1_,IF(COUNTIFS(l_Salaries,$D9,l_RTT1,_xlpm.Jour_)&gt;0,", RTT1",""),
_xlpm.RTT2_,IF(COUNTIFS(l_Salaries,$D9,l_RTT2,_xlpm.Jour_)&gt;0,", RTT2",""),
MID(_xlpm.RTT1_&amp;_xlpm.RTT2_,3,99)
)
)</f>
        <v/>
      </c>
      <c r="H9" s="21" t="str" cm="1">
        <f t="array" ref="H9">IF(OR(ISTEXT(H$3),COUNTIF(l_Feries,H$3)&gt;0),"-",
_xlfn.LET(
_xlpm.Jour_,IFERROR(TEXT(H$3,"[$-fr-fr]dddd"),0),
_xlpm.RTT1_,IF(COUNTIFS(l_Salaries,$D9,l_RTT1,_xlpm.Jour_)&gt;0,", RTT1",""),
_xlpm.RTT2_,IF(COUNTIFS(l_Salaries,$D9,l_RTT2,_xlpm.Jour_)&gt;0,", RTT2",""),
MID(_xlpm.RTT1_&amp;_xlpm.RTT2_,3,99)
)
)</f>
        <v/>
      </c>
      <c r="I9" s="21" t="str" cm="1">
        <f t="array" ref="I9">IF(OR(ISTEXT(I$3),COUNTIF(l_Feries,I$3)&gt;0),"-",
_xlfn.LET(
_xlpm.Jour_,IFERROR(TEXT(I$3,"[$-fr-fr]dddd"),0),
_xlpm.RTT1_,IF(COUNTIFS(l_Salaries,$D9,l_RTT1,_xlpm.Jour_)&gt;0,", RTT1",""),
_xlpm.RTT2_,IF(COUNTIFS(l_Salaries,$D9,l_RTT2,_xlpm.Jour_)&gt;0,", RTT2",""),
MID(_xlpm.RTT1_&amp;_xlpm.RTT2_,3,99)
)
)</f>
        <v>-</v>
      </c>
      <c r="J9" s="21" t="str" cm="1">
        <f t="array" ref="J9">IF(OR(ISTEXT(J$3),COUNTIF(l_Feries,J$3)&gt;0),"-",
_xlfn.LET(
_xlpm.Jour_,IFERROR(TEXT(J$3,"[$-fr-fr]dddd"),0),
_xlpm.RTT1_,IF(COUNTIFS(l_Salaries,$D9,l_RTT1,_xlpm.Jour_)&gt;0,", RTT1",""),
_xlpm.RTT2_,IF(COUNTIFS(l_Salaries,$D9,l_RTT2,_xlpm.Jour_)&gt;0,", RTT2",""),
MID(_xlpm.RTT1_&amp;_xlpm.RTT2_,3,99)
)
)</f>
        <v>-</v>
      </c>
      <c r="K9" s="21" t="str" cm="1">
        <f t="array" ref="K9">IF(OR(ISTEXT(K$3),COUNTIF(l_Feries,K$3)&gt;0),"-",
_xlfn.LET(
_xlpm.Jour_,IFERROR(TEXT(K$3,"[$-fr-fr]dddd"),0),
_xlpm.RTT1_,IF(COUNTIFS(l_Salaries,$D9,l_RTT1,_xlpm.Jour_)&gt;0,", RTT1",""),
_xlpm.RTT2_,IF(COUNTIFS(l_Salaries,$D9,l_RTT2,_xlpm.Jour_)&gt;0,", RTT2",""),
MID(_xlpm.RTT1_&amp;_xlpm.RTT2_,3,99)
)
)</f>
        <v/>
      </c>
      <c r="L9" s="21" t="str" cm="1">
        <f t="array" ref="L9">IF(OR(ISTEXT(L$3),COUNTIF(l_Feries,L$3)&gt;0),"-",
_xlfn.LET(
_xlpm.Jour_,IFERROR(TEXT(L$3,"[$-fr-fr]dddd"),0),
_xlpm.RTT1_,IF(COUNTIFS(l_Salaries,$D9,l_RTT1,_xlpm.Jour_)&gt;0,", RTT1",""),
_xlpm.RTT2_,IF(COUNTIFS(l_Salaries,$D9,l_RTT2,_xlpm.Jour_)&gt;0,", RTT2",""),
MID(_xlpm.RTT1_&amp;_xlpm.RTT2_,3,99)
)
)</f>
        <v/>
      </c>
      <c r="M9" s="21" t="str" cm="1">
        <f t="array" ref="M9">IF(OR(ISTEXT(M$3),COUNTIF(l_Feries,M$3)&gt;0),"-",
_xlfn.LET(
_xlpm.Jour_,IFERROR(TEXT(M$3,"[$-fr-fr]dddd"),0),
_xlpm.RTT1_,IF(COUNTIFS(l_Salaries,$D9,l_RTT1,_xlpm.Jour_)&gt;0,", RTT1",""),
_xlpm.RTT2_,IF(COUNTIFS(l_Salaries,$D9,l_RTT2,_xlpm.Jour_)&gt;0,", RTT2",""),
MID(_xlpm.RTT1_&amp;_xlpm.RTT2_,3,99)
)
)</f>
        <v/>
      </c>
      <c r="N9" s="21" t="str" cm="1">
        <f t="array" ref="N9">IF(OR(ISTEXT(N$3),COUNTIF(l_Feries,N$3)&gt;0),"-",
_xlfn.LET(
_xlpm.Jour_,IFERROR(TEXT(N$3,"[$-fr-fr]dddd"),0),
_xlpm.RTT1_,IF(COUNTIFS(l_Salaries,$D9,l_RTT1,_xlpm.Jour_)&gt;0,", RTT1",""),
_xlpm.RTT2_,IF(COUNTIFS(l_Salaries,$D9,l_RTT2,_xlpm.Jour_)&gt;0,", RTT2",""),
MID(_xlpm.RTT1_&amp;_xlpm.RTT2_,3,99)
)
)</f>
        <v/>
      </c>
      <c r="O9" s="21" t="str" cm="1">
        <f t="array" ref="O9">IF(OR(ISTEXT(O$3),COUNTIF(l_Feries,O$3)&gt;0),"-",
_xlfn.LET(
_xlpm.Jour_,IFERROR(TEXT(O$3,"[$-fr-fr]dddd"),0),
_xlpm.RTT1_,IF(COUNTIFS(l_Salaries,$D9,l_RTT1,_xlpm.Jour_)&gt;0,", RTT1",""),
_xlpm.RTT2_,IF(COUNTIFS(l_Salaries,$D9,l_RTT2,_xlpm.Jour_)&gt;0,", RTT2",""),
MID(_xlpm.RTT1_&amp;_xlpm.RTT2_,3,99)
)
)</f>
        <v/>
      </c>
      <c r="P9" s="21" t="str" cm="1">
        <f t="array" ref="P9">IF(OR(ISTEXT(P$3),COUNTIF(l_Feries,P$3)&gt;0),"-",
_xlfn.LET(
_xlpm.Jour_,IFERROR(TEXT(P$3,"[$-fr-fr]dddd"),0),
_xlpm.RTT1_,IF(COUNTIFS(l_Salaries,$D9,l_RTT1,_xlpm.Jour_)&gt;0,", RTT1",""),
_xlpm.RTT2_,IF(COUNTIFS(l_Salaries,$D9,l_RTT2,_xlpm.Jour_)&gt;0,", RTT2",""),
MID(_xlpm.RTT1_&amp;_xlpm.RTT2_,3,99)
)
)</f>
        <v/>
      </c>
      <c r="Q9" s="21" t="str" cm="1">
        <f t="array" ref="Q9">IF(OR(ISTEXT(Q$3),COUNTIF(l_Feries,Q$3)&gt;0),"-",
_xlfn.LET(
_xlpm.Jour_,IFERROR(TEXT(Q$3,"[$-fr-fr]dddd"),0),
_xlpm.RTT1_,IF(COUNTIFS(l_Salaries,$D9,l_RTT1,_xlpm.Jour_)&gt;0,", RTT1",""),
_xlpm.RTT2_,IF(COUNTIFS(l_Salaries,$D9,l_RTT2,_xlpm.Jour_)&gt;0,", RTT2",""),
MID(_xlpm.RTT1_&amp;_xlpm.RTT2_,3,99)
)
)</f>
        <v>RTT1</v>
      </c>
      <c r="R9" s="21" t="str" cm="1">
        <f t="array" ref="R9">IF(OR(ISTEXT(R$3),COUNTIF(l_Feries,R$3)&gt;0),"-",
_xlfn.LET(
_xlpm.Jour_,IFERROR(TEXT(R$3,"[$-fr-fr]dddd"),0),
_xlpm.RTT1_,IF(COUNTIFS(l_Salaries,$D9,l_RTT1,_xlpm.Jour_)&gt;0,", RTT1",""),
_xlpm.RTT2_,IF(COUNTIFS(l_Salaries,$D9,l_RTT2,_xlpm.Jour_)&gt;0,", RTT2",""),
MID(_xlpm.RTT1_&amp;_xlpm.RTT2_,3,99)
)
)</f>
        <v/>
      </c>
      <c r="S9" s="21" t="str" cm="1">
        <f t="array" ref="S9">IF(OR(ISTEXT(S$3),COUNTIF(l_Feries,S$3)&gt;0),"-",
_xlfn.LET(
_xlpm.Jour_,IFERROR(TEXT(S$3,"[$-fr-fr]dddd"),0),
_xlpm.RTT1_,IF(COUNTIFS(l_Salaries,$D9,l_RTT1,_xlpm.Jour_)&gt;0,", RTT1",""),
_xlpm.RTT2_,IF(COUNTIFS(l_Salaries,$D9,l_RTT2,_xlpm.Jour_)&gt;0,", RTT2",""),
MID(_xlpm.RTT1_&amp;_xlpm.RTT2_,3,99)
)
)</f>
        <v/>
      </c>
      <c r="T9" s="21" t="str" cm="1">
        <f t="array" ref="T9">IF(OR(ISTEXT(T$3),COUNTIF(l_Feries,T$3)&gt;0),"-",
_xlfn.LET(
_xlpm.Jour_,IFERROR(TEXT(T$3,"[$-fr-fr]dddd"),0),
_xlpm.RTT1_,IF(COUNTIFS(l_Salaries,$D9,l_RTT1,_xlpm.Jour_)&gt;0,", RTT1",""),
_xlpm.RTT2_,IF(COUNTIFS(l_Salaries,$D9,l_RTT2,_xlpm.Jour_)&gt;0,", RTT2",""),
MID(_xlpm.RTT1_&amp;_xlpm.RTT2_,3,99)
)
)</f>
        <v/>
      </c>
      <c r="U9" s="21" t="str" cm="1">
        <f t="array" ref="U9">IF(OR(ISTEXT(U$3),COUNTIF(l_Feries,U$3)&gt;0),"-",
_xlfn.LET(
_xlpm.Jour_,IFERROR(TEXT(U$3,"[$-fr-fr]dddd"),0),
_xlpm.RTT1_,IF(COUNTIFS(l_Salaries,$D9,l_RTT1,_xlpm.Jour_)&gt;0,", RTT1",""),
_xlpm.RTT2_,IF(COUNTIFS(l_Salaries,$D9,l_RTT2,_xlpm.Jour_)&gt;0,", RTT2",""),
MID(_xlpm.RTT1_&amp;_xlpm.RTT2_,3,99)
)
)</f>
        <v/>
      </c>
      <c r="V9" s="21" t="str" cm="1">
        <f t="array" ref="V9">IF(OR(ISTEXT(V$3),COUNTIF(l_Feries,V$3)&gt;0),"-",
_xlfn.LET(
_xlpm.Jour_,IFERROR(TEXT(V$3,"[$-fr-fr]dddd"),0),
_xlpm.RTT1_,IF(COUNTIFS(l_Salaries,$D9,l_RTT1,_xlpm.Jour_)&gt;0,", RTT1",""),
_xlpm.RTT2_,IF(COUNTIFS(l_Salaries,$D9,l_RTT2,_xlpm.Jour_)&gt;0,", RTT2",""),
MID(_xlpm.RTT1_&amp;_xlpm.RTT2_,3,99)
)
)</f>
        <v/>
      </c>
      <c r="W9" s="21" t="str" cm="1">
        <f t="array" ref="W9">IF(OR(ISTEXT(W$3),COUNTIF(l_Feries,W$3)&gt;0),"-",
_xlfn.LET(
_xlpm.Jour_,IFERROR(TEXT(W$3,"[$-fr-fr]dddd"),0),
_xlpm.RTT1_,IF(COUNTIFS(l_Salaries,$D9,l_RTT1,_xlpm.Jour_)&gt;0,", RTT1",""),
_xlpm.RTT2_,IF(COUNTIFS(l_Salaries,$D9,l_RTT2,_xlpm.Jour_)&gt;0,", RTT2",""),
MID(_xlpm.RTT1_&amp;_xlpm.RTT2_,3,99)
)
)</f>
        <v/>
      </c>
      <c r="X9" s="21" t="str" cm="1">
        <f t="array" ref="X9">IF(OR(ISTEXT(X$3),COUNTIF(l_Feries,X$3)&gt;0),"-",
_xlfn.LET(
_xlpm.Jour_,IFERROR(TEXT(X$3,"[$-fr-fr]dddd"),0),
_xlpm.RTT1_,IF(COUNTIFS(l_Salaries,$D9,l_RTT1,_xlpm.Jour_)&gt;0,", RTT1",""),
_xlpm.RTT2_,IF(COUNTIFS(l_Salaries,$D9,l_RTT2,_xlpm.Jour_)&gt;0,", RTT2",""),
MID(_xlpm.RTT1_&amp;_xlpm.RTT2_,3,99)
)
)</f>
        <v>RTT1</v>
      </c>
      <c r="Y9" s="21" t="str" cm="1">
        <f t="array" ref="Y9">IF(OR(ISTEXT(Y$3),COUNTIF(l_Feries,Y$3)&gt;0),"-",
_xlfn.LET(
_xlpm.Jour_,IFERROR(TEXT(Y$3,"[$-fr-fr]dddd"),0),
_xlpm.RTT1_,IF(COUNTIFS(l_Salaries,$D9,l_RTT1,_xlpm.Jour_)&gt;0,", RTT1",""),
_xlpm.RTT2_,IF(COUNTIFS(l_Salaries,$D9,l_RTT2,_xlpm.Jour_)&gt;0,", RTT2",""),
MID(_xlpm.RTT1_&amp;_xlpm.RTT2_,3,99)
)
)</f>
        <v/>
      </c>
      <c r="Z9" s="21" t="str" cm="1">
        <f t="array" ref="Z9">IF(OR(ISTEXT(Z$3),COUNTIF(l_Feries,Z$3)&gt;0),"-",
_xlfn.LET(
_xlpm.Jour_,IFERROR(TEXT(Z$3,"[$-fr-fr]dddd"),0),
_xlpm.RTT1_,IF(COUNTIFS(l_Salaries,$D9,l_RTT1,_xlpm.Jour_)&gt;0,", RTT1",""),
_xlpm.RTT2_,IF(COUNTIFS(l_Salaries,$D9,l_RTT2,_xlpm.Jour_)&gt;0,", RTT2",""),
MID(_xlpm.RTT1_&amp;_xlpm.RTT2_,3,99)
)
)</f>
        <v/>
      </c>
      <c r="AA9" s="21" t="str" cm="1">
        <f t="array" ref="AA9">IF(OR(ISTEXT(AA$3),COUNTIF(l_Feries,AA$3)&gt;0),"-",
_xlfn.LET(
_xlpm.Jour_,IFERROR(TEXT(AA$3,"[$-fr-fr]dddd"),0),
_xlpm.RTT1_,IF(COUNTIFS(l_Salaries,$D9,l_RTT1,_xlpm.Jour_)&gt;0,", RTT1",""),
_xlpm.RTT2_,IF(COUNTIFS(l_Salaries,$D9,l_RTT2,_xlpm.Jour_)&gt;0,", RTT2",""),
MID(_xlpm.RTT1_&amp;_xlpm.RTT2_,3,99)
)
)</f>
        <v/>
      </c>
      <c r="AB9" s="21" t="str" cm="1">
        <f t="array" ref="AB9">IF(OR(ISTEXT(AB$3),COUNTIF(l_Feries,AB$3)&gt;0),"-",
_xlfn.LET(
_xlpm.Jour_,IFERROR(TEXT(AB$3,"[$-fr-fr]dddd"),0),
_xlpm.RTT1_,IF(COUNTIFS(l_Salaries,$D9,l_RTT1,_xlpm.Jour_)&gt;0,", RTT1",""),
_xlpm.RTT2_,IF(COUNTIFS(l_Salaries,$D9,l_RTT2,_xlpm.Jour_)&gt;0,", RTT2",""),
MID(_xlpm.RTT1_&amp;_xlpm.RTT2_,3,99)
)
)</f>
        <v/>
      </c>
      <c r="AC9" s="21" t="str" cm="1">
        <f t="array" ref="AC9">IF(OR(ISTEXT(AC$3),COUNTIF(l_Feries,AC$3)&gt;0),"-",
_xlfn.LET(
_xlpm.Jour_,IFERROR(TEXT(AC$3,"[$-fr-fr]dddd"),0),
_xlpm.RTT1_,IF(COUNTIFS(l_Salaries,$D9,l_RTT1,_xlpm.Jour_)&gt;0,", RTT1",""),
_xlpm.RTT2_,IF(COUNTIFS(l_Salaries,$D9,l_RTT2,_xlpm.Jour_)&gt;0,", RTT2",""),
MID(_xlpm.RTT1_&amp;_xlpm.RTT2_,3,99)
)
)</f>
        <v/>
      </c>
      <c r="AD9" s="21" t="str" cm="1">
        <f t="array" ref="AD9">IF(OR(ISTEXT(AD$3),COUNTIF(l_Feries,AD$3)&gt;0),"-",
_xlfn.LET(
_xlpm.Jour_,IFERROR(TEXT(AD$3,"[$-fr-fr]dddd"),0),
_xlpm.RTT1_,IF(COUNTIFS(l_Salaries,$D9,l_RTT1,_xlpm.Jour_)&gt;0,", RTT1",""),
_xlpm.RTT2_,IF(COUNTIFS(l_Salaries,$D9,l_RTT2,_xlpm.Jour_)&gt;0,", RTT2",""),
MID(_xlpm.RTT1_&amp;_xlpm.RTT2_,3,99)
)
)</f>
        <v/>
      </c>
      <c r="AE9" s="21" t="str" cm="1">
        <f t="array" ref="AE9">IF(OR(ISTEXT(AE$3),COUNTIF(l_Feries,AE$3)&gt;0),"-",
_xlfn.LET(
_xlpm.Jour_,IFERROR(TEXT(AE$3,"[$-fr-fr]dddd"),0),
_xlpm.RTT1_,IF(COUNTIFS(l_Salaries,$D9,l_RTT1,_xlpm.Jour_)&gt;0,", RTT1",""),
_xlpm.RTT2_,IF(COUNTIFS(l_Salaries,$D9,l_RTT2,_xlpm.Jour_)&gt;0,", RTT2",""),
MID(_xlpm.RTT1_&amp;_xlpm.RTT2_,3,99)
)
)</f>
        <v>RTT1</v>
      </c>
      <c r="AF9" s="21" t="str" cm="1">
        <f t="array" ref="AF9">IF(OR(ISTEXT(AF$3),COUNTIF(l_Feries,AF$3)&gt;0),"-",
_xlfn.LET(
_xlpm.Jour_,IFERROR(TEXT(AF$3,"[$-fr-fr]dddd"),0),
_xlpm.RTT1_,IF(COUNTIFS(l_Salaries,$D9,l_RTT1,_xlpm.Jour_)&gt;0,", RTT1",""),
_xlpm.RTT2_,IF(COUNTIFS(l_Salaries,$D9,l_RTT2,_xlpm.Jour_)&gt;0,", RTT2",""),
MID(_xlpm.RTT1_&amp;_xlpm.RTT2_,3,99)
)
)</f>
        <v/>
      </c>
      <c r="AG9" s="21" t="str" cm="1">
        <f t="array" ref="AG9">IF(OR(ISTEXT(AG$3),COUNTIF(l_Feries,AG$3)&gt;0),"-",
_xlfn.LET(
_xlpm.Jour_,IFERROR(TEXT(AG$3,"[$-fr-fr]dddd"),0),
_xlpm.RTT1_,IF(COUNTIFS(l_Salaries,$D9,l_RTT1,_xlpm.Jour_)&gt;0,", RTT1",""),
_xlpm.RTT2_,IF(COUNTIFS(l_Salaries,$D9,l_RTT2,_xlpm.Jour_)&gt;0,", RTT2",""),
MID(_xlpm.RTT1_&amp;_xlpm.RTT2_,3,99)
)
)</f>
        <v/>
      </c>
      <c r="AH9" s="21" t="str" cm="1">
        <f t="array" ref="AH9">IF(OR(ISTEXT(AH$3),COUNTIF(l_Feries,AH$3)&gt;0),"-",
_xlfn.LET(
_xlpm.Jour_,IFERROR(TEXT(AH$3,"[$-fr-fr]dddd"),0),
_xlpm.RTT1_,IF(COUNTIFS(l_Salaries,$D9,l_RTT1,_xlpm.Jour_)&gt;0,", RTT1",""),
_xlpm.RTT2_,IF(COUNTIFS(l_Salaries,$D9,l_RTT2,_xlpm.Jour_)&gt;0,", RTT2",""),
MID(_xlpm.RTT1_&amp;_xlpm.RTT2_,3,99)
)
)</f>
        <v/>
      </c>
      <c r="AI9" s="21" t="str" cm="1">
        <f t="array" ref="AI9">IF(OR(ISTEXT(AI$3),COUNTIF(l_Feries,AI$3)&gt;0),"-",
_xlfn.LET(
_xlpm.Jour_,IFERROR(TEXT(AI$3,"[$-fr-fr]dddd"),0),
_xlpm.RTT1_,IF(COUNTIFS(l_Salaries,$D9,l_RTT1,_xlpm.Jour_)&gt;0,", RTT1",""),
_xlpm.RTT2_,IF(COUNTIFS(l_Salaries,$D9,l_RTT2,_xlpm.Jour_)&gt;0,", RTT2",""),
MID(_xlpm.RTT1_&amp;_xlpm.RTT2_,3,99)
)
)</f>
        <v/>
      </c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</row>
    <row r="10" spans="2:858" ht="17.25" thickTop="1" thickBot="1" x14ac:dyDescent="0.3">
      <c r="B10" s="1"/>
      <c r="D10" s="10" t="s">
        <v>25</v>
      </c>
      <c r="E10" s="21" t="str" cm="1">
        <f t="array" ref="E10">IF(OR(ISTEXT(E$3),COUNTIF(l_Feries,E$3)&gt;0),"-",
_xlfn.LET(
_xlpm.Jour_,IFERROR(TEXT(E$3,"[$-fr-fr]dddd"),0),
_xlpm.RTT1_,IF(COUNTIFS(l_Salaries,$D10,l_RTT1,_xlpm.Jour_)&gt;0,", RTT1",""),
_xlpm.RTT2_,IF(COUNTIFS(l_Salaries,$D10,l_RTT2,_xlpm.Jour_)&gt;0,", RTT2",""),
MID(_xlpm.RTT1_&amp;_xlpm.RTT2_,3,99)
)
)</f>
        <v>RTT1</v>
      </c>
      <c r="F10" s="21" t="str" cm="1">
        <f t="array" ref="F10">IF(OR(ISTEXT(F$3),COUNTIF(l_Feries,F$3)&gt;0),"-",
_xlfn.LET(
_xlpm.Jour_,IFERROR(TEXT(F$3,"[$-fr-fr]dddd"),0),
_xlpm.RTT1_,IF(COUNTIFS(l_Salaries,$D10,l_RTT1,_xlpm.Jour_)&gt;0,", RTT1",""),
_xlpm.RTT2_,IF(COUNTIFS(l_Salaries,$D10,l_RTT2,_xlpm.Jour_)&gt;0,", RTT2",""),
MID(_xlpm.RTT1_&amp;_xlpm.RTT2_,3,99)
)
)</f>
        <v/>
      </c>
      <c r="G10" s="21" t="str" cm="1">
        <f t="array" ref="G10">IF(OR(ISTEXT(G$3),COUNTIF(l_Feries,G$3)&gt;0),"-",
_xlfn.LET(
_xlpm.Jour_,IFERROR(TEXT(G$3,"[$-fr-fr]dddd"),0),
_xlpm.RTT1_,IF(COUNTIFS(l_Salaries,$D10,l_RTT1,_xlpm.Jour_)&gt;0,", RTT1",""),
_xlpm.RTT2_,IF(COUNTIFS(l_Salaries,$D10,l_RTT2,_xlpm.Jour_)&gt;0,", RTT2",""),
MID(_xlpm.RTT1_&amp;_xlpm.RTT2_,3,99)
)
)</f>
        <v>RTT2</v>
      </c>
      <c r="H10" s="21" t="str" cm="1">
        <f t="array" ref="H10">IF(OR(ISTEXT(H$3),COUNTIF(l_Feries,H$3)&gt;0),"-",
_xlfn.LET(
_xlpm.Jour_,IFERROR(TEXT(H$3,"[$-fr-fr]dddd"),0),
_xlpm.RTT1_,IF(COUNTIFS(l_Salaries,$D10,l_RTT1,_xlpm.Jour_)&gt;0,", RTT1",""),
_xlpm.RTT2_,IF(COUNTIFS(l_Salaries,$D10,l_RTT2,_xlpm.Jour_)&gt;0,", RTT2",""),
MID(_xlpm.RTT1_&amp;_xlpm.RTT2_,3,99)
)
)</f>
        <v/>
      </c>
      <c r="I10" s="21" t="str" cm="1">
        <f t="array" ref="I10">IF(OR(ISTEXT(I$3),COUNTIF(l_Feries,I$3)&gt;0),"-",
_xlfn.LET(
_xlpm.Jour_,IFERROR(TEXT(I$3,"[$-fr-fr]dddd"),0),
_xlpm.RTT1_,IF(COUNTIFS(l_Salaries,$D10,l_RTT1,_xlpm.Jour_)&gt;0,", RTT1",""),
_xlpm.RTT2_,IF(COUNTIFS(l_Salaries,$D10,l_RTT2,_xlpm.Jour_)&gt;0,", RTT2",""),
MID(_xlpm.RTT1_&amp;_xlpm.RTT2_,3,99)
)
)</f>
        <v>-</v>
      </c>
      <c r="J10" s="21" t="str" cm="1">
        <f t="array" ref="J10">IF(OR(ISTEXT(J$3),COUNTIF(l_Feries,J$3)&gt;0),"-",
_xlfn.LET(
_xlpm.Jour_,IFERROR(TEXT(J$3,"[$-fr-fr]dddd"),0),
_xlpm.RTT1_,IF(COUNTIFS(l_Salaries,$D10,l_RTT1,_xlpm.Jour_)&gt;0,", RTT1",""),
_xlpm.RTT2_,IF(COUNTIFS(l_Salaries,$D10,l_RTT2,_xlpm.Jour_)&gt;0,", RTT2",""),
MID(_xlpm.RTT1_&amp;_xlpm.RTT2_,3,99)
)
)</f>
        <v>-</v>
      </c>
      <c r="K10" s="21" t="str" cm="1">
        <f t="array" ref="K10">IF(OR(ISTEXT(K$3),COUNTIF(l_Feries,K$3)&gt;0),"-",
_xlfn.LET(
_xlpm.Jour_,IFERROR(TEXT(K$3,"[$-fr-fr]dddd"),0),
_xlpm.RTT1_,IF(COUNTIFS(l_Salaries,$D10,l_RTT1,_xlpm.Jour_)&gt;0,", RTT1",""),
_xlpm.RTT2_,IF(COUNTIFS(l_Salaries,$D10,l_RTT2,_xlpm.Jour_)&gt;0,", RTT2",""),
MID(_xlpm.RTT1_&amp;_xlpm.RTT2_,3,99)
)
)</f>
        <v/>
      </c>
      <c r="L10" s="21" t="str" cm="1">
        <f t="array" ref="L10">IF(OR(ISTEXT(L$3),COUNTIF(l_Feries,L$3)&gt;0),"-",
_xlfn.LET(
_xlpm.Jour_,IFERROR(TEXT(L$3,"[$-fr-fr]dddd"),0),
_xlpm.RTT1_,IF(COUNTIFS(l_Salaries,$D10,l_RTT1,_xlpm.Jour_)&gt;0,", RTT1",""),
_xlpm.RTT2_,IF(COUNTIFS(l_Salaries,$D10,l_RTT2,_xlpm.Jour_)&gt;0,", RTT2",""),
MID(_xlpm.RTT1_&amp;_xlpm.RTT2_,3,99)
)
)</f>
        <v>RTT1</v>
      </c>
      <c r="M10" s="21" t="str" cm="1">
        <f t="array" ref="M10">IF(OR(ISTEXT(M$3),COUNTIF(l_Feries,M$3)&gt;0),"-",
_xlfn.LET(
_xlpm.Jour_,IFERROR(TEXT(M$3,"[$-fr-fr]dddd"),0),
_xlpm.RTT1_,IF(COUNTIFS(l_Salaries,$D10,l_RTT1,_xlpm.Jour_)&gt;0,", RTT1",""),
_xlpm.RTT2_,IF(COUNTIFS(l_Salaries,$D10,l_RTT2,_xlpm.Jour_)&gt;0,", RTT2",""),
MID(_xlpm.RTT1_&amp;_xlpm.RTT2_,3,99)
)
)</f>
        <v/>
      </c>
      <c r="N10" s="21" t="str" cm="1">
        <f t="array" ref="N10">IF(OR(ISTEXT(N$3),COUNTIF(l_Feries,N$3)&gt;0),"-",
_xlfn.LET(
_xlpm.Jour_,IFERROR(TEXT(N$3,"[$-fr-fr]dddd"),0),
_xlpm.RTT1_,IF(COUNTIFS(l_Salaries,$D10,l_RTT1,_xlpm.Jour_)&gt;0,", RTT1",""),
_xlpm.RTT2_,IF(COUNTIFS(l_Salaries,$D10,l_RTT2,_xlpm.Jour_)&gt;0,", RTT2",""),
MID(_xlpm.RTT1_&amp;_xlpm.RTT2_,3,99)
)
)</f>
        <v>RTT2</v>
      </c>
      <c r="O10" s="21" t="str" cm="1">
        <f t="array" ref="O10">IF(OR(ISTEXT(O$3),COUNTIF(l_Feries,O$3)&gt;0),"-",
_xlfn.LET(
_xlpm.Jour_,IFERROR(TEXT(O$3,"[$-fr-fr]dddd"),0),
_xlpm.RTT1_,IF(COUNTIFS(l_Salaries,$D10,l_RTT1,_xlpm.Jour_)&gt;0,", RTT1",""),
_xlpm.RTT2_,IF(COUNTIFS(l_Salaries,$D10,l_RTT2,_xlpm.Jour_)&gt;0,", RTT2",""),
MID(_xlpm.RTT1_&amp;_xlpm.RTT2_,3,99)
)
)</f>
        <v/>
      </c>
      <c r="P10" s="21" t="str" cm="1">
        <f t="array" ref="P10">IF(OR(ISTEXT(P$3),COUNTIF(l_Feries,P$3)&gt;0),"-",
_xlfn.LET(
_xlpm.Jour_,IFERROR(TEXT(P$3,"[$-fr-fr]dddd"),0),
_xlpm.RTT1_,IF(COUNTIFS(l_Salaries,$D10,l_RTT1,_xlpm.Jour_)&gt;0,", RTT1",""),
_xlpm.RTT2_,IF(COUNTIFS(l_Salaries,$D10,l_RTT2,_xlpm.Jour_)&gt;0,", RTT2",""),
MID(_xlpm.RTT1_&amp;_xlpm.RTT2_,3,99)
)
)</f>
        <v/>
      </c>
      <c r="Q10" s="21" t="str" cm="1">
        <f t="array" ref="Q10">IF(OR(ISTEXT(Q$3),COUNTIF(l_Feries,Q$3)&gt;0),"-",
_xlfn.LET(
_xlpm.Jour_,IFERROR(TEXT(Q$3,"[$-fr-fr]dddd"),0),
_xlpm.RTT1_,IF(COUNTIFS(l_Salaries,$D10,l_RTT1,_xlpm.Jour_)&gt;0,", RTT1",""),
_xlpm.RTT2_,IF(COUNTIFS(l_Salaries,$D10,l_RTT2,_xlpm.Jour_)&gt;0,", RTT2",""),
MID(_xlpm.RTT1_&amp;_xlpm.RTT2_,3,99)
)
)</f>
        <v/>
      </c>
      <c r="R10" s="21" t="str" cm="1">
        <f t="array" ref="R10">IF(OR(ISTEXT(R$3),COUNTIF(l_Feries,R$3)&gt;0),"-",
_xlfn.LET(
_xlpm.Jour_,IFERROR(TEXT(R$3,"[$-fr-fr]dddd"),0),
_xlpm.RTT1_,IF(COUNTIFS(l_Salaries,$D10,l_RTT1,_xlpm.Jour_)&gt;0,", RTT1",""),
_xlpm.RTT2_,IF(COUNTIFS(l_Salaries,$D10,l_RTT2,_xlpm.Jour_)&gt;0,", RTT2",""),
MID(_xlpm.RTT1_&amp;_xlpm.RTT2_,3,99)
)
)</f>
        <v/>
      </c>
      <c r="S10" s="21" t="str" cm="1">
        <f t="array" ref="S10">IF(OR(ISTEXT(S$3),COUNTIF(l_Feries,S$3)&gt;0),"-",
_xlfn.LET(
_xlpm.Jour_,IFERROR(TEXT(S$3,"[$-fr-fr]dddd"),0),
_xlpm.RTT1_,IF(COUNTIFS(l_Salaries,$D10,l_RTT1,_xlpm.Jour_)&gt;0,", RTT1",""),
_xlpm.RTT2_,IF(COUNTIFS(l_Salaries,$D10,l_RTT2,_xlpm.Jour_)&gt;0,", RTT2",""),
MID(_xlpm.RTT1_&amp;_xlpm.RTT2_,3,99)
)
)</f>
        <v>RTT1</v>
      </c>
      <c r="T10" s="21" t="str" cm="1">
        <f t="array" ref="T10">IF(OR(ISTEXT(T$3),COUNTIF(l_Feries,T$3)&gt;0),"-",
_xlfn.LET(
_xlpm.Jour_,IFERROR(TEXT(T$3,"[$-fr-fr]dddd"),0),
_xlpm.RTT1_,IF(COUNTIFS(l_Salaries,$D10,l_RTT1,_xlpm.Jour_)&gt;0,", RTT1",""),
_xlpm.RTT2_,IF(COUNTIFS(l_Salaries,$D10,l_RTT2,_xlpm.Jour_)&gt;0,", RTT2",""),
MID(_xlpm.RTT1_&amp;_xlpm.RTT2_,3,99)
)
)</f>
        <v/>
      </c>
      <c r="U10" s="21" t="str" cm="1">
        <f t="array" ref="U10">IF(OR(ISTEXT(U$3),COUNTIF(l_Feries,U$3)&gt;0),"-",
_xlfn.LET(
_xlpm.Jour_,IFERROR(TEXT(U$3,"[$-fr-fr]dddd"),0),
_xlpm.RTT1_,IF(COUNTIFS(l_Salaries,$D10,l_RTT1,_xlpm.Jour_)&gt;0,", RTT1",""),
_xlpm.RTT2_,IF(COUNTIFS(l_Salaries,$D10,l_RTT2,_xlpm.Jour_)&gt;0,", RTT2",""),
MID(_xlpm.RTT1_&amp;_xlpm.RTT2_,3,99)
)
)</f>
        <v>RTT2</v>
      </c>
      <c r="V10" s="21" t="str" cm="1">
        <f t="array" ref="V10">IF(OR(ISTEXT(V$3),COUNTIF(l_Feries,V$3)&gt;0),"-",
_xlfn.LET(
_xlpm.Jour_,IFERROR(TEXT(V$3,"[$-fr-fr]dddd"),0),
_xlpm.RTT1_,IF(COUNTIFS(l_Salaries,$D10,l_RTT1,_xlpm.Jour_)&gt;0,", RTT1",""),
_xlpm.RTT2_,IF(COUNTIFS(l_Salaries,$D10,l_RTT2,_xlpm.Jour_)&gt;0,", RTT2",""),
MID(_xlpm.RTT1_&amp;_xlpm.RTT2_,3,99)
)
)</f>
        <v/>
      </c>
      <c r="W10" s="21" t="str" cm="1">
        <f t="array" ref="W10">IF(OR(ISTEXT(W$3),COUNTIF(l_Feries,W$3)&gt;0),"-",
_xlfn.LET(
_xlpm.Jour_,IFERROR(TEXT(W$3,"[$-fr-fr]dddd"),0),
_xlpm.RTT1_,IF(COUNTIFS(l_Salaries,$D10,l_RTT1,_xlpm.Jour_)&gt;0,", RTT1",""),
_xlpm.RTT2_,IF(COUNTIFS(l_Salaries,$D10,l_RTT2,_xlpm.Jour_)&gt;0,", RTT2",""),
MID(_xlpm.RTT1_&amp;_xlpm.RTT2_,3,99)
)
)</f>
        <v/>
      </c>
      <c r="X10" s="21" t="str" cm="1">
        <f t="array" ref="X10">IF(OR(ISTEXT(X$3),COUNTIF(l_Feries,X$3)&gt;0),"-",
_xlfn.LET(
_xlpm.Jour_,IFERROR(TEXT(X$3,"[$-fr-fr]dddd"),0),
_xlpm.RTT1_,IF(COUNTIFS(l_Salaries,$D10,l_RTT1,_xlpm.Jour_)&gt;0,", RTT1",""),
_xlpm.RTT2_,IF(COUNTIFS(l_Salaries,$D10,l_RTT2,_xlpm.Jour_)&gt;0,", RTT2",""),
MID(_xlpm.RTT1_&amp;_xlpm.RTT2_,3,99)
)
)</f>
        <v/>
      </c>
      <c r="Y10" s="21" t="str" cm="1">
        <f t="array" ref="Y10">IF(OR(ISTEXT(Y$3),COUNTIF(l_Feries,Y$3)&gt;0),"-",
_xlfn.LET(
_xlpm.Jour_,IFERROR(TEXT(Y$3,"[$-fr-fr]dddd"),0),
_xlpm.RTT1_,IF(COUNTIFS(l_Salaries,$D10,l_RTT1,_xlpm.Jour_)&gt;0,", RTT1",""),
_xlpm.RTT2_,IF(COUNTIFS(l_Salaries,$D10,l_RTT2,_xlpm.Jour_)&gt;0,", RTT2",""),
MID(_xlpm.RTT1_&amp;_xlpm.RTT2_,3,99)
)
)</f>
        <v/>
      </c>
      <c r="Z10" s="21" t="str" cm="1">
        <f t="array" ref="Z10">IF(OR(ISTEXT(Z$3),COUNTIF(l_Feries,Z$3)&gt;0),"-",
_xlfn.LET(
_xlpm.Jour_,IFERROR(TEXT(Z$3,"[$-fr-fr]dddd"),0),
_xlpm.RTT1_,IF(COUNTIFS(l_Salaries,$D10,l_RTT1,_xlpm.Jour_)&gt;0,", RTT1",""),
_xlpm.RTT2_,IF(COUNTIFS(l_Salaries,$D10,l_RTT2,_xlpm.Jour_)&gt;0,", RTT2",""),
MID(_xlpm.RTT1_&amp;_xlpm.RTT2_,3,99)
)
)</f>
        <v>RTT1</v>
      </c>
      <c r="AA10" s="21" t="str" cm="1">
        <f t="array" ref="AA10">IF(OR(ISTEXT(AA$3),COUNTIF(l_Feries,AA$3)&gt;0),"-",
_xlfn.LET(
_xlpm.Jour_,IFERROR(TEXT(AA$3,"[$-fr-fr]dddd"),0),
_xlpm.RTT1_,IF(COUNTIFS(l_Salaries,$D10,l_RTT1,_xlpm.Jour_)&gt;0,", RTT1",""),
_xlpm.RTT2_,IF(COUNTIFS(l_Salaries,$D10,l_RTT2,_xlpm.Jour_)&gt;0,", RTT2",""),
MID(_xlpm.RTT1_&amp;_xlpm.RTT2_,3,99)
)
)</f>
        <v/>
      </c>
      <c r="AB10" s="21" t="str" cm="1">
        <f t="array" ref="AB10">IF(OR(ISTEXT(AB$3),COUNTIF(l_Feries,AB$3)&gt;0),"-",
_xlfn.LET(
_xlpm.Jour_,IFERROR(TEXT(AB$3,"[$-fr-fr]dddd"),0),
_xlpm.RTT1_,IF(COUNTIFS(l_Salaries,$D10,l_RTT1,_xlpm.Jour_)&gt;0,", RTT1",""),
_xlpm.RTT2_,IF(COUNTIFS(l_Salaries,$D10,l_RTT2,_xlpm.Jour_)&gt;0,", RTT2",""),
MID(_xlpm.RTT1_&amp;_xlpm.RTT2_,3,99)
)
)</f>
        <v>RTT2</v>
      </c>
      <c r="AC10" s="21" t="str" cm="1">
        <f t="array" ref="AC10">IF(OR(ISTEXT(AC$3),COUNTIF(l_Feries,AC$3)&gt;0),"-",
_xlfn.LET(
_xlpm.Jour_,IFERROR(TEXT(AC$3,"[$-fr-fr]dddd"),0),
_xlpm.RTT1_,IF(COUNTIFS(l_Salaries,$D10,l_RTT1,_xlpm.Jour_)&gt;0,", RTT1",""),
_xlpm.RTT2_,IF(COUNTIFS(l_Salaries,$D10,l_RTT2,_xlpm.Jour_)&gt;0,", RTT2",""),
MID(_xlpm.RTT1_&amp;_xlpm.RTT2_,3,99)
)
)</f>
        <v/>
      </c>
      <c r="AD10" s="21" t="str" cm="1">
        <f t="array" ref="AD10">IF(OR(ISTEXT(AD$3),COUNTIF(l_Feries,AD$3)&gt;0),"-",
_xlfn.LET(
_xlpm.Jour_,IFERROR(TEXT(AD$3,"[$-fr-fr]dddd"),0),
_xlpm.RTT1_,IF(COUNTIFS(l_Salaries,$D10,l_RTT1,_xlpm.Jour_)&gt;0,", RTT1",""),
_xlpm.RTT2_,IF(COUNTIFS(l_Salaries,$D10,l_RTT2,_xlpm.Jour_)&gt;0,", RTT2",""),
MID(_xlpm.RTT1_&amp;_xlpm.RTT2_,3,99)
)
)</f>
        <v/>
      </c>
      <c r="AE10" s="21" t="str" cm="1">
        <f t="array" ref="AE10">IF(OR(ISTEXT(AE$3),COUNTIF(l_Feries,AE$3)&gt;0),"-",
_xlfn.LET(
_xlpm.Jour_,IFERROR(TEXT(AE$3,"[$-fr-fr]dddd"),0),
_xlpm.RTT1_,IF(COUNTIFS(l_Salaries,$D10,l_RTT1,_xlpm.Jour_)&gt;0,", RTT1",""),
_xlpm.RTT2_,IF(COUNTIFS(l_Salaries,$D10,l_RTT2,_xlpm.Jour_)&gt;0,", RTT2",""),
MID(_xlpm.RTT1_&amp;_xlpm.RTT2_,3,99)
)
)</f>
        <v/>
      </c>
      <c r="AF10" s="21" t="str" cm="1">
        <f t="array" ref="AF10">IF(OR(ISTEXT(AF$3),COUNTIF(l_Feries,AF$3)&gt;0),"-",
_xlfn.LET(
_xlpm.Jour_,IFERROR(TEXT(AF$3,"[$-fr-fr]dddd"),0),
_xlpm.RTT1_,IF(COUNTIFS(l_Salaries,$D10,l_RTT1,_xlpm.Jour_)&gt;0,", RTT1",""),
_xlpm.RTT2_,IF(COUNTIFS(l_Salaries,$D10,l_RTT2,_xlpm.Jour_)&gt;0,", RTT2",""),
MID(_xlpm.RTT1_&amp;_xlpm.RTT2_,3,99)
)
)</f>
        <v/>
      </c>
      <c r="AG10" s="21" t="str" cm="1">
        <f t="array" ref="AG10">IF(OR(ISTEXT(AG$3),COUNTIF(l_Feries,AG$3)&gt;0),"-",
_xlfn.LET(
_xlpm.Jour_,IFERROR(TEXT(AG$3,"[$-fr-fr]dddd"),0),
_xlpm.RTT1_,IF(COUNTIFS(l_Salaries,$D10,l_RTT1,_xlpm.Jour_)&gt;0,", RTT1",""),
_xlpm.RTT2_,IF(COUNTIFS(l_Salaries,$D10,l_RTT2,_xlpm.Jour_)&gt;0,", RTT2",""),
MID(_xlpm.RTT1_&amp;_xlpm.RTT2_,3,99)
)
)</f>
        <v>RTT1</v>
      </c>
      <c r="AH10" s="21" t="str" cm="1">
        <f t="array" ref="AH10">IF(OR(ISTEXT(AH$3),COUNTIF(l_Feries,AH$3)&gt;0),"-",
_xlfn.LET(
_xlpm.Jour_,IFERROR(TEXT(AH$3,"[$-fr-fr]dddd"),0),
_xlpm.RTT1_,IF(COUNTIFS(l_Salaries,$D10,l_RTT1,_xlpm.Jour_)&gt;0,", RTT1",""),
_xlpm.RTT2_,IF(COUNTIFS(l_Salaries,$D10,l_RTT2,_xlpm.Jour_)&gt;0,", RTT2",""),
MID(_xlpm.RTT1_&amp;_xlpm.RTT2_,3,99)
)
)</f>
        <v/>
      </c>
      <c r="AI10" s="21" t="str" cm="1">
        <f t="array" ref="AI10">IF(OR(ISTEXT(AI$3),COUNTIF(l_Feries,AI$3)&gt;0),"-",
_xlfn.LET(
_xlpm.Jour_,IFERROR(TEXT(AI$3,"[$-fr-fr]dddd"),0),
_xlpm.RTT1_,IF(COUNTIFS(l_Salaries,$D10,l_RTT1,_xlpm.Jour_)&gt;0,", RTT1",""),
_xlpm.RTT2_,IF(COUNTIFS(l_Salaries,$D10,l_RTT2,_xlpm.Jour_)&gt;0,", RTT2",""),
MID(_xlpm.RTT1_&amp;_xlpm.RTT2_,3,99)
)
)</f>
        <v/>
      </c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</row>
    <row r="11" spans="2:858" ht="17.25" thickTop="1" thickBot="1" x14ac:dyDescent="0.3">
      <c r="D11" s="10" t="s">
        <v>26</v>
      </c>
      <c r="E11" s="21" t="str" cm="1">
        <f t="array" ref="E11">IF(OR(ISTEXT(E$3),COUNTIF(l_Feries,E$3)&gt;0),"-",
_xlfn.LET(
_xlpm.Jour_,IFERROR(TEXT(E$3,"[$-fr-fr]dddd"),0),
_xlpm.RTT1_,IF(COUNTIFS(l_Salaries,$D11,l_RTT1,_xlpm.Jour_)&gt;0,", RTT1",""),
_xlpm.RTT2_,IF(COUNTIFS(l_Salaries,$D11,l_RTT2,_xlpm.Jour_)&gt;0,", RTT2",""),
MID(_xlpm.RTT1_&amp;_xlpm.RTT2_,3,99)
)
)</f>
        <v/>
      </c>
      <c r="F11" s="21" t="str" cm="1">
        <f t="array" ref="F11">IF(OR(ISTEXT(F$3),COUNTIF(l_Feries,F$3)&gt;0),"-",
_xlfn.LET(
_xlpm.Jour_,IFERROR(TEXT(F$3,"[$-fr-fr]dddd"),0),
_xlpm.RTT1_,IF(COUNTIFS(l_Salaries,$D11,l_RTT1,_xlpm.Jour_)&gt;0,", RTT1",""),
_xlpm.RTT2_,IF(COUNTIFS(l_Salaries,$D11,l_RTT2,_xlpm.Jour_)&gt;0,", RTT2",""),
MID(_xlpm.RTT1_&amp;_xlpm.RTT2_,3,99)
)
)</f>
        <v/>
      </c>
      <c r="G11" s="21" t="str" cm="1">
        <f t="array" ref="G11">IF(OR(ISTEXT(G$3),COUNTIF(l_Feries,G$3)&gt;0),"-",
_xlfn.LET(
_xlpm.Jour_,IFERROR(TEXT(G$3,"[$-fr-fr]dddd"),0),
_xlpm.RTT1_,IF(COUNTIFS(l_Salaries,$D11,l_RTT1,_xlpm.Jour_)&gt;0,", RTT1",""),
_xlpm.RTT2_,IF(COUNTIFS(l_Salaries,$D11,l_RTT2,_xlpm.Jour_)&gt;0,", RTT2",""),
MID(_xlpm.RTT1_&amp;_xlpm.RTT2_,3,99)
)
)</f>
        <v/>
      </c>
      <c r="H11" s="21" t="str" cm="1">
        <f t="array" ref="H11">IF(OR(ISTEXT(H$3),COUNTIF(l_Feries,H$3)&gt;0),"-",
_xlfn.LET(
_xlpm.Jour_,IFERROR(TEXT(H$3,"[$-fr-fr]dddd"),0),
_xlpm.RTT1_,IF(COUNTIFS(l_Salaries,$D11,l_RTT1,_xlpm.Jour_)&gt;0,", RTT1",""),
_xlpm.RTT2_,IF(COUNTIFS(l_Salaries,$D11,l_RTT2,_xlpm.Jour_)&gt;0,", RTT2",""),
MID(_xlpm.RTT1_&amp;_xlpm.RTT2_,3,99)
)
)</f>
        <v/>
      </c>
      <c r="I11" s="21" t="str" cm="1">
        <f t="array" ref="I11">IF(OR(ISTEXT(I$3),COUNTIF(l_Feries,I$3)&gt;0),"-",
_xlfn.LET(
_xlpm.Jour_,IFERROR(TEXT(I$3,"[$-fr-fr]dddd"),0),
_xlpm.RTT1_,IF(COUNTIFS(l_Salaries,$D11,l_RTT1,_xlpm.Jour_)&gt;0,", RTT1",""),
_xlpm.RTT2_,IF(COUNTIFS(l_Salaries,$D11,l_RTT2,_xlpm.Jour_)&gt;0,", RTT2",""),
MID(_xlpm.RTT1_&amp;_xlpm.RTT2_,3,99)
)
)</f>
        <v>-</v>
      </c>
      <c r="J11" s="21" t="str" cm="1">
        <f t="array" ref="J11">IF(OR(ISTEXT(J$3),COUNTIF(l_Feries,J$3)&gt;0),"-",
_xlfn.LET(
_xlpm.Jour_,IFERROR(TEXT(J$3,"[$-fr-fr]dddd"),0),
_xlpm.RTT1_,IF(COUNTIFS(l_Salaries,$D11,l_RTT1,_xlpm.Jour_)&gt;0,", RTT1",""),
_xlpm.RTT2_,IF(COUNTIFS(l_Salaries,$D11,l_RTT2,_xlpm.Jour_)&gt;0,", RTT2",""),
MID(_xlpm.RTT1_&amp;_xlpm.RTT2_,3,99)
)
)</f>
        <v>-</v>
      </c>
      <c r="K11" s="21" t="str" cm="1">
        <f t="array" ref="K11">IF(OR(ISTEXT(K$3),COUNTIF(l_Feries,K$3)&gt;0),"-",
_xlfn.LET(
_xlpm.Jour_,IFERROR(TEXT(K$3,"[$-fr-fr]dddd"),0),
_xlpm.RTT1_,IF(COUNTIFS(l_Salaries,$D11,l_RTT1,_xlpm.Jour_)&gt;0,", RTT1",""),
_xlpm.RTT2_,IF(COUNTIFS(l_Salaries,$D11,l_RTT2,_xlpm.Jour_)&gt;0,", RTT2",""),
MID(_xlpm.RTT1_&amp;_xlpm.RTT2_,3,99)
)
)</f>
        <v/>
      </c>
      <c r="L11" s="21" t="str" cm="1">
        <f t="array" ref="L11">IF(OR(ISTEXT(L$3),COUNTIF(l_Feries,L$3)&gt;0),"-",
_xlfn.LET(
_xlpm.Jour_,IFERROR(TEXT(L$3,"[$-fr-fr]dddd"),0),
_xlpm.RTT1_,IF(COUNTIFS(l_Salaries,$D11,l_RTT1,_xlpm.Jour_)&gt;0,", RTT1",""),
_xlpm.RTT2_,IF(COUNTIFS(l_Salaries,$D11,l_RTT2,_xlpm.Jour_)&gt;0,", RTT2",""),
MID(_xlpm.RTT1_&amp;_xlpm.RTT2_,3,99)
)
)</f>
        <v/>
      </c>
      <c r="M11" s="21" t="str" cm="1">
        <f t="array" ref="M11">IF(OR(ISTEXT(M$3),COUNTIF(l_Feries,M$3)&gt;0),"-",
_xlfn.LET(
_xlpm.Jour_,IFERROR(TEXT(M$3,"[$-fr-fr]dddd"),0),
_xlpm.RTT1_,IF(COUNTIFS(l_Salaries,$D11,l_RTT1,_xlpm.Jour_)&gt;0,", RTT1",""),
_xlpm.RTT2_,IF(COUNTIFS(l_Salaries,$D11,l_RTT2,_xlpm.Jour_)&gt;0,", RTT2",""),
MID(_xlpm.RTT1_&amp;_xlpm.RTT2_,3,99)
)
)</f>
        <v/>
      </c>
      <c r="N11" s="21" t="str" cm="1">
        <f t="array" ref="N11">IF(OR(ISTEXT(N$3),COUNTIF(l_Feries,N$3)&gt;0),"-",
_xlfn.LET(
_xlpm.Jour_,IFERROR(TEXT(N$3,"[$-fr-fr]dddd"),0),
_xlpm.RTT1_,IF(COUNTIFS(l_Salaries,$D11,l_RTT1,_xlpm.Jour_)&gt;0,", RTT1",""),
_xlpm.RTT2_,IF(COUNTIFS(l_Salaries,$D11,l_RTT2,_xlpm.Jour_)&gt;0,", RTT2",""),
MID(_xlpm.RTT1_&amp;_xlpm.RTT2_,3,99)
)
)</f>
        <v/>
      </c>
      <c r="O11" s="21" t="str" cm="1">
        <f t="array" ref="O11">IF(OR(ISTEXT(O$3),COUNTIF(l_Feries,O$3)&gt;0),"-",
_xlfn.LET(
_xlpm.Jour_,IFERROR(TEXT(O$3,"[$-fr-fr]dddd"),0),
_xlpm.RTT1_,IF(COUNTIFS(l_Salaries,$D11,l_RTT1,_xlpm.Jour_)&gt;0,", RTT1",""),
_xlpm.RTT2_,IF(COUNTIFS(l_Salaries,$D11,l_RTT2,_xlpm.Jour_)&gt;0,", RTT2",""),
MID(_xlpm.RTT1_&amp;_xlpm.RTT2_,3,99)
)
)</f>
        <v/>
      </c>
      <c r="P11" s="21" t="str" cm="1">
        <f t="array" ref="P11">IF(OR(ISTEXT(P$3),COUNTIF(l_Feries,P$3)&gt;0),"-",
_xlfn.LET(
_xlpm.Jour_,IFERROR(TEXT(P$3,"[$-fr-fr]dddd"),0),
_xlpm.RTT1_,IF(COUNTIFS(l_Salaries,$D11,l_RTT1,_xlpm.Jour_)&gt;0,", RTT1",""),
_xlpm.RTT2_,IF(COUNTIFS(l_Salaries,$D11,l_RTT2,_xlpm.Jour_)&gt;0,", RTT2",""),
MID(_xlpm.RTT1_&amp;_xlpm.RTT2_,3,99)
)
)</f>
        <v/>
      </c>
      <c r="Q11" s="21" t="str" cm="1">
        <f t="array" ref="Q11">IF(OR(ISTEXT(Q$3),COUNTIF(l_Feries,Q$3)&gt;0),"-",
_xlfn.LET(
_xlpm.Jour_,IFERROR(TEXT(Q$3,"[$-fr-fr]dddd"),0),
_xlpm.RTT1_,IF(COUNTIFS(l_Salaries,$D11,l_RTT1,_xlpm.Jour_)&gt;0,", RTT1",""),
_xlpm.RTT2_,IF(COUNTIFS(l_Salaries,$D11,l_RTT2,_xlpm.Jour_)&gt;0,", RTT2",""),
MID(_xlpm.RTT1_&amp;_xlpm.RTT2_,3,99)
)
)</f>
        <v/>
      </c>
      <c r="R11" s="21" t="str" cm="1">
        <f t="array" ref="R11">IF(OR(ISTEXT(R$3),COUNTIF(l_Feries,R$3)&gt;0),"-",
_xlfn.LET(
_xlpm.Jour_,IFERROR(TEXT(R$3,"[$-fr-fr]dddd"),0),
_xlpm.RTT1_,IF(COUNTIFS(l_Salaries,$D11,l_RTT1,_xlpm.Jour_)&gt;0,", RTT1",""),
_xlpm.RTT2_,IF(COUNTIFS(l_Salaries,$D11,l_RTT2,_xlpm.Jour_)&gt;0,", RTT2",""),
MID(_xlpm.RTT1_&amp;_xlpm.RTT2_,3,99)
)
)</f>
        <v/>
      </c>
      <c r="S11" s="21" t="str" cm="1">
        <f t="array" ref="S11">IF(OR(ISTEXT(S$3),COUNTIF(l_Feries,S$3)&gt;0),"-",
_xlfn.LET(
_xlpm.Jour_,IFERROR(TEXT(S$3,"[$-fr-fr]dddd"),0),
_xlpm.RTT1_,IF(COUNTIFS(l_Salaries,$D11,l_RTT1,_xlpm.Jour_)&gt;0,", RTT1",""),
_xlpm.RTT2_,IF(COUNTIFS(l_Salaries,$D11,l_RTT2,_xlpm.Jour_)&gt;0,", RTT2",""),
MID(_xlpm.RTT1_&amp;_xlpm.RTT2_,3,99)
)
)</f>
        <v/>
      </c>
      <c r="T11" s="21" t="str" cm="1">
        <f t="array" ref="T11">IF(OR(ISTEXT(T$3),COUNTIF(l_Feries,T$3)&gt;0),"-",
_xlfn.LET(
_xlpm.Jour_,IFERROR(TEXT(T$3,"[$-fr-fr]dddd"),0),
_xlpm.RTT1_,IF(COUNTIFS(l_Salaries,$D11,l_RTT1,_xlpm.Jour_)&gt;0,", RTT1",""),
_xlpm.RTT2_,IF(COUNTIFS(l_Salaries,$D11,l_RTT2,_xlpm.Jour_)&gt;0,", RTT2",""),
MID(_xlpm.RTT1_&amp;_xlpm.RTT2_,3,99)
)
)</f>
        <v/>
      </c>
      <c r="U11" s="21" t="str" cm="1">
        <f t="array" ref="U11">IF(OR(ISTEXT(U$3),COUNTIF(l_Feries,U$3)&gt;0),"-",
_xlfn.LET(
_xlpm.Jour_,IFERROR(TEXT(U$3,"[$-fr-fr]dddd"),0),
_xlpm.RTT1_,IF(COUNTIFS(l_Salaries,$D11,l_RTT1,_xlpm.Jour_)&gt;0,", RTT1",""),
_xlpm.RTT2_,IF(COUNTIFS(l_Salaries,$D11,l_RTT2,_xlpm.Jour_)&gt;0,", RTT2",""),
MID(_xlpm.RTT1_&amp;_xlpm.RTT2_,3,99)
)
)</f>
        <v/>
      </c>
      <c r="V11" s="21" t="str" cm="1">
        <f t="array" ref="V11">IF(OR(ISTEXT(V$3),COUNTIF(l_Feries,V$3)&gt;0),"-",
_xlfn.LET(
_xlpm.Jour_,IFERROR(TEXT(V$3,"[$-fr-fr]dddd"),0),
_xlpm.RTT1_,IF(COUNTIFS(l_Salaries,$D11,l_RTT1,_xlpm.Jour_)&gt;0,", RTT1",""),
_xlpm.RTT2_,IF(COUNTIFS(l_Salaries,$D11,l_RTT2,_xlpm.Jour_)&gt;0,", RTT2",""),
MID(_xlpm.RTT1_&amp;_xlpm.RTT2_,3,99)
)
)</f>
        <v/>
      </c>
      <c r="W11" s="21" t="str" cm="1">
        <f t="array" ref="W11">IF(OR(ISTEXT(W$3),COUNTIF(l_Feries,W$3)&gt;0),"-",
_xlfn.LET(
_xlpm.Jour_,IFERROR(TEXT(W$3,"[$-fr-fr]dddd"),0),
_xlpm.RTT1_,IF(COUNTIFS(l_Salaries,$D11,l_RTT1,_xlpm.Jour_)&gt;0,", RTT1",""),
_xlpm.RTT2_,IF(COUNTIFS(l_Salaries,$D11,l_RTT2,_xlpm.Jour_)&gt;0,", RTT2",""),
MID(_xlpm.RTT1_&amp;_xlpm.RTT2_,3,99)
)
)</f>
        <v/>
      </c>
      <c r="X11" s="21" t="str" cm="1">
        <f t="array" ref="X11">IF(OR(ISTEXT(X$3),COUNTIF(l_Feries,X$3)&gt;0),"-",
_xlfn.LET(
_xlpm.Jour_,IFERROR(TEXT(X$3,"[$-fr-fr]dddd"),0),
_xlpm.RTT1_,IF(COUNTIFS(l_Salaries,$D11,l_RTT1,_xlpm.Jour_)&gt;0,", RTT1",""),
_xlpm.RTT2_,IF(COUNTIFS(l_Salaries,$D11,l_RTT2,_xlpm.Jour_)&gt;0,", RTT2",""),
MID(_xlpm.RTT1_&amp;_xlpm.RTT2_,3,99)
)
)</f>
        <v/>
      </c>
      <c r="Y11" s="21" t="str" cm="1">
        <f t="array" ref="Y11">IF(OR(ISTEXT(Y$3),COUNTIF(l_Feries,Y$3)&gt;0),"-",
_xlfn.LET(
_xlpm.Jour_,IFERROR(TEXT(Y$3,"[$-fr-fr]dddd"),0),
_xlpm.RTT1_,IF(COUNTIFS(l_Salaries,$D11,l_RTT1,_xlpm.Jour_)&gt;0,", RTT1",""),
_xlpm.RTT2_,IF(COUNTIFS(l_Salaries,$D11,l_RTT2,_xlpm.Jour_)&gt;0,", RTT2",""),
MID(_xlpm.RTT1_&amp;_xlpm.RTT2_,3,99)
)
)</f>
        <v/>
      </c>
      <c r="Z11" s="21" t="str" cm="1">
        <f t="array" ref="Z11">IF(OR(ISTEXT(Z$3),COUNTIF(l_Feries,Z$3)&gt;0),"-",
_xlfn.LET(
_xlpm.Jour_,IFERROR(TEXT(Z$3,"[$-fr-fr]dddd"),0),
_xlpm.RTT1_,IF(COUNTIFS(l_Salaries,$D11,l_RTT1,_xlpm.Jour_)&gt;0,", RTT1",""),
_xlpm.RTT2_,IF(COUNTIFS(l_Salaries,$D11,l_RTT2,_xlpm.Jour_)&gt;0,", RTT2",""),
MID(_xlpm.RTT1_&amp;_xlpm.RTT2_,3,99)
)
)</f>
        <v/>
      </c>
      <c r="AA11" s="21" t="str" cm="1">
        <f t="array" ref="AA11">IF(OR(ISTEXT(AA$3),COUNTIF(l_Feries,AA$3)&gt;0),"-",
_xlfn.LET(
_xlpm.Jour_,IFERROR(TEXT(AA$3,"[$-fr-fr]dddd"),0),
_xlpm.RTT1_,IF(COUNTIFS(l_Salaries,$D11,l_RTT1,_xlpm.Jour_)&gt;0,", RTT1",""),
_xlpm.RTT2_,IF(COUNTIFS(l_Salaries,$D11,l_RTT2,_xlpm.Jour_)&gt;0,", RTT2",""),
MID(_xlpm.RTT1_&amp;_xlpm.RTT2_,3,99)
)
)</f>
        <v/>
      </c>
      <c r="AB11" s="21" t="str" cm="1">
        <f t="array" ref="AB11">IF(OR(ISTEXT(AB$3),COUNTIF(l_Feries,AB$3)&gt;0),"-",
_xlfn.LET(
_xlpm.Jour_,IFERROR(TEXT(AB$3,"[$-fr-fr]dddd"),0),
_xlpm.RTT1_,IF(COUNTIFS(l_Salaries,$D11,l_RTT1,_xlpm.Jour_)&gt;0,", RTT1",""),
_xlpm.RTT2_,IF(COUNTIFS(l_Salaries,$D11,l_RTT2,_xlpm.Jour_)&gt;0,", RTT2",""),
MID(_xlpm.RTT1_&amp;_xlpm.RTT2_,3,99)
)
)</f>
        <v/>
      </c>
      <c r="AC11" s="21" t="str" cm="1">
        <f t="array" ref="AC11">IF(OR(ISTEXT(AC$3),COUNTIF(l_Feries,AC$3)&gt;0),"-",
_xlfn.LET(
_xlpm.Jour_,IFERROR(TEXT(AC$3,"[$-fr-fr]dddd"),0),
_xlpm.RTT1_,IF(COUNTIFS(l_Salaries,$D11,l_RTT1,_xlpm.Jour_)&gt;0,", RTT1",""),
_xlpm.RTT2_,IF(COUNTIFS(l_Salaries,$D11,l_RTT2,_xlpm.Jour_)&gt;0,", RTT2",""),
MID(_xlpm.RTT1_&amp;_xlpm.RTT2_,3,99)
)
)</f>
        <v/>
      </c>
      <c r="AD11" s="21" t="str" cm="1">
        <f t="array" ref="AD11">IF(OR(ISTEXT(AD$3),COUNTIF(l_Feries,AD$3)&gt;0),"-",
_xlfn.LET(
_xlpm.Jour_,IFERROR(TEXT(AD$3,"[$-fr-fr]dddd"),0),
_xlpm.RTT1_,IF(COUNTIFS(l_Salaries,$D11,l_RTT1,_xlpm.Jour_)&gt;0,", RTT1",""),
_xlpm.RTT2_,IF(COUNTIFS(l_Salaries,$D11,l_RTT2,_xlpm.Jour_)&gt;0,", RTT2",""),
MID(_xlpm.RTT1_&amp;_xlpm.RTT2_,3,99)
)
)</f>
        <v/>
      </c>
      <c r="AE11" s="21" t="str" cm="1">
        <f t="array" ref="AE11">IF(OR(ISTEXT(AE$3),COUNTIF(l_Feries,AE$3)&gt;0),"-",
_xlfn.LET(
_xlpm.Jour_,IFERROR(TEXT(AE$3,"[$-fr-fr]dddd"),0),
_xlpm.RTT1_,IF(COUNTIFS(l_Salaries,$D11,l_RTT1,_xlpm.Jour_)&gt;0,", RTT1",""),
_xlpm.RTT2_,IF(COUNTIFS(l_Salaries,$D11,l_RTT2,_xlpm.Jour_)&gt;0,", RTT2",""),
MID(_xlpm.RTT1_&amp;_xlpm.RTT2_,3,99)
)
)</f>
        <v/>
      </c>
      <c r="AF11" s="21" t="str" cm="1">
        <f t="array" ref="AF11">IF(OR(ISTEXT(AF$3),COUNTIF(l_Feries,AF$3)&gt;0),"-",
_xlfn.LET(
_xlpm.Jour_,IFERROR(TEXT(AF$3,"[$-fr-fr]dddd"),0),
_xlpm.RTT1_,IF(COUNTIFS(l_Salaries,$D11,l_RTT1,_xlpm.Jour_)&gt;0,", RTT1",""),
_xlpm.RTT2_,IF(COUNTIFS(l_Salaries,$D11,l_RTT2,_xlpm.Jour_)&gt;0,", RTT2",""),
MID(_xlpm.RTT1_&amp;_xlpm.RTT2_,3,99)
)
)</f>
        <v/>
      </c>
      <c r="AG11" s="21" t="str" cm="1">
        <f t="array" ref="AG11">IF(OR(ISTEXT(AG$3),COUNTIF(l_Feries,AG$3)&gt;0),"-",
_xlfn.LET(
_xlpm.Jour_,IFERROR(TEXT(AG$3,"[$-fr-fr]dddd"),0),
_xlpm.RTT1_,IF(COUNTIFS(l_Salaries,$D11,l_RTT1,_xlpm.Jour_)&gt;0,", RTT1",""),
_xlpm.RTT2_,IF(COUNTIFS(l_Salaries,$D11,l_RTT2,_xlpm.Jour_)&gt;0,", RTT2",""),
MID(_xlpm.RTT1_&amp;_xlpm.RTT2_,3,99)
)
)</f>
        <v/>
      </c>
      <c r="AH11" s="21" t="str" cm="1">
        <f t="array" ref="AH11">IF(OR(ISTEXT(AH$3),COUNTIF(l_Feries,AH$3)&gt;0),"-",
_xlfn.LET(
_xlpm.Jour_,IFERROR(TEXT(AH$3,"[$-fr-fr]dddd"),0),
_xlpm.RTT1_,IF(COUNTIFS(l_Salaries,$D11,l_RTT1,_xlpm.Jour_)&gt;0,", RTT1",""),
_xlpm.RTT2_,IF(COUNTIFS(l_Salaries,$D11,l_RTT2,_xlpm.Jour_)&gt;0,", RTT2",""),
MID(_xlpm.RTT1_&amp;_xlpm.RTT2_,3,99)
)
)</f>
        <v/>
      </c>
      <c r="AI11" s="21" t="str" cm="1">
        <f t="array" ref="AI11">IF(OR(ISTEXT(AI$3),COUNTIF(l_Feries,AI$3)&gt;0),"-",
_xlfn.LET(
_xlpm.Jour_,IFERROR(TEXT(AI$3,"[$-fr-fr]dddd"),0),
_xlpm.RTT1_,IF(COUNTIFS(l_Salaries,$D11,l_RTT1,_xlpm.Jour_)&gt;0,", RTT1",""),
_xlpm.RTT2_,IF(COUNTIFS(l_Salaries,$D11,l_RTT2,_xlpm.Jour_)&gt;0,", RTT2",""),
MID(_xlpm.RTT1_&amp;_xlpm.RTT2_,3,99)
)
)</f>
        <v/>
      </c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</row>
    <row r="12" spans="2:858" ht="17.25" thickTop="1" thickBot="1" x14ac:dyDescent="0.3">
      <c r="D12" s="10" t="s">
        <v>27</v>
      </c>
      <c r="E12" s="21" t="str" cm="1">
        <f t="array" ref="E12">IF(OR(ISTEXT(E$3),COUNTIF(l_Feries,E$3)&gt;0),"-",
_xlfn.LET(
_xlpm.Jour_,IFERROR(TEXT(E$3,"[$-fr-fr]dddd"),0),
_xlpm.RTT1_,IF(COUNTIFS(l_Salaries,$D12,l_RTT1,_xlpm.Jour_)&gt;0,", RTT1",""),
_xlpm.RTT2_,IF(COUNTIFS(l_Salaries,$D12,l_RTT2,_xlpm.Jour_)&gt;0,", RTT2",""),
MID(_xlpm.RTT1_&amp;_xlpm.RTT2_,3,99)
)
)</f>
        <v>RTT1</v>
      </c>
      <c r="F12" s="21" t="str" cm="1">
        <f t="array" ref="F12">IF(OR(ISTEXT(F$3),COUNTIF(l_Feries,F$3)&gt;0),"-",
_xlfn.LET(
_xlpm.Jour_,IFERROR(TEXT(F$3,"[$-fr-fr]dddd"),0),
_xlpm.RTT1_,IF(COUNTIFS(l_Salaries,$D12,l_RTT1,_xlpm.Jour_)&gt;0,", RTT1",""),
_xlpm.RTT2_,IF(COUNTIFS(l_Salaries,$D12,l_RTT2,_xlpm.Jour_)&gt;0,", RTT2",""),
MID(_xlpm.RTT1_&amp;_xlpm.RTT2_,3,99)
)
)</f>
        <v/>
      </c>
      <c r="G12" s="21" t="str" cm="1">
        <f t="array" ref="G12">IF(OR(ISTEXT(G$3),COUNTIF(l_Feries,G$3)&gt;0),"-",
_xlfn.LET(
_xlpm.Jour_,IFERROR(TEXT(G$3,"[$-fr-fr]dddd"),0),
_xlpm.RTT1_,IF(COUNTIFS(l_Salaries,$D12,l_RTT1,_xlpm.Jour_)&gt;0,", RTT1",""),
_xlpm.RTT2_,IF(COUNTIFS(l_Salaries,$D12,l_RTT2,_xlpm.Jour_)&gt;0,", RTT2",""),
MID(_xlpm.RTT1_&amp;_xlpm.RTT2_,3,99)
)
)</f>
        <v>RTT2</v>
      </c>
      <c r="H12" s="21" t="str" cm="1">
        <f t="array" ref="H12">IF(OR(ISTEXT(H$3),COUNTIF(l_Feries,H$3)&gt;0),"-",
_xlfn.LET(
_xlpm.Jour_,IFERROR(TEXT(H$3,"[$-fr-fr]dddd"),0),
_xlpm.RTT1_,IF(COUNTIFS(l_Salaries,$D12,l_RTT1,_xlpm.Jour_)&gt;0,", RTT1",""),
_xlpm.RTT2_,IF(COUNTIFS(l_Salaries,$D12,l_RTT2,_xlpm.Jour_)&gt;0,", RTT2",""),
MID(_xlpm.RTT1_&amp;_xlpm.RTT2_,3,99)
)
)</f>
        <v/>
      </c>
      <c r="I12" s="21" t="str" cm="1">
        <f t="array" ref="I12">IF(OR(ISTEXT(I$3),COUNTIF(l_Feries,I$3)&gt;0),"-",
_xlfn.LET(
_xlpm.Jour_,IFERROR(TEXT(I$3,"[$-fr-fr]dddd"),0),
_xlpm.RTT1_,IF(COUNTIFS(l_Salaries,$D12,l_RTT1,_xlpm.Jour_)&gt;0,", RTT1",""),
_xlpm.RTT2_,IF(COUNTIFS(l_Salaries,$D12,l_RTT2,_xlpm.Jour_)&gt;0,", RTT2",""),
MID(_xlpm.RTT1_&amp;_xlpm.RTT2_,3,99)
)
)</f>
        <v>-</v>
      </c>
      <c r="J12" s="21" t="str" cm="1">
        <f t="array" ref="J12">IF(OR(ISTEXT(J$3),COUNTIF(l_Feries,J$3)&gt;0),"-",
_xlfn.LET(
_xlpm.Jour_,IFERROR(TEXT(J$3,"[$-fr-fr]dddd"),0),
_xlpm.RTT1_,IF(COUNTIFS(l_Salaries,$D12,l_RTT1,_xlpm.Jour_)&gt;0,", RTT1",""),
_xlpm.RTT2_,IF(COUNTIFS(l_Salaries,$D12,l_RTT2,_xlpm.Jour_)&gt;0,", RTT2",""),
MID(_xlpm.RTT1_&amp;_xlpm.RTT2_,3,99)
)
)</f>
        <v>-</v>
      </c>
      <c r="K12" s="21" t="str" cm="1">
        <f t="array" ref="K12">IF(OR(ISTEXT(K$3),COUNTIF(l_Feries,K$3)&gt;0),"-",
_xlfn.LET(
_xlpm.Jour_,IFERROR(TEXT(K$3,"[$-fr-fr]dddd"),0),
_xlpm.RTT1_,IF(COUNTIFS(l_Salaries,$D12,l_RTT1,_xlpm.Jour_)&gt;0,", RTT1",""),
_xlpm.RTT2_,IF(COUNTIFS(l_Salaries,$D12,l_RTT2,_xlpm.Jour_)&gt;0,", RTT2",""),
MID(_xlpm.RTT1_&amp;_xlpm.RTT2_,3,99)
)
)</f>
        <v/>
      </c>
      <c r="L12" s="21" t="str" cm="1">
        <f t="array" ref="L12">IF(OR(ISTEXT(L$3),COUNTIF(l_Feries,L$3)&gt;0),"-",
_xlfn.LET(
_xlpm.Jour_,IFERROR(TEXT(L$3,"[$-fr-fr]dddd"),0),
_xlpm.RTT1_,IF(COUNTIFS(l_Salaries,$D12,l_RTT1,_xlpm.Jour_)&gt;0,", RTT1",""),
_xlpm.RTT2_,IF(COUNTIFS(l_Salaries,$D12,l_RTT2,_xlpm.Jour_)&gt;0,", RTT2",""),
MID(_xlpm.RTT1_&amp;_xlpm.RTT2_,3,99)
)
)</f>
        <v>RTT1</v>
      </c>
      <c r="M12" s="21" t="str" cm="1">
        <f t="array" ref="M12">IF(OR(ISTEXT(M$3),COUNTIF(l_Feries,M$3)&gt;0),"-",
_xlfn.LET(
_xlpm.Jour_,IFERROR(TEXT(M$3,"[$-fr-fr]dddd"),0),
_xlpm.RTT1_,IF(COUNTIFS(l_Salaries,$D12,l_RTT1,_xlpm.Jour_)&gt;0,", RTT1",""),
_xlpm.RTT2_,IF(COUNTIFS(l_Salaries,$D12,l_RTT2,_xlpm.Jour_)&gt;0,", RTT2",""),
MID(_xlpm.RTT1_&amp;_xlpm.RTT2_,3,99)
)
)</f>
        <v/>
      </c>
      <c r="N12" s="21" t="str" cm="1">
        <f t="array" ref="N12">IF(OR(ISTEXT(N$3),COUNTIF(l_Feries,N$3)&gt;0),"-",
_xlfn.LET(
_xlpm.Jour_,IFERROR(TEXT(N$3,"[$-fr-fr]dddd"),0),
_xlpm.RTT1_,IF(COUNTIFS(l_Salaries,$D12,l_RTT1,_xlpm.Jour_)&gt;0,", RTT1",""),
_xlpm.RTT2_,IF(COUNTIFS(l_Salaries,$D12,l_RTT2,_xlpm.Jour_)&gt;0,", RTT2",""),
MID(_xlpm.RTT1_&amp;_xlpm.RTT2_,3,99)
)
)</f>
        <v>RTT2</v>
      </c>
      <c r="O12" s="21" t="str" cm="1">
        <f t="array" ref="O12">IF(OR(ISTEXT(O$3),COUNTIF(l_Feries,O$3)&gt;0),"-",
_xlfn.LET(
_xlpm.Jour_,IFERROR(TEXT(O$3,"[$-fr-fr]dddd"),0),
_xlpm.RTT1_,IF(COUNTIFS(l_Salaries,$D12,l_RTT1,_xlpm.Jour_)&gt;0,", RTT1",""),
_xlpm.RTT2_,IF(COUNTIFS(l_Salaries,$D12,l_RTT2,_xlpm.Jour_)&gt;0,", RTT2",""),
MID(_xlpm.RTT1_&amp;_xlpm.RTT2_,3,99)
)
)</f>
        <v/>
      </c>
      <c r="P12" s="21" t="str" cm="1">
        <f t="array" ref="P12">IF(OR(ISTEXT(P$3),COUNTIF(l_Feries,P$3)&gt;0),"-",
_xlfn.LET(
_xlpm.Jour_,IFERROR(TEXT(P$3,"[$-fr-fr]dddd"),0),
_xlpm.RTT1_,IF(COUNTIFS(l_Salaries,$D12,l_RTT1,_xlpm.Jour_)&gt;0,", RTT1",""),
_xlpm.RTT2_,IF(COUNTIFS(l_Salaries,$D12,l_RTT2,_xlpm.Jour_)&gt;0,", RTT2",""),
MID(_xlpm.RTT1_&amp;_xlpm.RTT2_,3,99)
)
)</f>
        <v/>
      </c>
      <c r="Q12" s="21" t="str" cm="1">
        <f t="array" ref="Q12">IF(OR(ISTEXT(Q$3),COUNTIF(l_Feries,Q$3)&gt;0),"-",
_xlfn.LET(
_xlpm.Jour_,IFERROR(TEXT(Q$3,"[$-fr-fr]dddd"),0),
_xlpm.RTT1_,IF(COUNTIFS(l_Salaries,$D12,l_RTT1,_xlpm.Jour_)&gt;0,", RTT1",""),
_xlpm.RTT2_,IF(COUNTIFS(l_Salaries,$D12,l_RTT2,_xlpm.Jour_)&gt;0,", RTT2",""),
MID(_xlpm.RTT1_&amp;_xlpm.RTT2_,3,99)
)
)</f>
        <v/>
      </c>
      <c r="R12" s="21" t="str" cm="1">
        <f t="array" ref="R12">IF(OR(ISTEXT(R$3),COUNTIF(l_Feries,R$3)&gt;0),"-",
_xlfn.LET(
_xlpm.Jour_,IFERROR(TEXT(R$3,"[$-fr-fr]dddd"),0),
_xlpm.RTT1_,IF(COUNTIFS(l_Salaries,$D12,l_RTT1,_xlpm.Jour_)&gt;0,", RTT1",""),
_xlpm.RTT2_,IF(COUNTIFS(l_Salaries,$D12,l_RTT2,_xlpm.Jour_)&gt;0,", RTT2",""),
MID(_xlpm.RTT1_&amp;_xlpm.RTT2_,3,99)
)
)</f>
        <v/>
      </c>
      <c r="S12" s="21" t="str" cm="1">
        <f t="array" ref="S12">IF(OR(ISTEXT(S$3),COUNTIF(l_Feries,S$3)&gt;0),"-",
_xlfn.LET(
_xlpm.Jour_,IFERROR(TEXT(S$3,"[$-fr-fr]dddd"),0),
_xlpm.RTT1_,IF(COUNTIFS(l_Salaries,$D12,l_RTT1,_xlpm.Jour_)&gt;0,", RTT1",""),
_xlpm.RTT2_,IF(COUNTIFS(l_Salaries,$D12,l_RTT2,_xlpm.Jour_)&gt;0,", RTT2",""),
MID(_xlpm.RTT1_&amp;_xlpm.RTT2_,3,99)
)
)</f>
        <v>RTT1</v>
      </c>
      <c r="T12" s="21" t="str" cm="1">
        <f t="array" ref="T12">IF(OR(ISTEXT(T$3),COUNTIF(l_Feries,T$3)&gt;0),"-",
_xlfn.LET(
_xlpm.Jour_,IFERROR(TEXT(T$3,"[$-fr-fr]dddd"),0),
_xlpm.RTT1_,IF(COUNTIFS(l_Salaries,$D12,l_RTT1,_xlpm.Jour_)&gt;0,", RTT1",""),
_xlpm.RTT2_,IF(COUNTIFS(l_Salaries,$D12,l_RTT2,_xlpm.Jour_)&gt;0,", RTT2",""),
MID(_xlpm.RTT1_&amp;_xlpm.RTT2_,3,99)
)
)</f>
        <v/>
      </c>
      <c r="U12" s="21" t="str" cm="1">
        <f t="array" ref="U12">IF(OR(ISTEXT(U$3),COUNTIF(l_Feries,U$3)&gt;0),"-",
_xlfn.LET(
_xlpm.Jour_,IFERROR(TEXT(U$3,"[$-fr-fr]dddd"),0),
_xlpm.RTT1_,IF(COUNTIFS(l_Salaries,$D12,l_RTT1,_xlpm.Jour_)&gt;0,", RTT1",""),
_xlpm.RTT2_,IF(COUNTIFS(l_Salaries,$D12,l_RTT2,_xlpm.Jour_)&gt;0,", RTT2",""),
MID(_xlpm.RTT1_&amp;_xlpm.RTT2_,3,99)
)
)</f>
        <v>RTT2</v>
      </c>
      <c r="V12" s="21" t="str" cm="1">
        <f t="array" ref="V12">IF(OR(ISTEXT(V$3),COUNTIF(l_Feries,V$3)&gt;0),"-",
_xlfn.LET(
_xlpm.Jour_,IFERROR(TEXT(V$3,"[$-fr-fr]dddd"),0),
_xlpm.RTT1_,IF(COUNTIFS(l_Salaries,$D12,l_RTT1,_xlpm.Jour_)&gt;0,", RTT1",""),
_xlpm.RTT2_,IF(COUNTIFS(l_Salaries,$D12,l_RTT2,_xlpm.Jour_)&gt;0,", RTT2",""),
MID(_xlpm.RTT1_&amp;_xlpm.RTT2_,3,99)
)
)</f>
        <v/>
      </c>
      <c r="W12" s="21" t="str" cm="1">
        <f t="array" ref="W12">IF(OR(ISTEXT(W$3),COUNTIF(l_Feries,W$3)&gt;0),"-",
_xlfn.LET(
_xlpm.Jour_,IFERROR(TEXT(W$3,"[$-fr-fr]dddd"),0),
_xlpm.RTT1_,IF(COUNTIFS(l_Salaries,$D12,l_RTT1,_xlpm.Jour_)&gt;0,", RTT1",""),
_xlpm.RTT2_,IF(COUNTIFS(l_Salaries,$D12,l_RTT2,_xlpm.Jour_)&gt;0,", RTT2",""),
MID(_xlpm.RTT1_&amp;_xlpm.RTT2_,3,99)
)
)</f>
        <v/>
      </c>
      <c r="X12" s="21" t="str" cm="1">
        <f t="array" ref="X12">IF(OR(ISTEXT(X$3),COUNTIF(l_Feries,X$3)&gt;0),"-",
_xlfn.LET(
_xlpm.Jour_,IFERROR(TEXT(X$3,"[$-fr-fr]dddd"),0),
_xlpm.RTT1_,IF(COUNTIFS(l_Salaries,$D12,l_RTT1,_xlpm.Jour_)&gt;0,", RTT1",""),
_xlpm.RTT2_,IF(COUNTIFS(l_Salaries,$D12,l_RTT2,_xlpm.Jour_)&gt;0,", RTT2",""),
MID(_xlpm.RTT1_&amp;_xlpm.RTT2_,3,99)
)
)</f>
        <v/>
      </c>
      <c r="Y12" s="21" t="str" cm="1">
        <f t="array" ref="Y12">IF(OR(ISTEXT(Y$3),COUNTIF(l_Feries,Y$3)&gt;0),"-",
_xlfn.LET(
_xlpm.Jour_,IFERROR(TEXT(Y$3,"[$-fr-fr]dddd"),0),
_xlpm.RTT1_,IF(COUNTIFS(l_Salaries,$D12,l_RTT1,_xlpm.Jour_)&gt;0,", RTT1",""),
_xlpm.RTT2_,IF(COUNTIFS(l_Salaries,$D12,l_RTT2,_xlpm.Jour_)&gt;0,", RTT2",""),
MID(_xlpm.RTT1_&amp;_xlpm.RTT2_,3,99)
)
)</f>
        <v/>
      </c>
      <c r="Z12" s="21" t="str" cm="1">
        <f t="array" ref="Z12">IF(OR(ISTEXT(Z$3),COUNTIF(l_Feries,Z$3)&gt;0),"-",
_xlfn.LET(
_xlpm.Jour_,IFERROR(TEXT(Z$3,"[$-fr-fr]dddd"),0),
_xlpm.RTT1_,IF(COUNTIFS(l_Salaries,$D12,l_RTT1,_xlpm.Jour_)&gt;0,", RTT1",""),
_xlpm.RTT2_,IF(COUNTIFS(l_Salaries,$D12,l_RTT2,_xlpm.Jour_)&gt;0,", RTT2",""),
MID(_xlpm.RTT1_&amp;_xlpm.RTT2_,3,99)
)
)</f>
        <v>RTT1</v>
      </c>
      <c r="AA12" s="21" t="str" cm="1">
        <f t="array" ref="AA12">IF(OR(ISTEXT(AA$3),COUNTIF(l_Feries,AA$3)&gt;0),"-",
_xlfn.LET(
_xlpm.Jour_,IFERROR(TEXT(AA$3,"[$-fr-fr]dddd"),0),
_xlpm.RTT1_,IF(COUNTIFS(l_Salaries,$D12,l_RTT1,_xlpm.Jour_)&gt;0,", RTT1",""),
_xlpm.RTT2_,IF(COUNTIFS(l_Salaries,$D12,l_RTT2,_xlpm.Jour_)&gt;0,", RTT2",""),
MID(_xlpm.RTT1_&amp;_xlpm.RTT2_,3,99)
)
)</f>
        <v/>
      </c>
      <c r="AB12" s="21" t="str" cm="1">
        <f t="array" ref="AB12">IF(OR(ISTEXT(AB$3),COUNTIF(l_Feries,AB$3)&gt;0),"-",
_xlfn.LET(
_xlpm.Jour_,IFERROR(TEXT(AB$3,"[$-fr-fr]dddd"),0),
_xlpm.RTT1_,IF(COUNTIFS(l_Salaries,$D12,l_RTT1,_xlpm.Jour_)&gt;0,", RTT1",""),
_xlpm.RTT2_,IF(COUNTIFS(l_Salaries,$D12,l_RTT2,_xlpm.Jour_)&gt;0,", RTT2",""),
MID(_xlpm.RTT1_&amp;_xlpm.RTT2_,3,99)
)
)</f>
        <v>RTT2</v>
      </c>
      <c r="AC12" s="21" t="str" cm="1">
        <f t="array" ref="AC12">IF(OR(ISTEXT(AC$3),COUNTIF(l_Feries,AC$3)&gt;0),"-",
_xlfn.LET(
_xlpm.Jour_,IFERROR(TEXT(AC$3,"[$-fr-fr]dddd"),0),
_xlpm.RTT1_,IF(COUNTIFS(l_Salaries,$D12,l_RTT1,_xlpm.Jour_)&gt;0,", RTT1",""),
_xlpm.RTT2_,IF(COUNTIFS(l_Salaries,$D12,l_RTT2,_xlpm.Jour_)&gt;0,", RTT2",""),
MID(_xlpm.RTT1_&amp;_xlpm.RTT2_,3,99)
)
)</f>
        <v/>
      </c>
      <c r="AD12" s="21" t="str" cm="1">
        <f t="array" ref="AD12">IF(OR(ISTEXT(AD$3),COUNTIF(l_Feries,AD$3)&gt;0),"-",
_xlfn.LET(
_xlpm.Jour_,IFERROR(TEXT(AD$3,"[$-fr-fr]dddd"),0),
_xlpm.RTT1_,IF(COUNTIFS(l_Salaries,$D12,l_RTT1,_xlpm.Jour_)&gt;0,", RTT1",""),
_xlpm.RTT2_,IF(COUNTIFS(l_Salaries,$D12,l_RTT2,_xlpm.Jour_)&gt;0,", RTT2",""),
MID(_xlpm.RTT1_&amp;_xlpm.RTT2_,3,99)
)
)</f>
        <v/>
      </c>
      <c r="AE12" s="21" t="str" cm="1">
        <f t="array" ref="AE12">IF(OR(ISTEXT(AE$3),COUNTIF(l_Feries,AE$3)&gt;0),"-",
_xlfn.LET(
_xlpm.Jour_,IFERROR(TEXT(AE$3,"[$-fr-fr]dddd"),0),
_xlpm.RTT1_,IF(COUNTIFS(l_Salaries,$D12,l_RTT1,_xlpm.Jour_)&gt;0,", RTT1",""),
_xlpm.RTT2_,IF(COUNTIFS(l_Salaries,$D12,l_RTT2,_xlpm.Jour_)&gt;0,", RTT2",""),
MID(_xlpm.RTT1_&amp;_xlpm.RTT2_,3,99)
)
)</f>
        <v/>
      </c>
      <c r="AF12" s="21" t="str" cm="1">
        <f t="array" ref="AF12">IF(OR(ISTEXT(AF$3),COUNTIF(l_Feries,AF$3)&gt;0),"-",
_xlfn.LET(
_xlpm.Jour_,IFERROR(TEXT(AF$3,"[$-fr-fr]dddd"),0),
_xlpm.RTT1_,IF(COUNTIFS(l_Salaries,$D12,l_RTT1,_xlpm.Jour_)&gt;0,", RTT1",""),
_xlpm.RTT2_,IF(COUNTIFS(l_Salaries,$D12,l_RTT2,_xlpm.Jour_)&gt;0,", RTT2",""),
MID(_xlpm.RTT1_&amp;_xlpm.RTT2_,3,99)
)
)</f>
        <v/>
      </c>
      <c r="AG12" s="21" t="str" cm="1">
        <f t="array" ref="AG12">IF(OR(ISTEXT(AG$3),COUNTIF(l_Feries,AG$3)&gt;0),"-",
_xlfn.LET(
_xlpm.Jour_,IFERROR(TEXT(AG$3,"[$-fr-fr]dddd"),0),
_xlpm.RTT1_,IF(COUNTIFS(l_Salaries,$D12,l_RTT1,_xlpm.Jour_)&gt;0,", RTT1",""),
_xlpm.RTT2_,IF(COUNTIFS(l_Salaries,$D12,l_RTT2,_xlpm.Jour_)&gt;0,", RTT2",""),
MID(_xlpm.RTT1_&amp;_xlpm.RTT2_,3,99)
)
)</f>
        <v>RTT1</v>
      </c>
      <c r="AH12" s="21" t="str" cm="1">
        <f t="array" ref="AH12">IF(OR(ISTEXT(AH$3),COUNTIF(l_Feries,AH$3)&gt;0),"-",
_xlfn.LET(
_xlpm.Jour_,IFERROR(TEXT(AH$3,"[$-fr-fr]dddd"),0),
_xlpm.RTT1_,IF(COUNTIFS(l_Salaries,$D12,l_RTT1,_xlpm.Jour_)&gt;0,", RTT1",""),
_xlpm.RTT2_,IF(COUNTIFS(l_Salaries,$D12,l_RTT2,_xlpm.Jour_)&gt;0,", RTT2",""),
MID(_xlpm.RTT1_&amp;_xlpm.RTT2_,3,99)
)
)</f>
        <v/>
      </c>
      <c r="AI12" s="21" t="str" cm="1">
        <f t="array" ref="AI12">IF(OR(ISTEXT(AI$3),COUNTIF(l_Feries,AI$3)&gt;0),"-",
_xlfn.LET(
_xlpm.Jour_,IFERROR(TEXT(AI$3,"[$-fr-fr]dddd"),0),
_xlpm.RTT1_,IF(COUNTIFS(l_Salaries,$D12,l_RTT1,_xlpm.Jour_)&gt;0,", RTT1",""),
_xlpm.RTT2_,IF(COUNTIFS(l_Salaries,$D12,l_RTT2,_xlpm.Jour_)&gt;0,", RTT2",""),
MID(_xlpm.RTT1_&amp;_xlpm.RTT2_,3,99)
)
)</f>
        <v/>
      </c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</row>
    <row r="13" spans="2:858" ht="17.25" thickTop="1" thickBot="1" x14ac:dyDescent="0.3">
      <c r="D13" s="10" t="s">
        <v>28</v>
      </c>
      <c r="E13" s="21" t="str" cm="1">
        <f t="array" ref="E13">IF(OR(ISTEXT(E$3),COUNTIF(l_Feries,E$3)&gt;0),"-",
_xlfn.LET(
_xlpm.Jour_,IFERROR(TEXT(E$3,"[$-fr-fr]dddd"),0),
_xlpm.RTT1_,IF(COUNTIFS(l_Salaries,$D13,l_RTT1,_xlpm.Jour_)&gt;0,", RTT1",""),
_xlpm.RTT2_,IF(COUNTIFS(l_Salaries,$D13,l_RTT2,_xlpm.Jour_)&gt;0,", RTT2",""),
MID(_xlpm.RTT1_&amp;_xlpm.RTT2_,3,99)
)
)</f>
        <v/>
      </c>
      <c r="F13" s="21" t="str" cm="1">
        <f t="array" ref="F13">IF(OR(ISTEXT(F$3),COUNTIF(l_Feries,F$3)&gt;0),"-",
_xlfn.LET(
_xlpm.Jour_,IFERROR(TEXT(F$3,"[$-fr-fr]dddd"),0),
_xlpm.RTT1_,IF(COUNTIFS(l_Salaries,$D13,l_RTT1,_xlpm.Jour_)&gt;0,", RTT1",""),
_xlpm.RTT2_,IF(COUNTIFS(l_Salaries,$D13,l_RTT2,_xlpm.Jour_)&gt;0,", RTT2",""),
MID(_xlpm.RTT1_&amp;_xlpm.RTT2_,3,99)
)
)</f>
        <v/>
      </c>
      <c r="G13" s="21" t="str" cm="1">
        <f t="array" ref="G13">IF(OR(ISTEXT(G$3),COUNTIF(l_Feries,G$3)&gt;0),"-",
_xlfn.LET(
_xlpm.Jour_,IFERROR(TEXT(G$3,"[$-fr-fr]dddd"),0),
_xlpm.RTT1_,IF(COUNTIFS(l_Salaries,$D13,l_RTT1,_xlpm.Jour_)&gt;0,", RTT1",""),
_xlpm.RTT2_,IF(COUNTIFS(l_Salaries,$D13,l_RTT2,_xlpm.Jour_)&gt;0,", RTT2",""),
MID(_xlpm.RTT1_&amp;_xlpm.RTT2_,3,99)
)
)</f>
        <v/>
      </c>
      <c r="H13" s="21" t="str" cm="1">
        <f t="array" ref="H13">IF(OR(ISTEXT(H$3),COUNTIF(l_Feries,H$3)&gt;0),"-",
_xlfn.LET(
_xlpm.Jour_,IFERROR(TEXT(H$3,"[$-fr-fr]dddd"),0),
_xlpm.RTT1_,IF(COUNTIFS(l_Salaries,$D13,l_RTT1,_xlpm.Jour_)&gt;0,", RTT1",""),
_xlpm.RTT2_,IF(COUNTIFS(l_Salaries,$D13,l_RTT2,_xlpm.Jour_)&gt;0,", RTT2",""),
MID(_xlpm.RTT1_&amp;_xlpm.RTT2_,3,99)
)
)</f>
        <v/>
      </c>
      <c r="I13" s="21" t="str" cm="1">
        <f t="array" ref="I13">IF(OR(ISTEXT(I$3),COUNTIF(l_Feries,I$3)&gt;0),"-",
_xlfn.LET(
_xlpm.Jour_,IFERROR(TEXT(I$3,"[$-fr-fr]dddd"),0),
_xlpm.RTT1_,IF(COUNTIFS(l_Salaries,$D13,l_RTT1,_xlpm.Jour_)&gt;0,", RTT1",""),
_xlpm.RTT2_,IF(COUNTIFS(l_Salaries,$D13,l_RTT2,_xlpm.Jour_)&gt;0,", RTT2",""),
MID(_xlpm.RTT1_&amp;_xlpm.RTT2_,3,99)
)
)</f>
        <v>-</v>
      </c>
      <c r="J13" s="21" t="str" cm="1">
        <f t="array" ref="J13">IF(OR(ISTEXT(J$3),COUNTIF(l_Feries,J$3)&gt;0),"-",
_xlfn.LET(
_xlpm.Jour_,IFERROR(TEXT(J$3,"[$-fr-fr]dddd"),0),
_xlpm.RTT1_,IF(COUNTIFS(l_Salaries,$D13,l_RTT1,_xlpm.Jour_)&gt;0,", RTT1",""),
_xlpm.RTT2_,IF(COUNTIFS(l_Salaries,$D13,l_RTT2,_xlpm.Jour_)&gt;0,", RTT2",""),
MID(_xlpm.RTT1_&amp;_xlpm.RTT2_,3,99)
)
)</f>
        <v>-</v>
      </c>
      <c r="K13" s="21" t="str" cm="1">
        <f t="array" ref="K13">IF(OR(ISTEXT(K$3),COUNTIF(l_Feries,K$3)&gt;0),"-",
_xlfn.LET(
_xlpm.Jour_,IFERROR(TEXT(K$3,"[$-fr-fr]dddd"),0),
_xlpm.RTT1_,IF(COUNTIFS(l_Salaries,$D13,l_RTT1,_xlpm.Jour_)&gt;0,", RTT1",""),
_xlpm.RTT2_,IF(COUNTIFS(l_Salaries,$D13,l_RTT2,_xlpm.Jour_)&gt;0,", RTT2",""),
MID(_xlpm.RTT1_&amp;_xlpm.RTT2_,3,99)
)
)</f>
        <v/>
      </c>
      <c r="L13" s="21" t="str" cm="1">
        <f t="array" ref="L13">IF(OR(ISTEXT(L$3),COUNTIF(l_Feries,L$3)&gt;0),"-",
_xlfn.LET(
_xlpm.Jour_,IFERROR(TEXT(L$3,"[$-fr-fr]dddd"),0),
_xlpm.RTT1_,IF(COUNTIFS(l_Salaries,$D13,l_RTT1,_xlpm.Jour_)&gt;0,", RTT1",""),
_xlpm.RTT2_,IF(COUNTIFS(l_Salaries,$D13,l_RTT2,_xlpm.Jour_)&gt;0,", RTT2",""),
MID(_xlpm.RTT1_&amp;_xlpm.RTT2_,3,99)
)
)</f>
        <v/>
      </c>
      <c r="M13" s="21" t="str" cm="1">
        <f t="array" ref="M13">IF(OR(ISTEXT(M$3),COUNTIF(l_Feries,M$3)&gt;0),"-",
_xlfn.LET(
_xlpm.Jour_,IFERROR(TEXT(M$3,"[$-fr-fr]dddd"),0),
_xlpm.RTT1_,IF(COUNTIFS(l_Salaries,$D13,l_RTT1,_xlpm.Jour_)&gt;0,", RTT1",""),
_xlpm.RTT2_,IF(COUNTIFS(l_Salaries,$D13,l_RTT2,_xlpm.Jour_)&gt;0,", RTT2",""),
MID(_xlpm.RTT1_&amp;_xlpm.RTT2_,3,99)
)
)</f>
        <v/>
      </c>
      <c r="N13" s="21" t="str" cm="1">
        <f t="array" ref="N13">IF(OR(ISTEXT(N$3),COUNTIF(l_Feries,N$3)&gt;0),"-",
_xlfn.LET(
_xlpm.Jour_,IFERROR(TEXT(N$3,"[$-fr-fr]dddd"),0),
_xlpm.RTT1_,IF(COUNTIFS(l_Salaries,$D13,l_RTT1,_xlpm.Jour_)&gt;0,", RTT1",""),
_xlpm.RTT2_,IF(COUNTIFS(l_Salaries,$D13,l_RTT2,_xlpm.Jour_)&gt;0,", RTT2",""),
MID(_xlpm.RTT1_&amp;_xlpm.RTT2_,3,99)
)
)</f>
        <v/>
      </c>
      <c r="O13" s="21" t="str" cm="1">
        <f t="array" ref="O13">IF(OR(ISTEXT(O$3),COUNTIF(l_Feries,O$3)&gt;0),"-",
_xlfn.LET(
_xlpm.Jour_,IFERROR(TEXT(O$3,"[$-fr-fr]dddd"),0),
_xlpm.RTT1_,IF(COUNTIFS(l_Salaries,$D13,l_RTT1,_xlpm.Jour_)&gt;0,", RTT1",""),
_xlpm.RTT2_,IF(COUNTIFS(l_Salaries,$D13,l_RTT2,_xlpm.Jour_)&gt;0,", RTT2",""),
MID(_xlpm.RTT1_&amp;_xlpm.RTT2_,3,99)
)
)</f>
        <v/>
      </c>
      <c r="P13" s="21" t="str" cm="1">
        <f t="array" ref="P13">IF(OR(ISTEXT(P$3),COUNTIF(l_Feries,P$3)&gt;0),"-",
_xlfn.LET(
_xlpm.Jour_,IFERROR(TEXT(P$3,"[$-fr-fr]dddd"),0),
_xlpm.RTT1_,IF(COUNTIFS(l_Salaries,$D13,l_RTT1,_xlpm.Jour_)&gt;0,", RTT1",""),
_xlpm.RTT2_,IF(COUNTIFS(l_Salaries,$D13,l_RTT2,_xlpm.Jour_)&gt;0,", RTT2",""),
MID(_xlpm.RTT1_&amp;_xlpm.RTT2_,3,99)
)
)</f>
        <v/>
      </c>
      <c r="Q13" s="21" t="str" cm="1">
        <f t="array" ref="Q13">IF(OR(ISTEXT(Q$3),COUNTIF(l_Feries,Q$3)&gt;0),"-",
_xlfn.LET(
_xlpm.Jour_,IFERROR(TEXT(Q$3,"[$-fr-fr]dddd"),0),
_xlpm.RTT1_,IF(COUNTIFS(l_Salaries,$D13,l_RTT1,_xlpm.Jour_)&gt;0,", RTT1",""),
_xlpm.RTT2_,IF(COUNTIFS(l_Salaries,$D13,l_RTT2,_xlpm.Jour_)&gt;0,", RTT2",""),
MID(_xlpm.RTT1_&amp;_xlpm.RTT2_,3,99)
)
)</f>
        <v/>
      </c>
      <c r="R13" s="21" t="str" cm="1">
        <f t="array" ref="R13">IF(OR(ISTEXT(R$3),COUNTIF(l_Feries,R$3)&gt;0),"-",
_xlfn.LET(
_xlpm.Jour_,IFERROR(TEXT(R$3,"[$-fr-fr]dddd"),0),
_xlpm.RTT1_,IF(COUNTIFS(l_Salaries,$D13,l_RTT1,_xlpm.Jour_)&gt;0,", RTT1",""),
_xlpm.RTT2_,IF(COUNTIFS(l_Salaries,$D13,l_RTT2,_xlpm.Jour_)&gt;0,", RTT2",""),
MID(_xlpm.RTT1_&amp;_xlpm.RTT2_,3,99)
)
)</f>
        <v/>
      </c>
      <c r="S13" s="21" t="str" cm="1">
        <f t="array" ref="S13">IF(OR(ISTEXT(S$3),COUNTIF(l_Feries,S$3)&gt;0),"-",
_xlfn.LET(
_xlpm.Jour_,IFERROR(TEXT(S$3,"[$-fr-fr]dddd"),0),
_xlpm.RTT1_,IF(COUNTIFS(l_Salaries,$D13,l_RTT1,_xlpm.Jour_)&gt;0,", RTT1",""),
_xlpm.RTT2_,IF(COUNTIFS(l_Salaries,$D13,l_RTT2,_xlpm.Jour_)&gt;0,", RTT2",""),
MID(_xlpm.RTT1_&amp;_xlpm.RTT2_,3,99)
)
)</f>
        <v/>
      </c>
      <c r="T13" s="21" t="str" cm="1">
        <f t="array" ref="T13">IF(OR(ISTEXT(T$3),COUNTIF(l_Feries,T$3)&gt;0),"-",
_xlfn.LET(
_xlpm.Jour_,IFERROR(TEXT(T$3,"[$-fr-fr]dddd"),0),
_xlpm.RTT1_,IF(COUNTIFS(l_Salaries,$D13,l_RTT1,_xlpm.Jour_)&gt;0,", RTT1",""),
_xlpm.RTT2_,IF(COUNTIFS(l_Salaries,$D13,l_RTT2,_xlpm.Jour_)&gt;0,", RTT2",""),
MID(_xlpm.RTT1_&amp;_xlpm.RTT2_,3,99)
)
)</f>
        <v/>
      </c>
      <c r="U13" s="21" t="str" cm="1">
        <f t="array" ref="U13">IF(OR(ISTEXT(U$3),COUNTIF(l_Feries,U$3)&gt;0),"-",
_xlfn.LET(
_xlpm.Jour_,IFERROR(TEXT(U$3,"[$-fr-fr]dddd"),0),
_xlpm.RTT1_,IF(COUNTIFS(l_Salaries,$D13,l_RTT1,_xlpm.Jour_)&gt;0,", RTT1",""),
_xlpm.RTT2_,IF(COUNTIFS(l_Salaries,$D13,l_RTT2,_xlpm.Jour_)&gt;0,", RTT2",""),
MID(_xlpm.RTT1_&amp;_xlpm.RTT2_,3,99)
)
)</f>
        <v/>
      </c>
      <c r="V13" s="21" t="str" cm="1">
        <f t="array" ref="V13">IF(OR(ISTEXT(V$3),COUNTIF(l_Feries,V$3)&gt;0),"-",
_xlfn.LET(
_xlpm.Jour_,IFERROR(TEXT(V$3,"[$-fr-fr]dddd"),0),
_xlpm.RTT1_,IF(COUNTIFS(l_Salaries,$D13,l_RTT1,_xlpm.Jour_)&gt;0,", RTT1",""),
_xlpm.RTT2_,IF(COUNTIFS(l_Salaries,$D13,l_RTT2,_xlpm.Jour_)&gt;0,", RTT2",""),
MID(_xlpm.RTT1_&amp;_xlpm.RTT2_,3,99)
)
)</f>
        <v/>
      </c>
      <c r="W13" s="21" t="str" cm="1">
        <f t="array" ref="W13">IF(OR(ISTEXT(W$3),COUNTIF(l_Feries,W$3)&gt;0),"-",
_xlfn.LET(
_xlpm.Jour_,IFERROR(TEXT(W$3,"[$-fr-fr]dddd"),0),
_xlpm.RTT1_,IF(COUNTIFS(l_Salaries,$D13,l_RTT1,_xlpm.Jour_)&gt;0,", RTT1",""),
_xlpm.RTT2_,IF(COUNTIFS(l_Salaries,$D13,l_RTT2,_xlpm.Jour_)&gt;0,", RTT2",""),
MID(_xlpm.RTT1_&amp;_xlpm.RTT2_,3,99)
)
)</f>
        <v/>
      </c>
      <c r="X13" s="21" t="str" cm="1">
        <f t="array" ref="X13">IF(OR(ISTEXT(X$3),COUNTIF(l_Feries,X$3)&gt;0),"-",
_xlfn.LET(
_xlpm.Jour_,IFERROR(TEXT(X$3,"[$-fr-fr]dddd"),0),
_xlpm.RTT1_,IF(COUNTIFS(l_Salaries,$D13,l_RTT1,_xlpm.Jour_)&gt;0,", RTT1",""),
_xlpm.RTT2_,IF(COUNTIFS(l_Salaries,$D13,l_RTT2,_xlpm.Jour_)&gt;0,", RTT2",""),
MID(_xlpm.RTT1_&amp;_xlpm.RTT2_,3,99)
)
)</f>
        <v/>
      </c>
      <c r="Y13" s="21" t="str" cm="1">
        <f t="array" ref="Y13">IF(OR(ISTEXT(Y$3),COUNTIF(l_Feries,Y$3)&gt;0),"-",
_xlfn.LET(
_xlpm.Jour_,IFERROR(TEXT(Y$3,"[$-fr-fr]dddd"),0),
_xlpm.RTT1_,IF(COUNTIFS(l_Salaries,$D13,l_RTT1,_xlpm.Jour_)&gt;0,", RTT1",""),
_xlpm.RTT2_,IF(COUNTIFS(l_Salaries,$D13,l_RTT2,_xlpm.Jour_)&gt;0,", RTT2",""),
MID(_xlpm.RTT1_&amp;_xlpm.RTT2_,3,99)
)
)</f>
        <v/>
      </c>
      <c r="Z13" s="21" t="str" cm="1">
        <f t="array" ref="Z13">IF(OR(ISTEXT(Z$3),COUNTIF(l_Feries,Z$3)&gt;0),"-",
_xlfn.LET(
_xlpm.Jour_,IFERROR(TEXT(Z$3,"[$-fr-fr]dddd"),0),
_xlpm.RTT1_,IF(COUNTIFS(l_Salaries,$D13,l_RTT1,_xlpm.Jour_)&gt;0,", RTT1",""),
_xlpm.RTT2_,IF(COUNTIFS(l_Salaries,$D13,l_RTT2,_xlpm.Jour_)&gt;0,", RTT2",""),
MID(_xlpm.RTT1_&amp;_xlpm.RTT2_,3,99)
)
)</f>
        <v/>
      </c>
      <c r="AA13" s="21" t="str" cm="1">
        <f t="array" ref="AA13">IF(OR(ISTEXT(AA$3),COUNTIF(l_Feries,AA$3)&gt;0),"-",
_xlfn.LET(
_xlpm.Jour_,IFERROR(TEXT(AA$3,"[$-fr-fr]dddd"),0),
_xlpm.RTT1_,IF(COUNTIFS(l_Salaries,$D13,l_RTT1,_xlpm.Jour_)&gt;0,", RTT1",""),
_xlpm.RTT2_,IF(COUNTIFS(l_Salaries,$D13,l_RTT2,_xlpm.Jour_)&gt;0,", RTT2",""),
MID(_xlpm.RTT1_&amp;_xlpm.RTT2_,3,99)
)
)</f>
        <v/>
      </c>
      <c r="AB13" s="21" t="str" cm="1">
        <f t="array" ref="AB13">IF(OR(ISTEXT(AB$3),COUNTIF(l_Feries,AB$3)&gt;0),"-",
_xlfn.LET(
_xlpm.Jour_,IFERROR(TEXT(AB$3,"[$-fr-fr]dddd"),0),
_xlpm.RTT1_,IF(COUNTIFS(l_Salaries,$D13,l_RTT1,_xlpm.Jour_)&gt;0,", RTT1",""),
_xlpm.RTT2_,IF(COUNTIFS(l_Salaries,$D13,l_RTT2,_xlpm.Jour_)&gt;0,", RTT2",""),
MID(_xlpm.RTT1_&amp;_xlpm.RTT2_,3,99)
)
)</f>
        <v/>
      </c>
      <c r="AC13" s="21" t="str" cm="1">
        <f t="array" ref="AC13">IF(OR(ISTEXT(AC$3),COUNTIF(l_Feries,AC$3)&gt;0),"-",
_xlfn.LET(
_xlpm.Jour_,IFERROR(TEXT(AC$3,"[$-fr-fr]dddd"),0),
_xlpm.RTT1_,IF(COUNTIFS(l_Salaries,$D13,l_RTT1,_xlpm.Jour_)&gt;0,", RTT1",""),
_xlpm.RTT2_,IF(COUNTIFS(l_Salaries,$D13,l_RTT2,_xlpm.Jour_)&gt;0,", RTT2",""),
MID(_xlpm.RTT1_&amp;_xlpm.RTT2_,3,99)
)
)</f>
        <v/>
      </c>
      <c r="AD13" s="21" t="str" cm="1">
        <f t="array" ref="AD13">IF(OR(ISTEXT(AD$3),COUNTIF(l_Feries,AD$3)&gt;0),"-",
_xlfn.LET(
_xlpm.Jour_,IFERROR(TEXT(AD$3,"[$-fr-fr]dddd"),0),
_xlpm.RTT1_,IF(COUNTIFS(l_Salaries,$D13,l_RTT1,_xlpm.Jour_)&gt;0,", RTT1",""),
_xlpm.RTT2_,IF(COUNTIFS(l_Salaries,$D13,l_RTT2,_xlpm.Jour_)&gt;0,", RTT2",""),
MID(_xlpm.RTT1_&amp;_xlpm.RTT2_,3,99)
)
)</f>
        <v/>
      </c>
      <c r="AE13" s="21" t="str" cm="1">
        <f t="array" ref="AE13">IF(OR(ISTEXT(AE$3),COUNTIF(l_Feries,AE$3)&gt;0),"-",
_xlfn.LET(
_xlpm.Jour_,IFERROR(TEXT(AE$3,"[$-fr-fr]dddd"),0),
_xlpm.RTT1_,IF(COUNTIFS(l_Salaries,$D13,l_RTT1,_xlpm.Jour_)&gt;0,", RTT1",""),
_xlpm.RTT2_,IF(COUNTIFS(l_Salaries,$D13,l_RTT2,_xlpm.Jour_)&gt;0,", RTT2",""),
MID(_xlpm.RTT1_&amp;_xlpm.RTT2_,3,99)
)
)</f>
        <v/>
      </c>
      <c r="AF13" s="21" t="str" cm="1">
        <f t="array" ref="AF13">IF(OR(ISTEXT(AF$3),COUNTIF(l_Feries,AF$3)&gt;0),"-",
_xlfn.LET(
_xlpm.Jour_,IFERROR(TEXT(AF$3,"[$-fr-fr]dddd"),0),
_xlpm.RTT1_,IF(COUNTIFS(l_Salaries,$D13,l_RTT1,_xlpm.Jour_)&gt;0,", RTT1",""),
_xlpm.RTT2_,IF(COUNTIFS(l_Salaries,$D13,l_RTT2,_xlpm.Jour_)&gt;0,", RTT2",""),
MID(_xlpm.RTT1_&amp;_xlpm.RTT2_,3,99)
)
)</f>
        <v/>
      </c>
      <c r="AG13" s="21" t="str" cm="1">
        <f t="array" ref="AG13">IF(OR(ISTEXT(AG$3),COUNTIF(l_Feries,AG$3)&gt;0),"-",
_xlfn.LET(
_xlpm.Jour_,IFERROR(TEXT(AG$3,"[$-fr-fr]dddd"),0),
_xlpm.RTT1_,IF(COUNTIFS(l_Salaries,$D13,l_RTT1,_xlpm.Jour_)&gt;0,", RTT1",""),
_xlpm.RTT2_,IF(COUNTIFS(l_Salaries,$D13,l_RTT2,_xlpm.Jour_)&gt;0,", RTT2",""),
MID(_xlpm.RTT1_&amp;_xlpm.RTT2_,3,99)
)
)</f>
        <v/>
      </c>
      <c r="AH13" s="21" t="str" cm="1">
        <f t="array" ref="AH13">IF(OR(ISTEXT(AH$3),COUNTIF(l_Feries,AH$3)&gt;0),"-",
_xlfn.LET(
_xlpm.Jour_,IFERROR(TEXT(AH$3,"[$-fr-fr]dddd"),0),
_xlpm.RTT1_,IF(COUNTIFS(l_Salaries,$D13,l_RTT1,_xlpm.Jour_)&gt;0,", RTT1",""),
_xlpm.RTT2_,IF(COUNTIFS(l_Salaries,$D13,l_RTT2,_xlpm.Jour_)&gt;0,", RTT2",""),
MID(_xlpm.RTT1_&amp;_xlpm.RTT2_,3,99)
)
)</f>
        <v/>
      </c>
      <c r="AI13" s="21" t="str" cm="1">
        <f t="array" ref="AI13">IF(OR(ISTEXT(AI$3),COUNTIF(l_Feries,AI$3)&gt;0),"-",
_xlfn.LET(
_xlpm.Jour_,IFERROR(TEXT(AI$3,"[$-fr-fr]dddd"),0),
_xlpm.RTT1_,IF(COUNTIFS(l_Salaries,$D13,l_RTT1,_xlpm.Jour_)&gt;0,", RTT1",""),
_xlpm.RTT2_,IF(COUNTIFS(l_Salaries,$D13,l_RTT2,_xlpm.Jour_)&gt;0,", RTT2",""),
MID(_xlpm.RTT1_&amp;_xlpm.RTT2_,3,99)
)
)</f>
        <v/>
      </c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</row>
    <row r="14" spans="2:858" ht="17.25" thickTop="1" thickBot="1" x14ac:dyDescent="0.3">
      <c r="D14" s="10" t="s">
        <v>29</v>
      </c>
      <c r="E14" s="21" t="str" cm="1">
        <f t="array" ref="E14">IF(OR(ISTEXT(E$3),COUNTIF(l_Feries,E$3)&gt;0),"-",
_xlfn.LET(
_xlpm.Jour_,IFERROR(TEXT(E$3,"[$-fr-fr]dddd"),0),
_xlpm.RTT1_,IF(COUNTIFS(l_Salaries,$D14,l_RTT1,_xlpm.Jour_)&gt;0,", RTT1",""),
_xlpm.RTT2_,IF(COUNTIFS(l_Salaries,$D14,l_RTT2,_xlpm.Jour_)&gt;0,", RTT2",""),
MID(_xlpm.RTT1_&amp;_xlpm.RTT2_,3,99)
)
)</f>
        <v/>
      </c>
      <c r="F14" s="21" t="str" cm="1">
        <f t="array" ref="F14">IF(OR(ISTEXT(F$3),COUNTIF(l_Feries,F$3)&gt;0),"-",
_xlfn.LET(
_xlpm.Jour_,IFERROR(TEXT(F$3,"[$-fr-fr]dddd"),0),
_xlpm.RTT1_,IF(COUNTIFS(l_Salaries,$D14,l_RTT1,_xlpm.Jour_)&gt;0,", RTT1",""),
_xlpm.RTT2_,IF(COUNTIFS(l_Salaries,$D14,l_RTT2,_xlpm.Jour_)&gt;0,", RTT2",""),
MID(_xlpm.RTT1_&amp;_xlpm.RTT2_,3,99)
)
)</f>
        <v/>
      </c>
      <c r="G14" s="21" t="str" cm="1">
        <f t="array" ref="G14">IF(OR(ISTEXT(G$3),COUNTIF(l_Feries,G$3)&gt;0),"-",
_xlfn.LET(
_xlpm.Jour_,IFERROR(TEXT(G$3,"[$-fr-fr]dddd"),0),
_xlpm.RTT1_,IF(COUNTIFS(l_Salaries,$D14,l_RTT1,_xlpm.Jour_)&gt;0,", RTT1",""),
_xlpm.RTT2_,IF(COUNTIFS(l_Salaries,$D14,l_RTT2,_xlpm.Jour_)&gt;0,", RTT2",""),
MID(_xlpm.RTT1_&amp;_xlpm.RTT2_,3,99)
)
)</f>
        <v/>
      </c>
      <c r="H14" s="21" t="str" cm="1">
        <f t="array" ref="H14">IF(OR(ISTEXT(H$3),COUNTIF(l_Feries,H$3)&gt;0),"-",
_xlfn.LET(
_xlpm.Jour_,IFERROR(TEXT(H$3,"[$-fr-fr]dddd"),0),
_xlpm.RTT1_,IF(COUNTIFS(l_Salaries,$D14,l_RTT1,_xlpm.Jour_)&gt;0,", RTT1",""),
_xlpm.RTT2_,IF(COUNTIFS(l_Salaries,$D14,l_RTT2,_xlpm.Jour_)&gt;0,", RTT2",""),
MID(_xlpm.RTT1_&amp;_xlpm.RTT2_,3,99)
)
)</f>
        <v/>
      </c>
      <c r="I14" s="21" t="str" cm="1">
        <f t="array" ref="I14">IF(OR(ISTEXT(I$3),COUNTIF(l_Feries,I$3)&gt;0),"-",
_xlfn.LET(
_xlpm.Jour_,IFERROR(TEXT(I$3,"[$-fr-fr]dddd"),0),
_xlpm.RTT1_,IF(COUNTIFS(l_Salaries,$D14,l_RTT1,_xlpm.Jour_)&gt;0,", RTT1",""),
_xlpm.RTT2_,IF(COUNTIFS(l_Salaries,$D14,l_RTT2,_xlpm.Jour_)&gt;0,", RTT2",""),
MID(_xlpm.RTT1_&amp;_xlpm.RTT2_,3,99)
)
)</f>
        <v>-</v>
      </c>
      <c r="J14" s="21" t="str" cm="1">
        <f t="array" ref="J14">IF(OR(ISTEXT(J$3),COUNTIF(l_Feries,J$3)&gt;0),"-",
_xlfn.LET(
_xlpm.Jour_,IFERROR(TEXT(J$3,"[$-fr-fr]dddd"),0),
_xlpm.RTT1_,IF(COUNTIFS(l_Salaries,$D14,l_RTT1,_xlpm.Jour_)&gt;0,", RTT1",""),
_xlpm.RTT2_,IF(COUNTIFS(l_Salaries,$D14,l_RTT2,_xlpm.Jour_)&gt;0,", RTT2",""),
MID(_xlpm.RTT1_&amp;_xlpm.RTT2_,3,99)
)
)</f>
        <v>-</v>
      </c>
      <c r="K14" s="21" t="str" cm="1">
        <f t="array" ref="K14">IF(OR(ISTEXT(K$3),COUNTIF(l_Feries,K$3)&gt;0),"-",
_xlfn.LET(
_xlpm.Jour_,IFERROR(TEXT(K$3,"[$-fr-fr]dddd"),0),
_xlpm.RTT1_,IF(COUNTIFS(l_Salaries,$D14,l_RTT1,_xlpm.Jour_)&gt;0,", RTT1",""),
_xlpm.RTT2_,IF(COUNTIFS(l_Salaries,$D14,l_RTT2,_xlpm.Jour_)&gt;0,", RTT2",""),
MID(_xlpm.RTT1_&amp;_xlpm.RTT2_,3,99)
)
)</f>
        <v>RTT1</v>
      </c>
      <c r="L14" s="21" t="str" cm="1">
        <f t="array" ref="L14">IF(OR(ISTEXT(L$3),COUNTIF(l_Feries,L$3)&gt;0),"-",
_xlfn.LET(
_xlpm.Jour_,IFERROR(TEXT(L$3,"[$-fr-fr]dddd"),0),
_xlpm.RTT1_,IF(COUNTIFS(l_Salaries,$D14,l_RTT1,_xlpm.Jour_)&gt;0,", RTT1",""),
_xlpm.RTT2_,IF(COUNTIFS(l_Salaries,$D14,l_RTT2,_xlpm.Jour_)&gt;0,", RTT2",""),
MID(_xlpm.RTT1_&amp;_xlpm.RTT2_,3,99)
)
)</f>
        <v/>
      </c>
      <c r="M14" s="21" t="str" cm="1">
        <f t="array" ref="M14">IF(OR(ISTEXT(M$3),COUNTIF(l_Feries,M$3)&gt;0),"-",
_xlfn.LET(
_xlpm.Jour_,IFERROR(TEXT(M$3,"[$-fr-fr]dddd"),0),
_xlpm.RTT1_,IF(COUNTIFS(l_Salaries,$D14,l_RTT1,_xlpm.Jour_)&gt;0,", RTT1",""),
_xlpm.RTT2_,IF(COUNTIFS(l_Salaries,$D14,l_RTT2,_xlpm.Jour_)&gt;0,", RTT2",""),
MID(_xlpm.RTT1_&amp;_xlpm.RTT2_,3,99)
)
)</f>
        <v/>
      </c>
      <c r="N14" s="21" t="str" cm="1">
        <f t="array" ref="N14">IF(OR(ISTEXT(N$3),COUNTIF(l_Feries,N$3)&gt;0),"-",
_xlfn.LET(
_xlpm.Jour_,IFERROR(TEXT(N$3,"[$-fr-fr]dddd"),0),
_xlpm.RTT1_,IF(COUNTIFS(l_Salaries,$D14,l_RTT1,_xlpm.Jour_)&gt;0,", RTT1",""),
_xlpm.RTT2_,IF(COUNTIFS(l_Salaries,$D14,l_RTT2,_xlpm.Jour_)&gt;0,", RTT2",""),
MID(_xlpm.RTT1_&amp;_xlpm.RTT2_,3,99)
)
)</f>
        <v/>
      </c>
      <c r="O14" s="21" t="str" cm="1">
        <f t="array" ref="O14">IF(OR(ISTEXT(O$3),COUNTIF(l_Feries,O$3)&gt;0),"-",
_xlfn.LET(
_xlpm.Jour_,IFERROR(TEXT(O$3,"[$-fr-fr]dddd"),0),
_xlpm.RTT1_,IF(COUNTIFS(l_Salaries,$D14,l_RTT1,_xlpm.Jour_)&gt;0,", RTT1",""),
_xlpm.RTT2_,IF(COUNTIFS(l_Salaries,$D14,l_RTT2,_xlpm.Jour_)&gt;0,", RTT2",""),
MID(_xlpm.RTT1_&amp;_xlpm.RTT2_,3,99)
)
)</f>
        <v/>
      </c>
      <c r="P14" s="21" t="str" cm="1">
        <f t="array" ref="P14">IF(OR(ISTEXT(P$3),COUNTIF(l_Feries,P$3)&gt;0),"-",
_xlfn.LET(
_xlpm.Jour_,IFERROR(TEXT(P$3,"[$-fr-fr]dddd"),0),
_xlpm.RTT1_,IF(COUNTIFS(l_Salaries,$D14,l_RTT1,_xlpm.Jour_)&gt;0,", RTT1",""),
_xlpm.RTT2_,IF(COUNTIFS(l_Salaries,$D14,l_RTT2,_xlpm.Jour_)&gt;0,", RTT2",""),
MID(_xlpm.RTT1_&amp;_xlpm.RTT2_,3,99)
)
)</f>
        <v/>
      </c>
      <c r="Q14" s="21" t="str" cm="1">
        <f t="array" ref="Q14">IF(OR(ISTEXT(Q$3),COUNTIF(l_Feries,Q$3)&gt;0),"-",
_xlfn.LET(
_xlpm.Jour_,IFERROR(TEXT(Q$3,"[$-fr-fr]dddd"),0),
_xlpm.RTT1_,IF(COUNTIFS(l_Salaries,$D14,l_RTT1,_xlpm.Jour_)&gt;0,", RTT1",""),
_xlpm.RTT2_,IF(COUNTIFS(l_Salaries,$D14,l_RTT2,_xlpm.Jour_)&gt;0,", RTT2",""),
MID(_xlpm.RTT1_&amp;_xlpm.RTT2_,3,99)
)
)</f>
        <v/>
      </c>
      <c r="R14" s="21" t="str" cm="1">
        <f t="array" ref="R14">IF(OR(ISTEXT(R$3),COUNTIF(l_Feries,R$3)&gt;0),"-",
_xlfn.LET(
_xlpm.Jour_,IFERROR(TEXT(R$3,"[$-fr-fr]dddd"),0),
_xlpm.RTT1_,IF(COUNTIFS(l_Salaries,$D14,l_RTT1,_xlpm.Jour_)&gt;0,", RTT1",""),
_xlpm.RTT2_,IF(COUNTIFS(l_Salaries,$D14,l_RTT2,_xlpm.Jour_)&gt;0,", RTT2",""),
MID(_xlpm.RTT1_&amp;_xlpm.RTT2_,3,99)
)
)</f>
        <v>RTT1</v>
      </c>
      <c r="S14" s="21" t="str" cm="1">
        <f t="array" ref="S14">IF(OR(ISTEXT(S$3),COUNTIF(l_Feries,S$3)&gt;0),"-",
_xlfn.LET(
_xlpm.Jour_,IFERROR(TEXT(S$3,"[$-fr-fr]dddd"),0),
_xlpm.RTT1_,IF(COUNTIFS(l_Salaries,$D14,l_RTT1,_xlpm.Jour_)&gt;0,", RTT1",""),
_xlpm.RTT2_,IF(COUNTIFS(l_Salaries,$D14,l_RTT2,_xlpm.Jour_)&gt;0,", RTT2",""),
MID(_xlpm.RTT1_&amp;_xlpm.RTT2_,3,99)
)
)</f>
        <v/>
      </c>
      <c r="T14" s="21" t="str" cm="1">
        <f t="array" ref="T14">IF(OR(ISTEXT(T$3),COUNTIF(l_Feries,T$3)&gt;0),"-",
_xlfn.LET(
_xlpm.Jour_,IFERROR(TEXT(T$3,"[$-fr-fr]dddd"),0),
_xlpm.RTT1_,IF(COUNTIFS(l_Salaries,$D14,l_RTT1,_xlpm.Jour_)&gt;0,", RTT1",""),
_xlpm.RTT2_,IF(COUNTIFS(l_Salaries,$D14,l_RTT2,_xlpm.Jour_)&gt;0,", RTT2",""),
MID(_xlpm.RTT1_&amp;_xlpm.RTT2_,3,99)
)
)</f>
        <v/>
      </c>
      <c r="U14" s="21" t="str" cm="1">
        <f t="array" ref="U14">IF(OR(ISTEXT(U$3),COUNTIF(l_Feries,U$3)&gt;0),"-",
_xlfn.LET(
_xlpm.Jour_,IFERROR(TEXT(U$3,"[$-fr-fr]dddd"),0),
_xlpm.RTT1_,IF(COUNTIFS(l_Salaries,$D14,l_RTT1,_xlpm.Jour_)&gt;0,", RTT1",""),
_xlpm.RTT2_,IF(COUNTIFS(l_Salaries,$D14,l_RTT2,_xlpm.Jour_)&gt;0,", RTT2",""),
MID(_xlpm.RTT1_&amp;_xlpm.RTT2_,3,99)
)
)</f>
        <v/>
      </c>
      <c r="V14" s="21" t="str" cm="1">
        <f t="array" ref="V14">IF(OR(ISTEXT(V$3),COUNTIF(l_Feries,V$3)&gt;0),"-",
_xlfn.LET(
_xlpm.Jour_,IFERROR(TEXT(V$3,"[$-fr-fr]dddd"),0),
_xlpm.RTT1_,IF(COUNTIFS(l_Salaries,$D14,l_RTT1,_xlpm.Jour_)&gt;0,", RTT1",""),
_xlpm.RTT2_,IF(COUNTIFS(l_Salaries,$D14,l_RTT2,_xlpm.Jour_)&gt;0,", RTT2",""),
MID(_xlpm.RTT1_&amp;_xlpm.RTT2_,3,99)
)
)</f>
        <v/>
      </c>
      <c r="W14" s="21" t="str" cm="1">
        <f t="array" ref="W14">IF(OR(ISTEXT(W$3),COUNTIF(l_Feries,W$3)&gt;0),"-",
_xlfn.LET(
_xlpm.Jour_,IFERROR(TEXT(W$3,"[$-fr-fr]dddd"),0),
_xlpm.RTT1_,IF(COUNTIFS(l_Salaries,$D14,l_RTT1,_xlpm.Jour_)&gt;0,", RTT1",""),
_xlpm.RTT2_,IF(COUNTIFS(l_Salaries,$D14,l_RTT2,_xlpm.Jour_)&gt;0,", RTT2",""),
MID(_xlpm.RTT1_&amp;_xlpm.RTT2_,3,99)
)
)</f>
        <v/>
      </c>
      <c r="X14" s="21" t="str" cm="1">
        <f t="array" ref="X14">IF(OR(ISTEXT(X$3),COUNTIF(l_Feries,X$3)&gt;0),"-",
_xlfn.LET(
_xlpm.Jour_,IFERROR(TEXT(X$3,"[$-fr-fr]dddd"),0),
_xlpm.RTT1_,IF(COUNTIFS(l_Salaries,$D14,l_RTT1,_xlpm.Jour_)&gt;0,", RTT1",""),
_xlpm.RTT2_,IF(COUNTIFS(l_Salaries,$D14,l_RTT2,_xlpm.Jour_)&gt;0,", RTT2",""),
MID(_xlpm.RTT1_&amp;_xlpm.RTT2_,3,99)
)
)</f>
        <v/>
      </c>
      <c r="Y14" s="21" t="str" cm="1">
        <f t="array" ref="Y14">IF(OR(ISTEXT(Y$3),COUNTIF(l_Feries,Y$3)&gt;0),"-",
_xlfn.LET(
_xlpm.Jour_,IFERROR(TEXT(Y$3,"[$-fr-fr]dddd"),0),
_xlpm.RTT1_,IF(COUNTIFS(l_Salaries,$D14,l_RTT1,_xlpm.Jour_)&gt;0,", RTT1",""),
_xlpm.RTT2_,IF(COUNTIFS(l_Salaries,$D14,l_RTT2,_xlpm.Jour_)&gt;0,", RTT2",""),
MID(_xlpm.RTT1_&amp;_xlpm.RTT2_,3,99)
)
)</f>
        <v>RTT1</v>
      </c>
      <c r="Z14" s="21" t="str" cm="1">
        <f t="array" ref="Z14">IF(OR(ISTEXT(Z$3),COUNTIF(l_Feries,Z$3)&gt;0),"-",
_xlfn.LET(
_xlpm.Jour_,IFERROR(TEXT(Z$3,"[$-fr-fr]dddd"),0),
_xlpm.RTT1_,IF(COUNTIFS(l_Salaries,$D14,l_RTT1,_xlpm.Jour_)&gt;0,", RTT1",""),
_xlpm.RTT2_,IF(COUNTIFS(l_Salaries,$D14,l_RTT2,_xlpm.Jour_)&gt;0,", RTT2",""),
MID(_xlpm.RTT1_&amp;_xlpm.RTT2_,3,99)
)
)</f>
        <v/>
      </c>
      <c r="AA14" s="21" t="str" cm="1">
        <f t="array" ref="AA14">IF(OR(ISTEXT(AA$3),COUNTIF(l_Feries,AA$3)&gt;0),"-",
_xlfn.LET(
_xlpm.Jour_,IFERROR(TEXT(AA$3,"[$-fr-fr]dddd"),0),
_xlpm.RTT1_,IF(COUNTIFS(l_Salaries,$D14,l_RTT1,_xlpm.Jour_)&gt;0,", RTT1",""),
_xlpm.RTT2_,IF(COUNTIFS(l_Salaries,$D14,l_RTT2,_xlpm.Jour_)&gt;0,", RTT2",""),
MID(_xlpm.RTT1_&amp;_xlpm.RTT2_,3,99)
)
)</f>
        <v/>
      </c>
      <c r="AB14" s="21" t="str" cm="1">
        <f t="array" ref="AB14">IF(OR(ISTEXT(AB$3),COUNTIF(l_Feries,AB$3)&gt;0),"-",
_xlfn.LET(
_xlpm.Jour_,IFERROR(TEXT(AB$3,"[$-fr-fr]dddd"),0),
_xlpm.RTT1_,IF(COUNTIFS(l_Salaries,$D14,l_RTT1,_xlpm.Jour_)&gt;0,", RTT1",""),
_xlpm.RTT2_,IF(COUNTIFS(l_Salaries,$D14,l_RTT2,_xlpm.Jour_)&gt;0,", RTT2",""),
MID(_xlpm.RTT1_&amp;_xlpm.RTT2_,3,99)
)
)</f>
        <v/>
      </c>
      <c r="AC14" s="21" t="str" cm="1">
        <f t="array" ref="AC14">IF(OR(ISTEXT(AC$3),COUNTIF(l_Feries,AC$3)&gt;0),"-",
_xlfn.LET(
_xlpm.Jour_,IFERROR(TEXT(AC$3,"[$-fr-fr]dddd"),0),
_xlpm.RTT1_,IF(COUNTIFS(l_Salaries,$D14,l_RTT1,_xlpm.Jour_)&gt;0,", RTT1",""),
_xlpm.RTT2_,IF(COUNTIFS(l_Salaries,$D14,l_RTT2,_xlpm.Jour_)&gt;0,", RTT2",""),
MID(_xlpm.RTT1_&amp;_xlpm.RTT2_,3,99)
)
)</f>
        <v/>
      </c>
      <c r="AD14" s="21" t="str" cm="1">
        <f t="array" ref="AD14">IF(OR(ISTEXT(AD$3),COUNTIF(l_Feries,AD$3)&gt;0),"-",
_xlfn.LET(
_xlpm.Jour_,IFERROR(TEXT(AD$3,"[$-fr-fr]dddd"),0),
_xlpm.RTT1_,IF(COUNTIFS(l_Salaries,$D14,l_RTT1,_xlpm.Jour_)&gt;0,", RTT1",""),
_xlpm.RTT2_,IF(COUNTIFS(l_Salaries,$D14,l_RTT2,_xlpm.Jour_)&gt;0,", RTT2",""),
MID(_xlpm.RTT1_&amp;_xlpm.RTT2_,3,99)
)
)</f>
        <v/>
      </c>
      <c r="AE14" s="21" t="str" cm="1">
        <f t="array" ref="AE14">IF(OR(ISTEXT(AE$3),COUNTIF(l_Feries,AE$3)&gt;0),"-",
_xlfn.LET(
_xlpm.Jour_,IFERROR(TEXT(AE$3,"[$-fr-fr]dddd"),0),
_xlpm.RTT1_,IF(COUNTIFS(l_Salaries,$D14,l_RTT1,_xlpm.Jour_)&gt;0,", RTT1",""),
_xlpm.RTT2_,IF(COUNTIFS(l_Salaries,$D14,l_RTT2,_xlpm.Jour_)&gt;0,", RTT2",""),
MID(_xlpm.RTT1_&amp;_xlpm.RTT2_,3,99)
)
)</f>
        <v/>
      </c>
      <c r="AF14" s="21" t="str" cm="1">
        <f t="array" ref="AF14">IF(OR(ISTEXT(AF$3),COUNTIF(l_Feries,AF$3)&gt;0),"-",
_xlfn.LET(
_xlpm.Jour_,IFERROR(TEXT(AF$3,"[$-fr-fr]dddd"),0),
_xlpm.RTT1_,IF(COUNTIFS(l_Salaries,$D14,l_RTT1,_xlpm.Jour_)&gt;0,", RTT1",""),
_xlpm.RTT2_,IF(COUNTIFS(l_Salaries,$D14,l_RTT2,_xlpm.Jour_)&gt;0,", RTT2",""),
MID(_xlpm.RTT1_&amp;_xlpm.RTT2_,3,99)
)
)</f>
        <v>RTT1</v>
      </c>
      <c r="AG14" s="21" t="str" cm="1">
        <f t="array" ref="AG14">IF(OR(ISTEXT(AG$3),COUNTIF(l_Feries,AG$3)&gt;0),"-",
_xlfn.LET(
_xlpm.Jour_,IFERROR(TEXT(AG$3,"[$-fr-fr]dddd"),0),
_xlpm.RTT1_,IF(COUNTIFS(l_Salaries,$D14,l_RTT1,_xlpm.Jour_)&gt;0,", RTT1",""),
_xlpm.RTT2_,IF(COUNTIFS(l_Salaries,$D14,l_RTT2,_xlpm.Jour_)&gt;0,", RTT2",""),
MID(_xlpm.RTT1_&amp;_xlpm.RTT2_,3,99)
)
)</f>
        <v/>
      </c>
      <c r="AH14" s="21" t="str" cm="1">
        <f t="array" ref="AH14">IF(OR(ISTEXT(AH$3),COUNTIF(l_Feries,AH$3)&gt;0),"-",
_xlfn.LET(
_xlpm.Jour_,IFERROR(TEXT(AH$3,"[$-fr-fr]dddd"),0),
_xlpm.RTT1_,IF(COUNTIFS(l_Salaries,$D14,l_RTT1,_xlpm.Jour_)&gt;0,", RTT1",""),
_xlpm.RTT2_,IF(COUNTIFS(l_Salaries,$D14,l_RTT2,_xlpm.Jour_)&gt;0,", RTT2",""),
MID(_xlpm.RTT1_&amp;_xlpm.RTT2_,3,99)
)
)</f>
        <v/>
      </c>
      <c r="AI14" s="21" t="str" cm="1">
        <f t="array" ref="AI14">IF(OR(ISTEXT(AI$3),COUNTIF(l_Feries,AI$3)&gt;0),"-",
_xlfn.LET(
_xlpm.Jour_,IFERROR(TEXT(AI$3,"[$-fr-fr]dddd"),0),
_xlpm.RTT1_,IF(COUNTIFS(l_Salaries,$D14,l_RTT1,_xlpm.Jour_)&gt;0,", RTT1",""),
_xlpm.RTT2_,IF(COUNTIFS(l_Salaries,$D14,l_RTT2,_xlpm.Jour_)&gt;0,", RTT2",""),
MID(_xlpm.RTT1_&amp;_xlpm.RTT2_,3,99)
)
)</f>
        <v/>
      </c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</row>
    <row r="15" spans="2:858" ht="17.25" thickTop="1" thickBot="1" x14ac:dyDescent="0.3">
      <c r="D15" s="10" t="s">
        <v>30</v>
      </c>
      <c r="E15" s="21" t="str" cm="1">
        <f t="array" ref="E15">IF(OR(ISTEXT(E$3),COUNTIF(l_Feries,E$3)&gt;0),"-",
_xlfn.LET(
_xlpm.Jour_,IFERROR(TEXT(E$3,"[$-fr-fr]dddd"),0),
_xlpm.RTT1_,IF(COUNTIFS(l_Salaries,$D15,l_RTT1,_xlpm.Jour_)&gt;0,", RTT1",""),
_xlpm.RTT2_,IF(COUNTIFS(l_Salaries,$D15,l_RTT2,_xlpm.Jour_)&gt;0,", RTT2",""),
MID(_xlpm.RTT1_&amp;_xlpm.RTT2_,3,99)
)
)</f>
        <v>RTT2</v>
      </c>
      <c r="F15" s="21" t="str" cm="1">
        <f t="array" ref="F15">IF(OR(ISTEXT(F$3),COUNTIF(l_Feries,F$3)&gt;0),"-",
_xlfn.LET(
_xlpm.Jour_,IFERROR(TEXT(F$3,"[$-fr-fr]dddd"),0),
_xlpm.RTT1_,IF(COUNTIFS(l_Salaries,$D15,l_RTT1,_xlpm.Jour_)&gt;0,", RTT1",""),
_xlpm.RTT2_,IF(COUNTIFS(l_Salaries,$D15,l_RTT2,_xlpm.Jour_)&gt;0,", RTT2",""),
MID(_xlpm.RTT1_&amp;_xlpm.RTT2_,3,99)
)
)</f>
        <v/>
      </c>
      <c r="G15" s="21" t="str" cm="1">
        <f t="array" ref="G15">IF(OR(ISTEXT(G$3),COUNTIF(l_Feries,G$3)&gt;0),"-",
_xlfn.LET(
_xlpm.Jour_,IFERROR(TEXT(G$3,"[$-fr-fr]dddd"),0),
_xlpm.RTT1_,IF(COUNTIFS(l_Salaries,$D15,l_RTT1,_xlpm.Jour_)&gt;0,", RTT1",""),
_xlpm.RTT2_,IF(COUNTIFS(l_Salaries,$D15,l_RTT2,_xlpm.Jour_)&gt;0,", RTT2",""),
MID(_xlpm.RTT1_&amp;_xlpm.RTT2_,3,99)
)
)</f>
        <v/>
      </c>
      <c r="H15" s="21" t="str" cm="1">
        <f t="array" ref="H15">IF(OR(ISTEXT(H$3),COUNTIF(l_Feries,H$3)&gt;0),"-",
_xlfn.LET(
_xlpm.Jour_,IFERROR(TEXT(H$3,"[$-fr-fr]dddd"),0),
_xlpm.RTT1_,IF(COUNTIFS(l_Salaries,$D15,l_RTT1,_xlpm.Jour_)&gt;0,", RTT1",""),
_xlpm.RTT2_,IF(COUNTIFS(l_Salaries,$D15,l_RTT2,_xlpm.Jour_)&gt;0,", RTT2",""),
MID(_xlpm.RTT1_&amp;_xlpm.RTT2_,3,99)
)
)</f>
        <v/>
      </c>
      <c r="I15" s="21" t="str" cm="1">
        <f t="array" ref="I15">IF(OR(ISTEXT(I$3),COUNTIF(l_Feries,I$3)&gt;0),"-",
_xlfn.LET(
_xlpm.Jour_,IFERROR(TEXT(I$3,"[$-fr-fr]dddd"),0),
_xlpm.RTT1_,IF(COUNTIFS(l_Salaries,$D15,l_RTT1,_xlpm.Jour_)&gt;0,", RTT1",""),
_xlpm.RTT2_,IF(COUNTIFS(l_Salaries,$D15,l_RTT2,_xlpm.Jour_)&gt;0,", RTT2",""),
MID(_xlpm.RTT1_&amp;_xlpm.RTT2_,3,99)
)
)</f>
        <v>-</v>
      </c>
      <c r="J15" s="21" t="str" cm="1">
        <f t="array" ref="J15">IF(OR(ISTEXT(J$3),COUNTIF(l_Feries,J$3)&gt;0),"-",
_xlfn.LET(
_xlpm.Jour_,IFERROR(TEXT(J$3,"[$-fr-fr]dddd"),0),
_xlpm.RTT1_,IF(COUNTIFS(l_Salaries,$D15,l_RTT1,_xlpm.Jour_)&gt;0,", RTT1",""),
_xlpm.RTT2_,IF(COUNTIFS(l_Salaries,$D15,l_RTT2,_xlpm.Jour_)&gt;0,", RTT2",""),
MID(_xlpm.RTT1_&amp;_xlpm.RTT2_,3,99)
)
)</f>
        <v>-</v>
      </c>
      <c r="K15" s="21" t="str" cm="1">
        <f t="array" ref="K15">IF(OR(ISTEXT(K$3),COUNTIF(l_Feries,K$3)&gt;0),"-",
_xlfn.LET(
_xlpm.Jour_,IFERROR(TEXT(K$3,"[$-fr-fr]dddd"),0),
_xlpm.RTT1_,IF(COUNTIFS(l_Salaries,$D15,l_RTT1,_xlpm.Jour_)&gt;0,", RTT1",""),
_xlpm.RTT2_,IF(COUNTIFS(l_Salaries,$D15,l_RTT2,_xlpm.Jour_)&gt;0,", RTT2",""),
MID(_xlpm.RTT1_&amp;_xlpm.RTT2_,3,99)
)
)</f>
        <v>RTT1</v>
      </c>
      <c r="L15" s="21" t="str" cm="1">
        <f t="array" ref="L15">IF(OR(ISTEXT(L$3),COUNTIF(l_Feries,L$3)&gt;0),"-",
_xlfn.LET(
_xlpm.Jour_,IFERROR(TEXT(L$3,"[$-fr-fr]dddd"),0),
_xlpm.RTT1_,IF(COUNTIFS(l_Salaries,$D15,l_RTT1,_xlpm.Jour_)&gt;0,", RTT1",""),
_xlpm.RTT2_,IF(COUNTIFS(l_Salaries,$D15,l_RTT2,_xlpm.Jour_)&gt;0,", RTT2",""),
MID(_xlpm.RTT1_&amp;_xlpm.RTT2_,3,99)
)
)</f>
        <v>RTT2</v>
      </c>
      <c r="M15" s="21" t="str" cm="1">
        <f t="array" ref="M15">IF(OR(ISTEXT(M$3),COUNTIF(l_Feries,M$3)&gt;0),"-",
_xlfn.LET(
_xlpm.Jour_,IFERROR(TEXT(M$3,"[$-fr-fr]dddd"),0),
_xlpm.RTT1_,IF(COUNTIFS(l_Salaries,$D15,l_RTT1,_xlpm.Jour_)&gt;0,", RTT1",""),
_xlpm.RTT2_,IF(COUNTIFS(l_Salaries,$D15,l_RTT2,_xlpm.Jour_)&gt;0,", RTT2",""),
MID(_xlpm.RTT1_&amp;_xlpm.RTT2_,3,99)
)
)</f>
        <v/>
      </c>
      <c r="N15" s="21" t="str" cm="1">
        <f t="array" ref="N15">IF(OR(ISTEXT(N$3),COUNTIF(l_Feries,N$3)&gt;0),"-",
_xlfn.LET(
_xlpm.Jour_,IFERROR(TEXT(N$3,"[$-fr-fr]dddd"),0),
_xlpm.RTT1_,IF(COUNTIFS(l_Salaries,$D15,l_RTT1,_xlpm.Jour_)&gt;0,", RTT1",""),
_xlpm.RTT2_,IF(COUNTIFS(l_Salaries,$D15,l_RTT2,_xlpm.Jour_)&gt;0,", RTT2",""),
MID(_xlpm.RTT1_&amp;_xlpm.RTT2_,3,99)
)
)</f>
        <v/>
      </c>
      <c r="O15" s="21" t="str" cm="1">
        <f t="array" ref="O15">IF(OR(ISTEXT(O$3),COUNTIF(l_Feries,O$3)&gt;0),"-",
_xlfn.LET(
_xlpm.Jour_,IFERROR(TEXT(O$3,"[$-fr-fr]dddd"),0),
_xlpm.RTT1_,IF(COUNTIFS(l_Salaries,$D15,l_RTT1,_xlpm.Jour_)&gt;0,", RTT1",""),
_xlpm.RTT2_,IF(COUNTIFS(l_Salaries,$D15,l_RTT2,_xlpm.Jour_)&gt;0,", RTT2",""),
MID(_xlpm.RTT1_&amp;_xlpm.RTT2_,3,99)
)
)</f>
        <v/>
      </c>
      <c r="P15" s="21" t="str" cm="1">
        <f t="array" ref="P15">IF(OR(ISTEXT(P$3),COUNTIF(l_Feries,P$3)&gt;0),"-",
_xlfn.LET(
_xlpm.Jour_,IFERROR(TEXT(P$3,"[$-fr-fr]dddd"),0),
_xlpm.RTT1_,IF(COUNTIFS(l_Salaries,$D15,l_RTT1,_xlpm.Jour_)&gt;0,", RTT1",""),
_xlpm.RTT2_,IF(COUNTIFS(l_Salaries,$D15,l_RTT2,_xlpm.Jour_)&gt;0,", RTT2",""),
MID(_xlpm.RTT1_&amp;_xlpm.RTT2_,3,99)
)
)</f>
        <v/>
      </c>
      <c r="Q15" s="21" t="str" cm="1">
        <f t="array" ref="Q15">IF(OR(ISTEXT(Q$3),COUNTIF(l_Feries,Q$3)&gt;0),"-",
_xlfn.LET(
_xlpm.Jour_,IFERROR(TEXT(Q$3,"[$-fr-fr]dddd"),0),
_xlpm.RTT1_,IF(COUNTIFS(l_Salaries,$D15,l_RTT1,_xlpm.Jour_)&gt;0,", RTT1",""),
_xlpm.RTT2_,IF(COUNTIFS(l_Salaries,$D15,l_RTT2,_xlpm.Jour_)&gt;0,", RTT2",""),
MID(_xlpm.RTT1_&amp;_xlpm.RTT2_,3,99)
)
)</f>
        <v/>
      </c>
      <c r="R15" s="21" t="str" cm="1">
        <f t="array" ref="R15">IF(OR(ISTEXT(R$3),COUNTIF(l_Feries,R$3)&gt;0),"-",
_xlfn.LET(
_xlpm.Jour_,IFERROR(TEXT(R$3,"[$-fr-fr]dddd"),0),
_xlpm.RTT1_,IF(COUNTIFS(l_Salaries,$D15,l_RTT1,_xlpm.Jour_)&gt;0,", RTT1",""),
_xlpm.RTT2_,IF(COUNTIFS(l_Salaries,$D15,l_RTT2,_xlpm.Jour_)&gt;0,", RTT2",""),
MID(_xlpm.RTT1_&amp;_xlpm.RTT2_,3,99)
)
)</f>
        <v>RTT1</v>
      </c>
      <c r="S15" s="21" t="str" cm="1">
        <f t="array" ref="S15">IF(OR(ISTEXT(S$3),COUNTIF(l_Feries,S$3)&gt;0),"-",
_xlfn.LET(
_xlpm.Jour_,IFERROR(TEXT(S$3,"[$-fr-fr]dddd"),0),
_xlpm.RTT1_,IF(COUNTIFS(l_Salaries,$D15,l_RTT1,_xlpm.Jour_)&gt;0,", RTT1",""),
_xlpm.RTT2_,IF(COUNTIFS(l_Salaries,$D15,l_RTT2,_xlpm.Jour_)&gt;0,", RTT2",""),
MID(_xlpm.RTT1_&amp;_xlpm.RTT2_,3,99)
)
)</f>
        <v>RTT2</v>
      </c>
      <c r="T15" s="21" t="str" cm="1">
        <f t="array" ref="T15">IF(OR(ISTEXT(T$3),COUNTIF(l_Feries,T$3)&gt;0),"-",
_xlfn.LET(
_xlpm.Jour_,IFERROR(TEXT(T$3,"[$-fr-fr]dddd"),0),
_xlpm.RTT1_,IF(COUNTIFS(l_Salaries,$D15,l_RTT1,_xlpm.Jour_)&gt;0,", RTT1",""),
_xlpm.RTT2_,IF(COUNTIFS(l_Salaries,$D15,l_RTT2,_xlpm.Jour_)&gt;0,", RTT2",""),
MID(_xlpm.RTT1_&amp;_xlpm.RTT2_,3,99)
)
)</f>
        <v/>
      </c>
      <c r="U15" s="21" t="str" cm="1">
        <f t="array" ref="U15">IF(OR(ISTEXT(U$3),COUNTIF(l_Feries,U$3)&gt;0),"-",
_xlfn.LET(
_xlpm.Jour_,IFERROR(TEXT(U$3,"[$-fr-fr]dddd"),0),
_xlpm.RTT1_,IF(COUNTIFS(l_Salaries,$D15,l_RTT1,_xlpm.Jour_)&gt;0,", RTT1",""),
_xlpm.RTT2_,IF(COUNTIFS(l_Salaries,$D15,l_RTT2,_xlpm.Jour_)&gt;0,", RTT2",""),
MID(_xlpm.RTT1_&amp;_xlpm.RTT2_,3,99)
)
)</f>
        <v/>
      </c>
      <c r="V15" s="21" t="str" cm="1">
        <f t="array" ref="V15">IF(OR(ISTEXT(V$3),COUNTIF(l_Feries,V$3)&gt;0),"-",
_xlfn.LET(
_xlpm.Jour_,IFERROR(TEXT(V$3,"[$-fr-fr]dddd"),0),
_xlpm.RTT1_,IF(COUNTIFS(l_Salaries,$D15,l_RTT1,_xlpm.Jour_)&gt;0,", RTT1",""),
_xlpm.RTT2_,IF(COUNTIFS(l_Salaries,$D15,l_RTT2,_xlpm.Jour_)&gt;0,", RTT2",""),
MID(_xlpm.RTT1_&amp;_xlpm.RTT2_,3,99)
)
)</f>
        <v/>
      </c>
      <c r="W15" s="21" t="str" cm="1">
        <f t="array" ref="W15">IF(OR(ISTEXT(W$3),COUNTIF(l_Feries,W$3)&gt;0),"-",
_xlfn.LET(
_xlpm.Jour_,IFERROR(TEXT(W$3,"[$-fr-fr]dddd"),0),
_xlpm.RTT1_,IF(COUNTIFS(l_Salaries,$D15,l_RTT1,_xlpm.Jour_)&gt;0,", RTT1",""),
_xlpm.RTT2_,IF(COUNTIFS(l_Salaries,$D15,l_RTT2,_xlpm.Jour_)&gt;0,", RTT2",""),
MID(_xlpm.RTT1_&amp;_xlpm.RTT2_,3,99)
)
)</f>
        <v/>
      </c>
      <c r="X15" s="21" t="str" cm="1">
        <f t="array" ref="X15">IF(OR(ISTEXT(X$3),COUNTIF(l_Feries,X$3)&gt;0),"-",
_xlfn.LET(
_xlpm.Jour_,IFERROR(TEXT(X$3,"[$-fr-fr]dddd"),0),
_xlpm.RTT1_,IF(COUNTIFS(l_Salaries,$D15,l_RTT1,_xlpm.Jour_)&gt;0,", RTT1",""),
_xlpm.RTT2_,IF(COUNTIFS(l_Salaries,$D15,l_RTT2,_xlpm.Jour_)&gt;0,", RTT2",""),
MID(_xlpm.RTT1_&amp;_xlpm.RTT2_,3,99)
)
)</f>
        <v/>
      </c>
      <c r="Y15" s="21" t="str" cm="1">
        <f t="array" ref="Y15">IF(OR(ISTEXT(Y$3),COUNTIF(l_Feries,Y$3)&gt;0),"-",
_xlfn.LET(
_xlpm.Jour_,IFERROR(TEXT(Y$3,"[$-fr-fr]dddd"),0),
_xlpm.RTT1_,IF(COUNTIFS(l_Salaries,$D15,l_RTT1,_xlpm.Jour_)&gt;0,", RTT1",""),
_xlpm.RTT2_,IF(COUNTIFS(l_Salaries,$D15,l_RTT2,_xlpm.Jour_)&gt;0,", RTT2",""),
MID(_xlpm.RTT1_&amp;_xlpm.RTT2_,3,99)
)
)</f>
        <v>RTT1</v>
      </c>
      <c r="Z15" s="21" t="str" cm="1">
        <f t="array" ref="Z15">IF(OR(ISTEXT(Z$3),COUNTIF(l_Feries,Z$3)&gt;0),"-",
_xlfn.LET(
_xlpm.Jour_,IFERROR(TEXT(Z$3,"[$-fr-fr]dddd"),0),
_xlpm.RTT1_,IF(COUNTIFS(l_Salaries,$D15,l_RTT1,_xlpm.Jour_)&gt;0,", RTT1",""),
_xlpm.RTT2_,IF(COUNTIFS(l_Salaries,$D15,l_RTT2,_xlpm.Jour_)&gt;0,", RTT2",""),
MID(_xlpm.RTT1_&amp;_xlpm.RTT2_,3,99)
)
)</f>
        <v>RTT2</v>
      </c>
      <c r="AA15" s="21" t="str" cm="1">
        <f t="array" ref="AA15">IF(OR(ISTEXT(AA$3),COUNTIF(l_Feries,AA$3)&gt;0),"-",
_xlfn.LET(
_xlpm.Jour_,IFERROR(TEXT(AA$3,"[$-fr-fr]dddd"),0),
_xlpm.RTT1_,IF(COUNTIFS(l_Salaries,$D15,l_RTT1,_xlpm.Jour_)&gt;0,", RTT1",""),
_xlpm.RTT2_,IF(COUNTIFS(l_Salaries,$D15,l_RTT2,_xlpm.Jour_)&gt;0,", RTT2",""),
MID(_xlpm.RTT1_&amp;_xlpm.RTT2_,3,99)
)
)</f>
        <v/>
      </c>
      <c r="AB15" s="21" t="str" cm="1">
        <f t="array" ref="AB15">IF(OR(ISTEXT(AB$3),COUNTIF(l_Feries,AB$3)&gt;0),"-",
_xlfn.LET(
_xlpm.Jour_,IFERROR(TEXT(AB$3,"[$-fr-fr]dddd"),0),
_xlpm.RTT1_,IF(COUNTIFS(l_Salaries,$D15,l_RTT1,_xlpm.Jour_)&gt;0,", RTT1",""),
_xlpm.RTT2_,IF(COUNTIFS(l_Salaries,$D15,l_RTT2,_xlpm.Jour_)&gt;0,", RTT2",""),
MID(_xlpm.RTT1_&amp;_xlpm.RTT2_,3,99)
)
)</f>
        <v/>
      </c>
      <c r="AC15" s="21" t="str" cm="1">
        <f t="array" ref="AC15">IF(OR(ISTEXT(AC$3),COUNTIF(l_Feries,AC$3)&gt;0),"-",
_xlfn.LET(
_xlpm.Jour_,IFERROR(TEXT(AC$3,"[$-fr-fr]dddd"),0),
_xlpm.RTT1_,IF(COUNTIFS(l_Salaries,$D15,l_RTT1,_xlpm.Jour_)&gt;0,", RTT1",""),
_xlpm.RTT2_,IF(COUNTIFS(l_Salaries,$D15,l_RTT2,_xlpm.Jour_)&gt;0,", RTT2",""),
MID(_xlpm.RTT1_&amp;_xlpm.RTT2_,3,99)
)
)</f>
        <v/>
      </c>
      <c r="AD15" s="21" t="str" cm="1">
        <f t="array" ref="AD15">IF(OR(ISTEXT(AD$3),COUNTIF(l_Feries,AD$3)&gt;0),"-",
_xlfn.LET(
_xlpm.Jour_,IFERROR(TEXT(AD$3,"[$-fr-fr]dddd"),0),
_xlpm.RTT1_,IF(COUNTIFS(l_Salaries,$D15,l_RTT1,_xlpm.Jour_)&gt;0,", RTT1",""),
_xlpm.RTT2_,IF(COUNTIFS(l_Salaries,$D15,l_RTT2,_xlpm.Jour_)&gt;0,", RTT2",""),
MID(_xlpm.RTT1_&amp;_xlpm.RTT2_,3,99)
)
)</f>
        <v/>
      </c>
      <c r="AE15" s="21" t="str" cm="1">
        <f t="array" ref="AE15">IF(OR(ISTEXT(AE$3),COUNTIF(l_Feries,AE$3)&gt;0),"-",
_xlfn.LET(
_xlpm.Jour_,IFERROR(TEXT(AE$3,"[$-fr-fr]dddd"),0),
_xlpm.RTT1_,IF(COUNTIFS(l_Salaries,$D15,l_RTT1,_xlpm.Jour_)&gt;0,", RTT1",""),
_xlpm.RTT2_,IF(COUNTIFS(l_Salaries,$D15,l_RTT2,_xlpm.Jour_)&gt;0,", RTT2",""),
MID(_xlpm.RTT1_&amp;_xlpm.RTT2_,3,99)
)
)</f>
        <v/>
      </c>
      <c r="AF15" s="21" t="str" cm="1">
        <f t="array" ref="AF15">IF(OR(ISTEXT(AF$3),COUNTIF(l_Feries,AF$3)&gt;0),"-",
_xlfn.LET(
_xlpm.Jour_,IFERROR(TEXT(AF$3,"[$-fr-fr]dddd"),0),
_xlpm.RTT1_,IF(COUNTIFS(l_Salaries,$D15,l_RTT1,_xlpm.Jour_)&gt;0,", RTT1",""),
_xlpm.RTT2_,IF(COUNTIFS(l_Salaries,$D15,l_RTT2,_xlpm.Jour_)&gt;0,", RTT2",""),
MID(_xlpm.RTT1_&amp;_xlpm.RTT2_,3,99)
)
)</f>
        <v>RTT1</v>
      </c>
      <c r="AG15" s="21" t="str" cm="1">
        <f t="array" ref="AG15">IF(OR(ISTEXT(AG$3),COUNTIF(l_Feries,AG$3)&gt;0),"-",
_xlfn.LET(
_xlpm.Jour_,IFERROR(TEXT(AG$3,"[$-fr-fr]dddd"),0),
_xlpm.RTT1_,IF(COUNTIFS(l_Salaries,$D15,l_RTT1,_xlpm.Jour_)&gt;0,", RTT1",""),
_xlpm.RTT2_,IF(COUNTIFS(l_Salaries,$D15,l_RTT2,_xlpm.Jour_)&gt;0,", RTT2",""),
MID(_xlpm.RTT1_&amp;_xlpm.RTT2_,3,99)
)
)</f>
        <v>RTT2</v>
      </c>
      <c r="AH15" s="21" t="str" cm="1">
        <f t="array" ref="AH15">IF(OR(ISTEXT(AH$3),COUNTIF(l_Feries,AH$3)&gt;0),"-",
_xlfn.LET(
_xlpm.Jour_,IFERROR(TEXT(AH$3,"[$-fr-fr]dddd"),0),
_xlpm.RTT1_,IF(COUNTIFS(l_Salaries,$D15,l_RTT1,_xlpm.Jour_)&gt;0,", RTT1",""),
_xlpm.RTT2_,IF(COUNTIFS(l_Salaries,$D15,l_RTT2,_xlpm.Jour_)&gt;0,", RTT2",""),
MID(_xlpm.RTT1_&amp;_xlpm.RTT2_,3,99)
)
)</f>
        <v/>
      </c>
      <c r="AI15" s="21" t="str" cm="1">
        <f t="array" ref="AI15">IF(OR(ISTEXT(AI$3),COUNTIF(l_Feries,AI$3)&gt;0),"-",
_xlfn.LET(
_xlpm.Jour_,IFERROR(TEXT(AI$3,"[$-fr-fr]dddd"),0),
_xlpm.RTT1_,IF(COUNTIFS(l_Salaries,$D15,l_RTT1,_xlpm.Jour_)&gt;0,", RTT1",""),
_xlpm.RTT2_,IF(COUNTIFS(l_Salaries,$D15,l_RTT2,_xlpm.Jour_)&gt;0,", RTT2",""),
MID(_xlpm.RTT1_&amp;_xlpm.RTT2_,3,99)
)
)</f>
        <v/>
      </c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</row>
    <row r="16" spans="2:858" ht="16.5" thickTop="1" x14ac:dyDescent="0.25">
      <c r="D16" s="10" t="s">
        <v>31</v>
      </c>
      <c r="E16" s="21" t="str" cm="1">
        <f t="array" ref="E16">IF(OR(ISTEXT(E$3),COUNTIF(l_Feries,E$3)&gt;0),"-",
_xlfn.LET(
_xlpm.Jour_,IFERROR(TEXT(E$3,"[$-fr-fr]dddd"),0),
_xlpm.RTT1_,IF(COUNTIFS(l_Salaries,$D16,l_RTT1,_xlpm.Jour_)&gt;0,", RTT1",""),
_xlpm.RTT2_,IF(COUNTIFS(l_Salaries,$D16,l_RTT2,_xlpm.Jour_)&gt;0,", RTT2",""),
MID(_xlpm.RTT1_&amp;_xlpm.RTT2_,3,99)
)
)</f>
        <v/>
      </c>
      <c r="F16" s="21" t="str" cm="1">
        <f t="array" ref="F16">IF(OR(ISTEXT(F$3),COUNTIF(l_Feries,F$3)&gt;0),"-",
_xlfn.LET(
_xlpm.Jour_,IFERROR(TEXT(F$3,"[$-fr-fr]dddd"),0),
_xlpm.RTT1_,IF(COUNTIFS(l_Salaries,$D16,l_RTT1,_xlpm.Jour_)&gt;0,", RTT1",""),
_xlpm.RTT2_,IF(COUNTIFS(l_Salaries,$D16,l_RTT2,_xlpm.Jour_)&gt;0,", RTT2",""),
MID(_xlpm.RTT1_&amp;_xlpm.RTT2_,3,99)
)
)</f>
        <v/>
      </c>
      <c r="G16" s="21" t="str" cm="1">
        <f t="array" ref="G16">IF(OR(ISTEXT(G$3),COUNTIF(l_Feries,G$3)&gt;0),"-",
_xlfn.LET(
_xlpm.Jour_,IFERROR(TEXT(G$3,"[$-fr-fr]dddd"),0),
_xlpm.RTT1_,IF(COUNTIFS(l_Salaries,$D16,l_RTT1,_xlpm.Jour_)&gt;0,", RTT1",""),
_xlpm.RTT2_,IF(COUNTIFS(l_Salaries,$D16,l_RTT2,_xlpm.Jour_)&gt;0,", RTT2",""),
MID(_xlpm.RTT1_&amp;_xlpm.RTT2_,3,99)
)
)</f>
        <v>RTT2</v>
      </c>
      <c r="H16" s="21" t="str" cm="1">
        <f t="array" ref="H16">IF(OR(ISTEXT(H$3),COUNTIF(l_Feries,H$3)&gt;0),"-",
_xlfn.LET(
_xlpm.Jour_,IFERROR(TEXT(H$3,"[$-fr-fr]dddd"),0),
_xlpm.RTT1_,IF(COUNTIFS(l_Salaries,$D16,l_RTT1,_xlpm.Jour_)&gt;0,", RTT1",""),
_xlpm.RTT2_,IF(COUNTIFS(l_Salaries,$D16,l_RTT2,_xlpm.Jour_)&gt;0,", RTT2",""),
MID(_xlpm.RTT1_&amp;_xlpm.RTT2_,3,99)
)
)</f>
        <v/>
      </c>
      <c r="I16" s="21" t="str" cm="1">
        <f t="array" ref="I16">IF(OR(ISTEXT(I$3),COUNTIF(l_Feries,I$3)&gt;0),"-",
_xlfn.LET(
_xlpm.Jour_,IFERROR(TEXT(I$3,"[$-fr-fr]dddd"),0),
_xlpm.RTT1_,IF(COUNTIFS(l_Salaries,$D16,l_RTT1,_xlpm.Jour_)&gt;0,", RTT1",""),
_xlpm.RTT2_,IF(COUNTIFS(l_Salaries,$D16,l_RTT2,_xlpm.Jour_)&gt;0,", RTT2",""),
MID(_xlpm.RTT1_&amp;_xlpm.RTT2_,3,99)
)
)</f>
        <v>-</v>
      </c>
      <c r="J16" s="21" t="str" cm="1">
        <f t="array" ref="J16">IF(OR(ISTEXT(J$3),COUNTIF(l_Feries,J$3)&gt;0),"-",
_xlfn.LET(
_xlpm.Jour_,IFERROR(TEXT(J$3,"[$-fr-fr]dddd"),0),
_xlpm.RTT1_,IF(COUNTIFS(l_Salaries,$D16,l_RTT1,_xlpm.Jour_)&gt;0,", RTT1",""),
_xlpm.RTT2_,IF(COUNTIFS(l_Salaries,$D16,l_RTT2,_xlpm.Jour_)&gt;0,", RTT2",""),
MID(_xlpm.RTT1_&amp;_xlpm.RTT2_,3,99)
)
)</f>
        <v>-</v>
      </c>
      <c r="K16" s="21" t="str" cm="1">
        <f t="array" ref="K16">IF(OR(ISTEXT(K$3),COUNTIF(l_Feries,K$3)&gt;0),"-",
_xlfn.LET(
_xlpm.Jour_,IFERROR(TEXT(K$3,"[$-fr-fr]dddd"),0),
_xlpm.RTT1_,IF(COUNTIFS(l_Salaries,$D16,l_RTT1,_xlpm.Jour_)&gt;0,", RTT1",""),
_xlpm.RTT2_,IF(COUNTIFS(l_Salaries,$D16,l_RTT2,_xlpm.Jour_)&gt;0,", RTT2",""),
MID(_xlpm.RTT1_&amp;_xlpm.RTT2_,3,99)
)
)</f>
        <v/>
      </c>
      <c r="L16" s="21" t="str" cm="1">
        <f t="array" ref="L16">IF(OR(ISTEXT(L$3),COUNTIF(l_Feries,L$3)&gt;0),"-",
_xlfn.LET(
_xlpm.Jour_,IFERROR(TEXT(L$3,"[$-fr-fr]dddd"),0),
_xlpm.RTT1_,IF(COUNTIFS(l_Salaries,$D16,l_RTT1,_xlpm.Jour_)&gt;0,", RTT1",""),
_xlpm.RTT2_,IF(COUNTIFS(l_Salaries,$D16,l_RTT2,_xlpm.Jour_)&gt;0,", RTT2",""),
MID(_xlpm.RTT1_&amp;_xlpm.RTT2_,3,99)
)
)</f>
        <v/>
      </c>
      <c r="M16" s="21" t="str" cm="1">
        <f t="array" ref="M16">IF(OR(ISTEXT(M$3),COUNTIF(l_Feries,M$3)&gt;0),"-",
_xlfn.LET(
_xlpm.Jour_,IFERROR(TEXT(M$3,"[$-fr-fr]dddd"),0),
_xlpm.RTT1_,IF(COUNTIFS(l_Salaries,$D16,l_RTT1,_xlpm.Jour_)&gt;0,", RTT1",""),
_xlpm.RTT2_,IF(COUNTIFS(l_Salaries,$D16,l_RTT2,_xlpm.Jour_)&gt;0,", RTT2",""),
MID(_xlpm.RTT1_&amp;_xlpm.RTT2_,3,99)
)
)</f>
        <v/>
      </c>
      <c r="N16" s="21" t="str" cm="1">
        <f t="array" ref="N16">IF(OR(ISTEXT(N$3),COUNTIF(l_Feries,N$3)&gt;0),"-",
_xlfn.LET(
_xlpm.Jour_,IFERROR(TEXT(N$3,"[$-fr-fr]dddd"),0),
_xlpm.RTT1_,IF(COUNTIFS(l_Salaries,$D16,l_RTT1,_xlpm.Jour_)&gt;0,", RTT1",""),
_xlpm.RTT2_,IF(COUNTIFS(l_Salaries,$D16,l_RTT2,_xlpm.Jour_)&gt;0,", RTT2",""),
MID(_xlpm.RTT1_&amp;_xlpm.RTT2_,3,99)
)
)</f>
        <v>RTT2</v>
      </c>
      <c r="O16" s="21" t="str" cm="1">
        <f t="array" ref="O16">IF(OR(ISTEXT(O$3),COUNTIF(l_Feries,O$3)&gt;0),"-",
_xlfn.LET(
_xlpm.Jour_,IFERROR(TEXT(O$3,"[$-fr-fr]dddd"),0),
_xlpm.RTT1_,IF(COUNTIFS(l_Salaries,$D16,l_RTT1,_xlpm.Jour_)&gt;0,", RTT1",""),
_xlpm.RTT2_,IF(COUNTIFS(l_Salaries,$D16,l_RTT2,_xlpm.Jour_)&gt;0,", RTT2",""),
MID(_xlpm.RTT1_&amp;_xlpm.RTT2_,3,99)
)
)</f>
        <v/>
      </c>
      <c r="P16" s="21" t="str" cm="1">
        <f t="array" ref="P16">IF(OR(ISTEXT(P$3),COUNTIF(l_Feries,P$3)&gt;0),"-",
_xlfn.LET(
_xlpm.Jour_,IFERROR(TEXT(P$3,"[$-fr-fr]dddd"),0),
_xlpm.RTT1_,IF(COUNTIFS(l_Salaries,$D16,l_RTT1,_xlpm.Jour_)&gt;0,", RTT1",""),
_xlpm.RTT2_,IF(COUNTIFS(l_Salaries,$D16,l_RTT2,_xlpm.Jour_)&gt;0,", RTT2",""),
MID(_xlpm.RTT1_&amp;_xlpm.RTT2_,3,99)
)
)</f>
        <v/>
      </c>
      <c r="Q16" s="21" t="str" cm="1">
        <f t="array" ref="Q16">IF(OR(ISTEXT(Q$3),COUNTIF(l_Feries,Q$3)&gt;0),"-",
_xlfn.LET(
_xlpm.Jour_,IFERROR(TEXT(Q$3,"[$-fr-fr]dddd"),0),
_xlpm.RTT1_,IF(COUNTIFS(l_Salaries,$D16,l_RTT1,_xlpm.Jour_)&gt;0,", RTT1",""),
_xlpm.RTT2_,IF(COUNTIFS(l_Salaries,$D16,l_RTT2,_xlpm.Jour_)&gt;0,", RTT2",""),
MID(_xlpm.RTT1_&amp;_xlpm.RTT2_,3,99)
)
)</f>
        <v>RTT1</v>
      </c>
      <c r="R16" s="21" t="str" cm="1">
        <f t="array" ref="R16">IF(OR(ISTEXT(R$3),COUNTIF(l_Feries,R$3)&gt;0),"-",
_xlfn.LET(
_xlpm.Jour_,IFERROR(TEXT(R$3,"[$-fr-fr]dddd"),0),
_xlpm.RTT1_,IF(COUNTIFS(l_Salaries,$D16,l_RTT1,_xlpm.Jour_)&gt;0,", RTT1",""),
_xlpm.RTT2_,IF(COUNTIFS(l_Salaries,$D16,l_RTT2,_xlpm.Jour_)&gt;0,", RTT2",""),
MID(_xlpm.RTT1_&amp;_xlpm.RTT2_,3,99)
)
)</f>
        <v/>
      </c>
      <c r="S16" s="21" t="str" cm="1">
        <f t="array" ref="S16">IF(OR(ISTEXT(S$3),COUNTIF(l_Feries,S$3)&gt;0),"-",
_xlfn.LET(
_xlpm.Jour_,IFERROR(TEXT(S$3,"[$-fr-fr]dddd"),0),
_xlpm.RTT1_,IF(COUNTIFS(l_Salaries,$D16,l_RTT1,_xlpm.Jour_)&gt;0,", RTT1",""),
_xlpm.RTT2_,IF(COUNTIFS(l_Salaries,$D16,l_RTT2,_xlpm.Jour_)&gt;0,", RTT2",""),
MID(_xlpm.RTT1_&amp;_xlpm.RTT2_,3,99)
)
)</f>
        <v/>
      </c>
      <c r="T16" s="21" t="str" cm="1">
        <f t="array" ref="T16">IF(OR(ISTEXT(T$3),COUNTIF(l_Feries,T$3)&gt;0),"-",
_xlfn.LET(
_xlpm.Jour_,IFERROR(TEXT(T$3,"[$-fr-fr]dddd"),0),
_xlpm.RTT1_,IF(COUNTIFS(l_Salaries,$D16,l_RTT1,_xlpm.Jour_)&gt;0,", RTT1",""),
_xlpm.RTT2_,IF(COUNTIFS(l_Salaries,$D16,l_RTT2,_xlpm.Jour_)&gt;0,", RTT2",""),
MID(_xlpm.RTT1_&amp;_xlpm.RTT2_,3,99)
)
)</f>
        <v/>
      </c>
      <c r="U16" s="21" t="str" cm="1">
        <f t="array" ref="U16">IF(OR(ISTEXT(U$3),COUNTIF(l_Feries,U$3)&gt;0),"-",
_xlfn.LET(
_xlpm.Jour_,IFERROR(TEXT(U$3,"[$-fr-fr]dddd"),0),
_xlpm.RTT1_,IF(COUNTIFS(l_Salaries,$D16,l_RTT1,_xlpm.Jour_)&gt;0,", RTT1",""),
_xlpm.RTT2_,IF(COUNTIFS(l_Salaries,$D16,l_RTT2,_xlpm.Jour_)&gt;0,", RTT2",""),
MID(_xlpm.RTT1_&amp;_xlpm.RTT2_,3,99)
)
)</f>
        <v>RTT2</v>
      </c>
      <c r="V16" s="21" t="str" cm="1">
        <f t="array" ref="V16">IF(OR(ISTEXT(V$3),COUNTIF(l_Feries,V$3)&gt;0),"-",
_xlfn.LET(
_xlpm.Jour_,IFERROR(TEXT(V$3,"[$-fr-fr]dddd"),0),
_xlpm.RTT1_,IF(COUNTIFS(l_Salaries,$D16,l_RTT1,_xlpm.Jour_)&gt;0,", RTT1",""),
_xlpm.RTT2_,IF(COUNTIFS(l_Salaries,$D16,l_RTT2,_xlpm.Jour_)&gt;0,", RTT2",""),
MID(_xlpm.RTT1_&amp;_xlpm.RTT2_,3,99)
)
)</f>
        <v/>
      </c>
      <c r="W16" s="21" t="str" cm="1">
        <f t="array" ref="W16">IF(OR(ISTEXT(W$3),COUNTIF(l_Feries,W$3)&gt;0),"-",
_xlfn.LET(
_xlpm.Jour_,IFERROR(TEXT(W$3,"[$-fr-fr]dddd"),0),
_xlpm.RTT1_,IF(COUNTIFS(l_Salaries,$D16,l_RTT1,_xlpm.Jour_)&gt;0,", RTT1",""),
_xlpm.RTT2_,IF(COUNTIFS(l_Salaries,$D16,l_RTT2,_xlpm.Jour_)&gt;0,", RTT2",""),
MID(_xlpm.RTT1_&amp;_xlpm.RTT2_,3,99)
)
)</f>
        <v/>
      </c>
      <c r="X16" s="21" t="str" cm="1">
        <f t="array" ref="X16">IF(OR(ISTEXT(X$3),COUNTIF(l_Feries,X$3)&gt;0),"-",
_xlfn.LET(
_xlpm.Jour_,IFERROR(TEXT(X$3,"[$-fr-fr]dddd"),0),
_xlpm.RTT1_,IF(COUNTIFS(l_Salaries,$D16,l_RTT1,_xlpm.Jour_)&gt;0,", RTT1",""),
_xlpm.RTT2_,IF(COUNTIFS(l_Salaries,$D16,l_RTT2,_xlpm.Jour_)&gt;0,", RTT2",""),
MID(_xlpm.RTT1_&amp;_xlpm.RTT2_,3,99)
)
)</f>
        <v>RTT1</v>
      </c>
      <c r="Y16" s="21" t="str" cm="1">
        <f t="array" ref="Y16">IF(OR(ISTEXT(Y$3),COUNTIF(l_Feries,Y$3)&gt;0),"-",
_xlfn.LET(
_xlpm.Jour_,IFERROR(TEXT(Y$3,"[$-fr-fr]dddd"),0),
_xlpm.RTT1_,IF(COUNTIFS(l_Salaries,$D16,l_RTT1,_xlpm.Jour_)&gt;0,", RTT1",""),
_xlpm.RTT2_,IF(COUNTIFS(l_Salaries,$D16,l_RTT2,_xlpm.Jour_)&gt;0,", RTT2",""),
MID(_xlpm.RTT1_&amp;_xlpm.RTT2_,3,99)
)
)</f>
        <v/>
      </c>
      <c r="Z16" s="21" t="str" cm="1">
        <f t="array" ref="Z16">IF(OR(ISTEXT(Z$3),COUNTIF(l_Feries,Z$3)&gt;0),"-",
_xlfn.LET(
_xlpm.Jour_,IFERROR(TEXT(Z$3,"[$-fr-fr]dddd"),0),
_xlpm.RTT1_,IF(COUNTIFS(l_Salaries,$D16,l_RTT1,_xlpm.Jour_)&gt;0,", RTT1",""),
_xlpm.RTT2_,IF(COUNTIFS(l_Salaries,$D16,l_RTT2,_xlpm.Jour_)&gt;0,", RTT2",""),
MID(_xlpm.RTT1_&amp;_xlpm.RTT2_,3,99)
)
)</f>
        <v/>
      </c>
      <c r="AA16" s="21" t="str" cm="1">
        <f t="array" ref="AA16">IF(OR(ISTEXT(AA$3),COUNTIF(l_Feries,AA$3)&gt;0),"-",
_xlfn.LET(
_xlpm.Jour_,IFERROR(TEXT(AA$3,"[$-fr-fr]dddd"),0),
_xlpm.RTT1_,IF(COUNTIFS(l_Salaries,$D16,l_RTT1,_xlpm.Jour_)&gt;0,", RTT1",""),
_xlpm.RTT2_,IF(COUNTIFS(l_Salaries,$D16,l_RTT2,_xlpm.Jour_)&gt;0,", RTT2",""),
MID(_xlpm.RTT1_&amp;_xlpm.RTT2_,3,99)
)
)</f>
        <v/>
      </c>
      <c r="AB16" s="21" t="str" cm="1">
        <f t="array" ref="AB16">IF(OR(ISTEXT(AB$3),COUNTIF(l_Feries,AB$3)&gt;0),"-",
_xlfn.LET(
_xlpm.Jour_,IFERROR(TEXT(AB$3,"[$-fr-fr]dddd"),0),
_xlpm.RTT1_,IF(COUNTIFS(l_Salaries,$D16,l_RTT1,_xlpm.Jour_)&gt;0,", RTT1",""),
_xlpm.RTT2_,IF(COUNTIFS(l_Salaries,$D16,l_RTT2,_xlpm.Jour_)&gt;0,", RTT2",""),
MID(_xlpm.RTT1_&amp;_xlpm.RTT2_,3,99)
)
)</f>
        <v>RTT2</v>
      </c>
      <c r="AC16" s="21" t="str" cm="1">
        <f t="array" ref="AC16">IF(OR(ISTEXT(AC$3),COUNTIF(l_Feries,AC$3)&gt;0),"-",
_xlfn.LET(
_xlpm.Jour_,IFERROR(TEXT(AC$3,"[$-fr-fr]dddd"),0),
_xlpm.RTT1_,IF(COUNTIFS(l_Salaries,$D16,l_RTT1,_xlpm.Jour_)&gt;0,", RTT1",""),
_xlpm.RTT2_,IF(COUNTIFS(l_Salaries,$D16,l_RTT2,_xlpm.Jour_)&gt;0,", RTT2",""),
MID(_xlpm.RTT1_&amp;_xlpm.RTT2_,3,99)
)
)</f>
        <v/>
      </c>
      <c r="AD16" s="21" t="str" cm="1">
        <f t="array" ref="AD16">IF(OR(ISTEXT(AD$3),COUNTIF(l_Feries,AD$3)&gt;0),"-",
_xlfn.LET(
_xlpm.Jour_,IFERROR(TEXT(AD$3,"[$-fr-fr]dddd"),0),
_xlpm.RTT1_,IF(COUNTIFS(l_Salaries,$D16,l_RTT1,_xlpm.Jour_)&gt;0,", RTT1",""),
_xlpm.RTT2_,IF(COUNTIFS(l_Salaries,$D16,l_RTT2,_xlpm.Jour_)&gt;0,", RTT2",""),
MID(_xlpm.RTT1_&amp;_xlpm.RTT2_,3,99)
)
)</f>
        <v/>
      </c>
      <c r="AE16" s="21" t="str" cm="1">
        <f t="array" ref="AE16">IF(OR(ISTEXT(AE$3),COUNTIF(l_Feries,AE$3)&gt;0),"-",
_xlfn.LET(
_xlpm.Jour_,IFERROR(TEXT(AE$3,"[$-fr-fr]dddd"),0),
_xlpm.RTT1_,IF(COUNTIFS(l_Salaries,$D16,l_RTT1,_xlpm.Jour_)&gt;0,", RTT1",""),
_xlpm.RTT2_,IF(COUNTIFS(l_Salaries,$D16,l_RTT2,_xlpm.Jour_)&gt;0,", RTT2",""),
MID(_xlpm.RTT1_&amp;_xlpm.RTT2_,3,99)
)
)</f>
        <v>RTT1</v>
      </c>
      <c r="AF16" s="21" t="str" cm="1">
        <f t="array" ref="AF16">IF(OR(ISTEXT(AF$3),COUNTIF(l_Feries,AF$3)&gt;0),"-",
_xlfn.LET(
_xlpm.Jour_,IFERROR(TEXT(AF$3,"[$-fr-fr]dddd"),0),
_xlpm.RTT1_,IF(COUNTIFS(l_Salaries,$D16,l_RTT1,_xlpm.Jour_)&gt;0,", RTT1",""),
_xlpm.RTT2_,IF(COUNTIFS(l_Salaries,$D16,l_RTT2,_xlpm.Jour_)&gt;0,", RTT2",""),
MID(_xlpm.RTT1_&amp;_xlpm.RTT2_,3,99)
)
)</f>
        <v/>
      </c>
      <c r="AG16" s="21" t="str" cm="1">
        <f t="array" ref="AG16">IF(OR(ISTEXT(AG$3),COUNTIF(l_Feries,AG$3)&gt;0),"-",
_xlfn.LET(
_xlpm.Jour_,IFERROR(TEXT(AG$3,"[$-fr-fr]dddd"),0),
_xlpm.RTT1_,IF(COUNTIFS(l_Salaries,$D16,l_RTT1,_xlpm.Jour_)&gt;0,", RTT1",""),
_xlpm.RTT2_,IF(COUNTIFS(l_Salaries,$D16,l_RTT2,_xlpm.Jour_)&gt;0,", RTT2",""),
MID(_xlpm.RTT1_&amp;_xlpm.RTT2_,3,99)
)
)</f>
        <v/>
      </c>
      <c r="AH16" s="21" t="str" cm="1">
        <f t="array" ref="AH16">IF(OR(ISTEXT(AH$3),COUNTIF(l_Feries,AH$3)&gt;0),"-",
_xlfn.LET(
_xlpm.Jour_,IFERROR(TEXT(AH$3,"[$-fr-fr]dddd"),0),
_xlpm.RTT1_,IF(COUNTIFS(l_Salaries,$D16,l_RTT1,_xlpm.Jour_)&gt;0,", RTT1",""),
_xlpm.RTT2_,IF(COUNTIFS(l_Salaries,$D16,l_RTT2,_xlpm.Jour_)&gt;0,", RTT2",""),
MID(_xlpm.RTT1_&amp;_xlpm.RTT2_,3,99)
)
)</f>
        <v/>
      </c>
      <c r="AI16" s="21" t="str" cm="1">
        <f t="array" ref="AI16">IF(OR(ISTEXT(AI$3),COUNTIF(l_Feries,AI$3)&gt;0),"-",
_xlfn.LET(
_xlpm.Jour_,IFERROR(TEXT(AI$3,"[$-fr-fr]dddd"),0),
_xlpm.RTT1_,IF(COUNTIFS(l_Salaries,$D16,l_RTT1,_xlpm.Jour_)&gt;0,", RTT1",""),
_xlpm.RTT2_,IF(COUNTIFS(l_Salaries,$D16,l_RTT2,_xlpm.Jour_)&gt;0,", RTT2",""),
MID(_xlpm.RTT1_&amp;_xlpm.RTT2_,3,99)
)
)</f>
        <v/>
      </c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</row>
  </sheetData>
  <phoneticPr fontId="2" type="noConversion"/>
  <conditionalFormatting sqref="B7">
    <cfRule type="containsText" dxfId="9" priority="20" stopIfTrue="1" operator="containsText" text="Année normale">
      <formula>NOT(ISERROR(SEARCH("Année normale",B7)))</formula>
    </cfRule>
  </conditionalFormatting>
  <conditionalFormatting sqref="E5:AI16">
    <cfRule type="expression" dxfId="8" priority="23" stopIfTrue="1">
      <formula>WEEKDAY(E$3,2)&gt;5</formula>
    </cfRule>
    <cfRule type="expression" dxfId="7" priority="24" stopIfTrue="1">
      <formula>COUNTIF(l_Feries,E$3)</formula>
    </cfRule>
  </conditionalFormatting>
  <conditionalFormatting sqref="E1:AI16">
    <cfRule type="expression" dxfId="6" priority="2">
      <formula>WEEKDAY(E$3,2)&lt;7</formula>
    </cfRule>
  </conditionalFormatting>
  <conditionalFormatting sqref="AG1:AI16">
    <cfRule type="expression" dxfId="5" priority="1">
      <formula>AG$3=0</formula>
    </cfRule>
  </conditionalFormatting>
  <dataValidations count="1">
    <dataValidation type="list" allowBlank="1" showInputMessage="1" showErrorMessage="1" sqref="B5" xr:uid="{1F8D0F9E-4D84-401D-B0C1-9507922D6510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sheetPr codeName="Feuil2"/>
  <dimension ref="B2:N26"/>
  <sheetViews>
    <sheetView showGridLines="0" topLeftCell="A15" zoomScale="99" zoomScaleNormal="99" workbookViewId="0">
      <selection activeCell="A21" sqref="A21"/>
    </sheetView>
  </sheetViews>
  <sheetFormatPr defaultColWidth="11" defaultRowHeight="15.75" x14ac:dyDescent="0.25"/>
  <cols>
    <col min="1" max="1" width="3.75" customWidth="1"/>
    <col min="2" max="2" width="19.25" bestFit="1" customWidth="1"/>
    <col min="3" max="4" width="8.25" bestFit="1" customWidth="1"/>
    <col min="5" max="5" width="3.75" customWidth="1"/>
    <col min="7" max="7" width="3.75" customWidth="1"/>
    <col min="8" max="8" width="17.25" bestFit="1" customWidth="1"/>
    <col min="9" max="9" width="10.25" bestFit="1" customWidth="1"/>
    <col min="10" max="10" width="3.75" customWidth="1"/>
    <col min="11" max="11" width="9.125" style="22" bestFit="1" customWidth="1"/>
    <col min="12" max="13" width="17.375" style="22" bestFit="1" customWidth="1"/>
    <col min="14" max="14" width="11" style="23"/>
  </cols>
  <sheetData>
    <row r="2" spans="2:9" x14ac:dyDescent="0.25">
      <c r="B2" s="2" t="s">
        <v>4</v>
      </c>
      <c r="C2" t="s">
        <v>5</v>
      </c>
      <c r="D2" t="s">
        <v>6</v>
      </c>
      <c r="F2" t="s">
        <v>7</v>
      </c>
      <c r="H2" t="s">
        <v>32</v>
      </c>
      <c r="I2" s="3" t="s">
        <v>33</v>
      </c>
    </row>
    <row r="3" spans="2:9" x14ac:dyDescent="0.25">
      <c r="B3" s="2" t="s">
        <v>20</v>
      </c>
      <c r="C3" t="s">
        <v>0</v>
      </c>
      <c r="D3" t="s">
        <v>1</v>
      </c>
      <c r="F3" t="s">
        <v>8</v>
      </c>
      <c r="H3" t="s">
        <v>34</v>
      </c>
      <c r="I3" s="5">
        <f>DATE(_An,1,1)</f>
        <v>46023</v>
      </c>
    </row>
    <row r="4" spans="2:9" x14ac:dyDescent="0.25">
      <c r="B4" s="2" t="s">
        <v>21</v>
      </c>
      <c r="C4" t="s">
        <v>0</v>
      </c>
      <c r="D4" t="s">
        <v>2</v>
      </c>
      <c r="F4" t="s">
        <v>9</v>
      </c>
      <c r="H4" t="s">
        <v>35</v>
      </c>
      <c r="I4" s="5">
        <f>FLOOR(DAY(MINUTE(_An/38)/2+56)&amp;"/5/"&amp;_An,7)-34</f>
        <v>46117</v>
      </c>
    </row>
    <row r="5" spans="2:9" x14ac:dyDescent="0.25">
      <c r="B5" s="2" t="s">
        <v>22</v>
      </c>
      <c r="C5" t="s">
        <v>2</v>
      </c>
      <c r="D5" t="s">
        <v>1</v>
      </c>
      <c r="F5" t="s">
        <v>10</v>
      </c>
      <c r="H5" t="s">
        <v>36</v>
      </c>
      <c r="I5" s="5">
        <f>DatePaques+1</f>
        <v>46118</v>
      </c>
    </row>
    <row r="6" spans="2:9" x14ac:dyDescent="0.25">
      <c r="B6" s="2" t="s">
        <v>23</v>
      </c>
      <c r="C6" t="s">
        <v>0</v>
      </c>
      <c r="D6" t="s">
        <v>3</v>
      </c>
      <c r="F6" t="s">
        <v>11</v>
      </c>
      <c r="H6" t="s">
        <v>37</v>
      </c>
      <c r="I6" s="5">
        <f>DATE(_An,5,1)</f>
        <v>46143</v>
      </c>
    </row>
    <row r="7" spans="2:9" x14ac:dyDescent="0.25">
      <c r="B7" s="2" t="s">
        <v>24</v>
      </c>
      <c r="C7" t="s">
        <v>0</v>
      </c>
      <c r="F7" t="s">
        <v>12</v>
      </c>
      <c r="H7" t="s">
        <v>38</v>
      </c>
      <c r="I7" s="5">
        <f>DATE(_An,5,8)</f>
        <v>46150</v>
      </c>
    </row>
    <row r="8" spans="2:9" x14ac:dyDescent="0.25">
      <c r="B8" s="2" t="s">
        <v>25</v>
      </c>
      <c r="C8" t="s">
        <v>1</v>
      </c>
      <c r="D8" t="s">
        <v>3</v>
      </c>
      <c r="F8" t="s">
        <v>13</v>
      </c>
      <c r="H8" t="s">
        <v>39</v>
      </c>
      <c r="I8" s="5">
        <f>DatePaques+39</f>
        <v>46156</v>
      </c>
    </row>
    <row r="9" spans="2:9" x14ac:dyDescent="0.25">
      <c r="B9" s="2" t="s">
        <v>26</v>
      </c>
      <c r="F9" t="s">
        <v>14</v>
      </c>
      <c r="H9" t="s">
        <v>40</v>
      </c>
      <c r="I9" s="5">
        <f>DatePaques+49</f>
        <v>46166</v>
      </c>
    </row>
    <row r="10" spans="2:9" x14ac:dyDescent="0.25">
      <c r="B10" s="2" t="s">
        <v>27</v>
      </c>
      <c r="C10" t="s">
        <v>1</v>
      </c>
      <c r="D10" t="s">
        <v>3</v>
      </c>
      <c r="F10" t="s">
        <v>15</v>
      </c>
      <c r="H10" t="s">
        <v>41</v>
      </c>
      <c r="I10" s="5">
        <f>DatePaques+50</f>
        <v>46167</v>
      </c>
    </row>
    <row r="11" spans="2:9" x14ac:dyDescent="0.25">
      <c r="B11" s="2" t="s">
        <v>28</v>
      </c>
      <c r="F11" t="s">
        <v>16</v>
      </c>
      <c r="H11" t="s">
        <v>42</v>
      </c>
      <c r="I11" s="5">
        <f>DATE(_An,7,14)</f>
        <v>46217</v>
      </c>
    </row>
    <row r="12" spans="2:9" x14ac:dyDescent="0.25">
      <c r="B12" s="2" t="s">
        <v>29</v>
      </c>
      <c r="C12" t="s">
        <v>2</v>
      </c>
      <c r="F12" t="s">
        <v>17</v>
      </c>
      <c r="H12" t="s">
        <v>43</v>
      </c>
      <c r="I12" s="5">
        <f>DATE(_An,8,15)</f>
        <v>46249</v>
      </c>
    </row>
    <row r="13" spans="2:9" x14ac:dyDescent="0.25">
      <c r="B13" s="2" t="s">
        <v>30</v>
      </c>
      <c r="C13" t="s">
        <v>2</v>
      </c>
      <c r="D13" t="s">
        <v>1</v>
      </c>
      <c r="F13" t="s">
        <v>18</v>
      </c>
      <c r="H13" t="s">
        <v>44</v>
      </c>
      <c r="I13" s="5">
        <f>DATE(_An,11,1)</f>
        <v>46327</v>
      </c>
    </row>
    <row r="14" spans="2:9" x14ac:dyDescent="0.25">
      <c r="B14" s="2" t="s">
        <v>31</v>
      </c>
      <c r="C14" t="s">
        <v>0</v>
      </c>
      <c r="D14" t="s">
        <v>3</v>
      </c>
      <c r="F14" t="s">
        <v>19</v>
      </c>
      <c r="H14" t="s">
        <v>45</v>
      </c>
      <c r="I14" s="5">
        <f>DATE(_An,11,11)</f>
        <v>46337</v>
      </c>
    </row>
    <row r="15" spans="2:9" x14ac:dyDescent="0.25">
      <c r="H15" t="s">
        <v>46</v>
      </c>
      <c r="I15" s="5">
        <f>DATE(_An,12,25)</f>
        <v>46381</v>
      </c>
    </row>
    <row r="18" spans="11:13" ht="16.5" thickBot="1" x14ac:dyDescent="0.3"/>
    <row r="19" spans="11:13" x14ac:dyDescent="0.25">
      <c r="K19" s="24" t="s">
        <v>78</v>
      </c>
      <c r="L19" s="25" t="s">
        <v>5</v>
      </c>
      <c r="M19" s="26" t="s">
        <v>6</v>
      </c>
    </row>
    <row r="20" spans="11:13" ht="78.75" x14ac:dyDescent="0.25">
      <c r="K20" s="27" t="s">
        <v>0</v>
      </c>
      <c r="L20" s="28" t="str" cm="1">
        <f t="array" ref="L20">_xlfn.TEXTJOIN(CHAR(10),FALSE,_xlfn._xlws.FILTER(l_Salaries,t_RTT[RTT 1]=$K20,""))</f>
        <v>AFRITE Barack
ALAMATERNITE Inès
CELERT Jacques
CONNERIE Arétha
GINA Laurent</v>
      </c>
      <c r="M20" s="29" t="str" cm="1">
        <f t="array" ref="M20">_xlfn.TEXTJOIN(CHAR(10),FALSE,_xlfn._xlws.FILTER(l_Salaries,t_RTT[RTT 2]=$K20,""))</f>
        <v/>
      </c>
    </row>
    <row r="21" spans="11:13" ht="47.25" x14ac:dyDescent="0.25">
      <c r="K21" s="27" t="s">
        <v>2</v>
      </c>
      <c r="L21" s="28" t="str" cm="1">
        <f t="array" ref="L21">_xlfn.TEXTJOIN(CHAR(10),FALSE,_xlfn._xlws.FILTER(l_Salaries,t_RTT[RTT 1]=$K21,""))</f>
        <v>BERMAN Aldo
FER Lucie
GATOR Ali</v>
      </c>
      <c r="M21" s="29" t="str" cm="1">
        <f t="array" ref="M21">_xlfn.TEXTJOIN(CHAR(10),FALSE,_xlfn._xlws.FILTER(l_Salaries,t_RTT[RTT 2]=$K21,""))</f>
        <v>ALAMATERNITE Inès</v>
      </c>
    </row>
    <row r="22" spans="11:13" ht="47.25" x14ac:dyDescent="0.25">
      <c r="K22" s="27" t="s">
        <v>1</v>
      </c>
      <c r="L22" s="28" t="str" cm="1">
        <f t="array" ref="L22">_xlfn.TEXTJOIN(CHAR(10),FALSE,_xlfn._xlws.FILTER(l_Salaries,t_RTT[RTT 1]=$K22,""))</f>
        <v>COUVERT Armelle
DOR Louis</v>
      </c>
      <c r="M22" s="29" t="str" cm="1">
        <f t="array" ref="M22">_xlfn.TEXTJOIN(CHAR(10),FALSE,_xlfn._xlws.FILTER(l_Salaries,t_RTT[RTT 2]=$K22,""))</f>
        <v>AFRITE Barack
BERMAN Aldo
GATOR Ali</v>
      </c>
    </row>
    <row r="23" spans="11:13" x14ac:dyDescent="0.25">
      <c r="K23" s="27" t="s">
        <v>80</v>
      </c>
      <c r="L23" s="28" t="str" cm="1">
        <f t="array" ref="L23">_xlfn.TEXTJOIN(CHAR(10),FALSE,_xlfn._xlws.FILTER(l_Salaries,t_RTT[RTT 1]=$K23,""))</f>
        <v/>
      </c>
      <c r="M23" s="29" t="str" cm="1">
        <f t="array" ref="M23">_xlfn.TEXTJOIN(CHAR(10),FALSE,_xlfn._xlws.FILTER(l_Salaries,t_RTT[RTT 2]=$K23,""))</f>
        <v/>
      </c>
    </row>
    <row r="24" spans="11:13" ht="63" x14ac:dyDescent="0.25">
      <c r="K24" s="27" t="s">
        <v>3</v>
      </c>
      <c r="L24" s="28" t="str" cm="1">
        <f t="array" ref="L24">_xlfn.TEXTJOIN(CHAR(10),FALSE,_xlfn._xlws.FILTER(l_Salaries,t_RTT[RTT 1]=$K24,""))</f>
        <v/>
      </c>
      <c r="M24" s="29" t="str" cm="1">
        <f t="array" ref="M24">_xlfn.TEXTJOIN(CHAR(10),FALSE,_xlfn._xlws.FILTER(l_Salaries,t_RTT[RTT 2]=$K24,""))</f>
        <v>CELERT Jacques
COUVERT Armelle
DOR Louis
GINA Laurent</v>
      </c>
    </row>
    <row r="25" spans="11:13" x14ac:dyDescent="0.25">
      <c r="K25" s="27" t="s">
        <v>81</v>
      </c>
      <c r="L25" s="28" t="str" cm="1">
        <f t="array" ref="L25">_xlfn.TEXTJOIN(CHAR(10),FALSE,_xlfn._xlws.FILTER(l_Salaries,t_RTT[RTT 1]=$K25,""))</f>
        <v/>
      </c>
      <c r="M25" s="29" t="str" cm="1">
        <f t="array" ref="M25">_xlfn.TEXTJOIN(CHAR(10),FALSE,_xlfn._xlws.FILTER(l_Salaries,t_RTT[RTT 2]=$K25,""))</f>
        <v/>
      </c>
    </row>
    <row r="26" spans="11:13" ht="16.5" thickBot="1" x14ac:dyDescent="0.3">
      <c r="K26" s="30" t="s">
        <v>79</v>
      </c>
      <c r="L26" s="31" t="str" cm="1">
        <f t="array" ref="L26">_xlfn.TEXTJOIN(CHAR(10),FALSE,_xlfn._xlws.FILTER(l_Salaries,t_RTT[RTT 1]=$K26,""))</f>
        <v/>
      </c>
      <c r="M26" s="32" t="str" cm="1">
        <f t="array" ref="M26">_xlfn.TEXTJOIN(CHAR(10),FALSE,_xlfn._xlws.FILTER(l_Salaries,t_RTT[RTT 2]=$K26,""))</f>
        <v/>
      </c>
    </row>
  </sheetData>
  <phoneticPr fontId="2" type="noConversion"/>
  <conditionalFormatting sqref="B6">
    <cfRule type="cellIs" dxfId="11" priority="1" operator="equal">
      <formula>"samedi"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267A0-4103-4588-A713-BE794FDF8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8</vt:i4>
      </vt:variant>
    </vt:vector>
  </HeadingPairs>
  <TitlesOfParts>
    <vt:vector size="10" baseType="lpstr">
      <vt:lpstr>Calendrier</vt:lpstr>
      <vt:lpstr>Paramètres</vt:lpstr>
      <vt:lpstr>_An</vt:lpstr>
      <vt:lpstr>_Mois</vt:lpstr>
      <vt:lpstr>DatePaques</vt:lpstr>
      <vt:lpstr>l_Feries</vt:lpstr>
      <vt:lpstr>l_Mois</vt:lpstr>
      <vt:lpstr>l_RTT1</vt:lpstr>
      <vt:lpstr>l_RTT2</vt:lpstr>
      <vt:lpstr>l_Salaries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BSA</cp:lastModifiedBy>
  <dcterms:created xsi:type="dcterms:W3CDTF">2026-04-25T03:32:52Z</dcterms:created>
  <dcterms:modified xsi:type="dcterms:W3CDTF">2026-04-27T12:00:00Z</dcterms:modified>
</cp:coreProperties>
</file>