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BA42F2A-8FF8-4879-92A0-E76633BF687C}" xr6:coauthVersionLast="47" xr6:coauthVersionMax="47" xr10:uidLastSave="{00000000-0000-0000-0000-000000000000}"/>
  <bookViews>
    <workbookView xWindow="-120" yWindow="-120" windowWidth="29040" windowHeight="15990" xr2:uid="{5B911BAC-D62A-42BA-A4E4-D35F5559A69A}"/>
  </bookViews>
  <sheets>
    <sheet name="Feuil1" sheetId="1" r:id="rId1"/>
    <sheet name="Rappor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3" i="1" l="1"/>
  <c r="AA4" i="1"/>
  <c r="AA5" i="1"/>
  <c r="Z3" i="1"/>
  <c r="Z4" i="1"/>
  <c r="Z5" i="1"/>
  <c r="Z2" i="1"/>
  <c r="AA2" i="1"/>
  <c r="J3" i="1"/>
  <c r="J4" i="1"/>
  <c r="J5" i="1"/>
  <c r="J2" i="1"/>
</calcChain>
</file>

<file path=xl/sharedStrings.xml><?xml version="1.0" encoding="utf-8"?>
<sst xmlns="http://schemas.openxmlformats.org/spreadsheetml/2006/main" count="70" uniqueCount="29">
  <si>
    <t xml:space="preserve">Référence </t>
  </si>
  <si>
    <t>Description</t>
  </si>
  <si>
    <t xml:space="preserve">Marque </t>
  </si>
  <si>
    <t>Fournisseur</t>
  </si>
  <si>
    <t xml:space="preserve">PA </t>
  </si>
  <si>
    <t>Type</t>
  </si>
  <si>
    <t xml:space="preserve">Date entré article </t>
  </si>
  <si>
    <t xml:space="preserve">Stock </t>
  </si>
  <si>
    <t xml:space="preserve">Quantité en commande achat </t>
  </si>
  <si>
    <t>Valeur du stock</t>
  </si>
  <si>
    <t>REAPPRO SUR 8 MOIS N-1</t>
  </si>
  <si>
    <t>REAPPRO SUR BASE 2 DERNIERS MOIS*4</t>
  </si>
  <si>
    <t>xx</t>
  </si>
  <si>
    <t>ASSEMBLAGE</t>
  </si>
  <si>
    <t xml:space="preserve">A DEDUIRE </t>
  </si>
  <si>
    <t>A DEDUIRE</t>
  </si>
  <si>
    <t>févr.-25</t>
  </si>
  <si>
    <t>mars-25</t>
  </si>
  <si>
    <t>avr.-25</t>
  </si>
  <si>
    <t>mai-25</t>
  </si>
  <si>
    <t>juin-25</t>
  </si>
  <si>
    <t>juil.-25</t>
  </si>
  <si>
    <t>août-25</t>
  </si>
  <si>
    <t>sept.-25</t>
  </si>
  <si>
    <t>oct.-25</t>
  </si>
  <si>
    <t>nov.-25</t>
  </si>
  <si>
    <t>déc.-25</t>
  </si>
  <si>
    <t>janv.-26</t>
  </si>
  <si>
    <t>févr.-26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</si>
</sst>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7" xfId="0" applyBorder="1"/>
    <xf numFmtId="0" fontId="0" fillId="0" borderId="8" xfId="0" applyBorder="1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5" xfId="0" applyFont="1" applyBorder="1" applyAlignment="1">
      <alignment horizontal="left" vertical="center" wrapText="1" indent="2"/>
    </xf>
  </cellXfs>
  <cellStyles count="1">
    <cellStyle name="Standaard" xfId="0" builtinId="0"/>
  </cellStyles>
  <dxfs count="7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905C0E-B501-4266-AD89-CA6793A6213C}" name="T_bdd" displayName="T_bdd" ref="A1:AA5" totalsRowShown="0" headerRowDxfId="78" headerRowBorderDxfId="77" tableBorderDxfId="76" totalsRowBorderDxfId="75">
  <tableColumns count="27">
    <tableColumn id="1" xr3:uid="{F3878886-A3D5-49E1-96B8-8AEFAC4A3C95}" name="Référence " dataDxfId="74"/>
    <tableColumn id="2" xr3:uid="{B3247D50-E9BB-4DC5-BFC1-6CF5A1DF3333}" name="Description" dataDxfId="73"/>
    <tableColumn id="3" xr3:uid="{5A6EC44E-32E2-4ED5-9869-CD1A06060E75}" name="Marque " dataDxfId="72"/>
    <tableColumn id="4" xr3:uid="{350986FA-4215-4521-96CE-46EC633315EA}" name="Fournisseur" dataDxfId="71"/>
    <tableColumn id="5" xr3:uid="{2282427D-BB5B-4EB8-BC8F-3FDC213DB21C}" name="PA " dataDxfId="70"/>
    <tableColumn id="6" xr3:uid="{6F82F552-D509-46B9-82EA-655098185A78}" name="Type" dataDxfId="69"/>
    <tableColumn id="7" xr3:uid="{E662AC81-0D58-4F28-AE7C-3C606FE485A1}" name="Date entré article " dataDxfId="68"/>
    <tableColumn id="8" xr3:uid="{D2086A6A-BB18-43D6-B340-EBB823F5D43F}" name="Stock " dataDxfId="67"/>
    <tableColumn id="9" xr3:uid="{BB52E35B-631E-493F-AD4C-DBF2183CAF1D}" name="Quantité en commande achat " dataDxfId="66"/>
    <tableColumn id="10" xr3:uid="{84E85FDF-6C41-49F3-A1FC-87732C999E76}" name="Valeur du stock" dataDxfId="65">
      <calculatedColumnFormula>(H2+I2)*E2</calculatedColumnFormula>
    </tableColumn>
    <tableColumn id="11" xr3:uid="{2DB40B1E-C1D7-4510-A9F8-2AB8612D876D}" name="févr.-25" dataDxfId="64"/>
    <tableColumn id="12" xr3:uid="{D102003C-836C-4FD5-9CC9-FE750C6DBF19}" name="mars-25" dataDxfId="63"/>
    <tableColumn id="13" xr3:uid="{70E2933B-F2CF-48E8-A207-A58987B952E3}" name="avr.-25" dataDxfId="62"/>
    <tableColumn id="14" xr3:uid="{D811FEE3-4F18-4841-B703-35ACB8F2F93F}" name="mai-25" dataDxfId="61"/>
    <tableColumn id="15" xr3:uid="{DFDDAC00-8F5F-4CA4-A9C9-7E26A815A9C4}" name="juin-25" dataDxfId="60"/>
    <tableColumn id="16" xr3:uid="{457D04A6-1424-4E8E-9BB1-54502161127C}" name="juil.-25" dataDxfId="59"/>
    <tableColumn id="17" xr3:uid="{B0524B09-E802-4DC1-8D30-F08BBC410F29}" name="août-25" dataDxfId="58"/>
    <tableColumn id="18" xr3:uid="{94161A48-7384-4A88-89BD-8BA9C5C47BAD}" name="sept.-25" dataDxfId="57"/>
    <tableColumn id="19" xr3:uid="{C0CDE345-8B43-401D-B2B0-0D9536C76C77}" name="oct.-25" dataDxfId="56"/>
    <tableColumn id="20" xr3:uid="{AF63E484-1796-43D2-AF66-A6E2FBF1C1FC}" name="nov.-25" dataDxfId="55"/>
    <tableColumn id="21" xr3:uid="{BFFF61A3-BFCE-415D-83D6-B00EFDA37ABF}" name="déc.-25" dataDxfId="54"/>
    <tableColumn id="22" xr3:uid="{31D9C7D0-C88B-452B-9E70-383ADA2E9E9D}" name="janv.-26" dataDxfId="53"/>
    <tableColumn id="23" xr3:uid="{67FE3575-2FA1-4D74-AB86-5254F753FD12}" name="févr.-26" dataDxfId="52"/>
    <tableColumn id="24" xr3:uid="{BA910C9B-FE07-4642-86F0-D27B096B7805}" name="A DEDUIRE " dataDxfId="51"/>
    <tableColumn id="25" xr3:uid="{BFDEBB90-7A4E-4BB5-8A9A-185449E53E71}" name="A DEDUIRE" dataDxfId="50"/>
    <tableColumn id="26" xr3:uid="{57EFAE97-501F-4841-97C2-35BB827CB436}" name="REAPPRO SUR 8 MOIS N-1" dataDxfId="49">
      <calculatedColumnFormula>(H2+I2)-((K2+L2+M2+N2+O2+P2+Q2+R2)-X2-Y2)</calculatedColumnFormula>
    </tableColumn>
    <tableColumn id="27" xr3:uid="{C791BA51-8882-4122-8D4E-7A80586F7E64}" name="REAPPRO SUR BASE 2 DERNIERS MOIS*4" dataDxfId="48">
      <calculatedColumnFormula>(H2+I2)-((V2+(W2*1.24))*4)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507EC1-2820-4593-AC14-CD1712869DBC}" name="TBL_Rapport" displayName="TBL_Rapport" ref="A1:AA2" totalsRowShown="0" headerRowDxfId="47" dataDxfId="2" headerRowBorderDxfId="45" tableBorderDxfId="46" totalsRowBorderDxfId="44">
  <tableColumns count="27">
    <tableColumn id="1" xr3:uid="{4BECB9B5-F085-465B-B43E-436B52D527A0}" name="Référence " dataDxfId="29"/>
    <tableColumn id="2" xr3:uid="{E10CE3A1-E6E1-4FC4-8C31-0656D6FD8169}" name="Description" dataDxfId="28"/>
    <tableColumn id="3" xr3:uid="{D6E15106-68CC-4500-9327-0929EED622B3}" name="Marque " dataDxfId="27"/>
    <tableColumn id="4" xr3:uid="{1494AAE5-6374-4FF0-A949-26E603C1A695}" name="Fournisseur" dataDxfId="26"/>
    <tableColumn id="5" xr3:uid="{57E4C634-5150-4BE3-9301-DCBA27BD91D9}" name="PA " dataDxfId="25"/>
    <tableColumn id="6" xr3:uid="{8B54667B-762C-45C8-84A8-C17F170FF32E}" name="Type" dataDxfId="24"/>
    <tableColumn id="7" xr3:uid="{16FE0E66-BF4E-441B-9555-DF84734476FF}" name="Date entré article " dataDxfId="23"/>
    <tableColumn id="8" xr3:uid="{13B4AE8F-930C-468F-A75B-877C1D963754}" name="Stock " dataDxfId="22"/>
    <tableColumn id="9" xr3:uid="{18AFCD23-FA9C-4E39-9F4E-ADF71E963DB9}" name="Quantité en commande achat " dataDxfId="21"/>
    <tableColumn id="10" xr3:uid="{541756E9-86C6-4210-B5CD-85D49405DE4E}" name="Valeur du stock" dataDxfId="20"/>
    <tableColumn id="11" xr3:uid="{21083B75-E065-482A-A477-218DA71A0373}" name="févr.-25" dataDxfId="19"/>
    <tableColumn id="12" xr3:uid="{F6867336-3572-4101-BB0D-68AC99DEF925}" name="mars-25" dataDxfId="18"/>
    <tableColumn id="13" xr3:uid="{1828B906-4FD0-4E11-867B-469B319061A0}" name="avr.-25" dataDxfId="17"/>
    <tableColumn id="14" xr3:uid="{146D3340-B8A2-4074-A913-B5731015C030}" name="mai-25" dataDxfId="16"/>
    <tableColumn id="15" xr3:uid="{407DBC85-2FFF-4DC6-9B30-D24B9466D0D6}" name="juin-25" dataDxfId="15"/>
    <tableColumn id="16" xr3:uid="{2B06811D-265E-403B-8AF9-DAF70EA17F3C}" name="juil.-25" dataDxfId="14"/>
    <tableColumn id="17" xr3:uid="{3C179A10-6CAB-4282-9AD7-9C3C74823FF5}" name="août-25" dataDxfId="13"/>
    <tableColumn id="18" xr3:uid="{D1D61C1F-B8E7-4397-901E-F87951EB607E}" name="sept.-25" dataDxfId="12"/>
    <tableColumn id="19" xr3:uid="{0EA8CBF4-63E8-4E03-9588-5E77E2694DDA}" name="oct.-25" dataDxfId="11"/>
    <tableColumn id="20" xr3:uid="{E6EB5B2C-9FA1-4F73-849C-1751B0AF55D7}" name="nov.-25" dataDxfId="10"/>
    <tableColumn id="21" xr3:uid="{30032DA6-570A-4F8C-B8DF-5DDB1BED6E4A}" name="déc.-25" dataDxfId="9"/>
    <tableColumn id="22" xr3:uid="{C38112E9-393B-464D-A815-8CF6F1888EB3}" name="janv.-26" dataDxfId="8"/>
    <tableColumn id="23" xr3:uid="{D81C5A2E-21D4-4426-BECE-D9F8BD9EF207}" name="févr.-26" dataDxfId="7"/>
    <tableColumn id="24" xr3:uid="{F7F3C1B3-E993-453E-8907-B27B8BF123CB}" name="A DEDUIRE " dataDxfId="6"/>
    <tableColumn id="25" xr3:uid="{F8661495-E6CB-497F-8D79-482C4C3E3FC0}" name="A DEDUIRE" dataDxfId="5"/>
    <tableColumn id="26" xr3:uid="{BB0F2BFB-EC91-46A5-AF6C-DFE1B47999DD}" name="REAPPRO SUR 8 MOIS N-1" dataDxfId="4"/>
    <tableColumn id="27" xr3:uid="{6962441B-562B-4851-8AE3-458647BF5002}" name="REAPPRO SUR BASE 2 DERNIERS MOIS*4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1BED8-DE4C-41FB-A449-29E079BBA05E}">
  <sheetPr codeName="Feuil1"/>
  <dimension ref="A1:AA5"/>
  <sheetViews>
    <sheetView tabSelected="1" workbookViewId="0">
      <selection activeCell="C11" sqref="C11"/>
    </sheetView>
  </sheetViews>
  <sheetFormatPr defaultColWidth="11.42578125" defaultRowHeight="15" x14ac:dyDescent="0.25"/>
  <cols>
    <col min="1" max="1" width="10.42578125" bestFit="1" customWidth="1"/>
    <col min="2" max="2" width="14.28515625" bestFit="1" customWidth="1"/>
    <col min="3" max="3" width="7.7109375" bestFit="1" customWidth="1"/>
    <col min="4" max="4" width="11.7109375" bestFit="1" customWidth="1"/>
    <col min="5" max="5" width="5" bestFit="1" customWidth="1"/>
    <col min="6" max="6" width="12.140625" bestFit="1" customWidth="1"/>
    <col min="7" max="7" width="10.5703125" style="1" bestFit="1" customWidth="1"/>
    <col min="8" max="8" width="6" bestFit="1" customWidth="1"/>
    <col min="9" max="9" width="16.42578125" bestFit="1" customWidth="1"/>
    <col min="10" max="10" width="9.42578125" bestFit="1" customWidth="1"/>
    <col min="11" max="11" width="7.85546875" bestFit="1" customWidth="1"/>
    <col min="12" max="12" width="8.140625" bestFit="1" customWidth="1"/>
    <col min="13" max="14" width="7" bestFit="1" customWidth="1"/>
    <col min="15" max="16" width="7.140625" bestFit="1" customWidth="1"/>
    <col min="17" max="17" width="7.7109375" bestFit="1" customWidth="1"/>
    <col min="18" max="18" width="8.28515625" bestFit="1" customWidth="1"/>
    <col min="19" max="19" width="7.140625" bestFit="1" customWidth="1"/>
    <col min="20" max="21" width="7.5703125" bestFit="1" customWidth="1"/>
    <col min="22" max="22" width="8" bestFit="1" customWidth="1"/>
    <col min="23" max="23" width="7.85546875" bestFit="1" customWidth="1"/>
    <col min="24" max="25" width="10.85546875" bestFit="1" customWidth="1"/>
    <col min="26" max="26" width="13.85546875" bestFit="1" customWidth="1"/>
    <col min="27" max="27" width="19.28515625" bestFit="1" customWidth="1"/>
  </cols>
  <sheetData>
    <row r="1" spans="1:27" s="11" customFormat="1" ht="33" customHeight="1" x14ac:dyDescent="0.25">
      <c r="A1" s="6" t="s">
        <v>0</v>
      </c>
      <c r="B1" s="18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8" t="s">
        <v>6</v>
      </c>
      <c r="H1" s="7" t="s">
        <v>7</v>
      </c>
      <c r="I1" s="7" t="s">
        <v>8</v>
      </c>
      <c r="J1" s="7" t="s">
        <v>9</v>
      </c>
      <c r="K1" s="9" t="s">
        <v>16</v>
      </c>
      <c r="L1" s="9" t="s">
        <v>17</v>
      </c>
      <c r="M1" s="9" t="s">
        <v>18</v>
      </c>
      <c r="N1" s="9" t="s">
        <v>19</v>
      </c>
      <c r="O1" s="9" t="s">
        <v>20</v>
      </c>
      <c r="P1" s="9" t="s">
        <v>21</v>
      </c>
      <c r="Q1" s="9" t="s">
        <v>22</v>
      </c>
      <c r="R1" s="9" t="s">
        <v>23</v>
      </c>
      <c r="S1" s="9" t="s">
        <v>24</v>
      </c>
      <c r="T1" s="9" t="s">
        <v>25</v>
      </c>
      <c r="U1" s="9" t="s">
        <v>26</v>
      </c>
      <c r="V1" s="9" t="s">
        <v>27</v>
      </c>
      <c r="W1" s="9" t="s">
        <v>28</v>
      </c>
      <c r="X1" s="7" t="s">
        <v>14</v>
      </c>
      <c r="Y1" s="7" t="s">
        <v>15</v>
      </c>
      <c r="Z1" s="7" t="s">
        <v>10</v>
      </c>
      <c r="AA1" s="10" t="s">
        <v>11</v>
      </c>
    </row>
    <row r="2" spans="1:27" x14ac:dyDescent="0.25">
      <c r="A2" s="3">
        <v>100000</v>
      </c>
      <c r="B2" s="2" t="s">
        <v>12</v>
      </c>
      <c r="C2" s="2" t="s">
        <v>12</v>
      </c>
      <c r="D2" s="2" t="s">
        <v>12</v>
      </c>
      <c r="E2" s="12">
        <v>1.23</v>
      </c>
      <c r="F2" s="12" t="s">
        <v>13</v>
      </c>
      <c r="G2" s="13">
        <v>45789</v>
      </c>
      <c r="H2" s="12">
        <v>20</v>
      </c>
      <c r="I2" s="12">
        <v>500</v>
      </c>
      <c r="J2" s="12">
        <f>(H2+I2)*E2</f>
        <v>639.6</v>
      </c>
      <c r="K2" s="12">
        <v>302</v>
      </c>
      <c r="L2" s="12">
        <v>400</v>
      </c>
      <c r="M2" s="12">
        <v>105</v>
      </c>
      <c r="N2" s="12">
        <v>90</v>
      </c>
      <c r="O2" s="12">
        <v>115</v>
      </c>
      <c r="P2" s="12">
        <v>140</v>
      </c>
      <c r="Q2" s="12">
        <v>100</v>
      </c>
      <c r="R2" s="12">
        <v>120</v>
      </c>
      <c r="S2" s="12">
        <v>158</v>
      </c>
      <c r="T2" s="12">
        <v>254</v>
      </c>
      <c r="U2" s="12">
        <v>204</v>
      </c>
      <c r="V2" s="12">
        <v>189</v>
      </c>
      <c r="W2" s="12">
        <v>174</v>
      </c>
      <c r="X2" s="12"/>
      <c r="Y2" s="12"/>
      <c r="Z2" s="12">
        <f>(H2+I2)-((K2+L2+M2+N2+O2+P2+Q2+R2)-X2-Y2)</f>
        <v>-852</v>
      </c>
      <c r="AA2" s="14">
        <f>(H2+I2)-((V2+(W2*1.24))*4)</f>
        <v>-1099.04</v>
      </c>
    </row>
    <row r="3" spans="1:27" x14ac:dyDescent="0.25">
      <c r="A3" s="3">
        <v>200000</v>
      </c>
      <c r="B3" s="2" t="s">
        <v>12</v>
      </c>
      <c r="C3" s="2" t="s">
        <v>12</v>
      </c>
      <c r="D3" s="2" t="s">
        <v>12</v>
      </c>
      <c r="E3" s="12">
        <v>4.5199999999999996</v>
      </c>
      <c r="F3" s="12">
        <v>0</v>
      </c>
      <c r="G3" s="13">
        <v>43674</v>
      </c>
      <c r="H3" s="12">
        <v>800</v>
      </c>
      <c r="I3" s="12">
        <v>0</v>
      </c>
      <c r="J3" s="12">
        <f t="shared" ref="J3:J5" si="0">(H3+I3)*E3</f>
        <v>3615.9999999999995</v>
      </c>
      <c r="K3" s="12">
        <v>0</v>
      </c>
      <c r="L3" s="12">
        <v>0</v>
      </c>
      <c r="M3" s="12">
        <v>20</v>
      </c>
      <c r="N3" s="12">
        <v>0</v>
      </c>
      <c r="O3" s="12">
        <v>0</v>
      </c>
      <c r="P3" s="12">
        <v>12</v>
      </c>
      <c r="Q3" s="12">
        <v>0</v>
      </c>
      <c r="R3" s="12">
        <v>15</v>
      </c>
      <c r="S3" s="12">
        <v>0</v>
      </c>
      <c r="T3" s="12">
        <v>0</v>
      </c>
      <c r="U3" s="12">
        <v>12</v>
      </c>
      <c r="V3" s="12">
        <v>0</v>
      </c>
      <c r="W3" s="12">
        <v>0</v>
      </c>
      <c r="X3" s="12">
        <v>0</v>
      </c>
      <c r="Y3" s="12">
        <v>0</v>
      </c>
      <c r="Z3" s="12">
        <f t="shared" ref="Z3:Z5" si="1">(H3+I3)-((K3+L3+M3+N3+O3+P3+Q3+R3)-X3-Y3)</f>
        <v>753</v>
      </c>
      <c r="AA3" s="14">
        <f t="shared" ref="AA3:AA5" si="2">(H3+I3)-((V3+(W3*1.24))*4)</f>
        <v>800</v>
      </c>
    </row>
    <row r="4" spans="1:27" x14ac:dyDescent="0.25">
      <c r="A4" s="3">
        <v>300000</v>
      </c>
      <c r="B4" s="2" t="s">
        <v>12</v>
      </c>
      <c r="C4" s="2" t="s">
        <v>12</v>
      </c>
      <c r="D4" s="2" t="s">
        <v>12</v>
      </c>
      <c r="E4" s="12">
        <v>5.32</v>
      </c>
      <c r="F4" s="12">
        <v>0</v>
      </c>
      <c r="G4" s="13">
        <v>45991</v>
      </c>
      <c r="H4" s="12">
        <v>150</v>
      </c>
      <c r="I4" s="12">
        <v>500</v>
      </c>
      <c r="J4" s="12">
        <f t="shared" si="0"/>
        <v>3458</v>
      </c>
      <c r="K4" s="12">
        <v>250</v>
      </c>
      <c r="L4" s="12">
        <v>145</v>
      </c>
      <c r="M4" s="12">
        <v>200</v>
      </c>
      <c r="N4" s="12">
        <v>54</v>
      </c>
      <c r="O4" s="12">
        <v>89</v>
      </c>
      <c r="P4" s="12">
        <v>90</v>
      </c>
      <c r="Q4" s="12">
        <v>125</v>
      </c>
      <c r="R4" s="12">
        <v>145</v>
      </c>
      <c r="S4" s="12">
        <v>89</v>
      </c>
      <c r="T4" s="12">
        <v>148</v>
      </c>
      <c r="U4" s="12">
        <v>250</v>
      </c>
      <c r="V4" s="12">
        <v>108</v>
      </c>
      <c r="W4" s="12">
        <v>205</v>
      </c>
      <c r="X4" s="12">
        <v>0</v>
      </c>
      <c r="Y4" s="12">
        <v>0</v>
      </c>
      <c r="Z4" s="12">
        <f t="shared" si="1"/>
        <v>-448</v>
      </c>
      <c r="AA4" s="14">
        <f t="shared" si="2"/>
        <v>-798.8</v>
      </c>
    </row>
    <row r="5" spans="1:27" x14ac:dyDescent="0.25">
      <c r="A5" s="4">
        <v>300000</v>
      </c>
      <c r="B5" s="5" t="s">
        <v>12</v>
      </c>
      <c r="C5" s="5" t="s">
        <v>12</v>
      </c>
      <c r="D5" s="5" t="s">
        <v>12</v>
      </c>
      <c r="E5" s="15">
        <v>5.32</v>
      </c>
      <c r="F5" s="15">
        <v>0</v>
      </c>
      <c r="G5" s="16">
        <v>45536</v>
      </c>
      <c r="H5" s="15">
        <v>100</v>
      </c>
      <c r="I5" s="15">
        <v>0</v>
      </c>
      <c r="J5" s="15">
        <f t="shared" si="0"/>
        <v>532</v>
      </c>
      <c r="K5" s="15">
        <v>5</v>
      </c>
      <c r="L5" s="15">
        <v>2</v>
      </c>
      <c r="M5" s="15">
        <v>10</v>
      </c>
      <c r="N5" s="15">
        <v>17</v>
      </c>
      <c r="O5" s="15">
        <v>4</v>
      </c>
      <c r="P5" s="15">
        <v>0</v>
      </c>
      <c r="Q5" s="15">
        <v>0</v>
      </c>
      <c r="R5" s="15">
        <v>0</v>
      </c>
      <c r="S5" s="15">
        <v>0</v>
      </c>
      <c r="T5" s="15">
        <v>12</v>
      </c>
      <c r="U5" s="15">
        <v>0</v>
      </c>
      <c r="V5" s="15">
        <v>0</v>
      </c>
      <c r="W5" s="15">
        <v>0</v>
      </c>
      <c r="X5" s="15">
        <v>0</v>
      </c>
      <c r="Y5" s="15">
        <v>0</v>
      </c>
      <c r="Z5" s="15">
        <f t="shared" si="1"/>
        <v>62</v>
      </c>
      <c r="AA5" s="17">
        <f t="shared" si="2"/>
        <v>100</v>
      </c>
    </row>
  </sheetData>
  <conditionalFormatting sqref="Z1:AA6">
    <cfRule type="cellIs" dxfId="1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A7F53-C07E-4433-A2CC-FF62C6C8F98A}">
  <sheetPr codeName="Feuil2"/>
  <dimension ref="A1:AA2"/>
  <sheetViews>
    <sheetView workbookViewId="0"/>
  </sheetViews>
  <sheetFormatPr defaultColWidth="11.42578125" defaultRowHeight="15" x14ac:dyDescent="0.25"/>
  <cols>
    <col min="1" max="1" width="10.42578125" bestFit="1" customWidth="1"/>
    <col min="2" max="2" width="14.28515625" bestFit="1" customWidth="1"/>
    <col min="3" max="3" width="7.7109375" bestFit="1" customWidth="1"/>
    <col min="4" max="4" width="11.7109375" bestFit="1" customWidth="1"/>
    <col min="5" max="5" width="5" bestFit="1" customWidth="1"/>
    <col min="6" max="6" width="5.28515625" bestFit="1" customWidth="1"/>
    <col min="7" max="7" width="10.5703125" style="1" bestFit="1" customWidth="1"/>
    <col min="8" max="8" width="6" bestFit="1" customWidth="1"/>
    <col min="9" max="9" width="16.42578125" bestFit="1" customWidth="1"/>
    <col min="10" max="10" width="9.42578125" bestFit="1" customWidth="1"/>
    <col min="11" max="11" width="7.85546875" bestFit="1" customWidth="1"/>
    <col min="12" max="12" width="8.140625" bestFit="1" customWidth="1"/>
    <col min="13" max="14" width="7" bestFit="1" customWidth="1"/>
    <col min="15" max="16" width="7.140625" bestFit="1" customWidth="1"/>
    <col min="17" max="17" width="7.7109375" bestFit="1" customWidth="1"/>
    <col min="18" max="18" width="8.28515625" bestFit="1" customWidth="1"/>
    <col min="19" max="19" width="7.140625" bestFit="1" customWidth="1"/>
    <col min="20" max="21" width="7.5703125" bestFit="1" customWidth="1"/>
    <col min="22" max="22" width="8" bestFit="1" customWidth="1"/>
    <col min="23" max="23" width="7.85546875" bestFit="1" customWidth="1"/>
    <col min="24" max="25" width="10.85546875" bestFit="1" customWidth="1"/>
    <col min="26" max="26" width="15.28515625" bestFit="1" customWidth="1"/>
    <col min="27" max="27" width="20.42578125" bestFit="1" customWidth="1"/>
  </cols>
  <sheetData>
    <row r="1" spans="1:27" s="11" customFormat="1" ht="33" customHeight="1" x14ac:dyDescent="0.25">
      <c r="A1" s="6" t="s">
        <v>0</v>
      </c>
      <c r="B1" s="18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8" t="s">
        <v>6</v>
      </c>
      <c r="H1" s="7" t="s">
        <v>7</v>
      </c>
      <c r="I1" s="7" t="s">
        <v>8</v>
      </c>
      <c r="J1" s="7" t="s">
        <v>9</v>
      </c>
      <c r="K1" s="9" t="s">
        <v>16</v>
      </c>
      <c r="L1" s="9" t="s">
        <v>17</v>
      </c>
      <c r="M1" s="9" t="s">
        <v>18</v>
      </c>
      <c r="N1" s="9" t="s">
        <v>19</v>
      </c>
      <c r="O1" s="9" t="s">
        <v>20</v>
      </c>
      <c r="P1" s="9" t="s">
        <v>21</v>
      </c>
      <c r="Q1" s="9" t="s">
        <v>22</v>
      </c>
      <c r="R1" s="9" t="s">
        <v>23</v>
      </c>
      <c r="S1" s="9" t="s">
        <v>24</v>
      </c>
      <c r="T1" s="9" t="s">
        <v>25</v>
      </c>
      <c r="U1" s="9" t="s">
        <v>26</v>
      </c>
      <c r="V1" s="9" t="s">
        <v>27</v>
      </c>
      <c r="W1" s="9" t="s">
        <v>28</v>
      </c>
      <c r="X1" s="7" t="s">
        <v>14</v>
      </c>
      <c r="Y1" s="7" t="s">
        <v>15</v>
      </c>
      <c r="Z1" s="7" t="s">
        <v>10</v>
      </c>
      <c r="AA1" s="10" t="s">
        <v>11</v>
      </c>
    </row>
    <row r="2" spans="1:27" x14ac:dyDescent="0.25">
      <c r="A2" s="3">
        <v>300000</v>
      </c>
      <c r="B2" s="2" t="s">
        <v>12</v>
      </c>
      <c r="C2" s="2" t="s">
        <v>12</v>
      </c>
      <c r="D2" s="2" t="s">
        <v>12</v>
      </c>
      <c r="E2" s="12">
        <v>5.32</v>
      </c>
      <c r="F2" s="12">
        <v>0</v>
      </c>
      <c r="G2" s="13">
        <v>45991</v>
      </c>
      <c r="H2" s="12">
        <v>150</v>
      </c>
      <c r="I2" s="12">
        <v>500</v>
      </c>
      <c r="J2" s="12">
        <v>3458</v>
      </c>
      <c r="K2" s="12">
        <v>250</v>
      </c>
      <c r="L2" s="12">
        <v>145</v>
      </c>
      <c r="M2" s="12">
        <v>200</v>
      </c>
      <c r="N2" s="12">
        <v>54</v>
      </c>
      <c r="O2" s="12">
        <v>89</v>
      </c>
      <c r="P2" s="12">
        <v>90</v>
      </c>
      <c r="Q2" s="12">
        <v>125</v>
      </c>
      <c r="R2" s="12">
        <v>145</v>
      </c>
      <c r="S2" s="12">
        <v>89</v>
      </c>
      <c r="T2" s="12">
        <v>148</v>
      </c>
      <c r="U2" s="12">
        <v>250</v>
      </c>
      <c r="V2" s="12">
        <v>108</v>
      </c>
      <c r="W2" s="12">
        <v>205</v>
      </c>
      <c r="X2" s="12">
        <v>0</v>
      </c>
      <c r="Y2" s="12">
        <v>0</v>
      </c>
      <c r="Z2" s="12">
        <v>-448</v>
      </c>
      <c r="AA2" s="14">
        <v>-798.8</v>
      </c>
    </row>
  </sheetData>
  <conditionalFormatting sqref="Z3:AA1048576 Z1:AA1">
    <cfRule type="cellIs" dxfId="43" priority="14" operator="lessThan">
      <formula>0</formula>
    </cfRule>
  </conditionalFormatting>
  <conditionalFormatting sqref="Z2:AA2">
    <cfRule type="cellIs" dxfId="30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Rapport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Oceane DESFLACHES</dc:creator>
  <cp:lastModifiedBy>BSA</cp:lastModifiedBy>
  <dcterms:created xsi:type="dcterms:W3CDTF">2026-03-02T13:20:31Z</dcterms:created>
  <dcterms:modified xsi:type="dcterms:W3CDTF">2026-03-02T22:12:55Z</dcterms:modified>
</cp:coreProperties>
</file>