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printerSettings/printerSettings1.bin" ContentType="application/vnd.openxmlformats-officedocument.spreadsheetml.printerSettings"/>
  <Override PartName="/xl/printerSettings/printerSettings2.bin" ContentType="application/vnd.openxmlformats-officedocument.spreadsheetml.printerSettings"/>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0DA49C64-7DBE-48FE-ABA5-8206749B0F57}" xr6:coauthVersionLast="47" xr6:coauthVersionMax="47" xr10:uidLastSave="{00000000-0000-0000-0000-000000000000}"/>
  <bookViews>
    <workbookView xWindow="-120" yWindow="-120" windowWidth="29040" windowHeight="15990" xr2:uid="{00000000-000D-0000-FFFF-FFFF00000000}"/>
  </bookViews>
  <sheets>
    <sheet name="Recherche_LO" sheetId="13" r:id="rId1"/>
    <sheet name="Recherche" sheetId="12" r:id="rId2"/>
    <sheet name="Liste1" sheetId="10" r:id="rId3"/>
    <sheet name="Liste2" sheetId="11" r:id="rId4"/>
    <sheet name="Liste3" sheetId="7" r:id="rId5"/>
  </sheets>
  <definedNames>
    <definedName name="_xlnm._FilterDatabase" localSheetId="2" hidden="1">Liste1!$B$1:$O$7</definedName>
    <definedName name="_xlnm._FilterDatabase" localSheetId="3" hidden="1">Liste2!$B$1:$O$5</definedName>
    <definedName name="_xlnm._FilterDatabase" localSheetId="4" hidden="1">Liste3!$A$1:$H$9</definedName>
    <definedName name="DCI_Liste_LES" localSheetId="2">Liste1!$D:$O</definedName>
    <definedName name="recherche">Recherche_LO!$B$2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4" i="10" l="1"/>
  <c r="A15" i="10"/>
  <c r="A16" i="10"/>
  <c r="A17" i="10"/>
  <c r="A18" i="10"/>
  <c r="A19" i="10"/>
  <c r="A20" i="10"/>
  <c r="A21" i="10"/>
  <c r="B12" i="12" s="1"/>
  <c r="B4" i="12"/>
  <c r="B7" i="12"/>
  <c r="D3" i="12"/>
  <c r="D12" i="12"/>
  <c r="B8" i="12"/>
  <c r="D11" i="12"/>
  <c r="D7" i="12"/>
  <c r="A3" i="10"/>
  <c r="A4" i="10"/>
  <c r="A5" i="10"/>
  <c r="A6" i="10"/>
  <c r="A7" i="10"/>
  <c r="A8" i="10"/>
  <c r="A9" i="10"/>
  <c r="A10" i="10"/>
  <c r="A11" i="10"/>
  <c r="A12" i="10"/>
  <c r="A13" i="10"/>
  <c r="A2" i="10"/>
  <c r="H18" i="7" a="1"/>
  <c r="H18" i="7" s="1"/>
  <c r="H17" i="7" a="1"/>
  <c r="H17" i="7" s="1"/>
  <c r="H16" i="7" a="1"/>
  <c r="H16" i="7" s="1"/>
  <c r="H15" i="7" a="1"/>
  <c r="H15" i="7" s="1"/>
  <c r="H14" i="7" a="1"/>
  <c r="H14" i="7" s="1"/>
  <c r="H13" i="7" a="1"/>
  <c r="H13" i="7" s="1"/>
  <c r="A7" i="11"/>
  <c r="A6" i="11"/>
  <c r="B3" i="12" l="1"/>
  <c r="B11" i="12"/>
  <c r="H12" i="7" a="1"/>
  <c r="H12" i="7" s="1"/>
  <c r="B2" i="12" l="1"/>
  <c r="A3" i="11"/>
  <c r="A4" i="11"/>
  <c r="A5" i="11"/>
  <c r="A2" i="11"/>
  <c r="H3" i="7" a="1"/>
  <c r="H3" i="7" s="1"/>
  <c r="H4" i="7" a="1"/>
  <c r="H4" i="7" s="1"/>
  <c r="H5" i="7" a="1"/>
  <c r="H5" i="7" s="1"/>
  <c r="H6" i="7" a="1"/>
  <c r="H6" i="7" s="1"/>
  <c r="H7" i="7" a="1"/>
  <c r="H7" i="7" s="1"/>
  <c r="H8" i="7" a="1"/>
  <c r="H8" i="7" s="1"/>
  <c r="H9" i="7" a="1"/>
  <c r="H9" i="7" s="1"/>
  <c r="H2" i="7" a="1"/>
  <c r="H2" i="7" s="1"/>
  <c r="D2" i="12" s="1"/>
  <c r="C4" i="12" l="1"/>
  <c r="C3" i="12"/>
  <c r="C7" i="12"/>
  <c r="C12" i="12"/>
  <c r="C8" i="12"/>
  <c r="C11" i="12"/>
  <c r="C2" i="1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<sst xmlns="http://schemas.openxmlformats.org/spreadsheetml/2006/main" count="522" uniqueCount="182">
  <si>
    <t>9388000</t>
  </si>
  <si>
    <t>3400893880005</t>
  </si>
  <si>
    <t>JAKAVI 15 MG CPR</t>
  </si>
  <si>
    <t>9388017</t>
  </si>
  <si>
    <t>3400893880173</t>
  </si>
  <si>
    <t>JAKAVI 20 MG CPR</t>
  </si>
  <si>
    <t>9388023</t>
  </si>
  <si>
    <t>3400893880234</t>
  </si>
  <si>
    <t>JAKAVI 5 MG CPR</t>
  </si>
  <si>
    <t>9419628</t>
  </si>
  <si>
    <t>3400894196280</t>
  </si>
  <si>
    <t>JAKAVI 10 MG CPR</t>
  </si>
  <si>
    <t>RUXOLITINIB</t>
  </si>
  <si>
    <t>PREVYMIS 240MG CPR</t>
  </si>
  <si>
    <t>3400894393351</t>
  </si>
  <si>
    <t>9439335</t>
  </si>
  <si>
    <t>PREVYMIS 240MG PERF FL12ML</t>
  </si>
  <si>
    <t>3400894393412</t>
  </si>
  <si>
    <t>9439341</t>
  </si>
  <si>
    <t>PREVYMIS 480MG CPR</t>
  </si>
  <si>
    <t>3400894393580</t>
  </si>
  <si>
    <t>9439358</t>
  </si>
  <si>
    <t>PREVYMIS 480MG PERF FL24ML</t>
  </si>
  <si>
    <t>3400894393641</t>
  </si>
  <si>
    <t>9439364</t>
  </si>
  <si>
    <t>LETERMOVIR</t>
  </si>
  <si>
    <t>Code LES</t>
  </si>
  <si>
    <t>Laboratoire</t>
  </si>
  <si>
    <t>Dénomination Commune Internationale</t>
  </si>
  <si>
    <t>Spécialité</t>
  </si>
  <si>
    <t>UCD 7</t>
  </si>
  <si>
    <t>UCD 13</t>
  </si>
  <si>
    <t xml:space="preserve">Indications inscrites aux collectivités </t>
  </si>
  <si>
    <t>Date de début de prise en charge sur la liste en sus</t>
  </si>
  <si>
    <t>Date de fin de prise en charge sur la liste en sus</t>
  </si>
  <si>
    <t>Classe/indication niveau 1</t>
  </si>
  <si>
    <t>Classe/indication niveau 2</t>
  </si>
  <si>
    <t>Générique / Biosimilaire / Médicament importé</t>
  </si>
  <si>
    <t>Date de dernière mise à jour</t>
  </si>
  <si>
    <t>oui</t>
  </si>
  <si>
    <t>PFIZER</t>
  </si>
  <si>
    <t>ROCHE</t>
  </si>
  <si>
    <t>alectinib</t>
  </si>
  <si>
    <t>ALECENSA</t>
  </si>
  <si>
    <t>En monothérapie dans le traitement du cancer bronchique non à petites cellules (CBNPC) avancé avec un réarrangement du gène anaplastic lymphoma kinase (ALK-positif) chez les patients adultes préalablement traités par crizotinib</t>
  </si>
  <si>
    <t>En monothérapie, en première ligne de traitement des patients adultes ayant un cancer bronchique non à petites cellules (CBNPC) avancé avec un réarrangement du gène anaplastic lymphoma kinase (ALK-positif)</t>
  </si>
  <si>
    <t>bosutinib</t>
  </si>
  <si>
    <t>BOSULIF</t>
  </si>
  <si>
    <t>Traitement des patients adultes atteints de leucémie myéloïde chronique à chromosome Philadelphie positif (LMC Ph+) en phase chronique (PC) nouvellement diagnostiquée.</t>
  </si>
  <si>
    <t>toxine botulique type A</t>
  </si>
  <si>
    <t>BMS - BRISTOL MYERS SQUIBB</t>
  </si>
  <si>
    <t>luspatercept</t>
  </si>
  <si>
    <t>REBLOZYL</t>
  </si>
  <si>
    <t>Traitement des patients adultes présentant une anémie dépendante de la transfusion due à un syndrome myélodysplasique (SMD) de risque très faible, faible et intermédiaire, avec des sidéroblastes en couronne, sans délétion 5q et qui ont présenté une réponse non satisfaisante à la thérapie à base d’érythropoïétine ou qui y sont inéligibles</t>
  </si>
  <si>
    <t>Inscription et valorisation liste en sus SSR</t>
  </si>
  <si>
    <t>non</t>
  </si>
  <si>
    <t>ABBVIE</t>
  </si>
  <si>
    <t>BOTOX 50U ALLERGAN INJ</t>
  </si>
  <si>
    <t>BOTOX 200U ALLERGAN INJ</t>
  </si>
  <si>
    <t xml:space="preserve">Chez l'adulte traitement des troubles oculomoteurs </t>
  </si>
  <si>
    <t>S000039</t>
  </si>
  <si>
    <t>S000013</t>
  </si>
  <si>
    <t>S000026</t>
  </si>
  <si>
    <t>S000042</t>
  </si>
  <si>
    <t>S000710</t>
  </si>
  <si>
    <t>S000446</t>
  </si>
  <si>
    <t>MSD France</t>
  </si>
  <si>
    <t>letermovir</t>
  </si>
  <si>
    <t>prophylaxie de la réactivation du cytomégalovirus (CMV) et de la maladie à CMV chez les adultes séropositifs au CMV receveurs [R+] d'une greffe allogénique de cellules souches hématopoïétiques</t>
  </si>
  <si>
    <t>S000459</t>
  </si>
  <si>
    <t>prophylaxie de la maladie à cytomégalovirus (CMV) chez les adultes séronégatifs au CMV [R-] ayant reçu une greffe rénale d'un donneur séropositif au CMV [D+]</t>
  </si>
  <si>
    <t>NXXXX02</t>
  </si>
  <si>
    <t>Traitement initié sous AAC</t>
  </si>
  <si>
    <t>NXXXX00</t>
  </si>
  <si>
    <t>Sans Objet</t>
  </si>
  <si>
    <t>REBLOZYL 25MG PDR INJ FL</t>
  </si>
  <si>
    <t>CGIVO01</t>
  </si>
  <si>
    <t xml:space="preserve">UCD 7 </t>
  </si>
  <si>
    <t>Code indication</t>
  </si>
  <si>
    <t>Libellé Indication</t>
  </si>
  <si>
    <t>Date de début</t>
  </si>
  <si>
    <t>Date de fin</t>
  </si>
  <si>
    <t>ZIRABEV 25MG/ML PERF FL16ML</t>
  </si>
  <si>
    <t>CBEVA01</t>
  </si>
  <si>
    <t>En association au paclitaxel, est indiqué en première ligne de traitement du cancer du sein métastatique HER2 négatif et récepteurs hormonaux (RH) négatifs (triple négatif).</t>
  </si>
  <si>
    <t>ZIRABEV 25MG/ML PERF FL4ML</t>
  </si>
  <si>
    <t>GIVLAARI 189MG/ML INJ FL1ML</t>
  </si>
  <si>
    <t>Le traitement de la porphyrie hépatique aiguë (PHA) chez les patients adultes agésde 18 ans et plus après avis d'un centre de référence.</t>
  </si>
  <si>
    <t>CGIVO02</t>
  </si>
  <si>
    <t>Le traitement de la porphyrie hépatique aiguë (PHA) chez les adolescents de 12 à 18 ans après avis d'un centre de référence,</t>
  </si>
  <si>
    <t>traitement des patients âgés de plus de 18 ans, atteints de porphyries hépatiques aiguës (PHA) et ayant une maladie active caractérisée par au moins 2 crises de porphyrie nécessitant une hospitalisati</t>
  </si>
  <si>
    <t>TRITTICO 100MG CPR</t>
  </si>
  <si>
    <t>NTRAZ07</t>
  </si>
  <si>
    <t>Dépression sévère</t>
  </si>
  <si>
    <t>NTRAZ08</t>
  </si>
  <si>
    <t>Troubles du comportement lié à une pathologie dégénérative</t>
  </si>
  <si>
    <t>Myélome multiple</t>
  </si>
  <si>
    <t>Myasthénie</t>
  </si>
  <si>
    <t>JAKAVI 5MG CPR</t>
  </si>
  <si>
    <t>CRUXO01</t>
  </si>
  <si>
    <t xml:space="preserve"> traitement des patients âgés de 12 ans et plus atteints de la maladie du greffon contre l'hôte aiguë ou de la maladie du greffon contre l'hôte chronique qui ont une réponse inadéquate aux corticostér</t>
  </si>
  <si>
    <t>JAKAVI 10MG CPR</t>
  </si>
  <si>
    <t>APAC Oui/non</t>
  </si>
  <si>
    <t>9000024</t>
  </si>
  <si>
    <t>9000025</t>
  </si>
  <si>
    <t>9000041</t>
  </si>
  <si>
    <t>9000052</t>
  </si>
  <si>
    <t>9457008</t>
  </si>
  <si>
    <t>UCD 13 Report colonne</t>
  </si>
  <si>
    <t>Référentiel des indications des spécialités pharmaceutiques inscrites sur la liste en sus - Mise à jour de décembre 2024</t>
  </si>
  <si>
    <t>Inscription liste en sus</t>
  </si>
  <si>
    <t>I000331</t>
  </si>
  <si>
    <t>JANSSEN CILAG</t>
  </si>
  <si>
    <t>USTEKINUMAB</t>
  </si>
  <si>
    <t>STELARA</t>
  </si>
  <si>
    <t>Traitement du psoriasis en plaques modéré à sévère chez l’adulte qui n’a pas répondu, ou qui présente une contre-indication, ou qui est intolérant aux autres traitements systémiques dont la ciclosporine, le méthotrexate (MTX) ou la puvathérapie (psoralène et UVA)</t>
  </si>
  <si>
    <t>&lt;2018</t>
  </si>
  <si>
    <t>Immunologie</t>
  </si>
  <si>
    <t>Psoriasis</t>
  </si>
  <si>
    <t>I000672</t>
  </si>
  <si>
    <t>BRISTOL MYERS SQUIBB</t>
  </si>
  <si>
    <t>Idecabtagene vicleucel</t>
  </si>
  <si>
    <t xml:space="preserve">ABECMA </t>
  </si>
  <si>
    <t>Traitement des patients adultes atteints d'un myélome multiple en rechute et réfractaire ayant reçu au moins trois traitements antérieurs, incluant un agent immunomodulateur, un inhibiteur de protéasome et un anticorps anti CD38, et dont la maladie a progressé pendant le dernier traitement</t>
  </si>
  <si>
    <t>cancer</t>
  </si>
  <si>
    <t>I000665</t>
  </si>
  <si>
    <t>ARGENX France</t>
  </si>
  <si>
    <t>efgartigimod alfa</t>
  </si>
  <si>
    <t>VYVGART 20 mg/mL, solution à diluer pour perfusion</t>
  </si>
  <si>
    <t>En addition au traitement standard, incluant les immunosuppresseurs de première ligne, chez les patients adultes atteints de myasthénie auto-immune généralisée et présentant des anticorps anti-récepteurs de l'acétylcholine (RACh) restant symptomatiques</t>
  </si>
  <si>
    <t>VYVGART 1000 mg, solution injectable</t>
  </si>
  <si>
    <t>Greffe de cellules souches hématopoïétiques (CSH)</t>
  </si>
  <si>
    <t>I000496</t>
  </si>
  <si>
    <t>PREVYMIS</t>
  </si>
  <si>
    <t>La prophylaxie de la réactivation du cytomégalovirus (CMV) et de la maladie à CMV chez les adultes séropositifs au CMV receveurs [R+] d’une greffe allogénique de cellules souches hématopoïétiques (GCSH). Il convient de tenir compte des recommandations officielles concernant l’utilisation appropriée des agents antiviraux</t>
  </si>
  <si>
    <t>UCD 13 report</t>
  </si>
  <si>
    <t>Code UCD 13 à chercher</t>
  </si>
  <si>
    <t>DCI à chercher</t>
  </si>
  <si>
    <t>spécialité à chercher</t>
  </si>
  <si>
    <t>Liste 1</t>
  </si>
  <si>
    <t>Liste 2</t>
  </si>
  <si>
    <t>Liste 3</t>
  </si>
  <si>
    <t>Contrôle nom DCI</t>
  </si>
  <si>
    <t>Contrôle nom spécialité</t>
  </si>
  <si>
    <t>APAC Stop</t>
  </si>
  <si>
    <t>Prevymis</t>
  </si>
  <si>
    <t>Date de dernière mise à jour2</t>
  </si>
  <si>
    <t>Date de dernière mise à jour3</t>
  </si>
  <si>
    <t>Date de dernière mise à jour4</t>
  </si>
  <si>
    <t>Date de dernière mise à jour5</t>
  </si>
  <si>
    <t>Date de dernière mise à jour6</t>
  </si>
  <si>
    <t>Feuille</t>
  </si>
  <si>
    <t>cellule</t>
  </si>
  <si>
    <t>Liste1</t>
  </si>
  <si>
    <t>Liste2</t>
  </si>
  <si>
    <t>H6</t>
  </si>
  <si>
    <t>H7</t>
  </si>
  <si>
    <t>H3</t>
  </si>
  <si>
    <t>Liste3</t>
  </si>
  <si>
    <t>E6</t>
  </si>
  <si>
    <t>E7</t>
  </si>
  <si>
    <t>APAC oui</t>
  </si>
  <si>
    <t>E14</t>
  </si>
  <si>
    <t>E15</t>
  </si>
  <si>
    <t>E16</t>
  </si>
  <si>
    <t>E17</t>
  </si>
  <si>
    <t>E18</t>
  </si>
  <si>
    <t>valeur</t>
  </si>
  <si>
    <t>RECHERCHEZ :</t>
  </si>
  <si>
    <t>H4</t>
  </si>
  <si>
    <t>H5</t>
  </si>
  <si>
    <t>E2</t>
  </si>
  <si>
    <t>E3</t>
  </si>
  <si>
    <t>H2</t>
  </si>
  <si>
    <t>H12</t>
  </si>
  <si>
    <t>H13</t>
  </si>
  <si>
    <t>E4</t>
  </si>
  <si>
    <t>E5</t>
  </si>
  <si>
    <t>E10</t>
  </si>
  <si>
    <t>E11</t>
  </si>
  <si>
    <t>*trait*</t>
  </si>
  <si>
    <t>E13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</si>
</sst>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1"/>
      <color theme="1"/>
      <name val="Calibri"/>
      <family val="2"/>
      <scheme val="minor"/>
    </font>
    <font>
      <sz val="10"/>
      <name val="Arial"/>
      <family val="2"/>
    </font>
    <font>
      <sz val="10"/>
      <name val="Arial"/>
      <family val="2"/>
    </font>
    <font>
      <sz val="11"/>
      <color theme="1"/>
      <name val="Calibri"/>
      <family val="2"/>
      <scheme val="minor"/>
    </font>
    <font>
      <b/>
      <sz val="11"/>
      <name val="Cambria"/>
      <family val="1"/>
    </font>
    <font>
      <sz val="11"/>
      <name val="Cambria"/>
      <family val="1"/>
    </font>
    <font>
      <sz val="11"/>
      <name val="Calibri"/>
      <family val="2"/>
      <scheme val="minor"/>
    </font>
    <font>
      <b/>
      <sz val="8"/>
      <color rgb="FF514B64"/>
      <name val="Arial"/>
      <family val="2"/>
    </font>
    <font>
      <sz val="10"/>
      <name val="Calibri"/>
      <family val="2"/>
      <scheme val="minor"/>
    </font>
    <font>
      <sz val="11"/>
      <color rgb="FFFF0000"/>
      <name val="Cambria"/>
      <family val="1"/>
    </font>
    <font>
      <b/>
      <sz val="10"/>
      <name val="Arial"/>
      <family val="2"/>
    </font>
    <font>
      <b/>
      <sz val="11"/>
      <color theme="1"/>
      <name val="Calibri"/>
      <family val="2"/>
      <scheme val="minor"/>
    </font>
    <font>
      <b/>
      <sz val="12"/>
      <name val="Cambria"/>
      <family val="1"/>
    </font>
    <font>
      <i/>
      <sz val="11"/>
      <color theme="1"/>
      <name val="Calibri"/>
      <family val="2"/>
      <scheme val="minor"/>
    </font>
    <font>
      <u/>
      <sz val="11"/>
      <color theme="10"/>
      <name val="Calibri"/>
      <family val="2"/>
      <scheme val="minor"/>
    </font>
    <font>
      <sz val="8"/>
      <name val="Calibri"/>
      <family val="2"/>
      <scheme val="minor"/>
    </font>
    <font>
      <b/>
      <sz val="14"/>
      <color rgb="FFFF0000"/>
      <name val="Calibri"/>
      <family val="2"/>
      <scheme val="minor"/>
    </font>
    <font>
      <b/>
      <sz val="14"/>
      <name val="Calibri"/>
      <family val="2"/>
      <scheme val="minor"/>
    </font>
  </fonts>
  <fills count="14">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70B221"/>
        <bgColor indexed="64"/>
      </patternFill>
    </fill>
    <fill>
      <patternFill patternType="solid">
        <fgColor theme="7" tint="0.59999389629810485"/>
        <bgColor indexed="64"/>
      </patternFill>
    </fill>
    <fill>
      <patternFill patternType="solid">
        <fgColor theme="8" tint="0.79998168889431442"/>
        <bgColor rgb="FF000000"/>
      </patternFill>
    </fill>
    <fill>
      <patternFill patternType="solid">
        <fgColor theme="8" tint="0.79998168889431442"/>
        <bgColor indexed="64"/>
      </patternFill>
    </fill>
    <fill>
      <patternFill patternType="solid">
        <fgColor theme="7" tint="0.59999389629810485"/>
        <bgColor rgb="FF000000"/>
      </patternFill>
    </fill>
    <fill>
      <patternFill patternType="solid">
        <fgColor theme="5" tint="0.59999389629810485"/>
        <bgColor indexed="64"/>
      </patternFill>
    </fill>
    <fill>
      <patternFill patternType="solid">
        <fgColor theme="9" tint="0.39997558519241921"/>
        <bgColor indexed="64"/>
      </patternFill>
    </fill>
    <fill>
      <patternFill patternType="solid">
        <fgColor theme="2"/>
        <bgColor indexed="64"/>
      </patternFill>
    </fill>
    <fill>
      <patternFill patternType="solid">
        <fgColor theme="9" tint="0.59999389629810485"/>
        <bgColor indexed="64"/>
      </patternFill>
    </fill>
    <fill>
      <patternFill patternType="solid">
        <fgColor theme="0" tint="-0.149967955565050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double">
        <color rgb="FF514B64"/>
      </left>
      <right style="hair">
        <color rgb="FF514B64"/>
      </right>
      <top style="hair">
        <color rgb="FF514B64"/>
      </top>
      <bottom style="hair">
        <color rgb="FF514B64"/>
      </bottom>
      <diagonal/>
    </border>
    <border>
      <left style="hair">
        <color rgb="FF514B64"/>
      </left>
      <right style="hair">
        <color rgb="FF514B64"/>
      </right>
      <top style="hair">
        <color rgb="FF514B64"/>
      </top>
      <bottom style="hair">
        <color rgb="FF514B64"/>
      </bottom>
      <diagonal/>
    </border>
    <border>
      <left style="hair">
        <color rgb="FF514B64"/>
      </left>
      <right/>
      <top/>
      <bottom style="hair">
        <color rgb="FF514B64"/>
      </bottom>
      <diagonal/>
    </border>
    <border>
      <left style="hair">
        <color rgb="FF514B64"/>
      </left>
      <right style="thin">
        <color indexed="64"/>
      </right>
      <top/>
      <bottom style="hair">
        <color rgb="FF514B64"/>
      </bottom>
      <diagonal/>
    </border>
    <border>
      <left style="double">
        <color rgb="FF514B64"/>
      </left>
      <right style="hair">
        <color rgb="FF514B64"/>
      </right>
      <top style="double">
        <color rgb="FF514B64"/>
      </top>
      <bottom style="double">
        <color rgb="FF514B64"/>
      </bottom>
      <diagonal/>
    </border>
    <border>
      <left style="hair">
        <color rgb="FF514B64"/>
      </left>
      <right style="hair">
        <color rgb="FF514B64"/>
      </right>
      <top style="double">
        <color rgb="FF514B64"/>
      </top>
      <bottom style="double">
        <color rgb="FF514B64"/>
      </bottom>
      <diagonal/>
    </border>
    <border>
      <left style="hair">
        <color rgb="FF514B64"/>
      </left>
      <right/>
      <top style="double">
        <color rgb="FF514B64"/>
      </top>
      <bottom style="double">
        <color rgb="FF514B64"/>
      </bottom>
      <diagonal/>
    </border>
    <border>
      <left style="hair">
        <color rgb="FF514B64"/>
      </left>
      <right style="thin">
        <color indexed="64"/>
      </right>
      <top style="double">
        <color rgb="FF514B64"/>
      </top>
      <bottom style="double">
        <color rgb="FF514B64"/>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ck">
        <color indexed="64"/>
      </right>
      <top/>
      <bottom/>
      <diagonal/>
    </border>
    <border>
      <left style="double">
        <color rgb="FFFF0000"/>
      </left>
      <right style="double">
        <color rgb="FFFF0000"/>
      </right>
      <top style="double">
        <color rgb="FFFF0000"/>
      </top>
      <bottom style="double">
        <color rgb="FFFF0000"/>
      </bottom>
      <diagonal/>
    </border>
  </borders>
  <cellStyleXfs count="5">
    <xf numFmtId="0" fontId="0" fillId="0" borderId="0"/>
    <xf numFmtId="0" fontId="1" fillId="0" borderId="0"/>
    <xf numFmtId="0" fontId="2" fillId="0" borderId="0"/>
    <xf numFmtId="0" fontId="3" fillId="0" borderId="0"/>
    <xf numFmtId="0" fontId="14" fillId="0" borderId="0" applyNumberFormat="0" applyFill="0" applyBorder="0" applyAlignment="0" applyProtection="0"/>
  </cellStyleXfs>
  <cellXfs count="91">
    <xf numFmtId="0" fontId="0" fillId="0" borderId="0" xfId="0"/>
    <xf numFmtId="0" fontId="5" fillId="0" borderId="1" xfId="0" applyFont="1" applyBorder="1" applyAlignment="1">
      <alignment horizontal="center" vertical="center" wrapText="1"/>
    </xf>
    <xf numFmtId="0" fontId="5" fillId="0" borderId="0" xfId="0" applyFont="1"/>
    <xf numFmtId="1" fontId="5" fillId="0" borderId="4"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14" fontId="5" fillId="0" borderId="1" xfId="0" applyNumberFormat="1" applyFont="1" applyBorder="1" applyAlignment="1">
      <alignment horizontal="center" vertical="center" wrapText="1"/>
    </xf>
    <xf numFmtId="14" fontId="5" fillId="0" borderId="6" xfId="0" applyNumberFormat="1" applyFont="1" applyBorder="1" applyAlignment="1">
      <alignment horizontal="center" vertical="center" wrapText="1"/>
    </xf>
    <xf numFmtId="0" fontId="5" fillId="0" borderId="0" xfId="0" applyFont="1" applyAlignment="1">
      <alignment vertical="center" wrapText="1"/>
    </xf>
    <xf numFmtId="14" fontId="5" fillId="0" borderId="4" xfId="0" applyNumberFormat="1" applyFont="1" applyBorder="1" applyAlignment="1">
      <alignment horizontal="center" vertical="center" wrapText="1"/>
    </xf>
    <xf numFmtId="0" fontId="5" fillId="0" borderId="4" xfId="0" applyFont="1" applyBorder="1"/>
    <xf numFmtId="0" fontId="5" fillId="0" borderId="0" xfId="0" applyFont="1" applyAlignment="1">
      <alignment horizontal="center" vertical="center" wrapText="1"/>
    </xf>
    <xf numFmtId="1" fontId="5" fillId="0" borderId="1" xfId="0" applyNumberFormat="1" applyFont="1" applyBorder="1" applyAlignment="1">
      <alignment horizontal="center" vertical="center" wrapText="1"/>
    </xf>
    <xf numFmtId="14" fontId="5" fillId="0" borderId="7" xfId="0" applyNumberFormat="1" applyFont="1" applyBorder="1" applyAlignment="1">
      <alignment horizontal="center" vertical="center" wrapText="1"/>
    </xf>
    <xf numFmtId="0" fontId="5" fillId="0" borderId="1" xfId="0" applyFont="1" applyBorder="1" applyAlignment="1">
      <alignment horizontal="left" vertical="center" wrapText="1"/>
    </xf>
    <xf numFmtId="1" fontId="5" fillId="0" borderId="0" xfId="0" applyNumberFormat="1" applyFont="1" applyAlignment="1">
      <alignment horizontal="center"/>
    </xf>
    <xf numFmtId="0" fontId="5" fillId="0" borderId="0" xfId="0" applyFont="1" applyAlignment="1">
      <alignment horizontal="center" vertical="center"/>
    </xf>
    <xf numFmtId="0" fontId="5" fillId="0" borderId="0" xfId="0" applyFont="1" applyAlignment="1">
      <alignment horizontal="center"/>
    </xf>
    <xf numFmtId="0" fontId="7" fillId="2" borderId="9" xfId="0" applyFont="1" applyFill="1" applyBorder="1" applyAlignment="1">
      <alignment horizontal="left" vertical="center" wrapText="1"/>
    </xf>
    <xf numFmtId="0" fontId="7" fillId="2" borderId="9" xfId="0" applyFont="1" applyFill="1" applyBorder="1" applyAlignment="1">
      <alignment horizontal="center" vertical="center" wrapText="1"/>
    </xf>
    <xf numFmtId="14" fontId="7" fillId="2" borderId="0" xfId="0" applyNumberFormat="1" applyFont="1" applyFill="1" applyAlignment="1">
      <alignment horizontal="left" vertical="center" wrapText="1"/>
    </xf>
    <xf numFmtId="1" fontId="7" fillId="2" borderId="9" xfId="0" applyNumberFormat="1" applyFont="1" applyFill="1" applyBorder="1" applyAlignment="1">
      <alignment horizontal="center" vertical="center" wrapText="1"/>
    </xf>
    <xf numFmtId="0" fontId="0" fillId="3" borderId="0" xfId="0" applyFill="1"/>
    <xf numFmtId="0" fontId="9" fillId="0" borderId="1" xfId="0" applyFont="1" applyBorder="1"/>
    <xf numFmtId="0" fontId="9" fillId="0" borderId="1" xfId="0" applyFont="1" applyBorder="1" applyAlignment="1">
      <alignment horizontal="center" vertical="center"/>
    </xf>
    <xf numFmtId="0" fontId="9" fillId="0" borderId="1" xfId="0" applyFont="1" applyBorder="1" applyAlignment="1">
      <alignment horizontal="center"/>
    </xf>
    <xf numFmtId="14" fontId="9" fillId="0" borderId="1" xfId="0" applyNumberFormat="1" applyFont="1" applyBorder="1"/>
    <xf numFmtId="0" fontId="9" fillId="0" borderId="7" xfId="0" applyFont="1" applyBorder="1"/>
    <xf numFmtId="1" fontId="9" fillId="0" borderId="1" xfId="0" applyNumberFormat="1" applyFont="1" applyBorder="1" applyAlignment="1">
      <alignment horizontal="center" vertical="top"/>
    </xf>
    <xf numFmtId="1" fontId="9" fillId="0" borderId="1" xfId="0" applyNumberFormat="1" applyFont="1" applyBorder="1" applyAlignment="1">
      <alignment horizontal="center" vertical="center"/>
    </xf>
    <xf numFmtId="1" fontId="9" fillId="0" borderId="1" xfId="0" applyNumberFormat="1" applyFont="1" applyBorder="1" applyAlignment="1">
      <alignment horizontal="left" vertical="top"/>
    </xf>
    <xf numFmtId="1" fontId="7" fillId="2" borderId="8" xfId="0" applyNumberFormat="1" applyFont="1" applyFill="1" applyBorder="1" applyAlignment="1">
      <alignment horizontal="center" vertical="center" wrapText="1"/>
    </xf>
    <xf numFmtId="14" fontId="7" fillId="2" borderId="10" xfId="0" applyNumberFormat="1" applyFont="1" applyFill="1" applyBorder="1" applyAlignment="1">
      <alignment horizontal="center" vertical="center" wrapText="1"/>
    </xf>
    <xf numFmtId="14" fontId="7" fillId="2" borderId="11" xfId="0" applyNumberFormat="1" applyFont="1" applyFill="1" applyBorder="1" applyAlignment="1">
      <alignment horizontal="center" vertical="center" wrapText="1"/>
    </xf>
    <xf numFmtId="14" fontId="0" fillId="0" borderId="0" xfId="0" applyNumberFormat="1" applyAlignment="1">
      <alignment horizontal="center"/>
    </xf>
    <xf numFmtId="14" fontId="0" fillId="0" borderId="16" xfId="0" applyNumberFormat="1" applyBorder="1" applyAlignment="1">
      <alignment horizontal="center"/>
    </xf>
    <xf numFmtId="1" fontId="0" fillId="0" borderId="0" xfId="0" applyNumberFormat="1"/>
    <xf numFmtId="14" fontId="10" fillId="3" borderId="0" xfId="0" applyNumberFormat="1" applyFont="1" applyFill="1" applyAlignment="1">
      <alignment horizontal="left" vertical="center"/>
    </xf>
    <xf numFmtId="0" fontId="4" fillId="3" borderId="0" xfId="0" applyFont="1" applyFill="1" applyAlignment="1">
      <alignment horizontal="left" vertical="center"/>
    </xf>
    <xf numFmtId="0" fontId="5" fillId="3" borderId="0" xfId="0" applyFont="1" applyFill="1"/>
    <xf numFmtId="1" fontId="4" fillId="6" borderId="3" xfId="0" applyNumberFormat="1" applyFont="1" applyFill="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7" fontId="5" fillId="0" borderId="1"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4" fillId="8" borderId="2" xfId="0" applyFont="1" applyFill="1" applyBorder="1" applyAlignment="1">
      <alignment horizontal="center" vertical="center" wrapText="1"/>
    </xf>
    <xf numFmtId="0" fontId="4" fillId="8" borderId="3" xfId="0" applyFont="1" applyFill="1" applyBorder="1" applyAlignment="1">
      <alignment horizontal="center" vertical="center" wrapText="1"/>
    </xf>
    <xf numFmtId="1" fontId="4" fillId="8" borderId="3" xfId="0" applyNumberFormat="1" applyFont="1" applyFill="1" applyBorder="1" applyAlignment="1">
      <alignment horizontal="center" vertical="center" wrapText="1"/>
    </xf>
    <xf numFmtId="0" fontId="4" fillId="8" borderId="5" xfId="0" applyFont="1" applyFill="1" applyBorder="1" applyAlignment="1">
      <alignment horizontal="center" vertical="center" wrapText="1"/>
    </xf>
    <xf numFmtId="49" fontId="10" fillId="4" borderId="13" xfId="0" applyNumberFormat="1" applyFont="1" applyFill="1" applyBorder="1" applyAlignment="1">
      <alignment horizontal="center" vertical="center" wrapText="1"/>
    </xf>
    <xf numFmtId="49" fontId="10" fillId="4" borderId="12" xfId="0" applyNumberFormat="1" applyFont="1" applyFill="1" applyBorder="1" applyAlignment="1">
      <alignment horizontal="center" vertical="center" wrapText="1"/>
    </xf>
    <xf numFmtId="0" fontId="10" fillId="4" borderId="13" xfId="0" applyFont="1" applyFill="1" applyBorder="1" applyAlignment="1">
      <alignment horizontal="center" vertical="center" wrapText="1"/>
    </xf>
    <xf numFmtId="14" fontId="10" fillId="4" borderId="14" xfId="0" applyNumberFormat="1" applyFont="1" applyFill="1" applyBorder="1" applyAlignment="1">
      <alignment horizontal="center" vertical="center" wrapText="1"/>
    </xf>
    <xf numFmtId="14" fontId="10" fillId="4" borderId="15" xfId="0" applyNumberFormat="1" applyFont="1" applyFill="1" applyBorder="1" applyAlignment="1">
      <alignment horizontal="center" vertical="center" wrapText="1"/>
    </xf>
    <xf numFmtId="14" fontId="10" fillId="4" borderId="0" xfId="0" applyNumberFormat="1" applyFont="1" applyFill="1" applyAlignment="1">
      <alignment horizontal="center" vertical="center" wrapText="1"/>
    </xf>
    <xf numFmtId="0" fontId="11" fillId="0" borderId="0" xfId="0" applyFont="1"/>
    <xf numFmtId="0" fontId="0" fillId="0" borderId="0" xfId="0" applyAlignment="1">
      <alignment horizontal="center" vertical="center"/>
    </xf>
    <xf numFmtId="1" fontId="5" fillId="0" borderId="0" xfId="0" applyNumberFormat="1" applyFont="1" applyAlignment="1">
      <alignment horizontal="center" vertical="center" wrapText="1"/>
    </xf>
    <xf numFmtId="0" fontId="0" fillId="0" borderId="1" xfId="0" applyBorder="1" applyAlignment="1">
      <alignment horizontal="center" vertical="center"/>
    </xf>
    <xf numFmtId="0" fontId="0" fillId="5" borderId="0" xfId="0" applyFill="1" applyAlignment="1">
      <alignment horizontal="center"/>
    </xf>
    <xf numFmtId="0" fontId="0" fillId="9" borderId="0" xfId="0" applyFill="1" applyAlignment="1">
      <alignment horizontal="center"/>
    </xf>
    <xf numFmtId="0" fontId="0" fillId="10" borderId="0" xfId="0" applyFill="1" applyAlignment="1">
      <alignment horizontal="center"/>
    </xf>
    <xf numFmtId="0" fontId="5" fillId="11" borderId="1" xfId="0" applyFont="1" applyFill="1" applyBorder="1" applyAlignment="1">
      <alignment horizontal="center" vertical="center" wrapText="1"/>
    </xf>
    <xf numFmtId="164" fontId="6" fillId="7" borderId="0" xfId="0" applyNumberFormat="1" applyFont="1" applyFill="1" applyAlignment="1">
      <alignment horizontal="center" vertical="center" wrapText="1"/>
    </xf>
    <xf numFmtId="1" fontId="7" fillId="7" borderId="9"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0" xfId="0" applyFont="1"/>
    <xf numFmtId="0" fontId="6" fillId="0" borderId="18" xfId="0" applyFont="1" applyBorder="1" applyAlignment="1">
      <alignment horizontal="center" vertical="center"/>
    </xf>
    <xf numFmtId="1" fontId="8" fillId="11" borderId="1" xfId="0" applyNumberFormat="1" applyFont="1" applyFill="1" applyBorder="1" applyAlignment="1">
      <alignment horizontal="center" vertical="center" wrapText="1"/>
    </xf>
    <xf numFmtId="0" fontId="13" fillId="0" borderId="0" xfId="0" applyFont="1"/>
    <xf numFmtId="0" fontId="0" fillId="11" borderId="0" xfId="0" applyFill="1" applyAlignment="1">
      <alignment horizontal="center" vertical="center"/>
    </xf>
    <xf numFmtId="0" fontId="12" fillId="9" borderId="17" xfId="0" applyFont="1" applyFill="1" applyBorder="1" applyAlignment="1">
      <alignment horizontal="center" vertical="center" wrapText="1"/>
    </xf>
    <xf numFmtId="1" fontId="4" fillId="0" borderId="22" xfId="0" applyNumberFormat="1" applyFont="1" applyFill="1" applyBorder="1" applyAlignment="1">
      <alignment horizontal="center" vertical="center" wrapText="1"/>
    </xf>
    <xf numFmtId="1" fontId="4" fillId="0" borderId="19" xfId="0" applyNumberFormat="1"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0"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0" fontId="6" fillId="0" borderId="0" xfId="0" applyFont="1" applyBorder="1" applyAlignment="1">
      <alignment horizontal="center" vertical="center"/>
    </xf>
    <xf numFmtId="0" fontId="0" fillId="0" borderId="0" xfId="0" applyBorder="1" applyAlignment="1">
      <alignment horizontal="center" vertical="center"/>
    </xf>
    <xf numFmtId="0" fontId="0" fillId="0" borderId="0" xfId="0" applyAlignment="1">
      <alignment wrapText="1"/>
    </xf>
    <xf numFmtId="1" fontId="4" fillId="13" borderId="0" xfId="0" applyNumberFormat="1" applyFont="1" applyFill="1" applyBorder="1" applyAlignment="1">
      <alignment horizontal="center" vertical="center" wrapText="1"/>
    </xf>
    <xf numFmtId="1" fontId="14" fillId="13" borderId="0" xfId="4" applyNumberFormat="1" applyFill="1" applyBorder="1" applyAlignment="1">
      <alignment horizontal="center" vertical="center" wrapText="1"/>
    </xf>
    <xf numFmtId="1" fontId="4" fillId="13" borderId="23" xfId="0" applyNumberFormat="1" applyFont="1" applyFill="1" applyBorder="1" applyAlignment="1">
      <alignment horizontal="center" vertical="center" wrapText="1"/>
    </xf>
    <xf numFmtId="0" fontId="17" fillId="12" borderId="0" xfId="0" applyFont="1" applyFill="1" applyBorder="1" applyAlignment="1">
      <alignment horizontal="center" vertical="center" wrapText="1"/>
    </xf>
    <xf numFmtId="0" fontId="16" fillId="12" borderId="24" xfId="0" applyFont="1" applyFill="1" applyBorder="1" applyAlignment="1">
      <alignment horizontal="center" vertical="center" shrinkToFit="1"/>
    </xf>
  </cellXfs>
  <cellStyles count="5">
    <cellStyle name="Hyperlink" xfId="4" builtinId="8"/>
    <cellStyle name="Normal 2" xfId="1" xr:uid="{00000000-0005-0000-0000-000001000000}"/>
    <cellStyle name="Normal 3" xfId="2" xr:uid="{00000000-0005-0000-0000-000002000000}"/>
    <cellStyle name="Normal 3 3 2" xfId="3" xr:uid="{00000000-0005-0000-0000-000003000000}"/>
    <cellStyle name="Standaard" xfId="0" builtinId="0"/>
  </cellStyles>
  <dxfs count="3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border>
        <bottom style="thin">
          <color rgb="FFFF0000"/>
        </bottom>
        <vertical/>
        <horizontal/>
      </border>
    </dxf>
    <dxf>
      <fill>
        <patternFill>
          <bgColor theme="9" tint="0.39994506668294322"/>
        </patternFill>
      </fill>
    </dxf>
    <dxf>
      <fill>
        <patternFill patternType="solid">
          <fgColor indexed="64"/>
          <bgColor theme="0" tint="-0.14996795556505021"/>
        </patternFill>
      </fill>
      <border diagonalUp="0" diagonalDown="0">
        <left/>
        <right style="thick">
          <color indexed="64"/>
        </right>
        <top/>
        <bottom/>
        <vertical/>
        <horizontal/>
      </border>
    </dxf>
    <dxf>
      <fill>
        <patternFill patternType="solid">
          <fgColor indexed="64"/>
          <bgColor theme="0" tint="-0.14996795556505021"/>
        </patternFill>
      </fill>
    </dxf>
    <dxf>
      <fill>
        <patternFill patternType="solid">
          <fgColor indexed="64"/>
          <bgColor theme="0" tint="-0.14996795556505021"/>
        </patternFill>
      </fill>
    </dxf>
    <dxf>
      <font>
        <b/>
        <i val="0"/>
        <strike val="0"/>
        <condense val="0"/>
        <extend val="0"/>
        <outline val="0"/>
        <shadow val="0"/>
        <u val="none"/>
        <vertAlign val="baseline"/>
        <sz val="11"/>
        <color auto="1"/>
        <name val="Cambria"/>
        <family val="1"/>
        <scheme val="none"/>
      </font>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border outline="0">
        <bottom style="medium">
          <color rgb="FF000000"/>
        </bottom>
      </border>
    </dxf>
    <dxf>
      <border outline="0">
        <top style="medium">
          <color rgb="FF000000"/>
        </top>
      </border>
    </dxf>
    <dxf>
      <fill>
        <patternFill patternType="none">
          <fgColor rgb="FF000000"/>
          <bgColor auto="1"/>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0</xdr:row>
          <xdr:rowOff>0</xdr:rowOff>
        </xdr:from>
        <xdr:to>
          <xdr:col>7</xdr:col>
          <xdr:colOff>704850</xdr:colOff>
          <xdr:row>1</xdr:row>
          <xdr:rowOff>0</xdr:rowOff>
        </xdr:to>
        <xdr:sp macro="" textlink="">
          <xdr:nvSpPr>
            <xdr:cNvPr id="1025" name="TextBox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0</xdr:colOff>
      <xdr:row>0</xdr:row>
      <xdr:rowOff>0</xdr:rowOff>
    </xdr:from>
    <xdr:to>
      <xdr:col>7</xdr:col>
      <xdr:colOff>0</xdr:colOff>
      <xdr:row>1</xdr:row>
      <xdr:rowOff>0</xdr:rowOff>
    </xdr:to>
    <xdr:sp macro="[0]!Seche" textlink="">
      <xdr:nvSpPr>
        <xdr:cNvPr id="2" name="Rectangle : coins arrondis 1">
          <a:extLst>
            <a:ext uri="{FF2B5EF4-FFF2-40B4-BE49-F238E27FC236}">
              <a16:creationId xmlns:a16="http://schemas.microsoft.com/office/drawing/2014/main" id="{ECB1ECA1-B2B6-CCFB-00E4-FDF0256CBCA9}"/>
            </a:ext>
          </a:extLst>
        </xdr:cNvPr>
        <xdr:cNvSpPr/>
      </xdr:nvSpPr>
      <xdr:spPr>
        <a:xfrm>
          <a:off x="8943975" y="0"/>
          <a:ext cx="762000" cy="228600"/>
        </a:xfrm>
        <a:prstGeom prst="roundRect">
          <a:avLst/>
        </a:prstGeom>
        <a:solidFill>
          <a:srgbClr val="7030A0"/>
        </a:solidFill>
        <a:scene3d>
          <a:camera prst="orthographicFront"/>
          <a:lightRig rig="threePt" dir="t"/>
        </a:scene3d>
        <a:sp3d>
          <a:bevelT w="114300" prst="artDeco"/>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kern="1200">
              <a:solidFill>
                <a:schemeClr val="bg1"/>
              </a:solidFill>
            </a:rPr>
            <a:t>Cherche sèche</a:t>
          </a:r>
        </a:p>
      </xdr:txBody>
    </xdr:sp>
    <xdr:clientData/>
  </xdr:twoCellAnchor>
  <xdr:twoCellAnchor>
    <xdr:from>
      <xdr:col>5</xdr:col>
      <xdr:colOff>809625</xdr:colOff>
      <xdr:row>1</xdr:row>
      <xdr:rowOff>19050</xdr:rowOff>
    </xdr:from>
    <xdr:to>
      <xdr:col>7</xdr:col>
      <xdr:colOff>542925</xdr:colOff>
      <xdr:row>1</xdr:row>
      <xdr:rowOff>209550</xdr:rowOff>
    </xdr:to>
    <xdr:sp macro="[0]!Comp" textlink="">
      <xdr:nvSpPr>
        <xdr:cNvPr id="3" name="Rectangle : coins arrondis 2">
          <a:extLst>
            <a:ext uri="{FF2B5EF4-FFF2-40B4-BE49-F238E27FC236}">
              <a16:creationId xmlns:a16="http://schemas.microsoft.com/office/drawing/2014/main" id="{5D7DD18E-CB31-419B-940B-94082094AAC3}"/>
            </a:ext>
          </a:extLst>
        </xdr:cNvPr>
        <xdr:cNvSpPr/>
      </xdr:nvSpPr>
      <xdr:spPr>
        <a:xfrm>
          <a:off x="8086725" y="247650"/>
          <a:ext cx="1419225" cy="190500"/>
        </a:xfrm>
        <a:prstGeom prst="roundRect">
          <a:avLst/>
        </a:prstGeom>
        <a:solidFill>
          <a:srgbClr val="7030A0"/>
        </a:solidFill>
        <a:ln w="12700" cap="flat" cmpd="sng" algn="ctr">
          <a:solidFill>
            <a:srgbClr val="4472C4">
              <a:shade val="15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1200" cap="none" spc="0" normalizeH="0" baseline="0" noProof="0">
              <a:ln>
                <a:noFill/>
              </a:ln>
              <a:solidFill>
                <a:sysClr val="window" lastClr="FFFFFF"/>
              </a:solidFill>
              <a:effectLst/>
              <a:uLnTx/>
              <a:uFillTx/>
              <a:latin typeface="Calibri" panose="020F0502020204030204"/>
              <a:ea typeface="+mn-ea"/>
              <a:cs typeface="+mn-cs"/>
            </a:rPr>
            <a:t>Cherche complète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ED27689-7406-45E3-B36D-3D095A9A5076}" name="TBL_Recherche" displayName="TBL_Recherche" ref="D1:Z27" totalsRowShown="0" headerRowDxfId="15" dataDxfId="38" headerRowBorderDxfId="36" tableBorderDxfId="37">
  <autoFilter ref="D1:Z27" xr:uid="{ADFC3F00-9465-46D6-A998-64B2ED77C0C9}"/>
  <tableColumns count="23">
    <tableColumn id="21" xr3:uid="{A49EC3B8-66EE-4641-8561-30B08EF809B8}" name="Feuille" dataDxfId="14"/>
    <tableColumn id="22" xr3:uid="{C4547E13-33EB-40D8-88B9-EC0F478E8E70}" name="cellule" dataDxfId="13" dataCellStyle="Hyperlink"/>
    <tableColumn id="23" xr3:uid="{128A9F8B-5F89-480B-ABE9-5E079B06DB0E}" name="valeur" dataDxfId="12"/>
    <tableColumn id="1" xr3:uid="{02B1AB9B-9BAC-4822-8FC3-DBEAA60223FF}" name="UCD 13 Report colonne" dataDxfId="35"/>
    <tableColumn id="2" xr3:uid="{F1E6AD53-BE69-488C-95BD-736D95354E38}" name="Code LES" dataDxfId="34"/>
    <tableColumn id="3" xr3:uid="{C593A0A2-EDCB-4A84-81B4-554DD67418AE}" name="Laboratoire" dataDxfId="33"/>
    <tableColumn id="4" xr3:uid="{3881988F-DA6D-45F5-B3C0-FAF3EA23AA1C}" name="Dénomination Commune Internationale" dataDxfId="32"/>
    <tableColumn id="5" xr3:uid="{3F6B0459-9740-430D-9DB0-A36906810ECC}" name="Spécialité" dataDxfId="31"/>
    <tableColumn id="6" xr3:uid="{BF7C4937-C24E-4423-B0F5-133690D07C94}" name="UCD 7" dataDxfId="30"/>
    <tableColumn id="7" xr3:uid="{509C2A30-33AF-4531-81C5-CE15EEA6C6D2}" name="UCD 13" dataDxfId="29"/>
    <tableColumn id="8" xr3:uid="{469F34D8-E4AF-4867-8692-F6F0736F5AB0}" name="Indications inscrites aux collectivités " dataDxfId="28"/>
    <tableColumn id="9" xr3:uid="{FC14D018-0890-45EF-8743-E65DF8DBA0BB}" name="Inscription et valorisation liste en sus SSR" dataDxfId="27"/>
    <tableColumn id="10" xr3:uid="{3ABFC643-EAD9-4B46-8CC3-08AB747F24C9}" name="Date de début de prise en charge sur la liste en sus" dataDxfId="26"/>
    <tableColumn id="11" xr3:uid="{CEEE410C-1BCA-4C1A-BC26-8A985AE90A42}" name="Date de fin de prise en charge sur la liste en sus" dataDxfId="25"/>
    <tableColumn id="12" xr3:uid="{3D0B7A4B-149A-4657-B9BB-04EB6D145858}" name="Classe/indication niveau 1" dataDxfId="24"/>
    <tableColumn id="13" xr3:uid="{9904D063-7391-46DC-9E71-83E9DAB6ADB7}" name="Classe/indication niveau 2" dataDxfId="23"/>
    <tableColumn id="14" xr3:uid="{1214079D-0BB4-4321-8FFF-9CC23F4BEFC4}" name="Générique / Biosimilaire / Médicament importé" dataDxfId="22"/>
    <tableColumn id="15" xr3:uid="{83356F35-2266-4725-96C4-B2D4169B35F7}" name="Date de dernière mise à jour" dataDxfId="21"/>
    <tableColumn id="16" xr3:uid="{8C551AC6-0065-4580-B36C-A34837C2DFAF}" name="Date de dernière mise à jour2" dataDxfId="20"/>
    <tableColumn id="17" xr3:uid="{16541B9F-3AF2-4436-97CD-17B93594CC61}" name="Date de dernière mise à jour3" dataDxfId="19"/>
    <tableColumn id="18" xr3:uid="{1F2FC5CA-4EC8-4539-84EB-2B63A3F249A9}" name="Date de dernière mise à jour4" dataDxfId="18"/>
    <tableColumn id="19" xr3:uid="{27F7F595-8078-45CB-B325-EF1B3481804B}" name="Date de dernière mise à jour5" dataDxfId="17"/>
    <tableColumn id="20" xr3:uid="{E6BD5977-FF3B-49F9-83B8-1FC38D9218C9}" name="Date de dernière mise à jour6" dataDxfId="16"/>
  </tableColumns>
  <tableStyleInfo name="TableStyleMedium2"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3DA90-92C0-4A40-9356-D066F17F24C4}">
  <sheetPr codeName="Feuil5"/>
  <dimension ref="A1:Z27"/>
  <sheetViews>
    <sheetView tabSelected="1" workbookViewId="0">
      <pane xSplit="5" ySplit="1" topLeftCell="F2" activePane="bottomRight" state="frozen"/>
      <selection pane="topRight" activeCell="F1" sqref="F1"/>
      <selection pane="bottomLeft" activeCell="A2" sqref="A2"/>
      <selection pane="bottomRight" activeCell="B3" sqref="B3"/>
    </sheetView>
  </sheetViews>
  <sheetFormatPr defaultColWidth="27.140625" defaultRowHeight="15" x14ac:dyDescent="0.25"/>
  <cols>
    <col min="1" max="1" width="21" customWidth="1"/>
    <col min="2" max="2" width="26.5703125" customWidth="1"/>
    <col min="3" max="3" width="3.7109375" customWidth="1"/>
    <col min="4" max="4" width="12.7109375" bestFit="1" customWidth="1"/>
    <col min="5" max="5" width="12.5703125" bestFit="1" customWidth="1"/>
    <col min="6" max="6" width="200.140625" bestFit="1" customWidth="1"/>
    <col min="7" max="7" width="29.28515625" bestFit="1" customWidth="1"/>
    <col min="8" max="8" width="14.85546875" bestFit="1" customWidth="1"/>
    <col min="9" max="9" width="35.28515625" bestFit="1" customWidth="1"/>
    <col min="10" max="10" width="46.28515625" bestFit="1" customWidth="1"/>
    <col min="11" max="11" width="189.85546875" bestFit="1" customWidth="1"/>
    <col min="12" max="12" width="11.85546875" bestFit="1" customWidth="1"/>
    <col min="13" max="13" width="18.28515625" bestFit="1" customWidth="1"/>
    <col min="14" max="14" width="200.140625" bestFit="1" customWidth="1"/>
    <col min="15" max="15" width="48.28515625" bestFit="1" customWidth="1"/>
    <col min="16" max="16" width="56.5703125" bestFit="1" customWidth="1"/>
    <col min="17" max="17" width="53.42578125" bestFit="1" customWidth="1"/>
    <col min="18" max="19" width="32.85546875" bestFit="1" customWidth="1"/>
    <col min="20" max="20" width="54.5703125" bestFit="1" customWidth="1"/>
    <col min="21" max="21" width="34.5703125" bestFit="1" customWidth="1"/>
    <col min="22" max="26" width="35.85546875" bestFit="1" customWidth="1"/>
  </cols>
  <sheetData>
    <row r="1" spans="1:26" s="85" customFormat="1" ht="15.75" thickBot="1" x14ac:dyDescent="0.3">
      <c r="D1" s="76" t="s">
        <v>151</v>
      </c>
      <c r="E1" s="76" t="s">
        <v>152</v>
      </c>
      <c r="F1" s="76" t="s">
        <v>167</v>
      </c>
      <c r="G1" s="77" t="s">
        <v>108</v>
      </c>
      <c r="H1" s="78" t="s">
        <v>26</v>
      </c>
      <c r="I1" s="79" t="s">
        <v>27</v>
      </c>
      <c r="J1" s="79" t="s">
        <v>28</v>
      </c>
      <c r="K1" s="79" t="s">
        <v>29</v>
      </c>
      <c r="L1" s="77" t="s">
        <v>30</v>
      </c>
      <c r="M1" s="77" t="s">
        <v>31</v>
      </c>
      <c r="N1" s="79" t="s">
        <v>32</v>
      </c>
      <c r="O1" s="79" t="s">
        <v>54</v>
      </c>
      <c r="P1" s="79" t="s">
        <v>33</v>
      </c>
      <c r="Q1" s="79" t="s">
        <v>34</v>
      </c>
      <c r="R1" s="79" t="s">
        <v>35</v>
      </c>
      <c r="S1" s="79" t="s">
        <v>36</v>
      </c>
      <c r="T1" s="79" t="s">
        <v>37</v>
      </c>
      <c r="U1" s="80" t="s">
        <v>38</v>
      </c>
      <c r="V1" s="80" t="s">
        <v>146</v>
      </c>
      <c r="W1" s="80" t="s">
        <v>147</v>
      </c>
      <c r="X1" s="80" t="s">
        <v>148</v>
      </c>
      <c r="Y1" s="80" t="s">
        <v>149</v>
      </c>
      <c r="Z1" s="80" t="s">
        <v>150</v>
      </c>
    </row>
    <row r="2" spans="1:26" ht="30" thickTop="1" thickBot="1" x14ac:dyDescent="0.3">
      <c r="A2" s="89" t="s">
        <v>168</v>
      </c>
      <c r="B2" s="90" t="s">
        <v>180</v>
      </c>
      <c r="D2" s="86" t="s">
        <v>153</v>
      </c>
      <c r="E2" s="87" t="s">
        <v>173</v>
      </c>
      <c r="F2" s="88" t="s">
        <v>44</v>
      </c>
      <c r="G2" s="81">
        <v>3400894264859</v>
      </c>
      <c r="H2" s="82" t="s">
        <v>61</v>
      </c>
      <c r="I2" s="82" t="s">
        <v>41</v>
      </c>
      <c r="J2" s="82" t="s">
        <v>42</v>
      </c>
      <c r="K2" s="82" t="s">
        <v>43</v>
      </c>
      <c r="L2" s="81">
        <v>9426485</v>
      </c>
      <c r="M2" s="81">
        <v>3400894264859</v>
      </c>
      <c r="N2" s="82" t="s">
        <v>44</v>
      </c>
      <c r="O2" s="82" t="s">
        <v>39</v>
      </c>
      <c r="P2" s="82">
        <v>45108</v>
      </c>
      <c r="Q2" s="82"/>
      <c r="R2" s="82"/>
      <c r="S2" s="82"/>
      <c r="T2" s="82"/>
      <c r="U2" s="82">
        <v>45108</v>
      </c>
      <c r="V2" s="82"/>
      <c r="W2" s="82"/>
      <c r="X2" s="82"/>
      <c r="Y2" s="82"/>
      <c r="Z2" s="82"/>
    </row>
    <row r="3" spans="1:26" ht="29.25" thickTop="1" x14ac:dyDescent="0.25">
      <c r="D3" s="86" t="s">
        <v>153</v>
      </c>
      <c r="E3" s="87" t="s">
        <v>157</v>
      </c>
      <c r="F3" s="88" t="s">
        <v>45</v>
      </c>
      <c r="G3" s="81">
        <v>3400894264859</v>
      </c>
      <c r="H3" s="82" t="s">
        <v>62</v>
      </c>
      <c r="I3" s="82" t="s">
        <v>41</v>
      </c>
      <c r="J3" s="82" t="s">
        <v>42</v>
      </c>
      <c r="K3" s="82" t="s">
        <v>43</v>
      </c>
      <c r="L3" s="81">
        <v>9426485</v>
      </c>
      <c r="M3" s="81">
        <v>3400894264859</v>
      </c>
      <c r="N3" s="82" t="s">
        <v>45</v>
      </c>
      <c r="O3" s="82" t="s">
        <v>39</v>
      </c>
      <c r="P3" s="82">
        <v>45108</v>
      </c>
      <c r="Q3" s="82"/>
      <c r="R3" s="82"/>
      <c r="S3" s="82"/>
      <c r="T3" s="82"/>
      <c r="U3" s="82">
        <v>45108</v>
      </c>
      <c r="V3" s="82"/>
      <c r="W3" s="82"/>
      <c r="X3" s="82"/>
      <c r="Y3" s="82"/>
      <c r="Z3" s="82"/>
    </row>
    <row r="4" spans="1:26" x14ac:dyDescent="0.25">
      <c r="D4" s="86" t="s">
        <v>153</v>
      </c>
      <c r="E4" s="87" t="s">
        <v>169</v>
      </c>
      <c r="F4" s="88" t="s">
        <v>59</v>
      </c>
      <c r="G4" s="81">
        <v>3400892944869</v>
      </c>
      <c r="H4" s="82" t="s">
        <v>60</v>
      </c>
      <c r="I4" s="82" t="s">
        <v>56</v>
      </c>
      <c r="J4" s="82" t="s">
        <v>49</v>
      </c>
      <c r="K4" s="82" t="s">
        <v>58</v>
      </c>
      <c r="L4" s="81">
        <v>9294486</v>
      </c>
      <c r="M4" s="81">
        <v>3400892944869</v>
      </c>
      <c r="N4" s="82" t="s">
        <v>59</v>
      </c>
      <c r="O4" s="82" t="s">
        <v>39</v>
      </c>
      <c r="P4" s="82">
        <v>45198</v>
      </c>
      <c r="Q4" s="82"/>
      <c r="R4" s="82"/>
      <c r="S4" s="82"/>
      <c r="T4" s="82"/>
      <c r="U4" s="82">
        <v>45199</v>
      </c>
      <c r="V4" s="82"/>
      <c r="W4" s="82"/>
      <c r="X4" s="82"/>
      <c r="Y4" s="82"/>
      <c r="Z4" s="82"/>
    </row>
    <row r="5" spans="1:26" x14ac:dyDescent="0.25">
      <c r="A5" s="83"/>
      <c r="B5" s="83"/>
      <c r="D5" s="86" t="s">
        <v>153</v>
      </c>
      <c r="E5" s="87" t="s">
        <v>170</v>
      </c>
      <c r="F5" s="88" t="s">
        <v>59</v>
      </c>
      <c r="G5" s="81">
        <v>3400892897462</v>
      </c>
      <c r="H5" s="82" t="s">
        <v>60</v>
      </c>
      <c r="I5" s="82" t="s">
        <v>56</v>
      </c>
      <c r="J5" s="82" t="s">
        <v>49</v>
      </c>
      <c r="K5" s="82" t="s">
        <v>57</v>
      </c>
      <c r="L5" s="81">
        <v>9289746</v>
      </c>
      <c r="M5" s="81">
        <v>3400892897462</v>
      </c>
      <c r="N5" s="82" t="s">
        <v>59</v>
      </c>
      <c r="O5" s="82" t="s">
        <v>39</v>
      </c>
      <c r="P5" s="82">
        <v>45198</v>
      </c>
      <c r="Q5" s="82"/>
      <c r="R5" s="82"/>
      <c r="S5" s="82"/>
      <c r="T5" s="82"/>
      <c r="U5" s="82">
        <v>45199</v>
      </c>
      <c r="V5" s="82"/>
      <c r="W5" s="82"/>
      <c r="X5" s="82"/>
      <c r="Y5" s="82"/>
      <c r="Z5" s="82"/>
    </row>
    <row r="6" spans="1:26" x14ac:dyDescent="0.25">
      <c r="A6" s="84"/>
      <c r="B6" s="84"/>
      <c r="D6" s="86" t="s">
        <v>153</v>
      </c>
      <c r="E6" s="87" t="s">
        <v>155</v>
      </c>
      <c r="F6" s="88" t="s">
        <v>48</v>
      </c>
      <c r="G6" s="81">
        <v>3400893935095</v>
      </c>
      <c r="H6" s="82" t="s">
        <v>63</v>
      </c>
      <c r="I6" s="82" t="s">
        <v>40</v>
      </c>
      <c r="J6" s="82" t="s">
        <v>46</v>
      </c>
      <c r="K6" s="82" t="s">
        <v>47</v>
      </c>
      <c r="L6" s="81">
        <v>9393509</v>
      </c>
      <c r="M6" s="81">
        <v>3400893935095</v>
      </c>
      <c r="N6" s="82" t="s">
        <v>48</v>
      </c>
      <c r="O6" s="82" t="s">
        <v>39</v>
      </c>
      <c r="P6" s="82">
        <v>45108</v>
      </c>
      <c r="Q6" s="82"/>
      <c r="R6" s="82"/>
      <c r="S6" s="82"/>
      <c r="T6" s="82"/>
      <c r="U6" s="82">
        <v>45108</v>
      </c>
      <c r="V6" s="82"/>
      <c r="W6" s="82"/>
      <c r="X6" s="82"/>
      <c r="Y6" s="82"/>
      <c r="Z6" s="82"/>
    </row>
    <row r="7" spans="1:26" x14ac:dyDescent="0.25">
      <c r="A7" s="84"/>
      <c r="B7" s="84"/>
      <c r="D7" s="86" t="s">
        <v>153</v>
      </c>
      <c r="E7" s="87" t="s">
        <v>156</v>
      </c>
      <c r="F7" s="88" t="s">
        <v>48</v>
      </c>
      <c r="G7" s="81">
        <v>3400894550969</v>
      </c>
      <c r="H7" s="82" t="s">
        <v>63</v>
      </c>
      <c r="I7" s="82" t="s">
        <v>40</v>
      </c>
      <c r="J7" s="82" t="s">
        <v>46</v>
      </c>
      <c r="K7" s="82" t="s">
        <v>47</v>
      </c>
      <c r="L7" s="81">
        <v>9455096</v>
      </c>
      <c r="M7" s="81">
        <v>3400894550969</v>
      </c>
      <c r="N7" s="82" t="s">
        <v>48</v>
      </c>
      <c r="O7" s="82" t="s">
        <v>39</v>
      </c>
      <c r="P7" s="82">
        <v>45108</v>
      </c>
      <c r="Q7" s="82"/>
      <c r="R7" s="82"/>
      <c r="S7" s="82"/>
      <c r="T7" s="82"/>
      <c r="U7" s="82">
        <v>45108</v>
      </c>
      <c r="V7" s="82"/>
      <c r="W7" s="82"/>
      <c r="X7" s="82"/>
      <c r="Y7" s="82"/>
      <c r="Z7" s="82"/>
    </row>
    <row r="8" spans="1:26" ht="28.5" x14ac:dyDescent="0.25">
      <c r="D8" s="86" t="s">
        <v>153</v>
      </c>
      <c r="E8" s="87" t="s">
        <v>174</v>
      </c>
      <c r="F8" s="88" t="s">
        <v>53</v>
      </c>
      <c r="G8" s="81">
        <v>3400894570080</v>
      </c>
      <c r="H8" s="82" t="s">
        <v>64</v>
      </c>
      <c r="I8" s="82" t="s">
        <v>50</v>
      </c>
      <c r="J8" s="82" t="s">
        <v>51</v>
      </c>
      <c r="K8" s="82" t="s">
        <v>52</v>
      </c>
      <c r="L8" s="81">
        <v>9457008</v>
      </c>
      <c r="M8" s="81">
        <v>3400894570080</v>
      </c>
      <c r="N8" s="82" t="s">
        <v>53</v>
      </c>
      <c r="O8" s="82" t="s">
        <v>39</v>
      </c>
      <c r="P8" s="82">
        <v>45108</v>
      </c>
      <c r="Q8" s="82"/>
      <c r="R8" s="82">
        <v>45108</v>
      </c>
      <c r="S8" s="82"/>
      <c r="T8" s="82"/>
      <c r="U8" s="82"/>
      <c r="V8" s="82"/>
      <c r="W8" s="82"/>
      <c r="X8" s="82"/>
      <c r="Y8" s="82"/>
      <c r="Z8" s="82"/>
    </row>
    <row r="9" spans="1:26" ht="28.5" x14ac:dyDescent="0.25">
      <c r="D9" s="86" t="s">
        <v>153</v>
      </c>
      <c r="E9" s="87" t="s">
        <v>175</v>
      </c>
      <c r="F9" s="88" t="s">
        <v>53</v>
      </c>
      <c r="G9" s="81">
        <v>3400890015899</v>
      </c>
      <c r="H9" s="82" t="s">
        <v>64</v>
      </c>
      <c r="I9" s="82" t="s">
        <v>50</v>
      </c>
      <c r="J9" s="82" t="s">
        <v>51</v>
      </c>
      <c r="K9" s="82" t="s">
        <v>52</v>
      </c>
      <c r="L9" s="81">
        <v>9001589</v>
      </c>
      <c r="M9" s="81">
        <v>3400890015899</v>
      </c>
      <c r="N9" s="82" t="s">
        <v>53</v>
      </c>
      <c r="O9" s="82" t="s">
        <v>39</v>
      </c>
      <c r="P9" s="82">
        <v>45108</v>
      </c>
      <c r="Q9" s="82"/>
      <c r="R9" s="82">
        <v>45108</v>
      </c>
      <c r="S9" s="82"/>
      <c r="T9" s="82"/>
      <c r="U9" s="82"/>
      <c r="V9" s="82"/>
      <c r="W9" s="82"/>
      <c r="X9" s="82"/>
      <c r="Y9" s="82"/>
      <c r="Z9" s="82"/>
    </row>
    <row r="10" spans="1:26" ht="28.5" x14ac:dyDescent="0.25">
      <c r="D10" s="86" t="s">
        <v>154</v>
      </c>
      <c r="E10" s="87" t="s">
        <v>173</v>
      </c>
      <c r="F10" s="88" t="s">
        <v>115</v>
      </c>
      <c r="G10" s="81">
        <v>3400893280966</v>
      </c>
      <c r="H10" s="82" t="s">
        <v>111</v>
      </c>
      <c r="I10" s="82" t="s">
        <v>112</v>
      </c>
      <c r="J10" s="82" t="s">
        <v>113</v>
      </c>
      <c r="K10" s="82" t="s">
        <v>114</v>
      </c>
      <c r="L10" s="81">
        <v>9328096</v>
      </c>
      <c r="M10" s="81">
        <v>3400893280966</v>
      </c>
      <c r="N10" s="82" t="s">
        <v>115</v>
      </c>
      <c r="O10" s="82" t="s">
        <v>55</v>
      </c>
      <c r="P10" s="82" t="s">
        <v>116</v>
      </c>
      <c r="Q10" s="82">
        <v>44256</v>
      </c>
      <c r="R10" s="82" t="s">
        <v>117</v>
      </c>
      <c r="S10" s="82" t="s">
        <v>118</v>
      </c>
      <c r="T10" s="82"/>
      <c r="U10" s="82">
        <v>44348</v>
      </c>
      <c r="V10" s="82"/>
      <c r="W10" s="82"/>
      <c r="X10" s="82"/>
      <c r="Y10" s="82"/>
      <c r="Z10" s="82"/>
    </row>
    <row r="11" spans="1:26" ht="28.5" x14ac:dyDescent="0.25">
      <c r="D11" s="86" t="s">
        <v>154</v>
      </c>
      <c r="E11" s="87" t="s">
        <v>157</v>
      </c>
      <c r="F11" s="88" t="s">
        <v>123</v>
      </c>
      <c r="G11" s="81">
        <v>3400890012645</v>
      </c>
      <c r="H11" s="82" t="s">
        <v>119</v>
      </c>
      <c r="I11" s="82" t="s">
        <v>120</v>
      </c>
      <c r="J11" s="82" t="s">
        <v>121</v>
      </c>
      <c r="K11" s="82" t="s">
        <v>122</v>
      </c>
      <c r="L11" s="81">
        <v>9001264</v>
      </c>
      <c r="M11" s="81">
        <v>3400890012645</v>
      </c>
      <c r="N11" s="82" t="s">
        <v>123</v>
      </c>
      <c r="O11" s="82" t="s">
        <v>39</v>
      </c>
      <c r="P11" s="82">
        <v>45610</v>
      </c>
      <c r="Q11" s="82"/>
      <c r="R11" s="82" t="s">
        <v>124</v>
      </c>
      <c r="S11" s="82" t="s">
        <v>96</v>
      </c>
      <c r="T11" s="82"/>
      <c r="U11" s="82">
        <v>45626</v>
      </c>
      <c r="V11" s="82"/>
      <c r="W11" s="82"/>
      <c r="X11" s="82"/>
      <c r="Y11" s="82"/>
      <c r="Z11" s="82"/>
    </row>
    <row r="12" spans="1:26" ht="28.5" x14ac:dyDescent="0.25">
      <c r="D12" s="86" t="s">
        <v>154</v>
      </c>
      <c r="E12" s="87" t="s">
        <v>169</v>
      </c>
      <c r="F12" s="88" t="s">
        <v>129</v>
      </c>
      <c r="G12" s="81">
        <v>3400890025454</v>
      </c>
      <c r="H12" s="82" t="s">
        <v>125</v>
      </c>
      <c r="I12" s="82" t="s">
        <v>126</v>
      </c>
      <c r="J12" s="82" t="s">
        <v>127</v>
      </c>
      <c r="K12" s="82" t="s">
        <v>128</v>
      </c>
      <c r="L12" s="81">
        <v>9002545</v>
      </c>
      <c r="M12" s="81">
        <v>3400890025454</v>
      </c>
      <c r="N12" s="82" t="s">
        <v>129</v>
      </c>
      <c r="O12" s="82" t="s">
        <v>39</v>
      </c>
      <c r="P12" s="82">
        <v>45581</v>
      </c>
      <c r="Q12" s="82"/>
      <c r="R12" s="82" t="s">
        <v>117</v>
      </c>
      <c r="S12" s="82" t="s">
        <v>97</v>
      </c>
      <c r="T12" s="82"/>
      <c r="U12" s="82">
        <v>45596</v>
      </c>
      <c r="V12" s="82"/>
      <c r="W12" s="82"/>
      <c r="X12" s="82"/>
      <c r="Y12" s="82"/>
      <c r="Z12" s="82"/>
    </row>
    <row r="13" spans="1:26" ht="28.5" x14ac:dyDescent="0.25">
      <c r="D13" s="86" t="s">
        <v>154</v>
      </c>
      <c r="E13" s="87" t="s">
        <v>170</v>
      </c>
      <c r="F13" s="88" t="s">
        <v>129</v>
      </c>
      <c r="G13" s="81">
        <v>3400890037624</v>
      </c>
      <c r="H13" s="82" t="s">
        <v>125</v>
      </c>
      <c r="I13" s="82" t="s">
        <v>126</v>
      </c>
      <c r="J13" s="82" t="s">
        <v>127</v>
      </c>
      <c r="K13" s="82" t="s">
        <v>130</v>
      </c>
      <c r="L13" s="81">
        <v>9003762</v>
      </c>
      <c r="M13" s="81">
        <v>3400890037624</v>
      </c>
      <c r="N13" s="82" t="s">
        <v>129</v>
      </c>
      <c r="O13" s="82" t="s">
        <v>39</v>
      </c>
      <c r="P13" s="82">
        <v>45581</v>
      </c>
      <c r="Q13" s="82"/>
      <c r="R13" s="82" t="s">
        <v>117</v>
      </c>
      <c r="S13" s="82" t="s">
        <v>97</v>
      </c>
      <c r="T13" s="82"/>
      <c r="U13" s="82">
        <v>45596</v>
      </c>
      <c r="V13" s="82"/>
      <c r="W13" s="82"/>
      <c r="X13" s="82"/>
      <c r="Y13" s="82"/>
      <c r="Z13" s="82"/>
    </row>
    <row r="14" spans="1:26" x14ac:dyDescent="0.25">
      <c r="D14" s="86" t="s">
        <v>158</v>
      </c>
      <c r="E14" s="87" t="s">
        <v>171</v>
      </c>
      <c r="F14" s="88" t="s">
        <v>84</v>
      </c>
      <c r="G14" s="81">
        <v>3400890000246</v>
      </c>
      <c r="H14" s="82">
        <v>9000024</v>
      </c>
      <c r="I14" s="82" t="s">
        <v>82</v>
      </c>
      <c r="J14" s="82" t="s">
        <v>83</v>
      </c>
      <c r="K14" s="82" t="s">
        <v>84</v>
      </c>
      <c r="L14" s="81">
        <v>43988</v>
      </c>
      <c r="M14" s="81"/>
      <c r="N14" s="82" t="s">
        <v>161</v>
      </c>
      <c r="O14" s="82"/>
      <c r="P14" s="82"/>
      <c r="Q14" s="82"/>
      <c r="R14" s="82"/>
      <c r="S14" s="82"/>
      <c r="T14" s="82"/>
      <c r="U14" s="82"/>
      <c r="V14" s="82"/>
      <c r="W14" s="82"/>
      <c r="X14" s="82"/>
      <c r="Y14" s="82"/>
      <c r="Z14" s="82"/>
    </row>
    <row r="15" spans="1:26" x14ac:dyDescent="0.25">
      <c r="D15" s="86" t="s">
        <v>158</v>
      </c>
      <c r="E15" s="87" t="s">
        <v>172</v>
      </c>
      <c r="F15" s="88" t="s">
        <v>84</v>
      </c>
      <c r="G15" s="81">
        <v>3400890000253</v>
      </c>
      <c r="H15" s="82">
        <v>9000025</v>
      </c>
      <c r="I15" s="82" t="s">
        <v>85</v>
      </c>
      <c r="J15" s="82" t="s">
        <v>83</v>
      </c>
      <c r="K15" s="82" t="s">
        <v>84</v>
      </c>
      <c r="L15" s="81">
        <v>43988</v>
      </c>
      <c r="M15" s="81"/>
      <c r="N15" s="82" t="s">
        <v>161</v>
      </c>
      <c r="O15" s="82"/>
      <c r="P15" s="82"/>
      <c r="Q15" s="82"/>
      <c r="R15" s="82"/>
      <c r="S15" s="82"/>
      <c r="T15" s="82"/>
      <c r="U15" s="82"/>
      <c r="V15" s="82"/>
      <c r="W15" s="82"/>
      <c r="X15" s="82"/>
      <c r="Y15" s="82"/>
      <c r="Z15" s="82"/>
    </row>
    <row r="16" spans="1:26" x14ac:dyDescent="0.25">
      <c r="D16" s="86" t="s">
        <v>158</v>
      </c>
      <c r="E16" s="87" t="s">
        <v>176</v>
      </c>
      <c r="F16" s="88" t="s">
        <v>87</v>
      </c>
      <c r="G16" s="81">
        <v>3400890000413</v>
      </c>
      <c r="H16" s="82">
        <v>9000041</v>
      </c>
      <c r="I16" s="82" t="s">
        <v>86</v>
      </c>
      <c r="J16" s="82" t="s">
        <v>76</v>
      </c>
      <c r="K16" s="82" t="s">
        <v>87</v>
      </c>
      <c r="L16" s="81">
        <v>43990</v>
      </c>
      <c r="M16" s="81">
        <v>44487</v>
      </c>
      <c r="N16" s="82" t="s">
        <v>144</v>
      </c>
      <c r="O16" s="82"/>
      <c r="P16" s="82"/>
      <c r="Q16" s="82"/>
      <c r="R16" s="82"/>
      <c r="S16" s="82"/>
      <c r="T16" s="82"/>
      <c r="U16" s="82"/>
      <c r="V16" s="82"/>
      <c r="W16" s="82"/>
      <c r="X16" s="82"/>
      <c r="Y16" s="82"/>
      <c r="Z16" s="82"/>
    </row>
    <row r="17" spans="4:26" x14ac:dyDescent="0.25">
      <c r="D17" s="86" t="s">
        <v>158</v>
      </c>
      <c r="E17" s="87" t="s">
        <v>177</v>
      </c>
      <c r="F17" s="88" t="s">
        <v>89</v>
      </c>
      <c r="G17" s="81">
        <v>3400890000413</v>
      </c>
      <c r="H17" s="82">
        <v>9000041</v>
      </c>
      <c r="I17" s="82" t="s">
        <v>86</v>
      </c>
      <c r="J17" s="82" t="s">
        <v>88</v>
      </c>
      <c r="K17" s="82" t="s">
        <v>89</v>
      </c>
      <c r="L17" s="81">
        <v>43990</v>
      </c>
      <c r="M17" s="81">
        <v>44579</v>
      </c>
      <c r="N17" s="82" t="s">
        <v>144</v>
      </c>
      <c r="O17" s="82"/>
      <c r="P17" s="82"/>
      <c r="Q17" s="82"/>
      <c r="R17" s="82"/>
      <c r="S17" s="82"/>
      <c r="T17" s="82"/>
      <c r="U17" s="82"/>
      <c r="V17" s="82"/>
      <c r="W17" s="82"/>
      <c r="X17" s="82"/>
      <c r="Y17" s="82"/>
      <c r="Z17" s="82"/>
    </row>
    <row r="18" spans="4:26" ht="28.5" x14ac:dyDescent="0.25">
      <c r="D18" s="86" t="s">
        <v>158</v>
      </c>
      <c r="E18" s="87" t="s">
        <v>159</v>
      </c>
      <c r="F18" s="88" t="s">
        <v>90</v>
      </c>
      <c r="G18" s="81">
        <v>3400890000413</v>
      </c>
      <c r="H18" s="82">
        <v>9000041</v>
      </c>
      <c r="I18" s="82" t="s">
        <v>86</v>
      </c>
      <c r="J18" s="82" t="s">
        <v>73</v>
      </c>
      <c r="K18" s="82" t="s">
        <v>90</v>
      </c>
      <c r="L18" s="81">
        <v>43990</v>
      </c>
      <c r="M18" s="81">
        <v>44926</v>
      </c>
      <c r="N18" s="82" t="s">
        <v>144</v>
      </c>
      <c r="O18" s="82"/>
      <c r="P18" s="82"/>
      <c r="Q18" s="82"/>
      <c r="R18" s="82"/>
      <c r="S18" s="82"/>
      <c r="T18" s="82"/>
      <c r="U18" s="82"/>
      <c r="V18" s="82"/>
      <c r="W18" s="82"/>
      <c r="X18" s="82"/>
      <c r="Y18" s="82"/>
      <c r="Z18" s="82"/>
    </row>
    <row r="19" spans="4:26" ht="28.5" x14ac:dyDescent="0.25">
      <c r="D19" s="86" t="s">
        <v>158</v>
      </c>
      <c r="E19" s="87" t="s">
        <v>160</v>
      </c>
      <c r="F19" s="88" t="s">
        <v>90</v>
      </c>
      <c r="G19" s="81">
        <v>3400890000413</v>
      </c>
      <c r="H19" s="82">
        <v>9000041</v>
      </c>
      <c r="I19" s="82" t="s">
        <v>86</v>
      </c>
      <c r="J19" s="82" t="s">
        <v>71</v>
      </c>
      <c r="K19" s="82" t="s">
        <v>90</v>
      </c>
      <c r="L19" s="81">
        <v>44378</v>
      </c>
      <c r="M19" s="81"/>
      <c r="N19" s="82" t="s">
        <v>161</v>
      </c>
      <c r="O19" s="82"/>
      <c r="P19" s="82"/>
      <c r="Q19" s="82"/>
      <c r="R19" s="82"/>
      <c r="S19" s="82"/>
      <c r="T19" s="82"/>
      <c r="U19" s="82"/>
      <c r="V19" s="82"/>
      <c r="W19" s="82"/>
      <c r="X19" s="82"/>
      <c r="Y19" s="82"/>
      <c r="Z19" s="82"/>
    </row>
    <row r="20" spans="4:26" ht="28.5" x14ac:dyDescent="0.25">
      <c r="D20" s="86" t="s">
        <v>158</v>
      </c>
      <c r="E20" s="87" t="s">
        <v>178</v>
      </c>
      <c r="F20" s="88" t="s">
        <v>100</v>
      </c>
      <c r="G20" s="81">
        <v>3400893880234</v>
      </c>
      <c r="H20" s="82">
        <v>9388023</v>
      </c>
      <c r="I20" s="82" t="s">
        <v>98</v>
      </c>
      <c r="J20" s="82" t="s">
        <v>99</v>
      </c>
      <c r="K20" s="82" t="s">
        <v>100</v>
      </c>
      <c r="L20" s="81">
        <v>44651</v>
      </c>
      <c r="M20" s="81">
        <v>45337</v>
      </c>
      <c r="N20" s="82" t="s">
        <v>144</v>
      </c>
      <c r="O20" s="82"/>
      <c r="P20" s="82"/>
      <c r="Q20" s="82"/>
      <c r="R20" s="82"/>
      <c r="S20" s="82"/>
      <c r="T20" s="82"/>
      <c r="U20" s="82"/>
      <c r="V20" s="82"/>
      <c r="W20" s="82"/>
      <c r="X20" s="82"/>
      <c r="Y20" s="82"/>
      <c r="Z20" s="82"/>
    </row>
    <row r="21" spans="4:26" ht="28.5" x14ac:dyDescent="0.25">
      <c r="D21" s="86" t="s">
        <v>158</v>
      </c>
      <c r="E21" s="87" t="s">
        <v>179</v>
      </c>
      <c r="F21" s="88" t="s">
        <v>100</v>
      </c>
      <c r="G21" s="81">
        <v>3400894196280</v>
      </c>
      <c r="H21" s="82">
        <v>9419628</v>
      </c>
      <c r="I21" s="82" t="s">
        <v>101</v>
      </c>
      <c r="J21" s="82" t="s">
        <v>99</v>
      </c>
      <c r="K21" s="82" t="s">
        <v>100</v>
      </c>
      <c r="L21" s="81">
        <v>44651</v>
      </c>
      <c r="M21" s="81">
        <v>45337</v>
      </c>
      <c r="N21" s="82" t="s">
        <v>144</v>
      </c>
      <c r="O21" s="82"/>
      <c r="P21" s="82"/>
      <c r="Q21" s="82"/>
      <c r="R21" s="82"/>
      <c r="S21" s="82"/>
      <c r="T21" s="82"/>
      <c r="U21" s="82"/>
      <c r="V21" s="82"/>
      <c r="W21" s="82"/>
      <c r="X21" s="82"/>
      <c r="Y21" s="82"/>
      <c r="Z21" s="82"/>
    </row>
    <row r="22" spans="4:26" x14ac:dyDescent="0.25">
      <c r="D22" s="86" t="s">
        <v>158</v>
      </c>
      <c r="E22" s="87" t="s">
        <v>181</v>
      </c>
      <c r="F22" s="88" t="s">
        <v>72</v>
      </c>
      <c r="G22" s="81">
        <v>3400894393351</v>
      </c>
      <c r="H22" s="82">
        <v>9439335</v>
      </c>
      <c r="I22" s="82" t="s">
        <v>13</v>
      </c>
      <c r="J22" s="82" t="s">
        <v>73</v>
      </c>
      <c r="K22" s="82" t="s">
        <v>72</v>
      </c>
      <c r="L22" s="81">
        <v>43486</v>
      </c>
      <c r="M22" s="81">
        <v>44926</v>
      </c>
      <c r="N22" s="82" t="s">
        <v>144</v>
      </c>
      <c r="O22" s="82"/>
      <c r="P22" s="82"/>
      <c r="Q22" s="82"/>
      <c r="R22" s="82"/>
      <c r="S22" s="82"/>
      <c r="T22" s="82"/>
      <c r="U22" s="82"/>
      <c r="V22" s="82"/>
      <c r="W22" s="82"/>
      <c r="X22" s="82"/>
      <c r="Y22" s="82"/>
      <c r="Z22" s="82"/>
    </row>
    <row r="23" spans="4:26" x14ac:dyDescent="0.25">
      <c r="D23" s="86" t="s">
        <v>158</v>
      </c>
      <c r="E23" s="87" t="s">
        <v>162</v>
      </c>
      <c r="F23" s="88" t="s">
        <v>72</v>
      </c>
      <c r="G23" s="81">
        <v>3400894393351</v>
      </c>
      <c r="H23" s="82">
        <v>9439335</v>
      </c>
      <c r="I23" s="82" t="s">
        <v>13</v>
      </c>
      <c r="J23" s="82" t="s">
        <v>71</v>
      </c>
      <c r="K23" s="82" t="s">
        <v>72</v>
      </c>
      <c r="L23" s="81">
        <v>44378</v>
      </c>
      <c r="M23" s="81"/>
      <c r="N23" s="82" t="s">
        <v>161</v>
      </c>
      <c r="O23" s="82"/>
      <c r="P23" s="82"/>
      <c r="Q23" s="82"/>
      <c r="R23" s="82"/>
      <c r="S23" s="82"/>
      <c r="T23" s="82"/>
      <c r="U23" s="82"/>
      <c r="V23" s="82"/>
      <c r="W23" s="82"/>
      <c r="X23" s="82"/>
      <c r="Y23" s="82"/>
      <c r="Z23" s="82"/>
    </row>
    <row r="24" spans="4:26" x14ac:dyDescent="0.25">
      <c r="D24" s="86" t="s">
        <v>158</v>
      </c>
      <c r="E24" s="87" t="s">
        <v>163</v>
      </c>
      <c r="F24" s="88" t="s">
        <v>72</v>
      </c>
      <c r="G24" s="81">
        <v>3400894393412</v>
      </c>
      <c r="H24" s="82">
        <v>9439341</v>
      </c>
      <c r="I24" s="82" t="s">
        <v>16</v>
      </c>
      <c r="J24" s="82" t="s">
        <v>73</v>
      </c>
      <c r="K24" s="82" t="s">
        <v>72</v>
      </c>
      <c r="L24" s="81">
        <v>43486</v>
      </c>
      <c r="M24" s="81">
        <v>44926</v>
      </c>
      <c r="N24" s="82" t="s">
        <v>144</v>
      </c>
      <c r="O24" s="82"/>
      <c r="P24" s="82"/>
      <c r="Q24" s="82"/>
      <c r="R24" s="82"/>
      <c r="S24" s="82"/>
      <c r="T24" s="82"/>
      <c r="U24" s="82"/>
      <c r="V24" s="82"/>
      <c r="W24" s="82"/>
      <c r="X24" s="82"/>
      <c r="Y24" s="82"/>
      <c r="Z24" s="82"/>
    </row>
    <row r="25" spans="4:26" x14ac:dyDescent="0.25">
      <c r="D25" s="86" t="s">
        <v>158</v>
      </c>
      <c r="E25" s="87" t="s">
        <v>164</v>
      </c>
      <c r="F25" s="88" t="s">
        <v>72</v>
      </c>
      <c r="G25" s="81">
        <v>3400894393412</v>
      </c>
      <c r="H25" s="82">
        <v>9439341</v>
      </c>
      <c r="I25" s="82" t="s">
        <v>16</v>
      </c>
      <c r="J25" s="82" t="s">
        <v>71</v>
      </c>
      <c r="K25" s="82" t="s">
        <v>72</v>
      </c>
      <c r="L25" s="81">
        <v>44378</v>
      </c>
      <c r="M25" s="81"/>
      <c r="N25" s="82" t="s">
        <v>161</v>
      </c>
      <c r="O25" s="82"/>
      <c r="P25" s="82"/>
      <c r="Q25" s="82"/>
      <c r="R25" s="82"/>
      <c r="S25" s="82"/>
      <c r="T25" s="82"/>
      <c r="U25" s="82"/>
      <c r="V25" s="82"/>
      <c r="W25" s="82"/>
      <c r="X25" s="82"/>
      <c r="Y25" s="82"/>
      <c r="Z25" s="82"/>
    </row>
    <row r="26" spans="4:26" x14ac:dyDescent="0.25">
      <c r="D26" s="86" t="s">
        <v>158</v>
      </c>
      <c r="E26" s="87" t="s">
        <v>165</v>
      </c>
      <c r="F26" s="88" t="s">
        <v>72</v>
      </c>
      <c r="G26" s="81">
        <v>3400894393641</v>
      </c>
      <c r="H26" s="82">
        <v>9439364</v>
      </c>
      <c r="I26" s="82" t="s">
        <v>22</v>
      </c>
      <c r="J26" s="82" t="s">
        <v>73</v>
      </c>
      <c r="K26" s="82" t="s">
        <v>72</v>
      </c>
      <c r="L26" s="81">
        <v>43486</v>
      </c>
      <c r="M26" s="81">
        <v>44926</v>
      </c>
      <c r="N26" s="82" t="s">
        <v>144</v>
      </c>
      <c r="O26" s="82"/>
      <c r="P26" s="82"/>
      <c r="Q26" s="82"/>
      <c r="R26" s="82"/>
      <c r="S26" s="82"/>
      <c r="T26" s="82"/>
      <c r="U26" s="82"/>
      <c r="V26" s="82"/>
      <c r="W26" s="82"/>
      <c r="X26" s="82"/>
      <c r="Y26" s="82"/>
      <c r="Z26" s="82"/>
    </row>
    <row r="27" spans="4:26" x14ac:dyDescent="0.25">
      <c r="D27" s="86" t="s">
        <v>158</v>
      </c>
      <c r="E27" s="87" t="s">
        <v>166</v>
      </c>
      <c r="F27" s="88" t="s">
        <v>72</v>
      </c>
      <c r="G27" s="81">
        <v>3400894393641</v>
      </c>
      <c r="H27" s="82">
        <v>9439364</v>
      </c>
      <c r="I27" s="82" t="s">
        <v>22</v>
      </c>
      <c r="J27" s="82" t="s">
        <v>71</v>
      </c>
      <c r="K27" s="82" t="s">
        <v>72</v>
      </c>
      <c r="L27" s="81">
        <v>44378</v>
      </c>
      <c r="M27" s="81"/>
      <c r="N27" s="82" t="s">
        <v>161</v>
      </c>
      <c r="O27" s="82"/>
      <c r="P27" s="82"/>
      <c r="Q27" s="82"/>
      <c r="R27" s="82"/>
      <c r="S27" s="82"/>
      <c r="T27" s="82"/>
      <c r="U27" s="82"/>
      <c r="V27" s="82"/>
      <c r="W27" s="82"/>
      <c r="X27" s="82"/>
      <c r="Y27" s="82"/>
      <c r="Z27" s="82"/>
    </row>
  </sheetData>
  <conditionalFormatting sqref="G2:Z27">
    <cfRule type="expression" dxfId="11" priority="2">
      <formula>COUNTIF(G2,recherche)</formula>
    </cfRule>
  </conditionalFormatting>
  <conditionalFormatting sqref="D2:Z27">
    <cfRule type="expression" dxfId="10" priority="1">
      <formula>$D2&lt;&gt;OFFSET($D2,1,)</formula>
    </cfRule>
  </conditionalFormatting>
  <hyperlinks>
    <hyperlink ref="E2" location="Liste1!H2" display="Liste1!H2" xr:uid="{5E3A16E0-9534-4B29-B0A1-2B4CF0280906}"/>
    <hyperlink ref="E3" location="Liste1!H3" display="Liste1!H3" xr:uid="{7BEB2EB4-8F71-4B86-9437-1DA395FD59D2}"/>
    <hyperlink ref="E4" location="Liste1!H4" display="Liste1!H4" xr:uid="{E0DB196A-CF87-495A-ADF3-712C514CFC9B}"/>
    <hyperlink ref="E5" location="Liste1!H5" display="Liste1!H5" xr:uid="{CC3632D2-5BC9-4632-AECE-AB61FCB24FE0}"/>
    <hyperlink ref="E6" location="Liste1!H6" display="Liste1!H6" xr:uid="{DDC8651A-FC7F-4EBA-A093-954A8980BE4A}"/>
    <hyperlink ref="E7" location="Liste1!H7" display="Liste1!H7" xr:uid="{4408E855-642B-4733-B0B5-12DC3F7A33CB}"/>
    <hyperlink ref="E8" location="Liste1!H12" display="Liste1!H12" xr:uid="{B753D73D-0DCB-4CB3-BCD3-CD071E9F7AB6}"/>
    <hyperlink ref="E9" location="Liste1!H13" display="Liste1!H13" xr:uid="{A4E64856-6787-49B1-8205-3FD5037A4178}"/>
    <hyperlink ref="E10" location="Liste2!H2" display="Liste2!H2" xr:uid="{9BD708C8-D63E-4099-9C39-0FD134AF6FB7}"/>
    <hyperlink ref="E11" location="Liste2!H3" display="Liste2!H3" xr:uid="{4AB6A2CE-0D67-403C-8148-D24A0595D873}"/>
    <hyperlink ref="E12" location="Liste2!H4" display="Liste2!H4" xr:uid="{D35436F7-8C95-40FB-8D18-D79B48B95416}"/>
    <hyperlink ref="E13" location="Liste2!H5" display="Liste2!H5" xr:uid="{DEB088BA-E0EB-4157-BBF9-C40A76A5A21F}"/>
    <hyperlink ref="E14" location="Liste3!E2" display="Liste3!E2" xr:uid="{05DDB977-E952-4B3B-9F5C-406D87CF0EA3}"/>
    <hyperlink ref="E15" location="Liste3!E3" display="Liste3!E3" xr:uid="{7465B7F9-EE39-4ABD-BD2F-7A169C76AA1E}"/>
    <hyperlink ref="E16" location="Liste3!E4" display="Liste3!E4" xr:uid="{CBC38068-611D-4D05-BA49-D59F8EB09345}"/>
    <hyperlink ref="E17" location="Liste3!E5" display="Liste3!E5" xr:uid="{6493AA17-5402-4478-847B-03CC06C88DC4}"/>
    <hyperlink ref="E18" location="Liste3!E6" display="Liste3!E6" xr:uid="{2E16B418-4B6C-46A4-8308-3B1FB7D77152}"/>
    <hyperlink ref="E19" location="Liste3!E7" display="Liste3!E7" xr:uid="{6C650EEE-BD6B-499A-B252-8A8BC9F9786E}"/>
    <hyperlink ref="E20" location="Liste3!E10" display="Liste3!E10" xr:uid="{94998E56-6E37-4224-98DB-1062EC97539C}"/>
    <hyperlink ref="E21" location="Liste3!E11" display="Liste3!E11" xr:uid="{AC4A03ED-EC05-4F74-91D2-C87BF3E65DBF}"/>
    <hyperlink ref="E22" location="Liste3!E13" display="Liste3!E13" xr:uid="{145CC2D1-CFFF-4F07-984F-3429B35394B8}"/>
    <hyperlink ref="E23" location="Liste3!E14" display="Liste3!E14" xr:uid="{08569F96-CDF4-4B72-A2BA-5BE3AE1A31EB}"/>
    <hyperlink ref="E24" location="Liste3!E15" display="Liste3!E15" xr:uid="{0E4E239B-B41B-43BC-81B1-4A4259C0C94A}"/>
    <hyperlink ref="E25" location="Liste3!E16" display="Liste3!E16" xr:uid="{4D3036CA-222F-4E95-8862-CDB758981479}"/>
    <hyperlink ref="E26" location="Liste3!E17" display="Liste3!E17" xr:uid="{BDA80D0C-047F-4A31-8E06-FA34EA6504E7}"/>
    <hyperlink ref="E27" location="Liste3!E18" display="Liste3!E18" xr:uid="{E9342BAC-9401-4191-8AF2-27FC0B96D1CD}"/>
  </hyperlink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C40B1-2363-43E3-98BE-99D5D4BDC0E9}">
  <sheetPr codeName="Feuil1"/>
  <dimension ref="A1:G13"/>
  <sheetViews>
    <sheetView topLeftCell="B1" workbookViewId="0">
      <selection activeCell="H3" sqref="H3"/>
    </sheetView>
  </sheetViews>
  <sheetFormatPr defaultColWidth="11.42578125" defaultRowHeight="15" x14ac:dyDescent="0.25"/>
  <cols>
    <col min="1" max="1" width="32.42578125" style="59" customWidth="1"/>
    <col min="2" max="2" width="22.140625" bestFit="1" customWidth="1"/>
    <col min="3" max="3" width="13.85546875" bestFit="1" customWidth="1"/>
    <col min="4" max="4" width="29.28515625" bestFit="1" customWidth="1"/>
    <col min="6" max="6" width="12.7109375" bestFit="1" customWidth="1"/>
    <col min="7" max="7" width="12.5703125" bestFit="1" customWidth="1"/>
    <col min="8" max="8" width="10.85546875" customWidth="1"/>
  </cols>
  <sheetData>
    <row r="1" spans="1:7" ht="18" customHeight="1" x14ac:dyDescent="0.25">
      <c r="A1" s="59" t="s">
        <v>136</v>
      </c>
      <c r="B1" s="63" t="s">
        <v>139</v>
      </c>
      <c r="C1" s="64" t="s">
        <v>140</v>
      </c>
      <c r="D1" s="65" t="s">
        <v>141</v>
      </c>
    </row>
    <row r="2" spans="1:7" s="70" customFormat="1" ht="37.5" customHeight="1" x14ac:dyDescent="0.25">
      <c r="A2" s="72">
        <v>3400894393351</v>
      </c>
      <c r="B2" s="13" t="str">
        <f>IFERROR(IF(VLOOKUP($A$2,Liste1!$A:$K,9,FALSE)=0,NA(),VLOOKUP($A$2,Liste1!$A:$K,9,FALSE)),"non")</f>
        <v>oui</v>
      </c>
      <c r="C2" s="69" t="str">
        <f>IFERROR(IF(VLOOKUP($A$2,Liste2!$A:$O,9,FALSE)=0,NA(),VLOOKUP($A$2,Liste2!$A:$O,9,FALSE)),"non")</f>
        <v>non</v>
      </c>
      <c r="D2" s="69" t="str">
        <f ca="1">IFERROR(IF(VLOOKUP($A$2,Liste3!A:H,8,FALSE)=0,NA(),VLOOKUP($A$2,Liste3!A:H,8,FALSE)),"non")</f>
        <v>APAC Stop</v>
      </c>
      <c r="E2" s="71"/>
    </row>
    <row r="3" spans="1:7" x14ac:dyDescent="0.25">
      <c r="A3" s="73" t="s">
        <v>142</v>
      </c>
      <c r="B3" s="13" t="str">
        <f>IFERROR(IF(VLOOKUP($A$2,Liste1!$A:$K,4,FALSE)=0,NA(),VLOOKUP($A$2,Liste1!$A:$K,4,FALSE)),"")</f>
        <v>letermovir</v>
      </c>
      <c r="C3" s="62" t="str">
        <f>IFERROR(IF(VLOOKUP($A$2,Liste2!$A:$O,4,FALSE)=0,NA(),VLOOKUP($A$2,Liste2!$A:$O,4,FALSE)),"")</f>
        <v>letermovir</v>
      </c>
      <c r="D3" s="62" t="str">
        <f>IFERROR(IF(VLOOKUP($A$2,Liste3!A:H,3,FALSE)=0,NA(),VLOOKUP($A$2,Liste3!A:H,3,FALSE)),"")</f>
        <v>PREVYMIS 240MG CPR</v>
      </c>
    </row>
    <row r="4" spans="1:7" ht="28.5" x14ac:dyDescent="0.25">
      <c r="A4" s="73" t="s">
        <v>143</v>
      </c>
      <c r="B4" s="13" t="str">
        <f>IFERROR(IF(VLOOKUP($A$2,Liste1!$A:$K,5,FALSE)=0,NA(),VLOOKUP($A$2,Liste1!$A:$K,5,FALSE)),"")</f>
        <v>PREVYMIS 240MG CPR</v>
      </c>
      <c r="C4" s="62" t="str">
        <f>IFERROR(IF(VLOOKUP($A$2,Liste2!$A:$O,5,FALSE)=0,NA(),VLOOKUP($A$2,Liste2!$A:$O,5,FALSE)),"")</f>
        <v>PREVYMIS</v>
      </c>
      <c r="D4" s="62"/>
    </row>
    <row r="5" spans="1:7" x14ac:dyDescent="0.25">
      <c r="B5" s="61"/>
      <c r="C5" s="60"/>
      <c r="D5" s="60"/>
    </row>
    <row r="6" spans="1:7" x14ac:dyDescent="0.25">
      <c r="A6" s="59" t="s">
        <v>137</v>
      </c>
      <c r="B6" s="61"/>
      <c r="C6" s="60"/>
      <c r="D6" s="60"/>
      <c r="E6" s="60"/>
      <c r="F6" s="60"/>
      <c r="G6" s="60"/>
    </row>
    <row r="7" spans="1:7" x14ac:dyDescent="0.25">
      <c r="A7" s="66" t="s">
        <v>67</v>
      </c>
      <c r="B7" s="13" t="str">
        <f>IFERROR(IF(VLOOKUP($A$7,Liste1!$A:$K,9,FALSE)=0,NA(),VLOOKUP($A$7,Liste1!$A:$K,9,FALSE)),"non")</f>
        <v>non</v>
      </c>
      <c r="C7" s="69" t="str">
        <f>IFERROR(IF(VLOOKUP($A$7,Liste2!$A:$O,9,FALSE)=0,NA(),VLOOKUP($A$7,Liste2!$A:$O,9,FALSE)),"non")</f>
        <v>non</v>
      </c>
      <c r="D7" s="69" t="str">
        <f>IFERROR(IF(VLOOKUP($A$7,Liste3!A:H,8,FALSE)=0,NA(),VLOOKUP($A$7,Liste3!A:H,8,FALSE)),"non")</f>
        <v>non</v>
      </c>
      <c r="E7" s="83"/>
      <c r="F7" s="83"/>
      <c r="G7" s="83"/>
    </row>
    <row r="8" spans="1:7" x14ac:dyDescent="0.25">
      <c r="A8" s="73" t="s">
        <v>143</v>
      </c>
      <c r="B8" s="13" t="str">
        <f>IFERROR(IF(VLOOKUP($A$7,Liste1!$A:$K,5,FALSE)=0,NA(),VLOOKUP($A$7,Liste1!$A:$K,5,FALSE)),"")</f>
        <v/>
      </c>
      <c r="C8" s="62" t="str">
        <f>IFERROR(IF(VLOOKUP($A$7,Liste2!$A:$O,5,FALSE)=0,NA(),VLOOKUP($A$7,Liste2!$A:$O,5,FALSE)),"")</f>
        <v/>
      </c>
      <c r="D8" s="62"/>
      <c r="E8" s="84"/>
      <c r="F8" s="84"/>
      <c r="G8" s="84"/>
    </row>
    <row r="10" spans="1:7" x14ac:dyDescent="0.25">
      <c r="A10" s="59" t="s">
        <v>138</v>
      </c>
    </row>
    <row r="11" spans="1:7" x14ac:dyDescent="0.25">
      <c r="A11" s="74" t="s">
        <v>145</v>
      </c>
      <c r="B11" s="13" t="str">
        <f>IFERROR(IF(VLOOKUP($A$11,Liste1!$A:$K,9,FALSE)=0,NA(),VLOOKUP($A$11,Liste1!$A:$K,9,FALSE)),"non")</f>
        <v>non</v>
      </c>
      <c r="C11" s="69" t="str">
        <f>IFERROR(IF(VLOOKUP($A$11,Liste2!$A:$O,9,FALSE)=0,NA(),VLOOKUP($A$11,Liste2!$A:$O,9,FALSE)),"non")</f>
        <v>non</v>
      </c>
      <c r="D11" s="69" t="str">
        <f>IFERROR(IF(VLOOKUP($A$11,Liste3!A:H,8,FALSE)=0,NA(),VLOOKUP($A$11,Liste3!A:H,8,FALSE)),"non")</f>
        <v>non</v>
      </c>
      <c r="E11" s="83"/>
      <c r="F11" s="83"/>
      <c r="G11" s="83"/>
    </row>
    <row r="12" spans="1:7" x14ac:dyDescent="0.25">
      <c r="A12" s="73" t="s">
        <v>142</v>
      </c>
      <c r="B12" s="13" t="str">
        <f>IFERROR(IF(VLOOKUP($A$11,Liste1!$A:$K,4,FALSE)=0,NA(),VLOOKUP($A$11,Liste1!$A:$K,4,FALSE)),"")</f>
        <v/>
      </c>
      <c r="C12" s="62" t="str">
        <f>IFERROR(IF(VLOOKUP($A$11,Liste2!$A:$O,4,FALSE)=0,NA(),VLOOKUP($A$11,Liste2!$A:$O,4,FALSE)),"")</f>
        <v/>
      </c>
      <c r="D12" s="62" t="str">
        <f>IFERROR(IF(VLOOKUP($A$11,Liste3!A:H,3,FALSE)=0,NA(),VLOOKUP($A$11,Liste3!A:H,3,FALSE)),"")</f>
        <v/>
      </c>
      <c r="E12" s="84"/>
      <c r="F12" s="84"/>
      <c r="G12" s="84"/>
    </row>
    <row r="13" spans="1:7" x14ac:dyDescent="0.25">
      <c r="B13" s="13"/>
      <c r="C13" s="62"/>
      <c r="D13" s="62"/>
      <c r="E13" s="84"/>
      <c r="F13" s="84"/>
      <c r="G13" s="84"/>
    </row>
  </sheetData>
  <phoneticPr fontId="15" type="noConversion"/>
  <conditionalFormatting sqref="B2:D2 E7:G7 E11:G11">
    <cfRule type="containsText" dxfId="9" priority="9" operator="containsText" text="oui">
      <formula>NOT(ISERROR(SEARCH("oui",B2)))</formula>
    </cfRule>
    <cfRule type="containsText" dxfId="8" priority="10" operator="containsText" text="stop">
      <formula>NOT(ISERROR(SEARCH("stop",B2)))</formula>
    </cfRule>
    <cfRule type="containsText" dxfId="7" priority="11" operator="containsText" text="non">
      <formula>NOT(ISERROR(SEARCH("non",B2)))</formula>
    </cfRule>
  </conditionalFormatting>
  <conditionalFormatting sqref="B7:D7">
    <cfRule type="containsText" dxfId="6" priority="6" operator="containsText" text="oui">
      <formula>NOT(ISERROR(SEARCH("oui",B7)))</formula>
    </cfRule>
    <cfRule type="containsText" dxfId="5" priority="7" operator="containsText" text="stop">
      <formula>NOT(ISERROR(SEARCH("stop",B7)))</formula>
    </cfRule>
    <cfRule type="containsText" dxfId="4" priority="8" operator="containsText" text="non">
      <formula>NOT(ISERROR(SEARCH("non",B7)))</formula>
    </cfRule>
  </conditionalFormatting>
  <conditionalFormatting sqref="B11:D11">
    <cfRule type="containsText" dxfId="3" priority="3" operator="containsText" text="oui">
      <formula>NOT(ISERROR(SEARCH("oui",B11)))</formula>
    </cfRule>
    <cfRule type="containsText" dxfId="2" priority="4" operator="containsText" text="stop">
      <formula>NOT(ISERROR(SEARCH("stop",B11)))</formula>
    </cfRule>
    <cfRule type="containsText" dxfId="1" priority="5" operator="containsText" text="non">
      <formula>NOT(ISERROR(SEARCH("non",B11)))</formula>
    </cfRule>
  </conditionalFormatting>
  <pageMargins left="0.7" right="0.7" top="0.75" bottom="0.75" header="0.3" footer="0.3"/>
  <drawing r:id="rId1"/>
  <legacyDrawing r:id="rId2"/>
  <controls>
    <mc:AlternateContent xmlns:mc="http://schemas.openxmlformats.org/markup-compatibility/2006">
      <mc:Choice Requires="x14">
        <control shapeId="1025" r:id="rId3" name="TextBox1">
          <controlPr defaultSize="0" autoLine="0" autoPict="0" r:id="rId4">
            <anchor moveWithCells="1">
              <from>
                <xdr:col>5</xdr:col>
                <xdr:colOff>0</xdr:colOff>
                <xdr:row>0</xdr:row>
                <xdr:rowOff>0</xdr:rowOff>
              </from>
              <to>
                <xdr:col>7</xdr:col>
                <xdr:colOff>704850</xdr:colOff>
                <xdr:row>1</xdr:row>
                <xdr:rowOff>0</xdr:rowOff>
              </to>
            </anchor>
          </controlPr>
        </control>
      </mc:Choice>
      <mc:Fallback>
        <control shapeId="1025" r:id="rId3" name="TextBox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E8813-1A3E-41AD-9FB9-8B71ADC16808}">
  <sheetPr codeName="Feuil2">
    <tabColor theme="7" tint="0.59999389629810485"/>
  </sheetPr>
  <dimension ref="A1:V21"/>
  <sheetViews>
    <sheetView topLeftCell="E1" zoomScale="80" zoomScaleNormal="80" workbookViewId="0">
      <pane ySplit="1" topLeftCell="A14" activePane="bottomLeft" state="frozen"/>
      <selection pane="bottomLeft" activeCell="X31" sqref="X31"/>
    </sheetView>
  </sheetViews>
  <sheetFormatPr defaultColWidth="11.42578125" defaultRowHeight="14.25" x14ac:dyDescent="0.2"/>
  <cols>
    <col min="1" max="1" width="20.5703125" style="16" bestFit="1" customWidth="1"/>
    <col min="2" max="2" width="16.5703125" style="2" customWidth="1"/>
    <col min="3" max="3" width="20.140625" style="2" customWidth="1"/>
    <col min="4" max="4" width="19.140625" style="17" customWidth="1"/>
    <col min="5" max="5" width="34.5703125" style="2" customWidth="1"/>
    <col min="6" max="6" width="14.42578125" style="17" customWidth="1"/>
    <col min="7" max="7" width="20.5703125" style="16" bestFit="1" customWidth="1"/>
    <col min="8" max="8" width="79.42578125" style="18" customWidth="1"/>
    <col min="9" max="9" width="23" style="18" customWidth="1"/>
    <col min="10" max="10" width="18.7109375" style="2" customWidth="1"/>
    <col min="11" max="11" width="18.28515625" style="2" customWidth="1"/>
    <col min="12" max="13" width="21.28515625" style="2" hidden="1" customWidth="1"/>
    <col min="14" max="14" width="19" style="2" hidden="1" customWidth="1"/>
    <col min="15" max="15" width="14.28515625" style="2" customWidth="1"/>
    <col min="16" max="16384" width="11.42578125" style="2"/>
  </cols>
  <sheetData>
    <row r="1" spans="1:22" ht="57.75" thickBot="1" x14ac:dyDescent="0.25">
      <c r="A1" s="41" t="s">
        <v>108</v>
      </c>
      <c r="B1" s="49" t="s">
        <v>26</v>
      </c>
      <c r="C1" s="50" t="s">
        <v>27</v>
      </c>
      <c r="D1" s="50" t="s">
        <v>28</v>
      </c>
      <c r="E1" s="50" t="s">
        <v>29</v>
      </c>
      <c r="F1" s="51" t="s">
        <v>30</v>
      </c>
      <c r="G1" s="51" t="s">
        <v>31</v>
      </c>
      <c r="H1" s="50" t="s">
        <v>32</v>
      </c>
      <c r="I1" s="50" t="s">
        <v>54</v>
      </c>
      <c r="J1" s="50" t="s">
        <v>33</v>
      </c>
      <c r="K1" s="50" t="s">
        <v>34</v>
      </c>
      <c r="L1" s="50" t="s">
        <v>35</v>
      </c>
      <c r="M1" s="50" t="s">
        <v>36</v>
      </c>
      <c r="N1" s="50" t="s">
        <v>37</v>
      </c>
      <c r="O1" s="52" t="s">
        <v>38</v>
      </c>
      <c r="P1" s="39"/>
      <c r="R1" s="40"/>
      <c r="S1" s="40"/>
      <c r="T1" s="40"/>
      <c r="U1" s="40"/>
      <c r="V1" s="40"/>
    </row>
    <row r="2" spans="1:22" s="9" customFormat="1" ht="42.75" x14ac:dyDescent="0.25">
      <c r="A2" s="3">
        <f>G2</f>
        <v>3400894264859</v>
      </c>
      <c r="B2" s="4" t="s">
        <v>61</v>
      </c>
      <c r="C2" s="5" t="s">
        <v>41</v>
      </c>
      <c r="D2" s="1" t="s">
        <v>42</v>
      </c>
      <c r="E2" s="5" t="s">
        <v>43</v>
      </c>
      <c r="F2" s="3">
        <v>9426485</v>
      </c>
      <c r="G2" s="3">
        <v>3400894264859</v>
      </c>
      <c r="H2" s="6" t="s">
        <v>44</v>
      </c>
      <c r="I2" s="5" t="s">
        <v>39</v>
      </c>
      <c r="J2" s="7">
        <v>45108</v>
      </c>
      <c r="K2" s="5"/>
      <c r="L2" s="5"/>
      <c r="M2" s="5"/>
      <c r="N2" s="5"/>
      <c r="O2" s="8">
        <v>45108</v>
      </c>
    </row>
    <row r="3" spans="1:22" s="9" customFormat="1" ht="42.75" x14ac:dyDescent="0.25">
      <c r="A3" s="3">
        <f t="shared" ref="A3:A21" si="0">G3</f>
        <v>3400894264859</v>
      </c>
      <c r="B3" s="4" t="s">
        <v>62</v>
      </c>
      <c r="C3" s="5" t="s">
        <v>41</v>
      </c>
      <c r="D3" s="1" t="s">
        <v>42</v>
      </c>
      <c r="E3" s="5" t="s">
        <v>43</v>
      </c>
      <c r="F3" s="3">
        <v>9426485</v>
      </c>
      <c r="G3" s="3">
        <v>3400894264859</v>
      </c>
      <c r="H3" s="6" t="s">
        <v>45</v>
      </c>
      <c r="I3" s="5" t="s">
        <v>39</v>
      </c>
      <c r="J3" s="7">
        <v>45108</v>
      </c>
      <c r="K3" s="5"/>
      <c r="L3" s="5"/>
      <c r="M3" s="5"/>
      <c r="N3" s="5"/>
      <c r="O3" s="8">
        <v>45108</v>
      </c>
    </row>
    <row r="4" spans="1:22" s="9" customFormat="1" ht="28.5" x14ac:dyDescent="0.2">
      <c r="A4" s="3">
        <f t="shared" si="0"/>
        <v>3400892944869</v>
      </c>
      <c r="B4" s="4" t="s">
        <v>60</v>
      </c>
      <c r="C4" s="5" t="s">
        <v>56</v>
      </c>
      <c r="D4" s="1" t="s">
        <v>49</v>
      </c>
      <c r="E4" s="5" t="s">
        <v>58</v>
      </c>
      <c r="F4" s="3">
        <v>9294486</v>
      </c>
      <c r="G4" s="3">
        <v>3400892944869</v>
      </c>
      <c r="H4" s="3" t="s">
        <v>59</v>
      </c>
      <c r="I4" s="5" t="s">
        <v>39</v>
      </c>
      <c r="J4" s="7">
        <v>45198</v>
      </c>
      <c r="K4" s="10"/>
      <c r="L4" s="11"/>
      <c r="M4" s="11"/>
      <c r="N4" s="11"/>
      <c r="O4" s="8">
        <v>45199</v>
      </c>
    </row>
    <row r="5" spans="1:22" s="9" customFormat="1" ht="28.5" x14ac:dyDescent="0.2">
      <c r="A5" s="3">
        <f t="shared" si="0"/>
        <v>3400892897462</v>
      </c>
      <c r="B5" s="4" t="s">
        <v>60</v>
      </c>
      <c r="C5" s="5" t="s">
        <v>56</v>
      </c>
      <c r="D5" s="1" t="s">
        <v>49</v>
      </c>
      <c r="E5" s="5" t="s">
        <v>57</v>
      </c>
      <c r="F5" s="3">
        <v>9289746</v>
      </c>
      <c r="G5" s="3">
        <v>3400892897462</v>
      </c>
      <c r="H5" s="3" t="s">
        <v>59</v>
      </c>
      <c r="I5" s="5" t="s">
        <v>39</v>
      </c>
      <c r="J5" s="7">
        <v>45198</v>
      </c>
      <c r="K5" s="10"/>
      <c r="L5" s="11"/>
      <c r="M5" s="11"/>
      <c r="N5" s="11"/>
      <c r="O5" s="8">
        <v>45199</v>
      </c>
    </row>
    <row r="6" spans="1:22" s="9" customFormat="1" ht="42.75" x14ac:dyDescent="0.25">
      <c r="A6" s="3">
        <f t="shared" si="0"/>
        <v>3400893935095</v>
      </c>
      <c r="B6" s="4" t="s">
        <v>63</v>
      </c>
      <c r="C6" s="5" t="s">
        <v>40</v>
      </c>
      <c r="D6" s="1" t="s">
        <v>46</v>
      </c>
      <c r="E6" s="5" t="s">
        <v>47</v>
      </c>
      <c r="F6" s="3">
        <v>9393509</v>
      </c>
      <c r="G6" s="3">
        <v>3400893935095</v>
      </c>
      <c r="H6" s="6" t="s">
        <v>48</v>
      </c>
      <c r="I6" s="5" t="s">
        <v>39</v>
      </c>
      <c r="J6" s="7">
        <v>45108</v>
      </c>
      <c r="K6" s="5"/>
      <c r="L6" s="5"/>
      <c r="M6" s="5"/>
      <c r="N6" s="5"/>
      <c r="O6" s="8">
        <v>45108</v>
      </c>
    </row>
    <row r="7" spans="1:22" s="9" customFormat="1" ht="42.75" x14ac:dyDescent="0.25">
      <c r="A7" s="3">
        <f t="shared" si="0"/>
        <v>3400894550969</v>
      </c>
      <c r="B7" s="4" t="s">
        <v>63</v>
      </c>
      <c r="C7" s="5" t="s">
        <v>40</v>
      </c>
      <c r="D7" s="1" t="s">
        <v>46</v>
      </c>
      <c r="E7" s="5" t="s">
        <v>47</v>
      </c>
      <c r="F7" s="3">
        <v>9455096</v>
      </c>
      <c r="G7" s="3">
        <v>3400894550969</v>
      </c>
      <c r="H7" s="6" t="s">
        <v>48</v>
      </c>
      <c r="I7" s="5" t="s">
        <v>39</v>
      </c>
      <c r="J7" s="7">
        <v>45108</v>
      </c>
      <c r="K7" s="5"/>
      <c r="L7" s="5"/>
      <c r="M7" s="5"/>
      <c r="N7" s="5"/>
      <c r="O7" s="8">
        <v>45108</v>
      </c>
    </row>
    <row r="8" spans="1:22" x14ac:dyDescent="0.2">
      <c r="A8" s="3" t="str">
        <f t="shared" si="0"/>
        <v>3400893880005</v>
      </c>
      <c r="B8" s="24"/>
      <c r="C8" s="24"/>
      <c r="D8" s="25" t="s">
        <v>12</v>
      </c>
      <c r="E8" s="24" t="s">
        <v>2</v>
      </c>
      <c r="F8" s="30" t="s">
        <v>0</v>
      </c>
      <c r="G8" s="29" t="s">
        <v>1</v>
      </c>
      <c r="H8" s="31"/>
      <c r="I8" s="26" t="s">
        <v>55</v>
      </c>
      <c r="J8" s="24"/>
      <c r="K8" s="27">
        <v>45107</v>
      </c>
      <c r="L8" s="28"/>
    </row>
    <row r="9" spans="1:22" x14ac:dyDescent="0.2">
      <c r="A9" s="3" t="str">
        <f t="shared" si="0"/>
        <v>3400893880173</v>
      </c>
      <c r="B9" s="24"/>
      <c r="C9" s="24"/>
      <c r="D9" s="25" t="s">
        <v>12</v>
      </c>
      <c r="E9" s="24" t="s">
        <v>5</v>
      </c>
      <c r="F9" s="30" t="s">
        <v>3</v>
      </c>
      <c r="G9" s="29" t="s">
        <v>4</v>
      </c>
      <c r="H9" s="31"/>
      <c r="I9" s="26" t="s">
        <v>55</v>
      </c>
      <c r="J9" s="24"/>
      <c r="K9" s="27">
        <v>45107</v>
      </c>
      <c r="L9" s="28"/>
    </row>
    <row r="10" spans="1:22" x14ac:dyDescent="0.2">
      <c r="A10" s="3" t="str">
        <f t="shared" si="0"/>
        <v>3400893880234</v>
      </c>
      <c r="B10" s="24"/>
      <c r="C10" s="24"/>
      <c r="D10" s="25" t="s">
        <v>12</v>
      </c>
      <c r="E10" s="24" t="s">
        <v>8</v>
      </c>
      <c r="F10" s="30" t="s">
        <v>6</v>
      </c>
      <c r="G10" s="29" t="s">
        <v>7</v>
      </c>
      <c r="H10" s="31"/>
      <c r="I10" s="26" t="s">
        <v>55</v>
      </c>
      <c r="J10" s="24"/>
      <c r="K10" s="27">
        <v>45107</v>
      </c>
      <c r="L10" s="28"/>
    </row>
    <row r="11" spans="1:22" x14ac:dyDescent="0.2">
      <c r="A11" s="3" t="str">
        <f t="shared" si="0"/>
        <v>3400894196280</v>
      </c>
      <c r="B11" s="24"/>
      <c r="C11" s="24"/>
      <c r="D11" s="25" t="s">
        <v>12</v>
      </c>
      <c r="E11" s="24" t="s">
        <v>11</v>
      </c>
      <c r="F11" s="30" t="s">
        <v>9</v>
      </c>
      <c r="G11" s="29" t="s">
        <v>10</v>
      </c>
      <c r="H11" s="31"/>
      <c r="I11" s="26" t="s">
        <v>55</v>
      </c>
      <c r="J11" s="24"/>
      <c r="K11" s="27">
        <v>45107</v>
      </c>
      <c r="L11" s="28"/>
    </row>
    <row r="12" spans="1:22" ht="71.25" x14ac:dyDescent="0.2">
      <c r="A12" s="3">
        <f t="shared" si="0"/>
        <v>3400894570080</v>
      </c>
      <c r="B12" s="4" t="s">
        <v>64</v>
      </c>
      <c r="C12" s="1" t="s">
        <v>50</v>
      </c>
      <c r="D12" s="1" t="s">
        <v>51</v>
      </c>
      <c r="E12" s="1" t="s">
        <v>52</v>
      </c>
      <c r="F12" s="13">
        <v>9457008</v>
      </c>
      <c r="G12" s="13">
        <v>3400894570080</v>
      </c>
      <c r="H12" s="15" t="s">
        <v>53</v>
      </c>
      <c r="I12" s="1" t="s">
        <v>39</v>
      </c>
      <c r="J12" s="7">
        <v>45108</v>
      </c>
      <c r="K12" s="1"/>
      <c r="L12" s="14">
        <v>45108</v>
      </c>
    </row>
    <row r="13" spans="1:22" ht="71.25" x14ac:dyDescent="0.2">
      <c r="A13" s="3">
        <f t="shared" si="0"/>
        <v>3400890015899</v>
      </c>
      <c r="B13" s="4" t="s">
        <v>64</v>
      </c>
      <c r="C13" s="1" t="s">
        <v>50</v>
      </c>
      <c r="D13" s="1" t="s">
        <v>51</v>
      </c>
      <c r="E13" s="1" t="s">
        <v>52</v>
      </c>
      <c r="F13" s="13">
        <v>9001589</v>
      </c>
      <c r="G13" s="13">
        <v>3400890015899</v>
      </c>
      <c r="H13" s="15" t="s">
        <v>53</v>
      </c>
      <c r="I13" s="1" t="s">
        <v>39</v>
      </c>
      <c r="J13" s="7">
        <v>45108</v>
      </c>
      <c r="K13" s="1"/>
      <c r="L13" s="14">
        <v>45108</v>
      </c>
    </row>
    <row r="14" spans="1:22" ht="42.75" x14ac:dyDescent="0.2">
      <c r="A14" s="3">
        <f t="shared" si="0"/>
        <v>3400894393351</v>
      </c>
      <c r="B14" s="4" t="s">
        <v>65</v>
      </c>
      <c r="C14" s="1" t="s">
        <v>66</v>
      </c>
      <c r="D14" s="1" t="s">
        <v>67</v>
      </c>
      <c r="E14" s="1" t="s">
        <v>13</v>
      </c>
      <c r="F14" s="13">
        <v>9439335</v>
      </c>
      <c r="G14" s="13">
        <v>3400894393351</v>
      </c>
      <c r="H14" s="15" t="s">
        <v>68</v>
      </c>
      <c r="I14" s="1" t="s">
        <v>39</v>
      </c>
      <c r="J14" s="7">
        <v>45484</v>
      </c>
      <c r="K14" s="1"/>
      <c r="L14" s="14">
        <v>45488</v>
      </c>
    </row>
    <row r="15" spans="1:22" ht="42.75" x14ac:dyDescent="0.2">
      <c r="A15" s="3">
        <f t="shared" si="0"/>
        <v>3400894393580</v>
      </c>
      <c r="B15" s="4" t="s">
        <v>65</v>
      </c>
      <c r="C15" s="1" t="s">
        <v>66</v>
      </c>
      <c r="D15" s="1" t="s">
        <v>67</v>
      </c>
      <c r="E15" s="1" t="s">
        <v>19</v>
      </c>
      <c r="F15" s="13">
        <v>9439358</v>
      </c>
      <c r="G15" s="13">
        <v>3400894393580</v>
      </c>
      <c r="H15" s="15" t="s">
        <v>68</v>
      </c>
      <c r="I15" s="1" t="s">
        <v>39</v>
      </c>
      <c r="J15" s="7">
        <v>45484</v>
      </c>
      <c r="K15" s="1"/>
      <c r="L15" s="14">
        <v>45596</v>
      </c>
    </row>
    <row r="16" spans="1:22" ht="28.5" x14ac:dyDescent="0.2">
      <c r="A16" s="3">
        <f t="shared" si="0"/>
        <v>3400894393351</v>
      </c>
      <c r="B16" s="4" t="s">
        <v>69</v>
      </c>
      <c r="C16" s="1" t="s">
        <v>66</v>
      </c>
      <c r="D16" s="1" t="s">
        <v>67</v>
      </c>
      <c r="E16" s="1" t="s">
        <v>13</v>
      </c>
      <c r="F16" s="13">
        <v>9439335</v>
      </c>
      <c r="G16" s="13">
        <v>3400894393351</v>
      </c>
      <c r="H16" s="15" t="s">
        <v>70</v>
      </c>
      <c r="I16" s="1" t="s">
        <v>39</v>
      </c>
      <c r="J16" s="7">
        <v>45484</v>
      </c>
      <c r="K16" s="1"/>
      <c r="L16" s="14">
        <v>45596</v>
      </c>
    </row>
    <row r="17" spans="1:12" ht="28.5" x14ac:dyDescent="0.2">
      <c r="A17" s="3">
        <f t="shared" si="0"/>
        <v>3400894393580</v>
      </c>
      <c r="B17" s="4" t="s">
        <v>69</v>
      </c>
      <c r="C17" s="1" t="s">
        <v>66</v>
      </c>
      <c r="D17" s="1" t="s">
        <v>67</v>
      </c>
      <c r="E17" s="1" t="s">
        <v>19</v>
      </c>
      <c r="F17" s="13">
        <v>9439358</v>
      </c>
      <c r="G17" s="13">
        <v>3400894393580</v>
      </c>
      <c r="H17" s="15" t="s">
        <v>70</v>
      </c>
      <c r="I17" s="1" t="s">
        <v>39</v>
      </c>
      <c r="J17" s="7">
        <v>45484</v>
      </c>
      <c r="K17" s="1"/>
      <c r="L17" s="14">
        <v>45488</v>
      </c>
    </row>
    <row r="18" spans="1:12" x14ac:dyDescent="0.2">
      <c r="A18" s="3" t="str">
        <f t="shared" si="0"/>
        <v>3400894393351</v>
      </c>
      <c r="B18" s="24"/>
      <c r="C18" s="24"/>
      <c r="D18" s="25" t="s">
        <v>25</v>
      </c>
      <c r="E18" s="24" t="s">
        <v>13</v>
      </c>
      <c r="F18" s="30" t="s">
        <v>15</v>
      </c>
      <c r="G18" s="29" t="s">
        <v>14</v>
      </c>
      <c r="H18" s="31"/>
      <c r="I18" s="26" t="s">
        <v>55</v>
      </c>
      <c r="J18" s="24"/>
      <c r="K18" s="27">
        <v>45107</v>
      </c>
      <c r="L18" s="28"/>
    </row>
    <row r="19" spans="1:12" x14ac:dyDescent="0.2">
      <c r="A19" s="3" t="str">
        <f t="shared" si="0"/>
        <v>3400894393412</v>
      </c>
      <c r="B19" s="24"/>
      <c r="C19" s="24"/>
      <c r="D19" s="25" t="s">
        <v>25</v>
      </c>
      <c r="E19" s="24" t="s">
        <v>16</v>
      </c>
      <c r="F19" s="30" t="s">
        <v>18</v>
      </c>
      <c r="G19" s="29" t="s">
        <v>17</v>
      </c>
      <c r="H19" s="31"/>
      <c r="I19" s="26" t="s">
        <v>55</v>
      </c>
      <c r="J19" s="24"/>
      <c r="K19" s="27">
        <v>45107</v>
      </c>
      <c r="L19" s="28"/>
    </row>
    <row r="20" spans="1:12" x14ac:dyDescent="0.2">
      <c r="A20" s="3" t="str">
        <f t="shared" si="0"/>
        <v>3400894393580</v>
      </c>
      <c r="B20" s="24"/>
      <c r="C20" s="24"/>
      <c r="D20" s="25" t="s">
        <v>25</v>
      </c>
      <c r="E20" s="24" t="s">
        <v>19</v>
      </c>
      <c r="F20" s="30" t="s">
        <v>21</v>
      </c>
      <c r="G20" s="29" t="s">
        <v>20</v>
      </c>
      <c r="H20" s="31"/>
      <c r="I20" s="26" t="s">
        <v>55</v>
      </c>
      <c r="J20" s="24"/>
      <c r="K20" s="27">
        <v>45107</v>
      </c>
      <c r="L20" s="28"/>
    </row>
    <row r="21" spans="1:12" x14ac:dyDescent="0.2">
      <c r="A21" s="3" t="str">
        <f t="shared" si="0"/>
        <v>3400894393641</v>
      </c>
      <c r="B21" s="24"/>
      <c r="C21" s="24"/>
      <c r="D21" s="25" t="s">
        <v>25</v>
      </c>
      <c r="E21" s="24" t="s">
        <v>22</v>
      </c>
      <c r="F21" s="30" t="s">
        <v>24</v>
      </c>
      <c r="G21" s="29" t="s">
        <v>23</v>
      </c>
      <c r="H21" s="31"/>
      <c r="I21" s="26" t="s">
        <v>55</v>
      </c>
      <c r="J21" s="24"/>
      <c r="K21" s="27">
        <v>45107</v>
      </c>
      <c r="L21" s="28"/>
    </row>
  </sheetData>
  <autoFilter ref="B1:O7" xr:uid="{00000000-0009-0000-0000-000001000000}">
    <sortState xmlns:xlrd2="http://schemas.microsoft.com/office/spreadsheetml/2017/richdata2" ref="B2:O7">
      <sortCondition ref="E1:E7"/>
    </sortState>
  </autoFilter>
  <pageMargins left="0.7" right="0.7" top="0.75" bottom="0.75" header="0.3" footer="0.3"/>
  <pageSetup paperSize="9"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7576D-593E-49D3-9F27-A23740C24641}">
  <sheetPr codeName="Feuil3">
    <tabColor theme="5" tint="0.59999389629810485"/>
  </sheetPr>
  <dimension ref="A1:AC7"/>
  <sheetViews>
    <sheetView topLeftCell="H1" zoomScale="80" zoomScaleNormal="85" workbookViewId="0">
      <pane ySplit="1" topLeftCell="A2" activePane="bottomLeft" state="frozen"/>
      <selection pane="bottomLeft" activeCell="J7" sqref="J7"/>
    </sheetView>
  </sheetViews>
  <sheetFormatPr defaultColWidth="11.42578125" defaultRowHeight="60" customHeight="1" x14ac:dyDescent="0.25"/>
  <cols>
    <col min="1" max="1" width="15.140625" style="42" bestFit="1" customWidth="1"/>
    <col min="2" max="2" width="10.28515625" style="12" customWidth="1"/>
    <col min="3" max="3" width="20.140625" style="12" customWidth="1"/>
    <col min="4" max="4" width="25.140625" style="12" customWidth="1"/>
    <col min="5" max="5" width="20.28515625" style="12" customWidth="1"/>
    <col min="6" max="6" width="11.5703125" style="12" customWidth="1"/>
    <col min="7" max="7" width="18.140625" style="47" customWidth="1"/>
    <col min="8" max="8" width="73.5703125" style="12" customWidth="1"/>
    <col min="9" max="9" width="12.140625" style="42" customWidth="1"/>
    <col min="10" max="10" width="15.140625" style="42" customWidth="1"/>
    <col min="11" max="11" width="15.5703125" style="42" customWidth="1"/>
    <col min="12" max="12" width="19.7109375" style="42" customWidth="1"/>
    <col min="13" max="13" width="15.5703125" style="42" customWidth="1"/>
    <col min="14" max="14" width="17.5703125" style="42" customWidth="1"/>
    <col min="15" max="15" width="13.42578125" style="42" bestFit="1" customWidth="1"/>
    <col min="16" max="16384" width="11.42578125" style="42"/>
  </cols>
  <sheetData>
    <row r="1" spans="1:29" ht="75" customHeight="1" x14ac:dyDescent="0.25">
      <c r="A1" s="42" t="s">
        <v>135</v>
      </c>
      <c r="B1" s="43" t="s">
        <v>26</v>
      </c>
      <c r="C1" s="43" t="s">
        <v>27</v>
      </c>
      <c r="D1" s="43" t="s">
        <v>28</v>
      </c>
      <c r="E1" s="43" t="s">
        <v>29</v>
      </c>
      <c r="F1" s="43" t="s">
        <v>30</v>
      </c>
      <c r="G1" s="44" t="s">
        <v>31</v>
      </c>
      <c r="H1" s="43" t="s">
        <v>32</v>
      </c>
      <c r="I1" s="43" t="s">
        <v>110</v>
      </c>
      <c r="J1" s="43" t="s">
        <v>33</v>
      </c>
      <c r="K1" s="43" t="s">
        <v>34</v>
      </c>
      <c r="L1" s="43" t="s">
        <v>35</v>
      </c>
      <c r="M1" s="43" t="s">
        <v>36</v>
      </c>
      <c r="N1" s="43" t="s">
        <v>37</v>
      </c>
      <c r="O1" s="43" t="s">
        <v>38</v>
      </c>
      <c r="P1" s="75" t="s">
        <v>109</v>
      </c>
      <c r="Q1" s="75"/>
      <c r="R1" s="75"/>
      <c r="S1" s="75"/>
      <c r="T1" s="75"/>
      <c r="U1" s="75"/>
      <c r="V1" s="75"/>
      <c r="W1" s="75"/>
      <c r="X1" s="75"/>
      <c r="Y1" s="75"/>
      <c r="Z1" s="75"/>
      <c r="AA1" s="75"/>
      <c r="AB1" s="75"/>
      <c r="AC1" s="75"/>
    </row>
    <row r="2" spans="1:29" ht="60" customHeight="1" x14ac:dyDescent="0.25">
      <c r="A2" s="48">
        <f>G2</f>
        <v>3400893280966</v>
      </c>
      <c r="B2" s="1" t="s">
        <v>111</v>
      </c>
      <c r="C2" s="1" t="s">
        <v>112</v>
      </c>
      <c r="D2" s="1" t="s">
        <v>113</v>
      </c>
      <c r="E2" s="1" t="s">
        <v>114</v>
      </c>
      <c r="F2" s="1">
        <v>9328096</v>
      </c>
      <c r="G2" s="45">
        <v>3400893280966</v>
      </c>
      <c r="H2" s="1" t="s">
        <v>115</v>
      </c>
      <c r="I2" s="1" t="s">
        <v>55</v>
      </c>
      <c r="J2" s="1" t="s">
        <v>116</v>
      </c>
      <c r="K2" s="7">
        <v>44256</v>
      </c>
      <c r="L2" s="1" t="s">
        <v>117</v>
      </c>
      <c r="M2" s="1" t="s">
        <v>118</v>
      </c>
      <c r="N2" s="1"/>
      <c r="O2" s="46">
        <v>44348</v>
      </c>
    </row>
    <row r="3" spans="1:29" ht="60" customHeight="1" x14ac:dyDescent="0.25">
      <c r="A3" s="48">
        <f t="shared" ref="A3:A7" si="0">G3</f>
        <v>3400890012645</v>
      </c>
      <c r="B3" s="1" t="s">
        <v>119</v>
      </c>
      <c r="C3" s="1" t="s">
        <v>120</v>
      </c>
      <c r="D3" s="1" t="s">
        <v>121</v>
      </c>
      <c r="E3" s="1" t="s">
        <v>122</v>
      </c>
      <c r="F3" s="1">
        <v>9001264</v>
      </c>
      <c r="G3" s="45">
        <v>3400890012645</v>
      </c>
      <c r="H3" s="1" t="s">
        <v>123</v>
      </c>
      <c r="I3" s="1" t="s">
        <v>39</v>
      </c>
      <c r="J3" s="7">
        <v>45610</v>
      </c>
      <c r="K3" s="7"/>
      <c r="L3" s="1" t="s">
        <v>124</v>
      </c>
      <c r="M3" s="1" t="s">
        <v>96</v>
      </c>
      <c r="N3" s="1"/>
      <c r="O3" s="46">
        <v>45626</v>
      </c>
    </row>
    <row r="4" spans="1:29" ht="60" customHeight="1" x14ac:dyDescent="0.25">
      <c r="A4" s="48">
        <f t="shared" si="0"/>
        <v>3400890025454</v>
      </c>
      <c r="B4" s="1" t="s">
        <v>125</v>
      </c>
      <c r="C4" s="1" t="s">
        <v>126</v>
      </c>
      <c r="D4" s="1" t="s">
        <v>127</v>
      </c>
      <c r="E4" s="1" t="s">
        <v>128</v>
      </c>
      <c r="F4" s="1">
        <v>9002545</v>
      </c>
      <c r="G4" s="45">
        <v>3400890025454</v>
      </c>
      <c r="H4" s="1" t="s">
        <v>129</v>
      </c>
      <c r="I4" s="1" t="s">
        <v>39</v>
      </c>
      <c r="J4" s="7">
        <v>45581</v>
      </c>
      <c r="K4" s="1"/>
      <c r="L4" s="1" t="s">
        <v>117</v>
      </c>
      <c r="M4" s="1" t="s">
        <v>97</v>
      </c>
      <c r="N4" s="1"/>
      <c r="O4" s="46">
        <v>45596</v>
      </c>
    </row>
    <row r="5" spans="1:29" ht="60" customHeight="1" x14ac:dyDescent="0.25">
      <c r="A5" s="48">
        <f t="shared" si="0"/>
        <v>3400890037624</v>
      </c>
      <c r="B5" s="1" t="s">
        <v>125</v>
      </c>
      <c r="C5" s="1" t="s">
        <v>126</v>
      </c>
      <c r="D5" s="1" t="s">
        <v>127</v>
      </c>
      <c r="E5" s="1" t="s">
        <v>130</v>
      </c>
      <c r="F5" s="1">
        <v>9003762</v>
      </c>
      <c r="G5" s="45">
        <v>3400890037624</v>
      </c>
      <c r="H5" s="1" t="s">
        <v>129</v>
      </c>
      <c r="I5" s="1" t="s">
        <v>39</v>
      </c>
      <c r="J5" s="7">
        <v>45581</v>
      </c>
      <c r="K5" s="1"/>
      <c r="L5" s="1" t="s">
        <v>117</v>
      </c>
      <c r="M5" s="1" t="s">
        <v>97</v>
      </c>
      <c r="N5" s="1"/>
      <c r="O5" s="46">
        <v>45596</v>
      </c>
    </row>
    <row r="6" spans="1:29" ht="60" customHeight="1" x14ac:dyDescent="0.25">
      <c r="A6" s="67">
        <f t="shared" si="0"/>
        <v>3400894393351</v>
      </c>
      <c r="B6" s="1" t="s">
        <v>132</v>
      </c>
      <c r="C6" s="1" t="s">
        <v>66</v>
      </c>
      <c r="D6" s="1" t="s">
        <v>67</v>
      </c>
      <c r="E6" s="1" t="s">
        <v>133</v>
      </c>
      <c r="F6" s="1">
        <v>9439335</v>
      </c>
      <c r="G6" s="45">
        <v>3400894393351</v>
      </c>
      <c r="H6" s="1" t="s">
        <v>134</v>
      </c>
      <c r="I6" s="1" t="s">
        <v>55</v>
      </c>
      <c r="J6" s="7">
        <v>43894</v>
      </c>
      <c r="K6" s="7">
        <v>44621</v>
      </c>
      <c r="L6" s="1" t="s">
        <v>117</v>
      </c>
      <c r="M6" s="1" t="s">
        <v>131</v>
      </c>
      <c r="N6" s="1"/>
      <c r="O6" s="46">
        <v>44621</v>
      </c>
    </row>
    <row r="7" spans="1:29" ht="60" customHeight="1" x14ac:dyDescent="0.25">
      <c r="A7" s="67">
        <f t="shared" si="0"/>
        <v>3400894393580</v>
      </c>
      <c r="B7" s="1" t="s">
        <v>132</v>
      </c>
      <c r="C7" s="1" t="s">
        <v>66</v>
      </c>
      <c r="D7" s="1" t="s">
        <v>67</v>
      </c>
      <c r="E7" s="1" t="s">
        <v>133</v>
      </c>
      <c r="F7" s="1">
        <v>9439358</v>
      </c>
      <c r="G7" s="45">
        <v>3400894393580</v>
      </c>
      <c r="H7" s="1" t="s">
        <v>134</v>
      </c>
      <c r="I7" s="1" t="s">
        <v>55</v>
      </c>
      <c r="J7" s="7">
        <v>43894</v>
      </c>
      <c r="K7" s="7">
        <v>44621</v>
      </c>
      <c r="L7" s="1" t="s">
        <v>117</v>
      </c>
      <c r="M7" s="1" t="s">
        <v>131</v>
      </c>
      <c r="N7" s="1"/>
      <c r="O7" s="46">
        <v>44621</v>
      </c>
    </row>
  </sheetData>
  <autoFilter ref="B1:O5" xr:uid="{00000000-0009-0000-0000-000000000000}"/>
  <mergeCells count="1">
    <mergeCell ref="P1:AC1"/>
  </mergeCells>
  <pageMargins left="0.7" right="0.7" top="0.75" bottom="0.75" header="0.3" footer="0.3"/>
  <pageSetup paperSize="9" orientation="portrait"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F0E06-3421-44BC-9C82-D262281A65D2}">
  <sheetPr codeName="Feuil4">
    <tabColor theme="9"/>
  </sheetPr>
  <dimension ref="A1:N18"/>
  <sheetViews>
    <sheetView workbookViewId="0">
      <selection sqref="A1:H1"/>
    </sheetView>
  </sheetViews>
  <sheetFormatPr defaultColWidth="11.42578125" defaultRowHeight="15" x14ac:dyDescent="0.25"/>
  <cols>
    <col min="1" max="1" width="14" bestFit="1" customWidth="1"/>
    <col min="3" max="3" width="53.42578125" customWidth="1"/>
    <col min="5" max="5" width="67.42578125" customWidth="1"/>
    <col min="6" max="6" width="13.7109375" style="35" customWidth="1"/>
    <col min="7" max="7" width="18.28515625" style="36" customWidth="1"/>
    <col min="8" max="8" width="18.28515625" customWidth="1"/>
  </cols>
  <sheetData>
    <row r="1" spans="1:14" ht="50.25" customHeight="1" thickTop="1" thickBot="1" x14ac:dyDescent="0.3">
      <c r="A1" s="53" t="s">
        <v>31</v>
      </c>
      <c r="B1" s="54" t="s">
        <v>77</v>
      </c>
      <c r="C1" s="55" t="s">
        <v>29</v>
      </c>
      <c r="D1" s="55" t="s">
        <v>78</v>
      </c>
      <c r="E1" s="55" t="s">
        <v>79</v>
      </c>
      <c r="F1" s="56" t="s">
        <v>80</v>
      </c>
      <c r="G1" s="57" t="s">
        <v>81</v>
      </c>
      <c r="H1" s="58" t="s">
        <v>102</v>
      </c>
      <c r="J1" s="38"/>
      <c r="K1" s="23"/>
      <c r="L1" s="23"/>
      <c r="M1" s="23"/>
      <c r="N1" s="23"/>
    </row>
    <row r="2" spans="1:14" ht="34.5" thickTop="1" x14ac:dyDescent="0.25">
      <c r="A2" s="22">
        <v>3400890000246</v>
      </c>
      <c r="B2" s="32" t="s">
        <v>103</v>
      </c>
      <c r="C2" s="19" t="s">
        <v>82</v>
      </c>
      <c r="D2" s="20" t="s">
        <v>83</v>
      </c>
      <c r="E2" s="19" t="s">
        <v>84</v>
      </c>
      <c r="F2" s="33">
        <v>43988</v>
      </c>
      <c r="G2" s="34"/>
      <c r="H2" s="21" t="str" cm="1">
        <f t="array" aca="1" ref="H2" ca="1">_xlfn.IFS(ISBLANK(G2),"APAC oui",G2&gt;TODAY(),"APAC oui",G2&lt;TODAY(),"APAC Stop")</f>
        <v>APAC oui</v>
      </c>
    </row>
    <row r="3" spans="1:14" ht="33.75" x14ac:dyDescent="0.25">
      <c r="A3" s="22">
        <v>3400890000253</v>
      </c>
      <c r="B3" s="32" t="s">
        <v>104</v>
      </c>
      <c r="C3" s="19" t="s">
        <v>85</v>
      </c>
      <c r="D3" s="20" t="s">
        <v>83</v>
      </c>
      <c r="E3" s="19" t="s">
        <v>84</v>
      </c>
      <c r="F3" s="33">
        <v>43988</v>
      </c>
      <c r="G3" s="34"/>
      <c r="H3" s="21" t="str" cm="1">
        <f t="array" aca="1" ref="H3" ca="1">_xlfn.IFS(ISBLANK(G3),"APAC oui",G3&gt;TODAY(),"APAC oui",G3&lt;TODAY(),"APAC Stop")</f>
        <v>APAC oui</v>
      </c>
    </row>
    <row r="4" spans="1:14" ht="22.5" x14ac:dyDescent="0.25">
      <c r="A4" s="22">
        <v>3400890000413</v>
      </c>
      <c r="B4" s="32" t="s">
        <v>105</v>
      </c>
      <c r="C4" s="19" t="s">
        <v>86</v>
      </c>
      <c r="D4" s="20" t="s">
        <v>76</v>
      </c>
      <c r="E4" s="19" t="s">
        <v>87</v>
      </c>
      <c r="F4" s="33">
        <v>43990</v>
      </c>
      <c r="G4" s="34">
        <v>44487</v>
      </c>
      <c r="H4" s="21" t="str" cm="1">
        <f t="array" aca="1" ref="H4" ca="1">_xlfn.IFS(ISBLANK(G4),"APAC oui",G4&gt;TODAY(),"APAC oui",G4&lt;TODAY(),"APAC Stop")</f>
        <v>APAC Stop</v>
      </c>
    </row>
    <row r="5" spans="1:14" ht="22.5" x14ac:dyDescent="0.25">
      <c r="A5" s="22">
        <v>3400890000413</v>
      </c>
      <c r="B5" s="32" t="s">
        <v>105</v>
      </c>
      <c r="C5" s="19" t="s">
        <v>86</v>
      </c>
      <c r="D5" s="20" t="s">
        <v>88</v>
      </c>
      <c r="E5" s="19" t="s">
        <v>89</v>
      </c>
      <c r="F5" s="33">
        <v>43990</v>
      </c>
      <c r="G5" s="34">
        <v>44579</v>
      </c>
      <c r="H5" s="21" t="str" cm="1">
        <f t="array" aca="1" ref="H5" ca="1">_xlfn.IFS(ISBLANK(G5),"APAC oui",G5&gt;TODAY(),"APAC oui",G5&lt;TODAY(),"APAC Stop")</f>
        <v>APAC Stop</v>
      </c>
    </row>
    <row r="6" spans="1:14" ht="33.75" x14ac:dyDescent="0.25">
      <c r="A6" s="22">
        <v>3400890000413</v>
      </c>
      <c r="B6" s="32" t="s">
        <v>105</v>
      </c>
      <c r="C6" s="19" t="s">
        <v>86</v>
      </c>
      <c r="D6" s="20" t="s">
        <v>73</v>
      </c>
      <c r="E6" s="19" t="s">
        <v>90</v>
      </c>
      <c r="F6" s="33">
        <v>43990</v>
      </c>
      <c r="G6" s="34">
        <v>44926</v>
      </c>
      <c r="H6" s="21" t="str" cm="1">
        <f t="array" aca="1" ref="H6" ca="1">_xlfn.IFS(ISBLANK(G6),"APAC oui",G6&gt;TODAY(),"APAC oui",G6&lt;TODAY(),"APAC Stop")</f>
        <v>APAC Stop</v>
      </c>
    </row>
    <row r="7" spans="1:14" ht="33.75" x14ac:dyDescent="0.25">
      <c r="A7" s="22">
        <v>3400890000413</v>
      </c>
      <c r="B7" s="32" t="s">
        <v>105</v>
      </c>
      <c r="C7" s="19" t="s">
        <v>86</v>
      </c>
      <c r="D7" s="20" t="s">
        <v>71</v>
      </c>
      <c r="E7" s="19" t="s">
        <v>90</v>
      </c>
      <c r="F7" s="33">
        <v>44378</v>
      </c>
      <c r="G7" s="34"/>
      <c r="H7" s="21" t="str" cm="1">
        <f t="array" aca="1" ref="H7" ca="1">_xlfn.IFS(ISBLANK(G7),"APAC oui",G7&gt;TODAY(),"APAC oui",G7&lt;TODAY(),"APAC Stop")</f>
        <v>APAC oui</v>
      </c>
    </row>
    <row r="8" spans="1:14" x14ac:dyDescent="0.25">
      <c r="A8" s="22">
        <v>3400890000529</v>
      </c>
      <c r="B8" s="32" t="s">
        <v>106</v>
      </c>
      <c r="C8" s="19" t="s">
        <v>91</v>
      </c>
      <c r="D8" s="20" t="s">
        <v>92</v>
      </c>
      <c r="E8" s="19" t="s">
        <v>93</v>
      </c>
      <c r="F8" s="33">
        <v>44378</v>
      </c>
      <c r="G8" s="34"/>
      <c r="H8" s="21" t="str" cm="1">
        <f t="array" aca="1" ref="H8" ca="1">_xlfn.IFS(ISBLANK(G8),"APAC oui",G8&gt;TODAY(),"APAC oui",G8&lt;TODAY(),"APAC Stop")</f>
        <v>APAC oui</v>
      </c>
    </row>
    <row r="9" spans="1:14" x14ac:dyDescent="0.25">
      <c r="A9" s="22">
        <v>3400890000529</v>
      </c>
      <c r="B9" s="32" t="s">
        <v>106</v>
      </c>
      <c r="C9" s="19" t="s">
        <v>91</v>
      </c>
      <c r="D9" s="20" t="s">
        <v>94</v>
      </c>
      <c r="E9" s="19" t="s">
        <v>95</v>
      </c>
      <c r="F9" s="33">
        <v>44378</v>
      </c>
      <c r="G9" s="34"/>
      <c r="H9" s="21" t="str" cm="1">
        <f t="array" aca="1" ref="H9" ca="1">_xlfn.IFS(ISBLANK(G9),"APAC oui",G9&gt;TODAY(),"APAC oui",G9&lt;TODAY(),"APAC Stop")</f>
        <v>APAC oui</v>
      </c>
    </row>
    <row r="10" spans="1:14" ht="33.75" x14ac:dyDescent="0.25">
      <c r="A10" s="22">
        <v>3400893880234</v>
      </c>
      <c r="B10" s="32" t="s">
        <v>6</v>
      </c>
      <c r="C10" s="19" t="s">
        <v>98</v>
      </c>
      <c r="D10" s="20" t="s">
        <v>99</v>
      </c>
      <c r="E10" s="19" t="s">
        <v>100</v>
      </c>
      <c r="F10" s="33">
        <v>44651</v>
      </c>
      <c r="G10" s="34">
        <v>45337</v>
      </c>
      <c r="H10" s="21" t="s">
        <v>144</v>
      </c>
    </row>
    <row r="11" spans="1:14" ht="33.75" x14ac:dyDescent="0.25">
      <c r="A11" s="22">
        <v>3400894196280</v>
      </c>
      <c r="B11" s="32" t="s">
        <v>9</v>
      </c>
      <c r="C11" s="19" t="s">
        <v>101</v>
      </c>
      <c r="D11" s="20" t="s">
        <v>99</v>
      </c>
      <c r="E11" s="19" t="s">
        <v>100</v>
      </c>
      <c r="F11" s="33">
        <v>44651</v>
      </c>
      <c r="G11" s="34">
        <v>45337</v>
      </c>
      <c r="H11" s="21" t="s">
        <v>144</v>
      </c>
    </row>
    <row r="12" spans="1:14" x14ac:dyDescent="0.25">
      <c r="A12" s="37">
        <v>3400894570080</v>
      </c>
      <c r="B12" t="s">
        <v>107</v>
      </c>
      <c r="C12" t="s">
        <v>75</v>
      </c>
      <c r="D12" t="s">
        <v>73</v>
      </c>
      <c r="E12" t="s">
        <v>74</v>
      </c>
      <c r="G12" s="36">
        <v>44377</v>
      </c>
      <c r="H12" s="21" t="str" cm="1">
        <f t="array" aca="1" ref="H12" ca="1">_xlfn.IFS(ISBLANK(G12),"APAC oui",G12&gt;TODAY(),"APAC oui",G12&lt;TODAY(),"APAC Stop")</f>
        <v>APAC Stop</v>
      </c>
    </row>
    <row r="13" spans="1:14" x14ac:dyDescent="0.25">
      <c r="A13" s="68">
        <v>3400894393351</v>
      </c>
      <c r="B13" s="32" t="s">
        <v>15</v>
      </c>
      <c r="C13" s="19" t="s">
        <v>13</v>
      </c>
      <c r="D13" s="20" t="s">
        <v>73</v>
      </c>
      <c r="E13" s="19" t="s">
        <v>72</v>
      </c>
      <c r="F13" s="33">
        <v>43486</v>
      </c>
      <c r="G13" s="34">
        <v>44926</v>
      </c>
      <c r="H13" s="21" t="str" cm="1">
        <f t="array" aca="1" ref="H13" ca="1">_xlfn.IFS(ISBLANK(G13),"APAC oui",G13&gt;TODAY(),"APAC oui",G13&lt;TODAY(),"APAC Stop")</f>
        <v>APAC Stop</v>
      </c>
    </row>
    <row r="14" spans="1:14" x14ac:dyDescent="0.25">
      <c r="A14" s="68">
        <v>3400894393351</v>
      </c>
      <c r="B14" s="32" t="s">
        <v>15</v>
      </c>
      <c r="C14" s="19" t="s">
        <v>13</v>
      </c>
      <c r="D14" s="20" t="s">
        <v>71</v>
      </c>
      <c r="E14" s="19" t="s">
        <v>72</v>
      </c>
      <c r="F14" s="33">
        <v>44378</v>
      </c>
      <c r="G14" s="34"/>
      <c r="H14" s="21" t="str" cm="1">
        <f t="array" aca="1" ref="H14" ca="1">_xlfn.IFS(ISBLANK(G14),"APAC oui",G14&gt;TODAY(),"APAC oui",G14&lt;TODAY(),"APAC Stop")</f>
        <v>APAC oui</v>
      </c>
    </row>
    <row r="15" spans="1:14" x14ac:dyDescent="0.25">
      <c r="A15" s="68">
        <v>3400894393412</v>
      </c>
      <c r="B15" s="32" t="s">
        <v>18</v>
      </c>
      <c r="C15" s="19" t="s">
        <v>16</v>
      </c>
      <c r="D15" s="20" t="s">
        <v>73</v>
      </c>
      <c r="E15" s="19" t="s">
        <v>72</v>
      </c>
      <c r="F15" s="33">
        <v>43486</v>
      </c>
      <c r="G15" s="34">
        <v>44926</v>
      </c>
      <c r="H15" s="21" t="str" cm="1">
        <f t="array" aca="1" ref="H15" ca="1">_xlfn.IFS(ISBLANK(G15),"APAC oui",G15&gt;TODAY(),"APAC oui",G15&lt;TODAY(),"APAC Stop")</f>
        <v>APAC Stop</v>
      </c>
    </row>
    <row r="16" spans="1:14" x14ac:dyDescent="0.25">
      <c r="A16" s="68">
        <v>3400894393412</v>
      </c>
      <c r="B16" s="32" t="s">
        <v>18</v>
      </c>
      <c r="C16" s="19" t="s">
        <v>16</v>
      </c>
      <c r="D16" s="20" t="s">
        <v>71</v>
      </c>
      <c r="E16" s="19" t="s">
        <v>72</v>
      </c>
      <c r="F16" s="33">
        <v>44378</v>
      </c>
      <c r="G16" s="34"/>
      <c r="H16" s="21" t="str" cm="1">
        <f t="array" aca="1" ref="H16" ca="1">_xlfn.IFS(ISBLANK(G16),"APAC oui",G16&gt;TODAY(),"APAC oui",G16&lt;TODAY(),"APAC Stop")</f>
        <v>APAC oui</v>
      </c>
    </row>
    <row r="17" spans="1:8" x14ac:dyDescent="0.25">
      <c r="A17" s="68">
        <v>3400894393641</v>
      </c>
      <c r="B17" s="32" t="s">
        <v>24</v>
      </c>
      <c r="C17" s="19" t="s">
        <v>22</v>
      </c>
      <c r="D17" s="20" t="s">
        <v>73</v>
      </c>
      <c r="E17" s="19" t="s">
        <v>72</v>
      </c>
      <c r="F17" s="33">
        <v>43486</v>
      </c>
      <c r="G17" s="34">
        <v>44926</v>
      </c>
      <c r="H17" s="21" t="str" cm="1">
        <f t="array" aca="1" ref="H17" ca="1">_xlfn.IFS(ISBLANK(G17),"APAC oui",G17&gt;TODAY(),"APAC oui",G17&lt;TODAY(),"APAC Stop")</f>
        <v>APAC Stop</v>
      </c>
    </row>
    <row r="18" spans="1:8" x14ac:dyDescent="0.25">
      <c r="A18" s="68">
        <v>3400894393641</v>
      </c>
      <c r="B18" s="32" t="s">
        <v>24</v>
      </c>
      <c r="C18" s="19" t="s">
        <v>22</v>
      </c>
      <c r="D18" s="20" t="s">
        <v>71</v>
      </c>
      <c r="E18" s="19" t="s">
        <v>72</v>
      </c>
      <c r="F18" s="33">
        <v>44378</v>
      </c>
      <c r="G18" s="34"/>
      <c r="H18" s="21" t="str" cm="1">
        <f t="array" aca="1" ref="H18" ca="1">_xlfn.IFS(ISBLANK(G18),"APAC oui",G18&gt;TODAY(),"APAC oui",G18&lt;TODAY(),"APAC Stop")</f>
        <v>APAC oui</v>
      </c>
    </row>
  </sheetData>
  <autoFilter ref="A1:H9" xr:uid="{F12F0E06-3421-44BC-9C82-D262281A65D2}"/>
  <conditionalFormatting sqref="H1:H1048576">
    <cfRule type="containsText" dxfId="0" priority="1" operator="containsText" text="STOP">
      <formula>NOT(ISERROR(SEARCH("STOP",H1)))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2</vt:i4>
      </vt:variant>
    </vt:vector>
  </HeadingPairs>
  <TitlesOfParts>
    <vt:vector size="7" baseType="lpstr">
      <vt:lpstr>Recherche_LO</vt:lpstr>
      <vt:lpstr>Recherche</vt:lpstr>
      <vt:lpstr>Liste1</vt:lpstr>
      <vt:lpstr>Liste2</vt:lpstr>
      <vt:lpstr>Liste3</vt:lpstr>
      <vt:lpstr>Liste1!DCI_Liste_LES</vt:lpstr>
      <vt:lpstr>recherche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Marlène BERNARD</dc:creator>
  <cp:lastModifiedBy>BSA</cp:lastModifiedBy>
  <dcterms:created xsi:type="dcterms:W3CDTF">2021-04-02T09:14:59Z</dcterms:created>
  <dcterms:modified xsi:type="dcterms:W3CDTF">2025-11-05T14:24:10Z</dcterms:modified>
</cp:coreProperties>
</file>