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5478106-2AA8-4125-BE6F-5F8AB0095473}" xr6:coauthVersionLast="47" xr6:coauthVersionMax="47" xr10:uidLastSave="{00000000-0000-0000-0000-000000000000}"/>
  <bookViews>
    <workbookView xWindow="-120" yWindow="-120" windowWidth="29040" windowHeight="15990" xr2:uid="{CEF73FDA-C8BB-4B79-9CB9-4EF46BC84C9D}"/>
  </bookViews>
  <sheets>
    <sheet name="Feuil1" sheetId="1" r:id="rId1"/>
  </sheets>
  <definedNames>
    <definedName name="_xlnm.Print_Area" localSheetId="0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" i="1" l="1" a="1"/>
  <c r="K6" i="1" s="1"/>
  <c r="K7" i="1" a="1"/>
  <c r="K7" i="1"/>
  <c r="K8" i="1" a="1"/>
  <c r="K8" i="1" s="1"/>
  <c r="K9" i="1" a="1"/>
  <c r="K9" i="1"/>
  <c r="K10" i="1" a="1"/>
  <c r="K10" i="1" s="1"/>
  <c r="K11" i="1" a="1"/>
  <c r="K11" i="1"/>
  <c r="K12" i="1" a="1"/>
  <c r="K12" i="1" s="1"/>
  <c r="K13" i="1" a="1"/>
  <c r="K13" i="1" s="1"/>
  <c r="K5" i="1" a="1"/>
  <c r="K5" i="1" s="1"/>
  <c r="H5" i="1" a="1"/>
  <c r="H5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B40" i="1"/>
  <c r="B39" i="1" l="1"/>
  <c r="B35" i="1"/>
  <c r="B31" i="1"/>
  <c r="B27" i="1"/>
  <c r="B23" i="1"/>
  <c r="B19" i="1"/>
  <c r="B15" i="1"/>
  <c r="B11" i="1"/>
  <c r="B7" i="1"/>
  <c r="I13" i="1" s="1" a="1"/>
  <c r="I13" i="1" s="1"/>
  <c r="B37" i="1"/>
  <c r="B33" i="1"/>
  <c r="B29" i="1"/>
  <c r="B25" i="1"/>
  <c r="B21" i="1"/>
  <c r="B17" i="1"/>
  <c r="B13" i="1"/>
  <c r="B9" i="1"/>
  <c r="B5" i="1"/>
  <c r="B38" i="1"/>
  <c r="B36" i="1"/>
  <c r="B34" i="1"/>
  <c r="B32" i="1"/>
  <c r="B30" i="1"/>
  <c r="B28" i="1"/>
  <c r="B26" i="1"/>
  <c r="B24" i="1"/>
  <c r="B22" i="1"/>
  <c r="B20" i="1"/>
  <c r="B18" i="1"/>
  <c r="B16" i="1"/>
  <c r="B14" i="1"/>
  <c r="B12" i="1"/>
  <c r="B10" i="1"/>
  <c r="B6" i="1"/>
  <c r="B8" i="1"/>
  <c r="J6" i="1" l="1" a="1"/>
  <c r="J6" i="1" s="1"/>
  <c r="I6" i="1" s="1" a="1"/>
  <c r="I6" i="1" s="1"/>
  <c r="I9" i="1" a="1"/>
  <c r="I9" i="1" s="1"/>
  <c r="I10" i="1" a="1"/>
  <c r="I10" i="1" s="1"/>
  <c r="I11" i="1" a="1"/>
  <c r="I11" i="1" s="1"/>
  <c r="I12" i="1" a="1"/>
  <c r="I12" i="1" s="1"/>
  <c r="L7" i="1" a="1"/>
  <c r="L7" i="1" s="1"/>
  <c r="L5" i="1" a="1"/>
  <c r="L5" i="1" s="1"/>
  <c r="J8" i="1" a="1"/>
  <c r="J8" i="1" s="1"/>
  <c r="I8" i="1" s="1" a="1"/>
  <c r="I8" i="1" s="1"/>
  <c r="L8" i="1" a="1"/>
  <c r="L8" i="1" s="1"/>
  <c r="L6" i="1" a="1"/>
  <c r="L6" i="1" s="1"/>
  <c r="J5" i="1" a="1"/>
  <c r="J5" i="1" s="1"/>
  <c r="I5" i="1" s="1" a="1"/>
  <c r="I5" i="1" s="1"/>
  <c r="J7" i="1" a="1"/>
  <c r="J7" i="1" s="1"/>
  <c r="I7" i="1" s="1" a="1"/>
  <c r="I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Rémi VINCENT</author>
  </authors>
  <commentList>
    <comment ref="D3" authorId="0" shapeId="0" xr:uid="{46D15492-96B9-4474-9E20-0C4BC117198F}">
      <text>
        <r>
          <rPr>
            <b/>
            <sz val="8"/>
            <color indexed="81"/>
            <rFont val="Tahoma"/>
            <family val="2"/>
          </rPr>
          <t>Rémi VINCENT:</t>
        </r>
        <r>
          <rPr>
            <sz val="8"/>
            <color indexed="81"/>
            <rFont val="Tahoma"/>
            <family val="2"/>
          </rPr>
          <t xml:space="preserve">
n° à taper sur le compteur</t>
        </r>
      </text>
    </comment>
    <comment ref="E3" authorId="0" shapeId="0" xr:uid="{D4F8FF0C-4B04-45C3-A80F-69A78FBBA4F9}">
      <text>
        <r>
          <rPr>
            <b/>
            <sz val="8"/>
            <color indexed="81"/>
            <rFont val="Tahoma"/>
            <family val="2"/>
          </rPr>
          <t xml:space="preserve">ACTIF HP (en  Kwh)
</t>
        </r>
      </text>
    </comment>
    <comment ref="F3" authorId="0" shapeId="0" xr:uid="{151632CB-6E33-4ACE-99C8-88B62F547DD6}">
      <text>
        <r>
          <rPr>
            <b/>
            <sz val="8"/>
            <color indexed="81"/>
            <rFont val="Tahoma"/>
            <family val="2"/>
          </rPr>
          <t xml:space="preserve">ACTIF HC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<sst xmlns="http://schemas.openxmlformats.org/spreadsheetml/2006/main" count="9" uniqueCount="9">
  <si>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P- HC</t>
  </si>
  <si>
    <t>P- HP</t>
  </si>
  <si>
    <t>P- P</t>
  </si>
  <si>
    <t>TOTAL CUM.</t>
  </si>
  <si>
    <t>prod /mois</t>
  </si>
  <si>
    <t>n° releve cpteur
mois de production</t>
  </si>
  <si>
    <t>RELEVE SUR COMPTEUR (KWH) DONNEES ERDF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</si>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</sst>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;@"/>
  </numFmts>
  <fonts count="4" x14ac:knownFonts="1">
    <font>
      <sz val="10"/>
      <name val="Arial"/>
      <family val="2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7" fontId="0" fillId="0" borderId="1" xfId="0" applyNumberFormat="1" applyBorder="1"/>
    <xf numFmtId="1" fontId="0" fillId="0" borderId="2" xfId="0" applyNumberFormat="1" applyBorder="1"/>
    <xf numFmtId="0" fontId="0" fillId="0" borderId="2" xfId="0" applyBorder="1"/>
    <xf numFmtId="3" fontId="0" fillId="0" borderId="2" xfId="0" applyNumberFormat="1" applyBorder="1"/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4" xfId="0" applyBorder="1" applyAlignment="1">
      <alignment wrapText="1"/>
    </xf>
    <xf numFmtId="0" fontId="1" fillId="0" borderId="0" xfId="0" applyFont="1"/>
    <xf numFmtId="165" fontId="0" fillId="0" borderId="0" xfId="0" applyNumberFormat="1"/>
  </cellXfs>
  <cellStyles count="1">
    <cellStyle name="Standaard" xfId="0" builtinId="0"/>
  </cellStyles>
  <dxfs count="4">
    <dxf>
      <numFmt numFmtId="22" formatCode="mmm/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prod /mois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Feuil1!$A$4:$A$117</c:f>
              <c:numCache>
                <c:formatCode>mmm\-yy</c:formatCode>
                <c:ptCount val="114"/>
                <c:pt idx="0">
                  <c:v>42522</c:v>
                </c:pt>
                <c:pt idx="1">
                  <c:v>42917</c:v>
                </c:pt>
                <c:pt idx="2">
                  <c:v>42948</c:v>
                </c:pt>
                <c:pt idx="3">
                  <c:v>42979</c:v>
                </c:pt>
                <c:pt idx="4">
                  <c:v>43009</c:v>
                </c:pt>
                <c:pt idx="5">
                  <c:v>43040</c:v>
                </c:pt>
                <c:pt idx="6">
                  <c:v>43070</c:v>
                </c:pt>
                <c:pt idx="7">
                  <c:v>43101</c:v>
                </c:pt>
                <c:pt idx="8">
                  <c:v>43132</c:v>
                </c:pt>
                <c:pt idx="9">
                  <c:v>43160</c:v>
                </c:pt>
                <c:pt idx="10">
                  <c:v>43191</c:v>
                </c:pt>
                <c:pt idx="11">
                  <c:v>43221</c:v>
                </c:pt>
                <c:pt idx="12">
                  <c:v>43252</c:v>
                </c:pt>
                <c:pt idx="13">
                  <c:v>43282</c:v>
                </c:pt>
                <c:pt idx="14">
                  <c:v>43313</c:v>
                </c:pt>
                <c:pt idx="15">
                  <c:v>43344</c:v>
                </c:pt>
                <c:pt idx="16">
                  <c:v>43374</c:v>
                </c:pt>
                <c:pt idx="17">
                  <c:v>43405</c:v>
                </c:pt>
                <c:pt idx="18">
                  <c:v>43435</c:v>
                </c:pt>
                <c:pt idx="19">
                  <c:v>43466</c:v>
                </c:pt>
                <c:pt idx="20">
                  <c:v>43497</c:v>
                </c:pt>
                <c:pt idx="21">
                  <c:v>43525</c:v>
                </c:pt>
                <c:pt idx="22">
                  <c:v>43556</c:v>
                </c:pt>
                <c:pt idx="23">
                  <c:v>43586</c:v>
                </c:pt>
                <c:pt idx="24">
                  <c:v>43617</c:v>
                </c:pt>
                <c:pt idx="25">
                  <c:v>43647</c:v>
                </c:pt>
                <c:pt idx="26">
                  <c:v>43678</c:v>
                </c:pt>
                <c:pt idx="27">
                  <c:v>43709</c:v>
                </c:pt>
                <c:pt idx="28">
                  <c:v>43739</c:v>
                </c:pt>
                <c:pt idx="29">
                  <c:v>43770</c:v>
                </c:pt>
                <c:pt idx="30">
                  <c:v>43800</c:v>
                </c:pt>
                <c:pt idx="31">
                  <c:v>43831</c:v>
                </c:pt>
                <c:pt idx="32">
                  <c:v>43862</c:v>
                </c:pt>
                <c:pt idx="33">
                  <c:v>43891</c:v>
                </c:pt>
                <c:pt idx="34">
                  <c:v>43922</c:v>
                </c:pt>
                <c:pt idx="35">
                  <c:v>43952</c:v>
                </c:pt>
                <c:pt idx="36">
                  <c:v>43983</c:v>
                </c:pt>
                <c:pt idx="37">
                  <c:v>44013</c:v>
                </c:pt>
                <c:pt idx="38">
                  <c:v>44044</c:v>
                </c:pt>
                <c:pt idx="39">
                  <c:v>44075</c:v>
                </c:pt>
                <c:pt idx="40">
                  <c:v>44105</c:v>
                </c:pt>
                <c:pt idx="41">
                  <c:v>44136</c:v>
                </c:pt>
                <c:pt idx="42">
                  <c:v>44166</c:v>
                </c:pt>
                <c:pt idx="43">
                  <c:v>44197</c:v>
                </c:pt>
                <c:pt idx="44">
                  <c:v>44228</c:v>
                </c:pt>
                <c:pt idx="45">
                  <c:v>44256</c:v>
                </c:pt>
                <c:pt idx="46">
                  <c:v>44287</c:v>
                </c:pt>
                <c:pt idx="47">
                  <c:v>44317</c:v>
                </c:pt>
                <c:pt idx="48">
                  <c:v>44348</c:v>
                </c:pt>
                <c:pt idx="49">
                  <c:v>44378</c:v>
                </c:pt>
                <c:pt idx="50">
                  <c:v>44409</c:v>
                </c:pt>
                <c:pt idx="51">
                  <c:v>44440</c:v>
                </c:pt>
                <c:pt idx="52">
                  <c:v>44470</c:v>
                </c:pt>
                <c:pt idx="53">
                  <c:v>44501</c:v>
                </c:pt>
                <c:pt idx="54">
                  <c:v>44531</c:v>
                </c:pt>
                <c:pt idx="55">
                  <c:v>44562</c:v>
                </c:pt>
                <c:pt idx="56">
                  <c:v>44593</c:v>
                </c:pt>
                <c:pt idx="57">
                  <c:v>44621</c:v>
                </c:pt>
                <c:pt idx="58">
                  <c:v>44652</c:v>
                </c:pt>
                <c:pt idx="59">
                  <c:v>44682</c:v>
                </c:pt>
                <c:pt idx="60">
                  <c:v>44713</c:v>
                </c:pt>
                <c:pt idx="61">
                  <c:v>44743</c:v>
                </c:pt>
                <c:pt idx="62">
                  <c:v>44774</c:v>
                </c:pt>
                <c:pt idx="63">
                  <c:v>44805</c:v>
                </c:pt>
                <c:pt idx="64">
                  <c:v>44835</c:v>
                </c:pt>
                <c:pt idx="65">
                  <c:v>44866</c:v>
                </c:pt>
                <c:pt idx="66">
                  <c:v>44896</c:v>
                </c:pt>
                <c:pt idx="67">
                  <c:v>44927</c:v>
                </c:pt>
                <c:pt idx="68">
                  <c:v>44958</c:v>
                </c:pt>
                <c:pt idx="69">
                  <c:v>44986</c:v>
                </c:pt>
                <c:pt idx="70">
                  <c:v>45017</c:v>
                </c:pt>
                <c:pt idx="71">
                  <c:v>45047</c:v>
                </c:pt>
                <c:pt idx="72">
                  <c:v>45078</c:v>
                </c:pt>
                <c:pt idx="73">
                  <c:v>45108</c:v>
                </c:pt>
                <c:pt idx="74">
                  <c:v>45139</c:v>
                </c:pt>
                <c:pt idx="75">
                  <c:v>45170</c:v>
                </c:pt>
                <c:pt idx="76">
                  <c:v>45200</c:v>
                </c:pt>
                <c:pt idx="77">
                  <c:v>45231</c:v>
                </c:pt>
                <c:pt idx="78">
                  <c:v>45261</c:v>
                </c:pt>
                <c:pt idx="79">
                  <c:v>45292</c:v>
                </c:pt>
                <c:pt idx="80">
                  <c:v>45323</c:v>
                </c:pt>
                <c:pt idx="81">
                  <c:v>45352</c:v>
                </c:pt>
                <c:pt idx="82">
                  <c:v>45383</c:v>
                </c:pt>
                <c:pt idx="83">
                  <c:v>45413</c:v>
                </c:pt>
                <c:pt idx="84">
                  <c:v>45444</c:v>
                </c:pt>
                <c:pt idx="85">
                  <c:v>45474</c:v>
                </c:pt>
                <c:pt idx="86">
                  <c:v>45505</c:v>
                </c:pt>
                <c:pt idx="87">
                  <c:v>45536</c:v>
                </c:pt>
                <c:pt idx="88">
                  <c:v>45566</c:v>
                </c:pt>
                <c:pt idx="89">
                  <c:v>45597</c:v>
                </c:pt>
                <c:pt idx="90">
                  <c:v>45627</c:v>
                </c:pt>
                <c:pt idx="91">
                  <c:v>45658</c:v>
                </c:pt>
                <c:pt idx="92">
                  <c:v>45689</c:v>
                </c:pt>
                <c:pt idx="93">
                  <c:v>45717</c:v>
                </c:pt>
                <c:pt idx="94">
                  <c:v>45748</c:v>
                </c:pt>
                <c:pt idx="95">
                  <c:v>45778</c:v>
                </c:pt>
                <c:pt idx="96">
                  <c:v>45809</c:v>
                </c:pt>
                <c:pt idx="97">
                  <c:v>45839</c:v>
                </c:pt>
                <c:pt idx="98">
                  <c:v>45870</c:v>
                </c:pt>
                <c:pt idx="99">
                  <c:v>45901</c:v>
                </c:pt>
                <c:pt idx="100">
                  <c:v>45931</c:v>
                </c:pt>
                <c:pt idx="101">
                  <c:v>45962</c:v>
                </c:pt>
                <c:pt idx="102">
                  <c:v>45992</c:v>
                </c:pt>
                <c:pt idx="103">
                  <c:v>46023</c:v>
                </c:pt>
                <c:pt idx="104">
                  <c:v>46054</c:v>
                </c:pt>
                <c:pt idx="105">
                  <c:v>46082</c:v>
                </c:pt>
                <c:pt idx="106">
                  <c:v>46113</c:v>
                </c:pt>
                <c:pt idx="107">
                  <c:v>46143</c:v>
                </c:pt>
                <c:pt idx="108">
                  <c:v>46174</c:v>
                </c:pt>
                <c:pt idx="109">
                  <c:v>46204</c:v>
                </c:pt>
                <c:pt idx="110">
                  <c:v>46235</c:v>
                </c:pt>
                <c:pt idx="111">
                  <c:v>46266</c:v>
                </c:pt>
                <c:pt idx="112">
                  <c:v>46296</c:v>
                </c:pt>
                <c:pt idx="113">
                  <c:v>46327</c:v>
                </c:pt>
              </c:numCache>
            </c:numRef>
          </c:xVal>
          <c:yVal>
            <c:numRef>
              <c:f>Feuil1!$B$4:$B$117</c:f>
              <c:numCache>
                <c:formatCode>0</c:formatCode>
                <c:ptCount val="114"/>
                <c:pt idx="1">
                  <c:v>15595</c:v>
                </c:pt>
                <c:pt idx="2">
                  <c:v>13732</c:v>
                </c:pt>
                <c:pt idx="3">
                  <c:v>9735</c:v>
                </c:pt>
                <c:pt idx="4">
                  <c:v>8494</c:v>
                </c:pt>
                <c:pt idx="5">
                  <c:v>3653</c:v>
                </c:pt>
                <c:pt idx="6">
                  <c:v>2150</c:v>
                </c:pt>
                <c:pt idx="7">
                  <c:v>2177</c:v>
                </c:pt>
                <c:pt idx="8">
                  <c:v>4474</c:v>
                </c:pt>
                <c:pt idx="9">
                  <c:v>7759</c:v>
                </c:pt>
                <c:pt idx="10">
                  <c:v>12659</c:v>
                </c:pt>
                <c:pt idx="11">
                  <c:v>13518</c:v>
                </c:pt>
                <c:pt idx="12">
                  <c:v>17019</c:v>
                </c:pt>
                <c:pt idx="13">
                  <c:v>17528</c:v>
                </c:pt>
                <c:pt idx="14">
                  <c:v>14125</c:v>
                </c:pt>
                <c:pt idx="15">
                  <c:v>10563</c:v>
                </c:pt>
                <c:pt idx="16">
                  <c:v>5958</c:v>
                </c:pt>
                <c:pt idx="17">
                  <c:v>3582</c:v>
                </c:pt>
                <c:pt idx="18">
                  <c:v>2430</c:v>
                </c:pt>
                <c:pt idx="19">
                  <c:v>2793</c:v>
                </c:pt>
                <c:pt idx="20">
                  <c:v>6520</c:v>
                </c:pt>
                <c:pt idx="21">
                  <c:v>10028</c:v>
                </c:pt>
                <c:pt idx="22">
                  <c:v>11905</c:v>
                </c:pt>
                <c:pt idx="23">
                  <c:v>13807</c:v>
                </c:pt>
                <c:pt idx="24">
                  <c:v>16375</c:v>
                </c:pt>
                <c:pt idx="25">
                  <c:v>16423</c:v>
                </c:pt>
                <c:pt idx="26">
                  <c:v>13802</c:v>
                </c:pt>
                <c:pt idx="27">
                  <c:v>10534</c:v>
                </c:pt>
                <c:pt idx="28">
                  <c:v>6739</c:v>
                </c:pt>
                <c:pt idx="29">
                  <c:v>3284</c:v>
                </c:pt>
                <c:pt idx="30">
                  <c:v>2510</c:v>
                </c:pt>
                <c:pt idx="31">
                  <c:v>3959</c:v>
                </c:pt>
                <c:pt idx="32">
                  <c:v>5252</c:v>
                </c:pt>
                <c:pt idx="33">
                  <c:v>10073</c:v>
                </c:pt>
                <c:pt idx="34">
                  <c:v>12275</c:v>
                </c:pt>
                <c:pt idx="35">
                  <c:v>13972</c:v>
                </c:pt>
                <c:pt idx="36">
                  <c:v>12291</c:v>
                </c:pt>
                <c:pt idx="37">
                  <c:v>15050</c:v>
                </c:pt>
                <c:pt idx="38">
                  <c:v>12795</c:v>
                </c:pt>
                <c:pt idx="39" formatCode="General">
                  <c:v>5375</c:v>
                </c:pt>
                <c:pt idx="40">
                  <c:v>5375</c:v>
                </c:pt>
                <c:pt idx="41">
                  <c:v>3922</c:v>
                </c:pt>
                <c:pt idx="42">
                  <c:v>1940</c:v>
                </c:pt>
                <c:pt idx="43">
                  <c:v>5456</c:v>
                </c:pt>
                <c:pt idx="44">
                  <c:v>5457</c:v>
                </c:pt>
                <c:pt idx="45">
                  <c:v>5456</c:v>
                </c:pt>
                <c:pt idx="46">
                  <c:v>11915</c:v>
                </c:pt>
                <c:pt idx="47">
                  <c:v>13086</c:v>
                </c:pt>
                <c:pt idx="48">
                  <c:v>14749</c:v>
                </c:pt>
                <c:pt idx="49">
                  <c:v>13240</c:v>
                </c:pt>
                <c:pt idx="50">
                  <c:v>13167</c:v>
                </c:pt>
                <c:pt idx="51">
                  <c:v>9162</c:v>
                </c:pt>
                <c:pt idx="52">
                  <c:v>7278</c:v>
                </c:pt>
                <c:pt idx="53">
                  <c:v>2750</c:v>
                </c:pt>
                <c:pt idx="54">
                  <c:v>1582</c:v>
                </c:pt>
                <c:pt idx="55">
                  <c:v>3912</c:v>
                </c:pt>
                <c:pt idx="56">
                  <c:v>6141</c:v>
                </c:pt>
                <c:pt idx="57">
                  <c:v>8914</c:v>
                </c:pt>
                <c:pt idx="58">
                  <c:v>10989</c:v>
                </c:pt>
                <c:pt idx="59">
                  <c:v>14668</c:v>
                </c:pt>
                <c:pt idx="60">
                  <c:v>14082</c:v>
                </c:pt>
                <c:pt idx="61">
                  <c:v>16125</c:v>
                </c:pt>
                <c:pt idx="62">
                  <c:v>13158</c:v>
                </c:pt>
                <c:pt idx="63">
                  <c:v>9621</c:v>
                </c:pt>
                <c:pt idx="64">
                  <c:v>6486</c:v>
                </c:pt>
                <c:pt idx="65">
                  <c:v>3406</c:v>
                </c:pt>
                <c:pt idx="66">
                  <c:v>2041</c:v>
                </c:pt>
                <c:pt idx="67">
                  <c:v>2406</c:v>
                </c:pt>
                <c:pt idx="68">
                  <c:v>6137</c:v>
                </c:pt>
                <c:pt idx="69">
                  <c:v>7376</c:v>
                </c:pt>
                <c:pt idx="70">
                  <c:v>10033</c:v>
                </c:pt>
                <c:pt idx="71">
                  <c:v>11862</c:v>
                </c:pt>
                <c:pt idx="72">
                  <c:v>13379</c:v>
                </c:pt>
                <c:pt idx="73">
                  <c:v>14732</c:v>
                </c:pt>
                <c:pt idx="74">
                  <c:v>12199</c:v>
                </c:pt>
                <c:pt idx="75">
                  <c:v>9659</c:v>
                </c:pt>
                <c:pt idx="76">
                  <c:v>6241</c:v>
                </c:pt>
                <c:pt idx="77">
                  <c:v>2855</c:v>
                </c:pt>
                <c:pt idx="78">
                  <c:v>2566</c:v>
                </c:pt>
                <c:pt idx="79">
                  <c:v>2805</c:v>
                </c:pt>
                <c:pt idx="80">
                  <c:v>4644</c:v>
                </c:pt>
                <c:pt idx="81">
                  <c:v>7497</c:v>
                </c:pt>
                <c:pt idx="82">
                  <c:v>9520</c:v>
                </c:pt>
                <c:pt idx="83">
                  <c:v>10778</c:v>
                </c:pt>
                <c:pt idx="84">
                  <c:v>11689</c:v>
                </c:pt>
                <c:pt idx="85">
                  <c:v>13783</c:v>
                </c:pt>
                <c:pt idx="86">
                  <c:v>12361</c:v>
                </c:pt>
                <c:pt idx="87">
                  <c:v>7658</c:v>
                </c:pt>
                <c:pt idx="88">
                  <c:v>5573</c:v>
                </c:pt>
                <c:pt idx="89">
                  <c:v>3662</c:v>
                </c:pt>
                <c:pt idx="90">
                  <c:v>2436</c:v>
                </c:pt>
                <c:pt idx="91">
                  <c:v>3233</c:v>
                </c:pt>
                <c:pt idx="92">
                  <c:v>4608</c:v>
                </c:pt>
                <c:pt idx="93">
                  <c:v>7825</c:v>
                </c:pt>
                <c:pt idx="94">
                  <c:v>11206</c:v>
                </c:pt>
                <c:pt idx="95">
                  <c:v>12851</c:v>
                </c:pt>
                <c:pt idx="96">
                  <c:v>13774</c:v>
                </c:pt>
                <c:pt idx="97">
                  <c:v>13908</c:v>
                </c:pt>
                <c:pt idx="98">
                  <c:v>12140</c:v>
                </c:pt>
                <c:pt idx="99">
                  <c:v>8046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394-4CB2-9700-0F4C807829C6}"/>
            </c:ext>
          </c:extLst>
        </c:ser>
        <c:ser>
          <c:idx val="1"/>
          <c:order val="1"/>
          <c:tx>
            <c:strRef>
              <c:f>Feuil1!$J$4</c:f>
              <c:strCache>
                <c:ptCount val="1"/>
                <c:pt idx="0">
                  <c:v>min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trendline>
            <c:spPr>
              <a:ln w="28575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Feuil1!$I$5:$I$13</c:f>
              <c:numCache>
                <c:formatCode>d/mm/yy;@</c:formatCode>
                <c:ptCount val="9"/>
                <c:pt idx="0">
                  <c:v>43070</c:v>
                </c:pt>
                <c:pt idx="1">
                  <c:v>43101</c:v>
                </c:pt>
                <c:pt idx="2">
                  <c:v>43800</c:v>
                </c:pt>
                <c:pt idx="3">
                  <c:v>44166</c:v>
                </c:pt>
                <c:pt idx="4">
                  <c:v>44531</c:v>
                </c:pt>
                <c:pt idx="5">
                  <c:v>44896</c:v>
                </c:pt>
                <c:pt idx="6">
                  <c:v>44927</c:v>
                </c:pt>
                <c:pt idx="7">
                  <c:v>45627</c:v>
                </c:pt>
                <c:pt idx="8">
                  <c:v>45658</c:v>
                </c:pt>
              </c:numCache>
            </c:numRef>
          </c:xVal>
          <c:yVal>
            <c:numRef>
              <c:f>Feuil1!$J$5:$J$13</c:f>
              <c:numCache>
                <c:formatCode>General</c:formatCode>
                <c:ptCount val="9"/>
                <c:pt idx="0">
                  <c:v>2150</c:v>
                </c:pt>
                <c:pt idx="1">
                  <c:v>2177</c:v>
                </c:pt>
                <c:pt idx="2">
                  <c:v>2510</c:v>
                </c:pt>
                <c:pt idx="3">
                  <c:v>1940</c:v>
                </c:pt>
                <c:pt idx="4">
                  <c:v>1582</c:v>
                </c:pt>
                <c:pt idx="5">
                  <c:v>2041</c:v>
                </c:pt>
                <c:pt idx="6">
                  <c:v>2406</c:v>
                </c:pt>
                <c:pt idx="7">
                  <c:v>2436</c:v>
                </c:pt>
                <c:pt idx="8">
                  <c:v>3233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394-4CB2-9700-0F4C807829C6}"/>
            </c:ext>
          </c:extLst>
        </c:ser>
        <c:ser>
          <c:idx val="2"/>
          <c:order val="2"/>
          <c:tx>
            <c:strRef>
              <c:f>Feuil1!$L$4</c:f>
              <c:strCache>
                <c:ptCount val="1"/>
                <c:pt idx="0">
                  <c:v>max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28575" cap="rnd">
                <a:solidFill>
                  <a:schemeClr val="accent3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numRef>
              <c:f>Feuil1!$K$5:$K$13</c:f>
              <c:numCache>
                <c:formatCode>d/mm/yy;@</c:formatCode>
                <c:ptCount val="9"/>
                <c:pt idx="0">
                  <c:v>42917</c:v>
                </c:pt>
                <c:pt idx="1">
                  <c:v>43282</c:v>
                </c:pt>
                <c:pt idx="2">
                  <c:v>43647</c:v>
                </c:pt>
                <c:pt idx="3">
                  <c:v>44013</c:v>
                </c:pt>
                <c:pt idx="4">
                  <c:v>44348</c:v>
                </c:pt>
                <c:pt idx="5">
                  <c:v>44743</c:v>
                </c:pt>
                <c:pt idx="6">
                  <c:v>45108</c:v>
                </c:pt>
                <c:pt idx="7">
                  <c:v>45474</c:v>
                </c:pt>
                <c:pt idx="8">
                  <c:v>45839</c:v>
                </c:pt>
              </c:numCache>
            </c:numRef>
          </c:xVal>
          <c:yVal>
            <c:numRef>
              <c:f>Feuil1!$L$5:$L$13</c:f>
              <c:numCache>
                <c:formatCode>General</c:formatCode>
                <c:ptCount val="9"/>
                <c:pt idx="0">
                  <c:v>15595</c:v>
                </c:pt>
                <c:pt idx="1">
                  <c:v>17528</c:v>
                </c:pt>
                <c:pt idx="2">
                  <c:v>16423</c:v>
                </c:pt>
                <c:pt idx="3">
                  <c:v>15050</c:v>
                </c:pt>
                <c:pt idx="4">
                  <c:v>14749</c:v>
                </c:pt>
                <c:pt idx="5">
                  <c:v>16125</c:v>
                </c:pt>
                <c:pt idx="6">
                  <c:v>14732</c:v>
                </c:pt>
                <c:pt idx="7">
                  <c:v>13783</c:v>
                </c:pt>
                <c:pt idx="8">
                  <c:v>13908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394-4CB2-9700-0F4C807829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2581728"/>
        <c:axId val="682582808"/>
      </c:scatterChart>
      <c:valAx>
        <c:axId val="682581728"/>
        <c:scaling>
          <c:orientation val="minMax"/>
          <c:max val="45931"/>
          <c:min val="42736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2582808"/>
        <c:crosses val="autoZero"/>
        <c:crossBetween val="midCat"/>
      </c:valAx>
      <c:valAx>
        <c:axId val="682582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2581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312538</xdr:colOff>
      <xdr:row>14</xdr:row>
      <xdr:rowOff>12501</xdr:rowOff>
    </xdr:from>
    <xdr:to>
      <xdr:col>17</xdr:col>
      <xdr:colOff>53578</xdr:colOff>
      <xdr:row>36</xdr:row>
      <xdr:rowOff>47625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C69BA49-32E0-5EEF-18BD-1418138B27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AC03B2-8E59-4299-A311-803AE70BE03E}" name="Tabel2" displayName="Tabel2" ref="A3:F117" totalsRowShown="0" headerRowDxfId="3" headerRowBorderDxfId="1" tableBorderDxfId="2">
  <autoFilter ref="A3:F117" xr:uid="{7284E852-7CC8-4425-A4E7-4A0943259B37}"/>
  <tableColumns count="6">
    <tableColumn id="1" xr3:uid="{38F6278C-4FCD-404B-BCCF-2A5A6873145F}" name="n° releve cpteur_x000a_mois de production" dataDxfId="0"/>
    <tableColumn id="2" xr3:uid="{500FA5E8-5926-407E-A9D2-ECC2CF50B9A5}" name="prod /mois"/>
    <tableColumn id="3" xr3:uid="{BCD53428-1729-46B7-8D72-41A52E2BADE7}" name="TOTAL CUM."/>
    <tableColumn id="4" xr3:uid="{85681B79-164A-45C7-92EE-07B35413FC12}" name="P- P"/>
    <tableColumn id="5" xr3:uid="{96EBB072-4931-4061-B5EA-B8A3089FC11A}" name="P- HP"/>
    <tableColumn id="6" xr3:uid="{481765E6-E91F-48FB-82EF-22739E88609B}" name="P- H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57CE8-32FC-490F-8E19-00D369B10BE7}">
  <sheetPr codeName="Blad2"/>
  <dimension ref="A1:L117"/>
  <sheetViews>
    <sheetView tabSelected="1" topLeftCell="F14" zoomScale="160" zoomScaleNormal="160" workbookViewId="0">
      <selection activeCell="M32" sqref="M32"/>
    </sheetView>
  </sheetViews>
  <sheetFormatPr defaultRowHeight="12.75" x14ac:dyDescent="0.2"/>
  <cols>
    <col min="1" max="1" width="45.85546875" bestFit="1" customWidth="1"/>
    <col min="2" max="2" width="12.85546875" bestFit="1" customWidth="1"/>
    <col min="3" max="3" width="12.42578125" bestFit="1" customWidth="1"/>
    <col min="4" max="4" width="5.140625" bestFit="1" customWidth="1"/>
    <col min="5" max="5" width="7.28515625" bestFit="1" customWidth="1"/>
    <col min="6" max="6" width="6.28515625" bestFit="1" customWidth="1"/>
    <col min="7" max="7" width="11.42578125" customWidth="1"/>
    <col min="8" max="8" width="5.140625" bestFit="1" customWidth="1"/>
    <col min="9" max="9" width="7.28515625" style="9" bestFit="1" customWidth="1"/>
    <col min="10" max="10" width="5.140625" bestFit="1" customWidth="1"/>
    <col min="11" max="11" width="7.28515625" bestFit="1" customWidth="1"/>
    <col min="12" max="12" width="6.28515625" bestFit="1" customWidth="1"/>
    <col min="13" max="241" width="11.42578125" customWidth="1"/>
  </cols>
  <sheetData>
    <row r="1" spans="1:12" x14ac:dyDescent="0.2">
      <c r="A1" s="8" t="s">
        <v>6</v>
      </c>
    </row>
    <row r="2" spans="1:12" x14ac:dyDescent="0.2">
      <c r="A2" s="8"/>
    </row>
    <row r="3" spans="1:12" ht="38.25" x14ac:dyDescent="0.2">
      <c r="A3" s="7" t="s">
        <v>5</v>
      </c>
      <c r="B3" s="6" t="s">
        <v>4</v>
      </c>
      <c r="C3" s="5" t="s">
        <v>3</v>
      </c>
      <c r="D3" s="5" t="s">
        <v>2</v>
      </c>
      <c r="E3" s="5" t="s">
        <v>1</v>
      </c>
      <c r="F3" s="5" t="s">
        <v>0</v>
      </c>
    </row>
    <row r="4" spans="1:12" x14ac:dyDescent="0.2">
      <c r="A4" s="1">
        <v>42522</v>
      </c>
      <c r="B4" s="2"/>
      <c r="C4" s="3">
        <f>SUM(D4:F4)</f>
        <v>42441</v>
      </c>
      <c r="D4" s="3">
        <v>0</v>
      </c>
      <c r="E4" s="3">
        <v>35997</v>
      </c>
      <c r="F4" s="3">
        <v>6444</v>
      </c>
      <c r="J4" t="s">
        <v>7</v>
      </c>
      <c r="L4" t="s">
        <v>8</v>
      </c>
    </row>
    <row r="5" spans="1:12" x14ac:dyDescent="0.2">
      <c r="A5" s="1">
        <v>42917</v>
      </c>
      <c r="B5" s="2">
        <f>C5-C4</f>
        <v>15595</v>
      </c>
      <c r="C5" s="3">
        <f>SUM(D5:F5)</f>
        <v>58036</v>
      </c>
      <c r="D5" s="3">
        <v>0</v>
      </c>
      <c r="E5" s="4">
        <v>49436</v>
      </c>
      <c r="F5" s="3">
        <v>8600</v>
      </c>
      <c r="H5" cm="1">
        <f t="array" ref="H5:H13">_xlfn.SEQUENCE(9,,2017)</f>
        <v>2017</v>
      </c>
      <c r="I5" s="9" cm="1">
        <f t="array" ref="I5">_xlfn._xlws.FILTER(Tabel2[n° releve cpteur
mois de production],(Tabel2[prod /mois]=J5)*(YEAR(Tabel2[n° releve cpteur
mois de production])=H5))</f>
        <v>43070</v>
      </c>
      <c r="J5" cm="1">
        <f t="array" ref="J5">IFERROR(MIN(_xlfn._xlws.FILTER(Tabel2[prod /mois],YEAR(Tabel2[n° releve cpteur
mois de production])=H5)),"-")</f>
        <v>2150</v>
      </c>
      <c r="K5" s="9" cm="1">
        <f t="array" ref="K5">_xlfn._xlws.FILTER(Tabel2[n° releve cpteur
mois de production],(Tabel2[prod /mois]=L5)*(YEAR(Tabel2[n° releve cpteur
mois de production])=H5))</f>
        <v>42917</v>
      </c>
      <c r="L5" cm="1">
        <f t="array" ref="L5">IFERROR(MAX(_xlfn._xlws.FILTER(Tabel2[prod /mois],YEAR(Tabel2[n° releve cpteur
mois de production])=H5)),"-")</f>
        <v>15595</v>
      </c>
    </row>
    <row r="6" spans="1:12" x14ac:dyDescent="0.2">
      <c r="A6" s="1">
        <v>42948</v>
      </c>
      <c r="B6" s="2">
        <f>C6-C5</f>
        <v>13732</v>
      </c>
      <c r="C6" s="3">
        <f>SUM(D6:F6)</f>
        <v>71768</v>
      </c>
      <c r="D6" s="3">
        <v>0</v>
      </c>
      <c r="E6" s="3">
        <v>61269</v>
      </c>
      <c r="F6" s="3">
        <v>10499</v>
      </c>
      <c r="H6">
        <v>2018</v>
      </c>
      <c r="I6" s="9" cm="1">
        <f t="array" ref="I6">_xlfn._xlws.FILTER(Tabel2[n° releve cpteur
mois de production],(Tabel2[prod /mois]=J6)*(YEAR(Tabel2[n° releve cpteur
mois de production])=H6))</f>
        <v>43101</v>
      </c>
      <c r="J6" cm="1">
        <f t="array" ref="J6">IFERROR(MIN(_xlfn._xlws.FILTER(Tabel2[prod /mois],YEAR(Tabel2[n° releve cpteur
mois de production])=H6)),"-")</f>
        <v>2177</v>
      </c>
      <c r="K6" s="9" cm="1">
        <f t="array" ref="K6">_xlfn._xlws.FILTER(Tabel2[n° releve cpteur
mois de production],(Tabel2[prod /mois]=L6)*(YEAR(Tabel2[n° releve cpteur
mois de production])=H6))</f>
        <v>43282</v>
      </c>
      <c r="L6" cm="1">
        <f t="array" ref="L6">IFERROR(MAX(_xlfn._xlws.FILTER(Tabel2[prod /mois],YEAR(Tabel2[n° releve cpteur
mois de production])=H6)),"-")</f>
        <v>17528</v>
      </c>
    </row>
    <row r="7" spans="1:12" x14ac:dyDescent="0.2">
      <c r="A7" s="1">
        <v>42979</v>
      </c>
      <c r="B7" s="2">
        <f>C7-C6</f>
        <v>9735</v>
      </c>
      <c r="C7" s="3">
        <f>SUM(D7:F7)</f>
        <v>81503</v>
      </c>
      <c r="D7" s="3">
        <v>0</v>
      </c>
      <c r="E7" s="3">
        <v>69624</v>
      </c>
      <c r="F7" s="3">
        <v>11879</v>
      </c>
      <c r="H7">
        <v>2019</v>
      </c>
      <c r="I7" s="9" cm="1">
        <f t="array" ref="I7">_xlfn._xlws.FILTER(Tabel2[n° releve cpteur
mois de production],(Tabel2[prod /mois]=J7)*(YEAR(Tabel2[n° releve cpteur
mois de production])=H7))</f>
        <v>43800</v>
      </c>
      <c r="J7" cm="1">
        <f t="array" ref="J7">IFERROR(MIN(_xlfn._xlws.FILTER(Tabel2[prod /mois],YEAR(Tabel2[n° releve cpteur
mois de production])=H7)),"-")</f>
        <v>2510</v>
      </c>
      <c r="K7" s="9" cm="1">
        <f t="array" ref="K7">_xlfn._xlws.FILTER(Tabel2[n° releve cpteur
mois de production],(Tabel2[prod /mois]=L7)*(YEAR(Tabel2[n° releve cpteur
mois de production])=H7))</f>
        <v>43647</v>
      </c>
      <c r="L7" cm="1">
        <f t="array" ref="L7">IFERROR(MAX(_xlfn._xlws.FILTER(Tabel2[prod /mois],YEAR(Tabel2[n° releve cpteur
mois de production])=H7)),"-")</f>
        <v>16423</v>
      </c>
    </row>
    <row r="8" spans="1:12" x14ac:dyDescent="0.2">
      <c r="A8" s="1">
        <v>43009</v>
      </c>
      <c r="B8" s="2">
        <f>C8-C7</f>
        <v>8494</v>
      </c>
      <c r="C8" s="3">
        <f>SUM(D8:F8)</f>
        <v>89997</v>
      </c>
      <c r="D8" s="3">
        <v>0</v>
      </c>
      <c r="E8" s="3">
        <v>76815</v>
      </c>
      <c r="F8" s="3">
        <v>13182</v>
      </c>
      <c r="H8">
        <v>2020</v>
      </c>
      <c r="I8" s="9" cm="1">
        <f t="array" ref="I8">_xlfn._xlws.FILTER(Tabel2[n° releve cpteur
mois de production],(Tabel2[prod /mois]=J8)*(YEAR(Tabel2[n° releve cpteur
mois de production])=H8))</f>
        <v>44166</v>
      </c>
      <c r="J8" cm="1">
        <f t="array" ref="J8">IFERROR(MIN(_xlfn._xlws.FILTER(Tabel2[prod /mois],YEAR(Tabel2[n° releve cpteur
mois de production])=H8)),"-")</f>
        <v>1940</v>
      </c>
      <c r="K8" s="9" cm="1">
        <f t="array" ref="K8">_xlfn._xlws.FILTER(Tabel2[n° releve cpteur
mois de production],(Tabel2[prod /mois]=L8)*(YEAR(Tabel2[n° releve cpteur
mois de production])=H8))</f>
        <v>44013</v>
      </c>
      <c r="L8" cm="1">
        <f t="array" ref="L8">IFERROR(MAX(_xlfn._xlws.FILTER(Tabel2[prod /mois],YEAR(Tabel2[n° releve cpteur
mois de production])=H8)),"-")</f>
        <v>15050</v>
      </c>
    </row>
    <row r="9" spans="1:12" x14ac:dyDescent="0.2">
      <c r="A9" s="1">
        <v>43040</v>
      </c>
      <c r="B9" s="2">
        <f>C9-C8</f>
        <v>3653</v>
      </c>
      <c r="C9" s="3">
        <f>SUM(D9:F9)</f>
        <v>93650</v>
      </c>
      <c r="D9" s="3">
        <v>0</v>
      </c>
      <c r="E9" s="3">
        <v>80064</v>
      </c>
      <c r="F9" s="3">
        <v>13586</v>
      </c>
      <c r="H9">
        <v>2021</v>
      </c>
      <c r="I9" s="9" cm="1">
        <f t="array" ref="I9">_xlfn._xlws.FILTER(Tabel2[n° releve cpteur
mois de production],(Tabel2[prod /mois]=J9)*(YEAR(Tabel2[n° releve cpteur
mois de production])=H9))</f>
        <v>44531</v>
      </c>
      <c r="J9" cm="1">
        <f t="array" ref="J9">IFERROR(MIN(_xlfn._xlws.FILTER(Tabel2[prod /mois],YEAR(Tabel2[n° releve cpteur
mois de production])=H9)),"-")</f>
        <v>1582</v>
      </c>
      <c r="K9" s="9" cm="1">
        <f t="array" ref="K9">_xlfn._xlws.FILTER(Tabel2[n° releve cpteur
mois de production],(Tabel2[prod /mois]=L9)*(YEAR(Tabel2[n° releve cpteur
mois de production])=H9))</f>
        <v>44348</v>
      </c>
      <c r="L9" cm="1">
        <f t="array" ref="L9">IFERROR(MAX(_xlfn._xlws.FILTER(Tabel2[prod /mois],YEAR(Tabel2[n° releve cpteur
mois de production])=H9)),"-")</f>
        <v>14749</v>
      </c>
    </row>
    <row r="10" spans="1:12" x14ac:dyDescent="0.2">
      <c r="A10" s="1">
        <v>43070</v>
      </c>
      <c r="B10" s="2">
        <f>C10-C9</f>
        <v>2150</v>
      </c>
      <c r="C10" s="3">
        <f>SUM(D10:F10)</f>
        <v>95800</v>
      </c>
      <c r="D10" s="3">
        <v>0</v>
      </c>
      <c r="E10" s="3">
        <v>82000</v>
      </c>
      <c r="F10" s="3">
        <v>13800</v>
      </c>
      <c r="H10">
        <v>2022</v>
      </c>
      <c r="I10" s="9" cm="1">
        <f t="array" ref="I10">_xlfn._xlws.FILTER(Tabel2[n° releve cpteur
mois de production],(Tabel2[prod /mois]=J10)*(YEAR(Tabel2[n° releve cpteur
mois de production])=H10))</f>
        <v>44896</v>
      </c>
      <c r="J10" cm="1">
        <f t="array" ref="J10">IFERROR(MIN(_xlfn._xlws.FILTER(Tabel2[prod /mois],YEAR(Tabel2[n° releve cpteur
mois de production])=H10)),"-")</f>
        <v>2041</v>
      </c>
      <c r="K10" s="9" cm="1">
        <f t="array" ref="K10">_xlfn._xlws.FILTER(Tabel2[n° releve cpteur
mois de production],(Tabel2[prod /mois]=L10)*(YEAR(Tabel2[n° releve cpteur
mois de production])=H10))</f>
        <v>44743</v>
      </c>
      <c r="L10" cm="1">
        <f t="array" ref="L10">IFERROR(MAX(_xlfn._xlws.FILTER(Tabel2[prod /mois],YEAR(Tabel2[n° releve cpteur
mois de production])=H10)),"-")</f>
        <v>16125</v>
      </c>
    </row>
    <row r="11" spans="1:12" x14ac:dyDescent="0.2">
      <c r="A11" s="1">
        <v>43101</v>
      </c>
      <c r="B11" s="2">
        <f>C11-C10</f>
        <v>2177</v>
      </c>
      <c r="C11" s="3">
        <f>SUM(D11:F11)</f>
        <v>97977</v>
      </c>
      <c r="D11" s="3">
        <v>638</v>
      </c>
      <c r="E11" s="3">
        <v>83113</v>
      </c>
      <c r="F11" s="3">
        <v>14226</v>
      </c>
      <c r="H11">
        <v>2023</v>
      </c>
      <c r="I11" s="9" cm="1">
        <f t="array" ref="I11">_xlfn._xlws.FILTER(Tabel2[n° releve cpteur
mois de production],(Tabel2[prod /mois]=J11)*(YEAR(Tabel2[n° releve cpteur
mois de production])=H11))</f>
        <v>44927</v>
      </c>
      <c r="J11" cm="1">
        <f t="array" ref="J11">IFERROR(MIN(_xlfn._xlws.FILTER(Tabel2[prod /mois],YEAR(Tabel2[n° releve cpteur
mois de production])=H11)),"-")</f>
        <v>2406</v>
      </c>
      <c r="K11" s="9" cm="1">
        <f t="array" ref="K11">_xlfn._xlws.FILTER(Tabel2[n° releve cpteur
mois de production],(Tabel2[prod /mois]=L11)*(YEAR(Tabel2[n° releve cpteur
mois de production])=H11))</f>
        <v>45108</v>
      </c>
      <c r="L11" cm="1">
        <f t="array" ref="L11">IFERROR(MAX(_xlfn._xlws.FILTER(Tabel2[prod /mois],YEAR(Tabel2[n° releve cpteur
mois de production])=H11)),"-")</f>
        <v>14732</v>
      </c>
    </row>
    <row r="12" spans="1:12" x14ac:dyDescent="0.2">
      <c r="A12" s="1">
        <v>43132</v>
      </c>
      <c r="B12" s="2">
        <f>C12-C11</f>
        <v>4474</v>
      </c>
      <c r="C12" s="3">
        <f>SUM(D12:F12)</f>
        <v>102451</v>
      </c>
      <c r="D12" s="3">
        <v>1247</v>
      </c>
      <c r="E12" s="3">
        <v>86417</v>
      </c>
      <c r="F12" s="3">
        <v>14787</v>
      </c>
      <c r="H12">
        <v>2024</v>
      </c>
      <c r="I12" s="9" cm="1">
        <f t="array" ref="I12">_xlfn._xlws.FILTER(Tabel2[n° releve cpteur
mois de production],(Tabel2[prod /mois]=J12)*(YEAR(Tabel2[n° releve cpteur
mois de production])=H12))</f>
        <v>45627</v>
      </c>
      <c r="J12" cm="1">
        <f t="array" ref="J12">IFERROR(MIN(_xlfn._xlws.FILTER(Tabel2[prod /mois],YEAR(Tabel2[n° releve cpteur
mois de production])=H12)),"-")</f>
        <v>2436</v>
      </c>
      <c r="K12" s="9" cm="1">
        <f t="array" ref="K12">_xlfn._xlws.FILTER(Tabel2[n° releve cpteur
mois de production],(Tabel2[prod /mois]=L12)*(YEAR(Tabel2[n° releve cpteur
mois de production])=H12))</f>
        <v>45474</v>
      </c>
      <c r="L12" cm="1">
        <f t="array" ref="L12">IFERROR(MAX(_xlfn._xlws.FILTER(Tabel2[prod /mois],YEAR(Tabel2[n° releve cpteur
mois de production])=H12)),"-")</f>
        <v>13783</v>
      </c>
    </row>
    <row r="13" spans="1:12" x14ac:dyDescent="0.2">
      <c r="A13" s="1">
        <v>43160</v>
      </c>
      <c r="B13" s="2">
        <f>C13-C12</f>
        <v>7759</v>
      </c>
      <c r="C13" s="3">
        <f>SUM(D13:F13)</f>
        <v>110210</v>
      </c>
      <c r="D13" s="2">
        <v>1247</v>
      </c>
      <c r="E13" s="2">
        <v>93374</v>
      </c>
      <c r="F13" s="2">
        <v>15589</v>
      </c>
      <c r="H13">
        <v>2025</v>
      </c>
      <c r="I13" s="9" cm="1">
        <f t="array" ref="I13">_xlfn._xlws.FILTER(Tabel2[n° releve cpteur
mois de production],(Tabel2[prod /mois]=J13)*(YEAR(Tabel2[n° releve cpteur
mois de production])=H13))</f>
        <v>45658</v>
      </c>
      <c r="J13" cm="1">
        <f t="array" ref="J13">IFERROR(MIN(_xlfn._xlws.FILTER(Tabel2[prod /mois],YEAR(Tabel2[n° releve cpteur
mois de production])=H13)),"-")</f>
        <v>3233</v>
      </c>
      <c r="K13" s="9" cm="1">
        <f t="array" ref="K13">_xlfn._xlws.FILTER(Tabel2[n° releve cpteur
mois de production],(Tabel2[prod /mois]=L13)*(YEAR(Tabel2[n° releve cpteur
mois de production])=H13))</f>
        <v>45839</v>
      </c>
      <c r="L13" cm="1">
        <f t="array" ref="L13">IFERROR(MAX(_xlfn._xlws.FILTER(Tabel2[prod /mois],YEAR(Tabel2[n° releve cpteur
mois de production])=H13)),"-")</f>
        <v>13908</v>
      </c>
    </row>
    <row r="14" spans="1:12" x14ac:dyDescent="0.2">
      <c r="A14" s="1">
        <v>43191</v>
      </c>
      <c r="B14" s="2">
        <f>C14-C13</f>
        <v>12659</v>
      </c>
      <c r="C14" s="3">
        <f>SUM(D14:F14)</f>
        <v>122869</v>
      </c>
      <c r="D14" s="2">
        <v>1247</v>
      </c>
      <c r="E14" s="2">
        <v>103921</v>
      </c>
      <c r="F14" s="2">
        <v>17701</v>
      </c>
    </row>
    <row r="15" spans="1:12" x14ac:dyDescent="0.2">
      <c r="A15" s="1">
        <v>43221</v>
      </c>
      <c r="B15" s="2">
        <f>C15-C14</f>
        <v>13518</v>
      </c>
      <c r="C15" s="3">
        <f>SUM(D15:F15)</f>
        <v>136387</v>
      </c>
      <c r="D15" s="2">
        <v>1247</v>
      </c>
      <c r="E15" s="2">
        <v>115854</v>
      </c>
      <c r="F15" s="2">
        <v>19286</v>
      </c>
    </row>
    <row r="16" spans="1:12" x14ac:dyDescent="0.2">
      <c r="A16" s="1">
        <v>43252</v>
      </c>
      <c r="B16" s="2">
        <f>C16-C15</f>
        <v>17019</v>
      </c>
      <c r="C16" s="3">
        <f>SUM(D16:F16)</f>
        <v>153406</v>
      </c>
      <c r="D16" s="2">
        <v>1247</v>
      </c>
      <c r="E16" s="2">
        <v>130805</v>
      </c>
      <c r="F16" s="2">
        <v>21354</v>
      </c>
    </row>
    <row r="17" spans="1:6" x14ac:dyDescent="0.2">
      <c r="A17" s="1">
        <v>43282</v>
      </c>
      <c r="B17" s="2">
        <f>C17-C16</f>
        <v>17528</v>
      </c>
      <c r="C17" s="3">
        <f>SUM(D17:F17)</f>
        <v>170934</v>
      </c>
      <c r="D17" s="2">
        <v>1247</v>
      </c>
      <c r="E17" s="2">
        <v>145459</v>
      </c>
      <c r="F17" s="2">
        <v>24228</v>
      </c>
    </row>
    <row r="18" spans="1:6" x14ac:dyDescent="0.2">
      <c r="A18" s="1">
        <v>43313</v>
      </c>
      <c r="B18" s="2">
        <f>C18-C17</f>
        <v>14125</v>
      </c>
      <c r="C18" s="3">
        <f>SUM(D18:F18)</f>
        <v>185059</v>
      </c>
      <c r="D18" s="2">
        <v>1247</v>
      </c>
      <c r="E18" s="2">
        <v>157472</v>
      </c>
      <c r="F18" s="2">
        <v>26340</v>
      </c>
    </row>
    <row r="19" spans="1:6" x14ac:dyDescent="0.2">
      <c r="A19" s="1">
        <v>43344</v>
      </c>
      <c r="B19" s="2">
        <f>C19-C18</f>
        <v>10563</v>
      </c>
      <c r="C19" s="3">
        <f>SUM(D19:F19)</f>
        <v>195622</v>
      </c>
      <c r="D19" s="2">
        <v>1247</v>
      </c>
      <c r="E19" s="2">
        <v>166342</v>
      </c>
      <c r="F19" s="2">
        <v>28033</v>
      </c>
    </row>
    <row r="20" spans="1:6" x14ac:dyDescent="0.2">
      <c r="A20" s="1">
        <v>43374</v>
      </c>
      <c r="B20" s="2">
        <f>C20-C19</f>
        <v>5958</v>
      </c>
      <c r="C20" s="3">
        <f>SUM(D20:F20)</f>
        <v>201580</v>
      </c>
      <c r="D20" s="2">
        <v>1247</v>
      </c>
      <c r="E20" s="2">
        <v>171728</v>
      </c>
      <c r="F20" s="2">
        <v>28605</v>
      </c>
    </row>
    <row r="21" spans="1:6" x14ac:dyDescent="0.2">
      <c r="A21" s="1">
        <v>43405</v>
      </c>
      <c r="B21" s="2">
        <f>C21-C20</f>
        <v>3582</v>
      </c>
      <c r="C21" s="3">
        <f>SUM(D21:F21)</f>
        <v>205162</v>
      </c>
      <c r="D21" s="2">
        <v>1247</v>
      </c>
      <c r="E21" s="2">
        <v>174734</v>
      </c>
      <c r="F21" s="2">
        <v>29181</v>
      </c>
    </row>
    <row r="22" spans="1:6" x14ac:dyDescent="0.2">
      <c r="A22" s="1">
        <v>43435</v>
      </c>
      <c r="B22" s="2">
        <f>C22-C21</f>
        <v>2430</v>
      </c>
      <c r="C22" s="3">
        <f>SUM(D22:F22)</f>
        <v>207592</v>
      </c>
      <c r="D22" s="2">
        <v>1624</v>
      </c>
      <c r="E22" s="2">
        <v>176469</v>
      </c>
      <c r="F22" s="2">
        <v>29499</v>
      </c>
    </row>
    <row r="23" spans="1:6" x14ac:dyDescent="0.2">
      <c r="A23" s="1">
        <v>43466</v>
      </c>
      <c r="B23" s="2">
        <f>C23-C22</f>
        <v>2793</v>
      </c>
      <c r="C23" s="3">
        <f>SUM(D23:F23)</f>
        <v>210385</v>
      </c>
      <c r="D23" s="2">
        <v>2052</v>
      </c>
      <c r="E23" s="2">
        <v>178597</v>
      </c>
      <c r="F23" s="2">
        <v>29736</v>
      </c>
    </row>
    <row r="24" spans="1:6" x14ac:dyDescent="0.2">
      <c r="A24" s="1">
        <v>43497</v>
      </c>
      <c r="B24" s="2">
        <f>C24-C23</f>
        <v>6520</v>
      </c>
      <c r="C24" s="3">
        <f>SUM(D24:F24)</f>
        <v>216905</v>
      </c>
      <c r="D24" s="2">
        <v>3164</v>
      </c>
      <c r="E24" s="2">
        <v>183242</v>
      </c>
      <c r="F24" s="2">
        <v>30499</v>
      </c>
    </row>
    <row r="25" spans="1:6" x14ac:dyDescent="0.2">
      <c r="A25" s="1">
        <v>43525</v>
      </c>
      <c r="B25" s="2">
        <f>C25-C24</f>
        <v>10028</v>
      </c>
      <c r="C25" s="3">
        <f>SUM(D25:F25)</f>
        <v>226933</v>
      </c>
      <c r="D25" s="2">
        <v>3164</v>
      </c>
      <c r="E25" s="2">
        <v>191570</v>
      </c>
      <c r="F25" s="2">
        <v>32199</v>
      </c>
    </row>
    <row r="26" spans="1:6" x14ac:dyDescent="0.2">
      <c r="A26" s="1">
        <v>43556</v>
      </c>
      <c r="B26" s="2">
        <f>C26-C25</f>
        <v>11905</v>
      </c>
      <c r="C26" s="3">
        <f>SUM(D26:F26)</f>
        <v>238838</v>
      </c>
      <c r="D26" s="2">
        <v>3164</v>
      </c>
      <c r="E26" s="2">
        <v>203475</v>
      </c>
      <c r="F26" s="2">
        <v>32199</v>
      </c>
    </row>
    <row r="27" spans="1:6" x14ac:dyDescent="0.2">
      <c r="A27" s="1">
        <v>43586</v>
      </c>
      <c r="B27" s="2">
        <f>C27-C26</f>
        <v>13807</v>
      </c>
      <c r="C27" s="3">
        <f>SUM(D27:F27)</f>
        <v>252645</v>
      </c>
      <c r="D27" s="2">
        <v>3164</v>
      </c>
      <c r="E27" s="2">
        <v>217282</v>
      </c>
      <c r="F27" s="2">
        <v>32199</v>
      </c>
    </row>
    <row r="28" spans="1:6" x14ac:dyDescent="0.2">
      <c r="A28" s="1">
        <v>43617</v>
      </c>
      <c r="B28" s="2">
        <f>C28-C27</f>
        <v>16375</v>
      </c>
      <c r="C28" s="3">
        <f>SUM(D28:F28)</f>
        <v>269020</v>
      </c>
      <c r="D28" s="2">
        <v>3164</v>
      </c>
      <c r="E28" s="2">
        <v>233657</v>
      </c>
      <c r="F28" s="2">
        <v>32199</v>
      </c>
    </row>
    <row r="29" spans="1:6" x14ac:dyDescent="0.2">
      <c r="A29" s="1">
        <v>43647</v>
      </c>
      <c r="B29" s="2">
        <f>C29-C28</f>
        <v>16423</v>
      </c>
      <c r="C29" s="3">
        <f>SUM(D29:F29)</f>
        <v>285443</v>
      </c>
      <c r="D29" s="2">
        <v>3164</v>
      </c>
      <c r="E29" s="2">
        <v>250080</v>
      </c>
      <c r="F29" s="2">
        <v>32199</v>
      </c>
    </row>
    <row r="30" spans="1:6" x14ac:dyDescent="0.2">
      <c r="A30" s="1">
        <v>43678</v>
      </c>
      <c r="B30" s="2">
        <f>C30-C29</f>
        <v>13802</v>
      </c>
      <c r="C30" s="3">
        <f>SUM(D30:F30)</f>
        <v>299245</v>
      </c>
      <c r="D30" s="2">
        <v>3164</v>
      </c>
      <c r="E30" s="2">
        <v>263882</v>
      </c>
      <c r="F30" s="2">
        <v>32199</v>
      </c>
    </row>
    <row r="31" spans="1:6" x14ac:dyDescent="0.2">
      <c r="A31" s="1">
        <v>43709</v>
      </c>
      <c r="B31" s="2">
        <f>C31-C30</f>
        <v>10534</v>
      </c>
      <c r="C31" s="3">
        <f>SUM(D31:F31)</f>
        <v>309779</v>
      </c>
      <c r="D31" s="2">
        <v>3164</v>
      </c>
      <c r="E31" s="2">
        <v>274416</v>
      </c>
      <c r="F31" s="2">
        <v>32199</v>
      </c>
    </row>
    <row r="32" spans="1:6" x14ac:dyDescent="0.2">
      <c r="A32" s="1">
        <v>43739</v>
      </c>
      <c r="B32" s="2">
        <f>C32-C31</f>
        <v>6739</v>
      </c>
      <c r="C32" s="3">
        <f>SUM(D32:F32)</f>
        <v>316518</v>
      </c>
      <c r="D32" s="2">
        <v>3164</v>
      </c>
      <c r="E32" s="2">
        <v>281155</v>
      </c>
      <c r="F32" s="2">
        <v>32199</v>
      </c>
    </row>
    <row r="33" spans="1:6" x14ac:dyDescent="0.2">
      <c r="A33" s="1">
        <v>43770</v>
      </c>
      <c r="B33" s="2">
        <f>C33-C32</f>
        <v>3284</v>
      </c>
      <c r="C33" s="3">
        <f>SUM(D33:F33)</f>
        <v>319802</v>
      </c>
      <c r="D33" s="2">
        <v>3164</v>
      </c>
      <c r="E33" s="2">
        <v>284439</v>
      </c>
      <c r="F33" s="2">
        <v>32199</v>
      </c>
    </row>
    <row r="34" spans="1:6" x14ac:dyDescent="0.2">
      <c r="A34" s="1">
        <v>43800</v>
      </c>
      <c r="B34" s="2">
        <f>C34-C33</f>
        <v>2510</v>
      </c>
      <c r="C34" s="3">
        <f>SUM(D34:F34)</f>
        <v>322312</v>
      </c>
      <c r="D34" s="2">
        <v>3543</v>
      </c>
      <c r="E34" s="2">
        <v>286570</v>
      </c>
      <c r="F34" s="2">
        <v>32199</v>
      </c>
    </row>
    <row r="35" spans="1:6" x14ac:dyDescent="0.2">
      <c r="A35" s="1">
        <v>43831</v>
      </c>
      <c r="B35" s="2">
        <f>C35-C34</f>
        <v>3959</v>
      </c>
      <c r="C35" s="3">
        <f>SUM(D35:F35)</f>
        <v>326271</v>
      </c>
      <c r="D35" s="2">
        <v>4168</v>
      </c>
      <c r="E35" s="2">
        <v>289904</v>
      </c>
      <c r="F35" s="2">
        <v>32199</v>
      </c>
    </row>
    <row r="36" spans="1:6" x14ac:dyDescent="0.2">
      <c r="A36" s="1">
        <v>43862</v>
      </c>
      <c r="B36" s="2">
        <f>C36-C35</f>
        <v>5252</v>
      </c>
      <c r="C36" s="3">
        <f>SUM(D36:F36)</f>
        <v>331523</v>
      </c>
      <c r="D36" s="2">
        <v>5017</v>
      </c>
      <c r="E36" s="2">
        <v>294307</v>
      </c>
      <c r="F36" s="2">
        <v>32199</v>
      </c>
    </row>
    <row r="37" spans="1:6" x14ac:dyDescent="0.2">
      <c r="A37" s="1">
        <v>43891</v>
      </c>
      <c r="B37" s="2">
        <f>C37-C36</f>
        <v>10073</v>
      </c>
      <c r="C37" s="3">
        <f>SUM(D37:F37)</f>
        <v>341596</v>
      </c>
      <c r="D37" s="2">
        <v>5017</v>
      </c>
      <c r="E37" s="2">
        <v>304380</v>
      </c>
      <c r="F37" s="2">
        <v>32199</v>
      </c>
    </row>
    <row r="38" spans="1:6" x14ac:dyDescent="0.2">
      <c r="A38" s="1">
        <v>43922</v>
      </c>
      <c r="B38" s="2">
        <f>C38-C37</f>
        <v>12275</v>
      </c>
      <c r="C38" s="3">
        <f>SUM(D38:F38)</f>
        <v>353871</v>
      </c>
      <c r="D38" s="2">
        <v>5017</v>
      </c>
      <c r="E38" s="2">
        <v>316655</v>
      </c>
      <c r="F38" s="2">
        <v>32199</v>
      </c>
    </row>
    <row r="39" spans="1:6" x14ac:dyDescent="0.2">
      <c r="A39" s="1">
        <v>43952</v>
      </c>
      <c r="B39" s="2">
        <f>C39-C38</f>
        <v>13972</v>
      </c>
      <c r="C39" s="3">
        <f>SUM(D39:F39)</f>
        <v>367843</v>
      </c>
      <c r="D39" s="2">
        <v>5017</v>
      </c>
      <c r="E39" s="2">
        <v>330627</v>
      </c>
      <c r="F39" s="2">
        <v>32199</v>
      </c>
    </row>
    <row r="40" spans="1:6" x14ac:dyDescent="0.2">
      <c r="A40" s="1">
        <v>43983</v>
      </c>
      <c r="B40" s="2">
        <f>9841+2450</f>
        <v>12291</v>
      </c>
      <c r="C40" s="3"/>
      <c r="D40" s="2"/>
      <c r="E40" s="2"/>
      <c r="F40" s="2"/>
    </row>
    <row r="41" spans="1:6" x14ac:dyDescent="0.2">
      <c r="A41" s="1">
        <v>44013</v>
      </c>
      <c r="B41" s="2">
        <v>15050</v>
      </c>
      <c r="C41" s="3"/>
      <c r="D41" s="2"/>
      <c r="E41" s="2"/>
      <c r="F41" s="2"/>
    </row>
    <row r="42" spans="1:6" x14ac:dyDescent="0.2">
      <c r="A42" s="1">
        <v>44044</v>
      </c>
      <c r="B42" s="2">
        <v>12795</v>
      </c>
      <c r="C42" s="3"/>
      <c r="D42" s="2"/>
      <c r="E42" s="2"/>
      <c r="F42" s="2"/>
    </row>
    <row r="43" spans="1:6" x14ac:dyDescent="0.2">
      <c r="A43" s="1">
        <v>44075</v>
      </c>
      <c r="B43">
        <v>5375</v>
      </c>
      <c r="C43" s="3"/>
      <c r="D43" s="2"/>
      <c r="E43" s="2"/>
      <c r="F43" s="2"/>
    </row>
    <row r="44" spans="1:6" x14ac:dyDescent="0.2">
      <c r="A44" s="1">
        <v>44105</v>
      </c>
      <c r="B44" s="2">
        <v>5375</v>
      </c>
      <c r="C44" s="3"/>
      <c r="D44" s="2"/>
      <c r="E44" s="2"/>
      <c r="F44" s="2"/>
    </row>
    <row r="45" spans="1:6" x14ac:dyDescent="0.2">
      <c r="A45" s="1">
        <v>44136</v>
      </c>
      <c r="B45" s="2">
        <v>3922</v>
      </c>
      <c r="C45" s="3"/>
      <c r="D45" s="2"/>
      <c r="E45" s="2"/>
      <c r="F45" s="2"/>
    </row>
    <row r="46" spans="1:6" x14ac:dyDescent="0.2">
      <c r="A46" s="1">
        <v>44166</v>
      </c>
      <c r="B46" s="2">
        <v>1940</v>
      </c>
      <c r="C46" s="3"/>
      <c r="D46" s="2"/>
      <c r="E46" s="2"/>
      <c r="F46" s="2"/>
    </row>
    <row r="47" spans="1:6" x14ac:dyDescent="0.2">
      <c r="A47" s="1">
        <v>44197</v>
      </c>
      <c r="B47" s="2">
        <v>5456</v>
      </c>
      <c r="C47" s="3"/>
      <c r="D47" s="2"/>
      <c r="E47" s="2"/>
      <c r="F47" s="2"/>
    </row>
    <row r="48" spans="1:6" x14ac:dyDescent="0.2">
      <c r="A48" s="1">
        <v>44228</v>
      </c>
      <c r="B48" s="2">
        <v>5457</v>
      </c>
      <c r="C48" s="3"/>
      <c r="D48" s="2"/>
      <c r="E48" s="2"/>
      <c r="F48" s="2"/>
    </row>
    <row r="49" spans="1:6" x14ac:dyDescent="0.2">
      <c r="A49" s="1">
        <v>44256</v>
      </c>
      <c r="B49" s="2">
        <v>5456</v>
      </c>
      <c r="C49" s="3"/>
      <c r="D49" s="2"/>
      <c r="E49" s="2"/>
      <c r="F49" s="2"/>
    </row>
    <row r="50" spans="1:6" x14ac:dyDescent="0.2">
      <c r="A50" s="1">
        <v>44287</v>
      </c>
      <c r="B50" s="2">
        <v>11915</v>
      </c>
      <c r="C50" s="3"/>
      <c r="D50" s="2"/>
      <c r="E50" s="2"/>
      <c r="F50" s="2"/>
    </row>
    <row r="51" spans="1:6" x14ac:dyDescent="0.2">
      <c r="A51" s="1">
        <v>44317</v>
      </c>
      <c r="B51" s="2">
        <v>13086</v>
      </c>
      <c r="C51" s="3"/>
      <c r="D51" s="2"/>
      <c r="E51" s="2"/>
      <c r="F51" s="2"/>
    </row>
    <row r="52" spans="1:6" x14ac:dyDescent="0.2">
      <c r="A52" s="1">
        <v>44348</v>
      </c>
      <c r="B52" s="2">
        <v>14749</v>
      </c>
      <c r="C52" s="3"/>
      <c r="D52" s="2"/>
      <c r="E52" s="2"/>
      <c r="F52" s="2"/>
    </row>
    <row r="53" spans="1:6" x14ac:dyDescent="0.2">
      <c r="A53" s="1">
        <v>44378</v>
      </c>
      <c r="B53" s="2">
        <v>13240</v>
      </c>
      <c r="C53" s="3"/>
      <c r="D53" s="2"/>
      <c r="E53" s="2"/>
      <c r="F53" s="2"/>
    </row>
    <row r="54" spans="1:6" x14ac:dyDescent="0.2">
      <c r="A54" s="1">
        <v>44409</v>
      </c>
      <c r="B54" s="2">
        <v>13167</v>
      </c>
      <c r="C54" s="3"/>
      <c r="D54" s="2"/>
      <c r="E54" s="2"/>
      <c r="F54" s="2"/>
    </row>
    <row r="55" spans="1:6" x14ac:dyDescent="0.2">
      <c r="A55" s="1">
        <v>44440</v>
      </c>
      <c r="B55" s="2">
        <v>9162</v>
      </c>
      <c r="C55" s="3"/>
      <c r="D55" s="2"/>
      <c r="E55" s="2"/>
      <c r="F55" s="2"/>
    </row>
    <row r="56" spans="1:6" x14ac:dyDescent="0.2">
      <c r="A56" s="1">
        <v>44470</v>
      </c>
      <c r="B56" s="2">
        <v>7278</v>
      </c>
      <c r="C56" s="3"/>
      <c r="D56" s="2"/>
      <c r="E56" s="2"/>
      <c r="F56" s="2"/>
    </row>
    <row r="57" spans="1:6" x14ac:dyDescent="0.2">
      <c r="A57" s="1">
        <v>44501</v>
      </c>
      <c r="B57" s="2">
        <v>2750</v>
      </c>
      <c r="C57" s="3"/>
      <c r="D57" s="2"/>
      <c r="E57" s="2"/>
      <c r="F57" s="2"/>
    </row>
    <row r="58" spans="1:6" x14ac:dyDescent="0.2">
      <c r="A58" s="1">
        <v>44531</v>
      </c>
      <c r="B58" s="2">
        <v>1582</v>
      </c>
      <c r="C58" s="3"/>
      <c r="D58" s="2"/>
      <c r="E58" s="2"/>
      <c r="F58" s="2"/>
    </row>
    <row r="59" spans="1:6" x14ac:dyDescent="0.2">
      <c r="A59" s="1">
        <v>44562</v>
      </c>
      <c r="B59" s="2">
        <v>3912</v>
      </c>
      <c r="C59" s="3"/>
      <c r="D59" s="2"/>
      <c r="E59" s="2"/>
      <c r="F59" s="2"/>
    </row>
    <row r="60" spans="1:6" x14ac:dyDescent="0.2">
      <c r="A60" s="1">
        <v>44593</v>
      </c>
      <c r="B60" s="2">
        <v>6141</v>
      </c>
      <c r="C60" s="3"/>
      <c r="D60" s="2"/>
      <c r="E60" s="2"/>
      <c r="F60" s="2"/>
    </row>
    <row r="61" spans="1:6" x14ac:dyDescent="0.2">
      <c r="A61" s="1">
        <v>44621</v>
      </c>
      <c r="B61" s="2">
        <v>8914</v>
      </c>
    </row>
    <row r="62" spans="1:6" x14ac:dyDescent="0.2">
      <c r="A62" s="1">
        <v>44652</v>
      </c>
      <c r="B62" s="2">
        <v>10989</v>
      </c>
    </row>
    <row r="63" spans="1:6" x14ac:dyDescent="0.2">
      <c r="A63" s="1">
        <v>44682</v>
      </c>
      <c r="B63" s="2">
        <v>14668</v>
      </c>
    </row>
    <row r="64" spans="1:6" x14ac:dyDescent="0.2">
      <c r="A64" s="1">
        <v>44713</v>
      </c>
      <c r="B64" s="2">
        <v>14082</v>
      </c>
    </row>
    <row r="65" spans="1:2" x14ac:dyDescent="0.2">
      <c r="A65" s="1">
        <v>44743</v>
      </c>
      <c r="B65" s="2">
        <v>16125</v>
      </c>
    </row>
    <row r="66" spans="1:2" x14ac:dyDescent="0.2">
      <c r="A66" s="1">
        <v>44774</v>
      </c>
      <c r="B66" s="2">
        <v>13158</v>
      </c>
    </row>
    <row r="67" spans="1:2" x14ac:dyDescent="0.2">
      <c r="A67" s="1">
        <v>44805</v>
      </c>
      <c r="B67" s="2">
        <v>9621</v>
      </c>
    </row>
    <row r="68" spans="1:2" x14ac:dyDescent="0.2">
      <c r="A68" s="1">
        <v>44835</v>
      </c>
      <c r="B68" s="2">
        <v>6486</v>
      </c>
    </row>
    <row r="69" spans="1:2" x14ac:dyDescent="0.2">
      <c r="A69" s="1">
        <v>44866</v>
      </c>
      <c r="B69" s="2">
        <v>3406</v>
      </c>
    </row>
    <row r="70" spans="1:2" x14ac:dyDescent="0.2">
      <c r="A70" s="1">
        <v>44896</v>
      </c>
      <c r="B70" s="2">
        <v>2041</v>
      </c>
    </row>
    <row r="71" spans="1:2" x14ac:dyDescent="0.2">
      <c r="A71" s="1">
        <v>44927</v>
      </c>
      <c r="B71" s="2">
        <v>2406</v>
      </c>
    </row>
    <row r="72" spans="1:2" x14ac:dyDescent="0.2">
      <c r="A72" s="1">
        <v>44958</v>
      </c>
      <c r="B72" s="2">
        <v>6137</v>
      </c>
    </row>
    <row r="73" spans="1:2" x14ac:dyDescent="0.2">
      <c r="A73" s="1">
        <v>44986</v>
      </c>
      <c r="B73" s="2">
        <v>7376</v>
      </c>
    </row>
    <row r="74" spans="1:2" x14ac:dyDescent="0.2">
      <c r="A74" s="1">
        <v>45017</v>
      </c>
      <c r="B74" s="2">
        <v>10033</v>
      </c>
    </row>
    <row r="75" spans="1:2" x14ac:dyDescent="0.2">
      <c r="A75" s="1">
        <v>45047</v>
      </c>
      <c r="B75" s="2">
        <v>11862</v>
      </c>
    </row>
    <row r="76" spans="1:2" x14ac:dyDescent="0.2">
      <c r="A76" s="1">
        <v>45078</v>
      </c>
      <c r="B76" s="2">
        <v>13379</v>
      </c>
    </row>
    <row r="77" spans="1:2" x14ac:dyDescent="0.2">
      <c r="A77" s="1">
        <v>45108</v>
      </c>
      <c r="B77" s="2">
        <v>14732</v>
      </c>
    </row>
    <row r="78" spans="1:2" x14ac:dyDescent="0.2">
      <c r="A78" s="1">
        <v>45139</v>
      </c>
      <c r="B78" s="2">
        <v>12199</v>
      </c>
    </row>
    <row r="79" spans="1:2" x14ac:dyDescent="0.2">
      <c r="A79" s="1">
        <v>45170</v>
      </c>
      <c r="B79" s="2">
        <v>9659</v>
      </c>
    </row>
    <row r="80" spans="1:2" x14ac:dyDescent="0.2">
      <c r="A80" s="1">
        <v>45200</v>
      </c>
      <c r="B80" s="2">
        <v>6241</v>
      </c>
    </row>
    <row r="81" spans="1:2" x14ac:dyDescent="0.2">
      <c r="A81" s="1">
        <v>45231</v>
      </c>
      <c r="B81" s="2">
        <v>2855</v>
      </c>
    </row>
    <row r="82" spans="1:2" x14ac:dyDescent="0.2">
      <c r="A82" s="1">
        <v>45261</v>
      </c>
      <c r="B82" s="2">
        <v>2566</v>
      </c>
    </row>
    <row r="83" spans="1:2" x14ac:dyDescent="0.2">
      <c r="A83" s="1">
        <v>45292</v>
      </c>
      <c r="B83" s="2">
        <v>2805</v>
      </c>
    </row>
    <row r="84" spans="1:2" x14ac:dyDescent="0.2">
      <c r="A84" s="1">
        <v>45323</v>
      </c>
      <c r="B84" s="2">
        <v>4644</v>
      </c>
    </row>
    <row r="85" spans="1:2" x14ac:dyDescent="0.2">
      <c r="A85" s="1">
        <v>45352</v>
      </c>
      <c r="B85" s="2">
        <v>7497</v>
      </c>
    </row>
    <row r="86" spans="1:2" x14ac:dyDescent="0.2">
      <c r="A86" s="1">
        <v>45383</v>
      </c>
      <c r="B86" s="2">
        <v>9520</v>
      </c>
    </row>
    <row r="87" spans="1:2" x14ac:dyDescent="0.2">
      <c r="A87" s="1">
        <v>45413</v>
      </c>
      <c r="B87" s="2">
        <v>10778</v>
      </c>
    </row>
    <row r="88" spans="1:2" x14ac:dyDescent="0.2">
      <c r="A88" s="1">
        <v>45444</v>
      </c>
      <c r="B88" s="2">
        <v>11689</v>
      </c>
    </row>
    <row r="89" spans="1:2" x14ac:dyDescent="0.2">
      <c r="A89" s="1">
        <v>45474</v>
      </c>
      <c r="B89" s="2">
        <v>13783</v>
      </c>
    </row>
    <row r="90" spans="1:2" x14ac:dyDescent="0.2">
      <c r="A90" s="1">
        <v>45505</v>
      </c>
      <c r="B90" s="2">
        <v>12361</v>
      </c>
    </row>
    <row r="91" spans="1:2" x14ac:dyDescent="0.2">
      <c r="A91" s="1">
        <v>45536</v>
      </c>
      <c r="B91" s="2">
        <v>7658</v>
      </c>
    </row>
    <row r="92" spans="1:2" x14ac:dyDescent="0.2">
      <c r="A92" s="1">
        <v>45566</v>
      </c>
      <c r="B92" s="2">
        <v>5573</v>
      </c>
    </row>
    <row r="93" spans="1:2" x14ac:dyDescent="0.2">
      <c r="A93" s="1">
        <v>45597</v>
      </c>
      <c r="B93" s="2">
        <v>3662</v>
      </c>
    </row>
    <row r="94" spans="1:2" x14ac:dyDescent="0.2">
      <c r="A94" s="1">
        <v>45627</v>
      </c>
      <c r="B94" s="2">
        <v>2436</v>
      </c>
    </row>
    <row r="95" spans="1:2" x14ac:dyDescent="0.2">
      <c r="A95" s="1">
        <v>45658</v>
      </c>
      <c r="B95" s="2">
        <v>3233</v>
      </c>
    </row>
    <row r="96" spans="1:2" x14ac:dyDescent="0.2">
      <c r="A96" s="1">
        <v>45689</v>
      </c>
      <c r="B96" s="2">
        <v>4608</v>
      </c>
    </row>
    <row r="97" spans="1:2" x14ac:dyDescent="0.2">
      <c r="A97" s="1">
        <v>45717</v>
      </c>
      <c r="B97" s="2">
        <v>7825</v>
      </c>
    </row>
    <row r="98" spans="1:2" x14ac:dyDescent="0.2">
      <c r="A98" s="1">
        <v>45748</v>
      </c>
      <c r="B98" s="2">
        <v>11206</v>
      </c>
    </row>
    <row r="99" spans="1:2" x14ac:dyDescent="0.2">
      <c r="A99" s="1">
        <v>45778</v>
      </c>
      <c r="B99" s="2">
        <v>12851</v>
      </c>
    </row>
    <row r="100" spans="1:2" x14ac:dyDescent="0.2">
      <c r="A100" s="1">
        <v>45809</v>
      </c>
      <c r="B100" s="2">
        <v>13774</v>
      </c>
    </row>
    <row r="101" spans="1:2" x14ac:dyDescent="0.2">
      <c r="A101" s="1">
        <v>45839</v>
      </c>
      <c r="B101" s="2">
        <v>13908</v>
      </c>
    </row>
    <row r="102" spans="1:2" x14ac:dyDescent="0.2">
      <c r="A102" s="1">
        <v>45870</v>
      </c>
      <c r="B102" s="2">
        <v>12140</v>
      </c>
    </row>
    <row r="103" spans="1:2" x14ac:dyDescent="0.2">
      <c r="A103" s="1">
        <v>45901</v>
      </c>
      <c r="B103" s="2">
        <v>8046</v>
      </c>
    </row>
    <row r="104" spans="1:2" x14ac:dyDescent="0.2">
      <c r="A104" s="1">
        <v>45931</v>
      </c>
      <c r="B104" s="2"/>
    </row>
    <row r="105" spans="1:2" x14ac:dyDescent="0.2">
      <c r="A105" s="1">
        <v>45962</v>
      </c>
      <c r="B105" s="2"/>
    </row>
    <row r="106" spans="1:2" x14ac:dyDescent="0.2">
      <c r="A106" s="1">
        <v>45992</v>
      </c>
      <c r="B106" s="2"/>
    </row>
    <row r="107" spans="1:2" x14ac:dyDescent="0.2">
      <c r="A107" s="1">
        <v>46023</v>
      </c>
      <c r="B107" s="2"/>
    </row>
    <row r="108" spans="1:2" x14ac:dyDescent="0.2">
      <c r="A108" s="1">
        <v>46054</v>
      </c>
      <c r="B108" s="2"/>
    </row>
    <row r="109" spans="1:2" x14ac:dyDescent="0.2">
      <c r="A109" s="1">
        <v>46082</v>
      </c>
      <c r="B109" s="2"/>
    </row>
    <row r="110" spans="1:2" x14ac:dyDescent="0.2">
      <c r="A110" s="1">
        <v>46113</v>
      </c>
      <c r="B110" s="2"/>
    </row>
    <row r="111" spans="1:2" x14ac:dyDescent="0.2">
      <c r="A111" s="1">
        <v>46143</v>
      </c>
      <c r="B111" s="2"/>
    </row>
    <row r="112" spans="1:2" x14ac:dyDescent="0.2">
      <c r="A112" s="1">
        <v>46174</v>
      </c>
      <c r="B112" s="2"/>
    </row>
    <row r="113" spans="1:2" x14ac:dyDescent="0.2">
      <c r="A113" s="1">
        <v>46204</v>
      </c>
      <c r="B113" s="2"/>
    </row>
    <row r="114" spans="1:2" x14ac:dyDescent="0.2">
      <c r="A114" s="1">
        <v>46235</v>
      </c>
    </row>
    <row r="115" spans="1:2" x14ac:dyDescent="0.2">
      <c r="A115" s="1">
        <v>46266</v>
      </c>
    </row>
    <row r="116" spans="1:2" x14ac:dyDescent="0.2">
      <c r="A116" s="1">
        <v>46296</v>
      </c>
    </row>
    <row r="117" spans="1:2" x14ac:dyDescent="0.2">
      <c r="A117" s="1">
        <v>46327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2025-10-28T12:21:00Z</dcterms:created>
  <dcterms:modified xsi:type="dcterms:W3CDTF">2025-10-28T13:02:36Z</dcterms:modified>
</cp:coreProperties>
</file>