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E513030-9631-48BB-9186-4A63A591FA42}" xr6:coauthVersionLast="47" xr6:coauthVersionMax="47" xr10:uidLastSave="{00000000-0000-0000-0000-000000000000}"/>
  <bookViews>
    <workbookView xWindow="-120" yWindow="-120" windowWidth="29040" windowHeight="15990" xr2:uid="{9DBF74DD-8C67-4B4F-B9A4-BB1B2A7147F3}"/>
  </bookViews>
  <sheets>
    <sheet name="BDD" sheetId="1" r:id="rId1"/>
    <sheet name="Liste" sheetId="2" r:id="rId2"/>
  </sheets>
  <definedNames>
    <definedName name="_xlpm.dates" hidden="1" xlm="1">#NAME?</definedName>
    <definedName name="Categories">Tabel3[Categorie]</definedName>
    <definedName name="mois">Tabel4[Mois]</definedName>
    <definedName name="Slicer_Qui">#N/A</definedName>
  </definedNames>
  <calcPr calcId="191029"/>
  <pivotCaches>
    <pivotCache cacheId="2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M5" i="1"/>
  <c r="M6" i="1"/>
  <c r="M7" i="1"/>
  <c r="M8" i="1"/>
  <c r="M9" i="1"/>
  <c r="M10" i="1"/>
  <c r="I2" i="2"/>
  <c r="L5" i="1" s="1"/>
  <c r="I3" i="2"/>
  <c r="I4" i="2"/>
  <c r="I5" i="2"/>
  <c r="L10" i="1" s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" i="2"/>
  <c r="L8" i="1" l="1"/>
  <c r="L7" i="1"/>
  <c r="L6" i="1"/>
  <c r="L9" i="1"/>
  <c r="F2" i="1" l="1"/>
  <c r="J2" i="1"/>
  <c r="I2" i="1"/>
  <c r="H2" i="1"/>
  <c r="E2" i="1"/>
</calcChain>
</file>

<file path=xl/sharedStrings.xml><?xml version="1.0" encoding="utf-8"?>
<sst xmlns="http://schemas.openxmlformats.org/spreadsheetml/2006/main" count="84" uniqueCount="52">
  <si>
    <t>Frais Fixe</t>
  </si>
  <si>
    <t>Monica</t>
  </si>
  <si>
    <t>Loc Semaine</t>
  </si>
  <si>
    <t>Loc Mensuel</t>
  </si>
  <si>
    <t>Loc Anuelle</t>
  </si>
  <si>
    <t>Liste dérulante</t>
  </si>
  <si>
    <t>AirBnB</t>
  </si>
  <si>
    <t xml:space="preserve">TripAdviasor </t>
  </si>
  <si>
    <t xml:space="preserve">Investissement </t>
  </si>
  <si>
    <t>EDP</t>
  </si>
  <si>
    <t>GAZ</t>
  </si>
  <si>
    <t>EAU</t>
  </si>
  <si>
    <t>LAVERIE</t>
  </si>
  <si>
    <t>Total</t>
  </si>
  <si>
    <t>Rentrée</t>
  </si>
  <si>
    <t>Site</t>
  </si>
  <si>
    <t>Loyer à Payer</t>
  </si>
  <si>
    <t>Mois</t>
  </si>
  <si>
    <t>Montant Inv</t>
  </si>
  <si>
    <t>Montant Frais</t>
  </si>
  <si>
    <t xml:space="preserve">     </t>
  </si>
  <si>
    <t xml:space="preserve"> </t>
  </si>
  <si>
    <t>Dépenses</t>
  </si>
  <si>
    <t>Qui</t>
  </si>
  <si>
    <t>Date</t>
  </si>
  <si>
    <t>La plage</t>
  </si>
  <si>
    <t>Olho Marihno</t>
  </si>
  <si>
    <t>Categorie</t>
  </si>
  <si>
    <t>date</t>
  </si>
  <si>
    <t>2025-Septembre</t>
  </si>
  <si>
    <t>2025-Octobre</t>
  </si>
  <si>
    <t>2025-Décembre</t>
  </si>
  <si>
    <t>date2</t>
  </si>
  <si>
    <t>2025</t>
  </si>
  <si>
    <t>Totaal 2025</t>
  </si>
  <si>
    <t>sep</t>
  </si>
  <si>
    <t>okt</t>
  </si>
  <si>
    <t>dec</t>
  </si>
  <si>
    <t>annee</t>
  </si>
  <si>
    <t>mois</t>
  </si>
  <si>
    <t>entrees</t>
  </si>
  <si>
    <t>depenses</t>
  </si>
  <si>
    <t>Waarden</t>
  </si>
  <si>
    <t xml:space="preserve"> depenses</t>
  </si>
  <si>
    <t xml:space="preserve"> entrees</t>
  </si>
  <si>
    <t xml:space="preserve"> Benefice</t>
  </si>
  <si>
    <t>Som van Pourc</t>
  </si>
  <si>
    <t>Total La plage</t>
  </si>
  <si>
    <t>Total Monica</t>
  </si>
  <si>
    <t>Total Olho Marihno</t>
  </si>
  <si>
    <t>Grand total</t>
  </si>
  <si>
    <t>[$-fr-fr]aaaa-mmmm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</si>
</sst>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€&quot;\ #,##0.00;[Red]&quot;€&quot;\ \-#,##0.00"/>
    <numFmt numFmtId="164" formatCode="_-* #,##0.00\ &quot;€&quot;_-;\-* #,##0.00\ &quot;€&quot;_-;_-* &quot;-&quot;??\ &quot;€&quot;_-;_-@_-"/>
    <numFmt numFmtId="169" formatCode="dd/mm/yyyy"/>
    <numFmt numFmtId="171" formatCode="d/mm/yy;@"/>
    <numFmt numFmtId="172" formatCode="&quot;€&quot;\ #,##0.00;[Red]&quot;€&quot;\ \-#,##0.00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F6D3"/>
        <bgColor indexed="64"/>
      </patternFill>
    </fill>
    <fill>
      <patternFill patternType="solid">
        <fgColor rgb="FFA3D1FF"/>
        <bgColor indexed="64"/>
      </patternFill>
    </fill>
    <fill>
      <patternFill patternType="solid">
        <fgColor rgb="FFFBC9F5"/>
        <bgColor indexed="64"/>
      </patternFill>
    </fill>
    <fill>
      <patternFill patternType="solid">
        <fgColor rgb="FF00E668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Protection="1">
      <protection locked="0"/>
    </xf>
    <xf numFmtId="0" fontId="0" fillId="3" borderId="0" xfId="0" applyFill="1" applyProtection="1">
      <protection locked="0"/>
    </xf>
    <xf numFmtId="164" fontId="0" fillId="0" borderId="1" xfId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0" fillId="0" borderId="0" xfId="1" applyFont="1" applyProtection="1">
      <protection locked="0"/>
    </xf>
    <xf numFmtId="164" fontId="0" fillId="0" borderId="0" xfId="1" applyFont="1" applyBorder="1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0" fontId="2" fillId="5" borderId="5" xfId="0" applyFont="1" applyFill="1" applyBorder="1" applyAlignment="1" applyProtection="1">
      <alignment horizontal="center"/>
      <protection locked="0"/>
    </xf>
    <xf numFmtId="164" fontId="2" fillId="5" borderId="5" xfId="1" applyFont="1" applyFill="1" applyBorder="1" applyAlignment="1" applyProtection="1">
      <alignment horizontal="center"/>
      <protection locked="0"/>
    </xf>
    <xf numFmtId="164" fontId="2" fillId="6" borderId="5" xfId="1" applyFont="1" applyFill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2" fillId="3" borderId="0" xfId="0" applyFont="1" applyFill="1" applyProtection="1">
      <protection locked="0"/>
    </xf>
    <xf numFmtId="0" fontId="2" fillId="5" borderId="7" xfId="0" applyFont="1" applyFill="1" applyBorder="1" applyAlignment="1" applyProtection="1">
      <alignment horizontal="center" vertical="top" wrapText="1"/>
      <protection locked="0"/>
    </xf>
    <xf numFmtId="164" fontId="2" fillId="0" borderId="5" xfId="1" applyFont="1" applyBorder="1" applyAlignment="1" applyProtection="1">
      <alignment horizontal="center"/>
      <protection locked="0"/>
    </xf>
    <xf numFmtId="14" fontId="2" fillId="0" borderId="4" xfId="0" applyNumberFormat="1" applyFont="1" applyBorder="1" applyAlignment="1" applyProtection="1">
      <alignment horizontal="center"/>
      <protection locked="0"/>
    </xf>
    <xf numFmtId="14" fontId="0" fillId="0" borderId="4" xfId="0" applyNumberForma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164" fontId="0" fillId="0" borderId="8" xfId="1" applyFon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14" fontId="0" fillId="0" borderId="9" xfId="0" applyNumberFormat="1" applyBorder="1" applyProtection="1">
      <protection locked="0"/>
    </xf>
    <xf numFmtId="0" fontId="3" fillId="7" borderId="2" xfId="0" applyFont="1" applyFill="1" applyBorder="1" applyAlignment="1" applyProtection="1">
      <alignment horizontal="center" vertical="center"/>
      <protection locked="0"/>
    </xf>
    <xf numFmtId="0" fontId="3" fillId="7" borderId="4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/>
    </xf>
    <xf numFmtId="0" fontId="0" fillId="0" borderId="5" xfId="0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4" borderId="1" xfId="0" applyFont="1" applyFill="1" applyBorder="1" applyProtection="1"/>
    <xf numFmtId="0" fontId="2" fillId="4" borderId="4" xfId="0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164" fontId="4" fillId="4" borderId="1" xfId="0" applyNumberFormat="1" applyFont="1" applyFill="1" applyBorder="1"/>
    <xf numFmtId="0" fontId="4" fillId="4" borderId="1" xfId="0" applyFont="1" applyFill="1" applyBorder="1" applyProtection="1">
      <protection locked="0"/>
    </xf>
    <xf numFmtId="169" fontId="2" fillId="0" borderId="9" xfId="0" applyNumberFormat="1" applyFont="1" applyBorder="1" applyAlignment="1" applyProtection="1">
      <alignment horizontal="center"/>
      <protection locked="0"/>
    </xf>
    <xf numFmtId="164" fontId="0" fillId="0" borderId="10" xfId="1" applyFont="1" applyBorder="1" applyAlignment="1" applyProtection="1">
      <alignment horizontal="center"/>
      <protection locked="0"/>
    </xf>
    <xf numFmtId="169" fontId="0" fillId="0" borderId="9" xfId="0" applyNumberFormat="1" applyBorder="1" applyAlignment="1" applyProtection="1">
      <alignment horizontal="center"/>
      <protection locked="0"/>
    </xf>
    <xf numFmtId="164" fontId="4" fillId="4" borderId="0" xfId="0" applyNumberFormat="1" applyFont="1" applyFill="1" applyBorder="1"/>
    <xf numFmtId="0" fontId="3" fillId="7" borderId="0" xfId="0" applyFont="1" applyFill="1" applyBorder="1" applyAlignment="1" applyProtection="1">
      <alignment horizontal="center" vertical="center"/>
      <protection locked="0"/>
    </xf>
    <xf numFmtId="171" fontId="0" fillId="0" borderId="5" xfId="0" applyNumberFormat="1" applyFont="1" applyBorder="1" applyAlignment="1" applyProtection="1">
      <alignment horizontal="center"/>
      <protection locked="0"/>
    </xf>
    <xf numFmtId="171" fontId="0" fillId="0" borderId="1" xfId="0" applyNumberFormat="1" applyFont="1" applyBorder="1" applyAlignment="1" applyProtection="1">
      <alignment horizontal="center"/>
      <protection locked="0"/>
    </xf>
    <xf numFmtId="171" fontId="0" fillId="0" borderId="8" xfId="0" applyNumberFormat="1" applyFont="1" applyBorder="1" applyAlignment="1" applyProtection="1">
      <alignment horizontal="center"/>
      <protection locked="0"/>
    </xf>
    <xf numFmtId="0" fontId="0" fillId="0" borderId="0" xfId="0" pivotButton="1"/>
    <xf numFmtId="8" fontId="2" fillId="5" borderId="5" xfId="0" applyNumberFormat="1" applyFont="1" applyFill="1" applyBorder="1" applyAlignment="1" applyProtection="1">
      <alignment horizontal="center"/>
      <protection locked="0"/>
    </xf>
    <xf numFmtId="172" fontId="0" fillId="0" borderId="5" xfId="0" applyNumberFormat="1" applyFont="1" applyBorder="1" applyAlignment="1" applyProtection="1">
      <alignment horizontal="center"/>
      <protection locked="0"/>
    </xf>
    <xf numFmtId="172" fontId="0" fillId="0" borderId="1" xfId="0" applyNumberFormat="1" applyFont="1" applyBorder="1" applyAlignment="1" applyProtection="1">
      <alignment horizontal="center"/>
      <protection locked="0"/>
    </xf>
    <xf numFmtId="172" fontId="0" fillId="0" borderId="0" xfId="0" applyNumberFormat="1"/>
    <xf numFmtId="10" fontId="0" fillId="0" borderId="0" xfId="0" applyNumberFormat="1"/>
    <xf numFmtId="0" fontId="0" fillId="8" borderId="0" xfId="0" applyFill="1"/>
    <xf numFmtId="172" fontId="0" fillId="8" borderId="0" xfId="0" applyNumberFormat="1" applyFill="1"/>
    <xf numFmtId="10" fontId="0" fillId="8" borderId="0" xfId="0" applyNumberFormat="1" applyFill="1"/>
    <xf numFmtId="0" fontId="0" fillId="3" borderId="0" xfId="0" applyFill="1" applyBorder="1" applyAlignment="1" applyProtection="1">
      <alignment horizontal="center"/>
      <protection locked="0"/>
    </xf>
  </cellXfs>
  <cellStyles count="2">
    <cellStyle name="Standaard" xfId="0" builtinId="0"/>
    <cellStyle name="Valuta" xfId="1" builtinId="4"/>
  </cellStyles>
  <dxfs count="42">
    <dxf>
      <fill>
        <patternFill>
          <bgColor rgb="FFFFFFA7"/>
        </patternFill>
      </fill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ill>
        <patternFill patternType="solid"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1" formatCode="d/mm/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1" formatCode="d/mm/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1" formatCode="d/mm/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protection locked="0" hidden="0"/>
    </dxf>
    <dxf>
      <numFmt numFmtId="16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protection locked="0" hidden="0"/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A3D1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</dxf>
    <dxf>
      <numFmt numFmtId="19" formatCode="d/mm/yyyy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E668"/>
      <color rgb="FF0D47FF"/>
      <color rgb="FF33FF8F"/>
      <color rgb="FFFFEAA7"/>
      <color rgb="FF4FFF9F"/>
      <color rgb="FFFFB7B7"/>
      <color rgb="FFFFFFB7"/>
      <color rgb="FFFBC9F5"/>
      <color rgb="FFFF0066"/>
      <color rgb="FFA3D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323850</xdr:colOff>
      <xdr:row>0</xdr:row>
      <xdr:rowOff>66676</xdr:rowOff>
    </xdr:from>
    <xdr:to>
      <xdr:col>17</xdr:col>
      <xdr:colOff>628650</xdr:colOff>
      <xdr:row>7</xdr:row>
      <xdr:rowOff>57151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Qui">
              <a:extLst>
                <a:ext uri="{FF2B5EF4-FFF2-40B4-BE49-F238E27FC236}">
                  <a16:creationId xmlns:a16="http://schemas.microsoft.com/office/drawing/2014/main" id="{4D68C9FF-3D62-C684-F902-EA1A0134865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i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354175" y="66676"/>
              <a:ext cx="1828800" cy="1333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919.661632291667" createdVersion="8" refreshedVersion="8" minRefreshableVersion="3" recordCount="6" xr:uid="{8B09CC80-9BDE-452C-83D9-9B5CE9EECE0D}">
  <cacheSource type="worksheet">
    <worksheetSource name="TBL_BDD"/>
  </cacheSource>
  <cacheFields count="17">
    <cacheField name="Qui" numFmtId="0">
      <sharedItems count="3">
        <s v="Monica"/>
        <s v="La plage"/>
        <s v="Olho Marihno"/>
      </sharedItems>
    </cacheField>
    <cacheField name="Date" numFmtId="0">
      <sharedItems count="3">
        <s v="2025-Septembre"/>
        <s v="2025-Octobre"/>
        <s v="2025-Décembre"/>
      </sharedItems>
    </cacheField>
    <cacheField name="Investissement " numFmtId="0">
      <sharedItems containsNonDate="0" containsString="0" containsBlank="1"/>
    </cacheField>
    <cacheField name="Montant Inv" numFmtId="164">
      <sharedItems containsNonDate="0" containsString="0" containsBlank="1"/>
    </cacheField>
    <cacheField name="Loyer à Payer" numFmtId="164">
      <sharedItems containsString="0" containsBlank="1" containsNumber="1" containsInteger="1" minValue="1200" maxValue="3000"/>
    </cacheField>
    <cacheField name="Frais Fixe" numFmtId="0">
      <sharedItems containsBlank="1"/>
    </cacheField>
    <cacheField name="Montant Frais" numFmtId="164">
      <sharedItems containsString="0" containsBlank="1" containsNumber="1" containsInteger="1" minValue="32" maxValue="180"/>
    </cacheField>
    <cacheField name="Site" numFmtId="164">
      <sharedItems containsString="0" containsBlank="1" containsNumber="1" containsInteger="1" minValue="50" maxValue="50"/>
    </cacheField>
    <cacheField name="Loc Mensuel" numFmtId="164">
      <sharedItems containsString="0" containsBlank="1" containsNumber="1" containsInteger="1" minValue="500" maxValue="3500"/>
    </cacheField>
    <cacheField name="AirBnB" numFmtId="0">
      <sharedItems containsBlank="1"/>
    </cacheField>
    <cacheField name="date2" numFmtId="171">
      <sharedItems containsSemiMixedTypes="0" containsNonDate="0" containsDate="1" containsString="0" minDate="2025-09-01T00:00:00" maxDate="2025-12-02T00:00:00" count="3">
        <d v="2025-09-01T00:00:00"/>
        <d v="2025-10-01T00:00:00"/>
        <d v="2025-12-01T00:00:00"/>
      </sharedItems>
      <fieldGroup par="14"/>
    </cacheField>
    <cacheField name="depenses" numFmtId="0">
      <sharedItems containsSemiMixedTypes="0" containsDate="1" containsString="0" containsMixedTypes="1" minDate="1899-12-31T00:00:00" maxDate="1903-05-23T00:00:00"/>
    </cacheField>
    <cacheField name="entrees" numFmtId="0">
      <sharedItems containsSemiMixedTypes="0" containsDate="1" containsString="0" containsMixedTypes="1" minDate="1899-12-31T00:00:00" maxDate="1909-08-01T00:00:00"/>
    </cacheField>
    <cacheField name="Maanden (date2)" numFmtId="0" databaseField="0">
      <fieldGroup base="10">
        <rangePr groupBy="months" startDate="2025-09-01T00:00:00" endDate="2025-12-02T00:00:00"/>
        <groupItems count="14">
          <s v="&lt;1/09/2025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2/12/2025"/>
        </groupItems>
      </fieldGroup>
    </cacheField>
    <cacheField name="Jaren (date2)" numFmtId="0" databaseField="0">
      <fieldGroup base="10">
        <rangePr groupBy="years" startDate="2025-09-01T00:00:00" endDate="2025-12-02T00:00:00"/>
        <groupItems count="3">
          <s v="&lt;1/09/2025"/>
          <s v="2025"/>
          <s v="&gt;2/12/2025"/>
        </groupItems>
      </fieldGroup>
    </cacheField>
    <cacheField name="Benefice" numFmtId="0" formula="entrees-depenses" databaseField="0"/>
    <cacheField name="Pourc" numFmtId="0" formula="IF(depenses &lt;&gt;0,entrees /depenses,&quot;-&quot;)" databaseField="0"/>
  </cacheFields>
  <extLst>
    <ext xmlns:x14="http://schemas.microsoft.com/office/spreadsheetml/2009/9/main" uri="{725AE2AE-9491-48be-B2B4-4EB974FC3084}">
      <x14:pivotCacheDefinition pivotCacheId="118618145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m/>
    <m/>
    <n v="1200"/>
    <s v="EAU"/>
    <n v="32"/>
    <n v="50"/>
    <n v="2100"/>
    <m/>
    <x v="0"/>
    <n v="1282"/>
    <n v="2100"/>
  </r>
  <r>
    <x v="0"/>
    <x v="0"/>
    <m/>
    <m/>
    <m/>
    <m/>
    <m/>
    <m/>
    <n v="500"/>
    <m/>
    <x v="0"/>
    <n v="0"/>
    <n v="500"/>
  </r>
  <r>
    <x v="0"/>
    <x v="1"/>
    <m/>
    <m/>
    <n v="1200"/>
    <s v="EDP"/>
    <n v="180"/>
    <m/>
    <n v="2100"/>
    <s v=" "/>
    <x v="1"/>
    <n v="1380"/>
    <n v="2100"/>
  </r>
  <r>
    <x v="0"/>
    <x v="2"/>
    <m/>
    <m/>
    <n v="3000"/>
    <m/>
    <m/>
    <m/>
    <m/>
    <m/>
    <x v="2"/>
    <n v="3000"/>
    <n v="0"/>
  </r>
  <r>
    <x v="1"/>
    <x v="0"/>
    <m/>
    <m/>
    <n v="1200"/>
    <s v="GAZ"/>
    <n v="38"/>
    <m/>
    <n v="3500"/>
    <m/>
    <x v="0"/>
    <d v="1903-05-22T00:00:00"/>
    <d v="1909-07-31T00:00:00"/>
  </r>
  <r>
    <x v="2"/>
    <x v="0"/>
    <m/>
    <m/>
    <n v="1200"/>
    <m/>
    <m/>
    <m/>
    <n v="2100"/>
    <m/>
    <x v="0"/>
    <d v="1903-04-14T00:00:00"/>
    <d v="1905-09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DC319A-B97D-43CC-AFEB-AD14A1CF954D}" name="Draaitabel1" cacheId="23" applyNumberFormats="0" applyBorderFormats="0" applyFontFormats="0" applyPatternFormats="0" applyAlignmentFormats="0" applyWidthHeightFormats="1" dataCaption="Waarden" grandTotalCaption="Grand total" updatedVersion="8" minRefreshableVersion="3" useAutoFormatting="1" itemPrintTitles="1" createdVersion="8" indent="0" compact="0" compactData="0" gridDropZones="1" multipleFieldFilters="0">
  <location ref="S1:Z17" firstHeaderRow="1" firstDataRow="2" firstDataCol="4"/>
  <pivotFields count="17">
    <pivotField axis="axisRow" subtotalCaption="Total ?" compact="0" outline="0" subtotalTop="0" showAll="0" insertBlankRow="1">
      <items count="4">
        <item x="1"/>
        <item x="0"/>
        <item x="2"/>
        <item t="default"/>
      </items>
    </pivotField>
    <pivotField axis="axisRow" compact="0" outline="0" subtotalTop="0" showAll="0" insertBlankRow="1">
      <items count="4">
        <item x="2"/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1" outline="0" subtotalTop="0" showAll="0" insertBlankRow="1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name="mois" axis="axisRow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annee" axis="axisRow" compact="0" outline="0" subtotalTop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0"/>
    <field x="14"/>
    <field x="13"/>
    <field x="1"/>
  </rowFields>
  <rowItems count="15">
    <i>
      <x/>
      <x v="1"/>
      <x v="9"/>
      <x v="2"/>
    </i>
    <i t="default" r="1">
      <x v="1"/>
    </i>
    <i t="default">
      <x/>
    </i>
    <i t="blank">
      <x/>
    </i>
    <i>
      <x v="1"/>
      <x v="1"/>
      <x v="9"/>
      <x v="2"/>
    </i>
    <i r="2">
      <x v="10"/>
      <x v="1"/>
    </i>
    <i r="2">
      <x v="12"/>
      <x/>
    </i>
    <i t="default" r="1">
      <x v="1"/>
    </i>
    <i t="default">
      <x v="1"/>
    </i>
    <i t="blank">
      <x v="1"/>
    </i>
    <i>
      <x v="2"/>
      <x v="1"/>
      <x v="9"/>
      <x v="2"/>
    </i>
    <i t="default" r="1">
      <x v="1"/>
    </i>
    <i t="default">
      <x v="2"/>
    </i>
    <i t="blank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depenses" fld="11" baseField="14" baseItem="1" numFmtId="172"/>
    <dataField name=" entrees" fld="12" baseField="1" baseItem="2" numFmtId="172"/>
    <dataField name=" Benefice" fld="15" baseField="0" baseItem="0" numFmtId="172"/>
    <dataField name="Som van Pourc" fld="16" baseField="1" baseItem="2" numFmtId="10"/>
  </dataFields>
  <formats count="1">
    <format dxfId="4">
      <pivotArea dataOnly="0" outline="0" fieldPosition="0">
        <references count="1">
          <reference field="0" count="0" defaultSubtotal="1"/>
        </references>
      </pivotArea>
    </format>
  </formats>
  <conditionalFormats count="1">
    <conditionalFormat priority="1">
      <pivotAreas count="1">
        <pivotArea outline="0" fieldPosition="0">
          <references count="1">
            <reference field="4294967294" count="1">
              <x v="3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Qui" xr10:uid="{3EB2B518-D20C-47C7-AB09-28CA526AD6D0}" sourceName="Qui">
  <pivotTables>
    <pivotTable tabId="1" name="Draaitabel1"/>
  </pivotTables>
  <data>
    <tabular pivotCacheId="1186181452">
      <items count="3">
        <i x="1" s="1"/>
        <i x="0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Qui" xr10:uid="{67891C6C-175F-4B25-AA6E-CF9B77891B14}" cache="Slicer_Qui" caption="Qui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196098-F32D-49E1-9C5D-EF3712D5F73E}" name="TBL_BDD" displayName="TBL_BDD" ref="B4:N10" totalsRowShown="0" headerRowDxfId="35" totalsRowDxfId="34" headerRowBorderDxfId="32" tableBorderDxfId="33" totalsRowBorderDxfId="31" totalsRowCellStyle="Valuta">
  <autoFilter ref="B4:N10" xr:uid="{A3196098-F32D-49E1-9C5D-EF3712D5F73E}"/>
  <tableColumns count="13">
    <tableColumn id="10" xr3:uid="{0C7C5C75-5B93-4551-BE33-0E82609B5CB2}" name="Qui" dataDxfId="29" totalsRowDxfId="30"/>
    <tableColumn id="1" xr3:uid="{1FB9D948-1F17-4AED-A377-5C505D345CAF}" name="Date" dataDxfId="27" totalsRowDxfId="28"/>
    <tableColumn id="2" xr3:uid="{ED96CF85-193A-411D-B825-A42377DA5736}" name="Investissement " dataDxfId="25" totalsRowDxfId="26"/>
    <tableColumn id="3" xr3:uid="{6AE90AEB-381A-4BFA-82D3-13F5ACF1636D}" name="Montant Inv" dataDxfId="23" totalsRowDxfId="24" totalsRowCellStyle="Valuta"/>
    <tableColumn id="4" xr3:uid="{8F241DA0-D94F-4958-A0CC-6DDBF66B9B13}" name="Loyer à Payer" dataDxfId="21" totalsRowDxfId="22" totalsRowCellStyle="Valuta"/>
    <tableColumn id="5" xr3:uid="{8BC00DDD-B0A1-435E-B689-554944903826}" name="Frais Fixe" dataDxfId="19" totalsRowDxfId="20"/>
    <tableColumn id="6" xr3:uid="{65D6FFE1-CE48-46EA-BEE6-83BFCE8F188B}" name="Montant Frais" dataDxfId="17" totalsRowDxfId="18" totalsRowCellStyle="Valuta"/>
    <tableColumn id="7" xr3:uid="{7E614970-BF7C-4096-95A8-E8212038E6E3}" name="Site" dataDxfId="15" totalsRowDxfId="16" totalsRowCellStyle="Valuta"/>
    <tableColumn id="8" xr3:uid="{A41E3751-B973-41A8-A5DF-622363084B3F}" name="Loc Mensuel" dataDxfId="13" totalsRowDxfId="14" totalsRowCellStyle="Valuta"/>
    <tableColumn id="9" xr3:uid="{1BD57F99-47C9-4728-8946-D133B9376343}" name="AirBnB" dataDxfId="11" totalsRowDxfId="12"/>
    <tableColumn id="12" xr3:uid="{AFA04404-A780-45C8-BB86-04A6CA8C0A60}" name="date2" dataDxfId="9" totalsRowDxfId="10" totalsRowCellStyle="Valuta">
      <calculatedColumnFormula>_xlfn.XLOOKUP(TBL_BDD[[#This Row],[Date]],Tabel4[Mois],Tabel4[date],"?",0)</calculatedColumnFormula>
    </tableColumn>
    <tableColumn id="13" xr3:uid="{E5A3E9B7-5EF4-421B-A571-B39C21CEFDFF}" name="depenses" dataDxfId="6" totalsRowDxfId="8" totalsRowCellStyle="Valuta">
      <calculatedColumnFormula>SUM(TBL_BDD[[#This Row],[Investissement ]:[Site]])</calculatedColumnFormula>
    </tableColumn>
    <tableColumn id="14" xr3:uid="{B68FC3B4-0B16-45E9-9EB7-463D0C3E4199}" name="entrees" dataDxfId="5" totalsRowDxfId="7" totalsRowCellStyle="Valuta">
      <calculatedColumnFormula>SUM(TBL_BDD[[#This Row],[Loc Mensuel]:[AirBnB]])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53AD1D-6B33-479C-A98C-D697446AE016}" name="Tabel3" displayName="Tabel3" ref="F1:F4" totalsRowShown="0" headerRowDxfId="39" dataDxfId="38" tableBorderDxfId="41">
  <autoFilter ref="F1:F4" xr:uid="{0D53AD1D-6B33-479C-A98C-D697446AE016}"/>
  <tableColumns count="1">
    <tableColumn id="1" xr3:uid="{99716057-6BEF-40EC-9382-0F1549C844C9}" name="Categorie" dataDxfId="4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B22E3AA-B3A2-42A0-8CB7-0BAFCFFE3BF0}" name="Tabel4" displayName="Tabel4" ref="H1:I25" totalsRowShown="0">
  <autoFilter ref="H1:I25" xr:uid="{1B22E3AA-B3A2-42A0-8CB7-0BAFCFFE3BF0}"/>
  <tableColumns count="2">
    <tableColumn id="1" xr3:uid="{30972F79-D805-40CB-9142-CC61768F80F8}" name="date" dataDxfId="37">
      <calculatedColumnFormula>DATE(2025,ROW()-1,1)</calculatedColumnFormula>
    </tableColumn>
    <tableColumn id="2" xr3:uid="{DCA2B4BE-0F41-438B-9A0A-5EC0B3B51176}" name="Mois" dataDxfId="36">
      <calculatedColumnFormula>PROPER(TEXT(Tabel4[[#This Row],[date]],$K$1))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59D33-B3F1-4DDD-AF41-91793F3F5E65}">
  <sheetPr codeName="Feuil1">
    <tabColor rgb="FFFFC000"/>
  </sheetPr>
  <dimension ref="B1:AA205"/>
  <sheetViews>
    <sheetView showGridLines="0" tabSelected="1" topLeftCell="I1" workbookViewId="0">
      <selection activeCell="I14" sqref="I14"/>
    </sheetView>
  </sheetViews>
  <sheetFormatPr defaultColWidth="11.42578125" defaultRowHeight="15" x14ac:dyDescent="0.25"/>
  <cols>
    <col min="1" max="1" width="2.7109375" style="3" customWidth="1"/>
    <col min="2" max="2" width="13.28515625" style="3" bestFit="1" customWidth="1"/>
    <col min="3" max="3" width="15.7109375" style="3" bestFit="1" customWidth="1"/>
    <col min="4" max="4" width="19.7109375" style="3" bestFit="1" customWidth="1"/>
    <col min="5" max="5" width="18" style="8" bestFit="1" customWidth="1"/>
    <col min="6" max="6" width="18.85546875" style="8" bestFit="1" customWidth="1"/>
    <col min="7" max="7" width="13.85546875" style="3" bestFit="1" customWidth="1"/>
    <col min="8" max="8" width="19.42578125" style="8" bestFit="1" customWidth="1"/>
    <col min="9" max="9" width="10.42578125" style="8" bestFit="1" customWidth="1"/>
    <col min="10" max="10" width="18.28515625" style="8" bestFit="1" customWidth="1"/>
    <col min="11" max="11" width="11.5703125" style="3" bestFit="1" customWidth="1"/>
    <col min="12" max="12" width="10.5703125" style="3" bestFit="1" customWidth="1"/>
    <col min="13" max="13" width="14.140625" style="3" bestFit="1" customWidth="1"/>
    <col min="14" max="14" width="12.42578125" style="3" bestFit="1" customWidth="1"/>
    <col min="15" max="18" width="11.42578125" style="4"/>
    <col min="19" max="19" width="18.42578125" style="4" bestFit="1" customWidth="1"/>
    <col min="20" max="20" width="10.85546875" style="3" bestFit="1" customWidth="1"/>
    <col min="21" max="21" width="7.5703125" style="3" bestFit="1" customWidth="1"/>
    <col min="22" max="22" width="15.7109375" style="3" bestFit="1" customWidth="1"/>
    <col min="23" max="23" width="10" style="3" bestFit="1" customWidth="1"/>
    <col min="24" max="24" width="10.42578125" style="3" bestFit="1" customWidth="1"/>
    <col min="25" max="25" width="10.140625" style="3" bestFit="1" customWidth="1"/>
    <col min="26" max="26" width="14" style="3" bestFit="1" customWidth="1"/>
    <col min="27" max="16384" width="11.42578125" style="3"/>
  </cols>
  <sheetData>
    <row r="1" spans="2:27" x14ac:dyDescent="0.25">
      <c r="S1"/>
      <c r="T1"/>
      <c r="U1"/>
      <c r="V1"/>
      <c r="W1" s="51" t="s">
        <v>42</v>
      </c>
      <c r="X1"/>
      <c r="Y1"/>
      <c r="Z1"/>
    </row>
    <row r="2" spans="2:27" x14ac:dyDescent="0.25">
      <c r="B2" s="38"/>
      <c r="C2" s="39" t="s">
        <v>13</v>
      </c>
      <c r="D2" s="40"/>
      <c r="E2" s="41">
        <f>SUBTOTAL(109,TBL_BDD[Montant Inv])</f>
        <v>0</v>
      </c>
      <c r="F2" s="41">
        <f>SUBTOTAL(109,TBL_BDD[Loyer à Payer])</f>
        <v>7800</v>
      </c>
      <c r="G2" s="42"/>
      <c r="H2" s="41">
        <f>SUBTOTAL(109,TBL_BDD[Montant Frais])</f>
        <v>250</v>
      </c>
      <c r="I2" s="41">
        <f>SUBTOTAL(109,TBL_BDD[Site])</f>
        <v>50</v>
      </c>
      <c r="J2" s="41">
        <f>SUBTOTAL(109,TBL_BDD[Loc Mensuel])</f>
        <v>10300</v>
      </c>
      <c r="K2" s="41" t="s">
        <v>20</v>
      </c>
      <c r="L2" s="46"/>
      <c r="M2" s="46"/>
      <c r="N2" s="46"/>
      <c r="S2" s="51" t="s">
        <v>23</v>
      </c>
      <c r="T2" s="51" t="s">
        <v>38</v>
      </c>
      <c r="U2" s="51" t="s">
        <v>39</v>
      </c>
      <c r="V2" s="51" t="s">
        <v>24</v>
      </c>
      <c r="W2" t="s">
        <v>43</v>
      </c>
      <c r="X2" t="s">
        <v>44</v>
      </c>
      <c r="Y2" t="s">
        <v>45</v>
      </c>
      <c r="Z2" t="s">
        <v>46</v>
      </c>
    </row>
    <row r="3" spans="2:27" ht="15.75" x14ac:dyDescent="0.25">
      <c r="C3" s="28" t="s">
        <v>22</v>
      </c>
      <c r="D3" s="29"/>
      <c r="E3" s="29"/>
      <c r="F3" s="29"/>
      <c r="G3" s="29"/>
      <c r="H3" s="29"/>
      <c r="I3" s="30"/>
      <c r="J3" s="26" t="s">
        <v>14</v>
      </c>
      <c r="K3" s="27"/>
      <c r="L3" s="47"/>
      <c r="M3" s="47"/>
      <c r="N3" s="47"/>
      <c r="O3" s="16"/>
      <c r="P3" s="16"/>
      <c r="Q3" s="16"/>
      <c r="R3" s="16"/>
      <c r="S3" t="s">
        <v>25</v>
      </c>
      <c r="T3" t="s">
        <v>33</v>
      </c>
      <c r="U3" t="s">
        <v>35</v>
      </c>
      <c r="V3" t="s">
        <v>29</v>
      </c>
      <c r="W3" s="55">
        <v>1238</v>
      </c>
      <c r="X3" s="55">
        <v>3500</v>
      </c>
      <c r="Y3" s="55">
        <v>2262</v>
      </c>
      <c r="Z3" s="56">
        <v>2.8271405492730208</v>
      </c>
      <c r="AA3" s="4"/>
    </row>
    <row r="4" spans="2:27" x14ac:dyDescent="0.25">
      <c r="B4" s="11" t="s">
        <v>23</v>
      </c>
      <c r="C4" s="18" t="s">
        <v>24</v>
      </c>
      <c r="D4" s="11" t="s">
        <v>8</v>
      </c>
      <c r="E4" s="12" t="s">
        <v>18</v>
      </c>
      <c r="F4" s="13" t="s">
        <v>16</v>
      </c>
      <c r="G4" s="11" t="s">
        <v>0</v>
      </c>
      <c r="H4" s="12" t="s">
        <v>19</v>
      </c>
      <c r="I4" s="12" t="s">
        <v>15</v>
      </c>
      <c r="J4" s="19" t="s">
        <v>3</v>
      </c>
      <c r="K4" s="14" t="s">
        <v>6</v>
      </c>
      <c r="L4" s="11" t="s">
        <v>32</v>
      </c>
      <c r="M4" s="11" t="s">
        <v>41</v>
      </c>
      <c r="N4" s="52" t="s">
        <v>40</v>
      </c>
      <c r="O4" s="15"/>
      <c r="P4" s="60"/>
      <c r="Q4" s="60"/>
      <c r="S4"/>
      <c r="T4" t="s">
        <v>34</v>
      </c>
      <c r="U4"/>
      <c r="V4"/>
      <c r="W4" s="55">
        <v>1238</v>
      </c>
      <c r="X4" s="55">
        <v>3500</v>
      </c>
      <c r="Y4" s="55">
        <v>2262</v>
      </c>
      <c r="Z4" s="56">
        <v>2.8271405492730208</v>
      </c>
      <c r="AA4" s="4"/>
    </row>
    <row r="5" spans="2:27" x14ac:dyDescent="0.25">
      <c r="B5" s="32" t="s">
        <v>1</v>
      </c>
      <c r="C5" s="20" t="s">
        <v>29</v>
      </c>
      <c r="D5" s="6"/>
      <c r="E5" s="5"/>
      <c r="F5" s="5">
        <v>1200</v>
      </c>
      <c r="G5" s="6" t="s">
        <v>11</v>
      </c>
      <c r="H5" s="5">
        <v>32</v>
      </c>
      <c r="I5" s="5">
        <v>50</v>
      </c>
      <c r="J5" s="5">
        <v>2100</v>
      </c>
      <c r="K5" s="7"/>
      <c r="L5" s="48" t="str">
        <f>_xlfn.XLOOKUP(TBL_BDD[[#This Row],[Date]],Tabel4[Mois],Tabel4[date],"?",0)</f>
        <v>?</v>
      </c>
      <c r="M5" s="53">
        <f>SUM(TBL_BDD[[#This Row],[Investissement ]:[Site]])</f>
        <v>1282</v>
      </c>
      <c r="N5" s="53">
        <f>SUM(TBL_BDD[[#This Row],[Loc Mensuel]:[AirBnB]])</f>
        <v>2100</v>
      </c>
      <c r="O5" s="15"/>
      <c r="P5" s="60"/>
      <c r="Q5" s="60"/>
      <c r="S5" s="57" t="s">
        <v>47</v>
      </c>
      <c r="T5" s="57"/>
      <c r="U5" s="57"/>
      <c r="V5" s="57"/>
      <c r="W5" s="58">
        <v>1238</v>
      </c>
      <c r="X5" s="58">
        <v>3500</v>
      </c>
      <c r="Y5" s="58">
        <v>2262</v>
      </c>
      <c r="Z5" s="59">
        <v>2.8271405492730208</v>
      </c>
      <c r="AA5" s="4"/>
    </row>
    <row r="6" spans="2:27" x14ac:dyDescent="0.25">
      <c r="B6" s="32" t="s">
        <v>1</v>
      </c>
      <c r="C6" s="20" t="s">
        <v>29</v>
      </c>
      <c r="D6" s="6"/>
      <c r="E6" s="5"/>
      <c r="F6" s="5"/>
      <c r="G6" s="6"/>
      <c r="H6" s="5"/>
      <c r="I6" s="5"/>
      <c r="J6" s="5">
        <v>500</v>
      </c>
      <c r="K6" s="7"/>
      <c r="L6" s="49" t="str">
        <f>_xlfn.XLOOKUP(TBL_BDD[[#This Row],[Date]],Tabel4[Mois],Tabel4[date],"?",0)</f>
        <v>?</v>
      </c>
      <c r="M6" s="54">
        <f>SUM(TBL_BDD[[#This Row],[Investissement ]:[Site]])</f>
        <v>0</v>
      </c>
      <c r="N6" s="54">
        <f>SUM(TBL_BDD[[#This Row],[Loc Mensuel]:[AirBnB]])</f>
        <v>500</v>
      </c>
      <c r="O6" s="15"/>
      <c r="P6" s="60"/>
      <c r="Q6" s="60"/>
      <c r="S6"/>
      <c r="T6"/>
      <c r="U6"/>
      <c r="V6"/>
      <c r="W6" s="55"/>
      <c r="X6" s="55"/>
      <c r="Y6" s="55"/>
      <c r="Z6" s="56"/>
      <c r="AA6" s="4"/>
    </row>
    <row r="7" spans="2:27" x14ac:dyDescent="0.25">
      <c r="B7" s="32" t="s">
        <v>1</v>
      </c>
      <c r="C7" s="21" t="s">
        <v>30</v>
      </c>
      <c r="D7" s="6"/>
      <c r="E7" s="5"/>
      <c r="F7" s="5">
        <v>1200</v>
      </c>
      <c r="G7" s="6" t="s">
        <v>9</v>
      </c>
      <c r="H7" s="5">
        <v>180</v>
      </c>
      <c r="I7" s="5"/>
      <c r="J7" s="5">
        <v>2100</v>
      </c>
      <c r="K7" s="7" t="s">
        <v>21</v>
      </c>
      <c r="L7" s="49" t="str">
        <f>_xlfn.XLOOKUP(TBL_BDD[[#This Row],[Date]],Tabel4[Mois],Tabel4[date],"?",0)</f>
        <v>?</v>
      </c>
      <c r="M7" s="54">
        <f>SUM(TBL_BDD[[#This Row],[Investissement ]:[Site]])</f>
        <v>1380</v>
      </c>
      <c r="N7" s="54">
        <f>SUM(TBL_BDD[[#This Row],[Loc Mensuel]:[AirBnB]])</f>
        <v>2100</v>
      </c>
      <c r="O7" s="15"/>
      <c r="P7" s="60"/>
      <c r="Q7" s="60"/>
      <c r="R7" s="10"/>
      <c r="S7" t="s">
        <v>1</v>
      </c>
      <c r="T7" t="s">
        <v>33</v>
      </c>
      <c r="U7" t="s">
        <v>35</v>
      </c>
      <c r="V7" t="s">
        <v>29</v>
      </c>
      <c r="W7" s="55">
        <v>1282</v>
      </c>
      <c r="X7" s="55">
        <v>2600</v>
      </c>
      <c r="Y7" s="55">
        <v>1318</v>
      </c>
      <c r="Z7" s="56">
        <v>2.0280811232449296</v>
      </c>
      <c r="AA7" s="4"/>
    </row>
    <row r="8" spans="2:27" x14ac:dyDescent="0.25">
      <c r="B8" s="32" t="s">
        <v>1</v>
      </c>
      <c r="C8" s="25" t="s">
        <v>31</v>
      </c>
      <c r="D8" s="22"/>
      <c r="E8" s="23"/>
      <c r="F8" s="23">
        <v>3000</v>
      </c>
      <c r="G8" s="22"/>
      <c r="H8" s="23"/>
      <c r="I8" s="23"/>
      <c r="J8" s="23"/>
      <c r="K8" s="24"/>
      <c r="L8" s="49" t="str">
        <f>_xlfn.XLOOKUP(TBL_BDD[[#This Row],[Date]],Tabel4[Mois],Tabel4[date],"?",0)</f>
        <v>?</v>
      </c>
      <c r="M8" s="54">
        <f>SUM(TBL_BDD[[#This Row],[Investissement ]:[Site]])</f>
        <v>3000</v>
      </c>
      <c r="N8" s="54">
        <f>SUM(TBL_BDD[[#This Row],[Loc Mensuel]:[AirBnB]])</f>
        <v>0</v>
      </c>
      <c r="O8" s="15"/>
      <c r="P8" s="60"/>
      <c r="Q8" s="60"/>
      <c r="R8" s="10"/>
      <c r="S8"/>
      <c r="T8" t="s">
        <v>33</v>
      </c>
      <c r="U8" t="s">
        <v>36</v>
      </c>
      <c r="V8" t="s">
        <v>30</v>
      </c>
      <c r="W8" s="55">
        <v>1380</v>
      </c>
      <c r="X8" s="55">
        <v>2100</v>
      </c>
      <c r="Y8" s="55">
        <v>720</v>
      </c>
      <c r="Z8" s="56">
        <v>1.5217391304347827</v>
      </c>
      <c r="AA8" s="4"/>
    </row>
    <row r="9" spans="2:27" x14ac:dyDescent="0.25">
      <c r="B9" s="33" t="s">
        <v>25</v>
      </c>
      <c r="C9" s="43" t="s">
        <v>29</v>
      </c>
      <c r="D9" s="22"/>
      <c r="E9" s="23"/>
      <c r="F9" s="23">
        <v>1200</v>
      </c>
      <c r="G9" s="22" t="s">
        <v>10</v>
      </c>
      <c r="H9" s="23">
        <v>38</v>
      </c>
      <c r="I9" s="23"/>
      <c r="J9" s="44">
        <v>3500</v>
      </c>
      <c r="K9" s="7"/>
      <c r="L9" s="49" t="str">
        <f>_xlfn.XLOOKUP(TBL_BDD[[#This Row],[Date]],Tabel4[Mois],Tabel4[date],"?",0)</f>
        <v>?</v>
      </c>
      <c r="M9" s="49">
        <f>SUM(TBL_BDD[[#This Row],[Investissement ]:[Site]])</f>
        <v>1238</v>
      </c>
      <c r="N9" s="49">
        <f>SUM(TBL_BDD[[#This Row],[Loc Mensuel]:[AirBnB]])</f>
        <v>3500</v>
      </c>
      <c r="O9" s="15"/>
      <c r="P9" s="60"/>
      <c r="Q9" s="60"/>
      <c r="R9" s="10"/>
      <c r="S9"/>
      <c r="T9" t="s">
        <v>33</v>
      </c>
      <c r="U9" t="s">
        <v>37</v>
      </c>
      <c r="V9" t="s">
        <v>31</v>
      </c>
      <c r="W9" s="55">
        <v>3000</v>
      </c>
      <c r="X9" s="55">
        <v>0</v>
      </c>
      <c r="Y9" s="55">
        <v>-3000</v>
      </c>
      <c r="Z9" s="56">
        <v>0</v>
      </c>
      <c r="AA9" s="4"/>
    </row>
    <row r="10" spans="2:27" x14ac:dyDescent="0.25">
      <c r="B10" s="33" t="s">
        <v>26</v>
      </c>
      <c r="C10" s="45" t="s">
        <v>29</v>
      </c>
      <c r="D10" s="22"/>
      <c r="E10" s="23"/>
      <c r="F10" s="23">
        <v>1200</v>
      </c>
      <c r="G10" s="22"/>
      <c r="H10" s="23"/>
      <c r="I10" s="23"/>
      <c r="J10" s="44">
        <v>2100</v>
      </c>
      <c r="K10" s="24"/>
      <c r="L10" s="50" t="str">
        <f>_xlfn.XLOOKUP(TBL_BDD[[#This Row],[Date]],Tabel4[Mois],Tabel4[date],"?",0)</f>
        <v>?</v>
      </c>
      <c r="M10" s="50">
        <f>SUM(TBL_BDD[[#This Row],[Investissement ]:[Site]])</f>
        <v>1200</v>
      </c>
      <c r="N10" s="50">
        <f>SUM(TBL_BDD[[#This Row],[Loc Mensuel]:[AirBnB]])</f>
        <v>2100</v>
      </c>
      <c r="O10" s="17"/>
      <c r="P10" s="17"/>
      <c r="Q10" s="17"/>
      <c r="R10" s="17"/>
      <c r="S10"/>
      <c r="T10" t="s">
        <v>34</v>
      </c>
      <c r="U10"/>
      <c r="V10"/>
      <c r="W10" s="55">
        <v>5662</v>
      </c>
      <c r="X10" s="55">
        <v>4700</v>
      </c>
      <c r="Y10" s="55">
        <v>-962</v>
      </c>
      <c r="Z10" s="56">
        <v>0.83009537265983746</v>
      </c>
      <c r="AA10" s="4"/>
    </row>
    <row r="11" spans="2:27" x14ac:dyDescent="0.25">
      <c r="F11" s="9"/>
      <c r="I11" s="9"/>
      <c r="J11" s="9"/>
      <c r="S11" s="57" t="s">
        <v>48</v>
      </c>
      <c r="T11" s="57"/>
      <c r="U11" s="57"/>
      <c r="V11" s="57"/>
      <c r="W11" s="58">
        <v>5662</v>
      </c>
      <c r="X11" s="58">
        <v>4700</v>
      </c>
      <c r="Y11" s="58">
        <v>-962</v>
      </c>
      <c r="Z11" s="59">
        <v>0.83009537265983746</v>
      </c>
      <c r="AA11" s="4"/>
    </row>
    <row r="12" spans="2:27" x14ac:dyDescent="0.25">
      <c r="F12" s="9"/>
      <c r="I12" s="9"/>
      <c r="J12" s="9"/>
      <c r="S12"/>
      <c r="T12"/>
      <c r="U12"/>
      <c r="V12"/>
      <c r="W12" s="55"/>
      <c r="X12" s="55"/>
      <c r="Y12" s="55"/>
      <c r="Z12" s="56"/>
      <c r="AA12" s="4"/>
    </row>
    <row r="13" spans="2:27" x14ac:dyDescent="0.25">
      <c r="F13" s="9"/>
      <c r="I13" s="9"/>
      <c r="J13" s="9"/>
      <c r="S13" t="s">
        <v>26</v>
      </c>
      <c r="T13" t="s">
        <v>33</v>
      </c>
      <c r="U13" t="s">
        <v>35</v>
      </c>
      <c r="V13" t="s">
        <v>29</v>
      </c>
      <c r="W13" s="55">
        <v>1200</v>
      </c>
      <c r="X13" s="55">
        <v>2100</v>
      </c>
      <c r="Y13" s="55">
        <v>900</v>
      </c>
      <c r="Z13" s="56">
        <v>1.75</v>
      </c>
      <c r="AA13" s="4"/>
    </row>
    <row r="14" spans="2:27" x14ac:dyDescent="0.25">
      <c r="F14" s="9"/>
      <c r="I14" s="9"/>
      <c r="J14" s="9"/>
      <c r="S14"/>
      <c r="T14" t="s">
        <v>34</v>
      </c>
      <c r="U14"/>
      <c r="V14"/>
      <c r="W14" s="55">
        <v>1200</v>
      </c>
      <c r="X14" s="55">
        <v>2100</v>
      </c>
      <c r="Y14" s="55">
        <v>900</v>
      </c>
      <c r="Z14" s="56">
        <v>1.75</v>
      </c>
      <c r="AA14" s="4"/>
    </row>
    <row r="15" spans="2:27" x14ac:dyDescent="0.25">
      <c r="F15" s="9"/>
      <c r="I15" s="9"/>
      <c r="J15" s="9"/>
      <c r="S15" s="57" t="s">
        <v>49</v>
      </c>
      <c r="T15" s="57"/>
      <c r="U15" s="57"/>
      <c r="V15" s="57"/>
      <c r="W15" s="58">
        <v>1200</v>
      </c>
      <c r="X15" s="58">
        <v>2100</v>
      </c>
      <c r="Y15" s="58">
        <v>900</v>
      </c>
      <c r="Z15" s="59">
        <v>1.75</v>
      </c>
      <c r="AA15" s="4"/>
    </row>
    <row r="16" spans="2:27" x14ac:dyDescent="0.25">
      <c r="F16" s="9"/>
      <c r="I16" s="9"/>
      <c r="J16" s="9"/>
      <c r="S16"/>
      <c r="T16"/>
      <c r="U16"/>
      <c r="V16"/>
      <c r="W16" s="55"/>
      <c r="X16" s="55"/>
      <c r="Y16" s="55"/>
      <c r="Z16" s="56"/>
      <c r="AA16" s="4"/>
    </row>
    <row r="17" spans="6:26" x14ac:dyDescent="0.25">
      <c r="F17" s="9"/>
      <c r="I17" s="9"/>
      <c r="J17" s="9"/>
      <c r="S17" t="s">
        <v>50</v>
      </c>
      <c r="T17"/>
      <c r="U17"/>
      <c r="V17"/>
      <c r="W17" s="55">
        <v>8100</v>
      </c>
      <c r="X17" s="55">
        <v>10300</v>
      </c>
      <c r="Y17" s="55">
        <v>2200</v>
      </c>
      <c r="Z17" s="56">
        <v>1.271604938271605</v>
      </c>
    </row>
    <row r="18" spans="6:26" x14ac:dyDescent="0.25">
      <c r="F18" s="9"/>
      <c r="I18" s="9"/>
      <c r="J18" s="9"/>
      <c r="S18"/>
      <c r="T18"/>
      <c r="U18"/>
      <c r="V18"/>
      <c r="W18"/>
      <c r="X18"/>
      <c r="Y18"/>
      <c r="Z18"/>
    </row>
    <row r="19" spans="6:26" x14ac:dyDescent="0.25">
      <c r="F19" s="9"/>
      <c r="I19" s="9"/>
      <c r="J19" s="9"/>
      <c r="S19"/>
      <c r="T19"/>
      <c r="U19"/>
      <c r="V19"/>
      <c r="W19"/>
      <c r="X19"/>
      <c r="Y19"/>
      <c r="Z19"/>
    </row>
    <row r="20" spans="6:26" x14ac:dyDescent="0.25">
      <c r="F20" s="9"/>
      <c r="I20" s="9"/>
      <c r="J20" s="9"/>
      <c r="S20"/>
      <c r="T20"/>
      <c r="U20"/>
      <c r="V20"/>
      <c r="W20"/>
      <c r="X20"/>
      <c r="Y20"/>
      <c r="Z20"/>
    </row>
    <row r="21" spans="6:26" x14ac:dyDescent="0.25">
      <c r="F21" s="9"/>
      <c r="I21" s="9"/>
      <c r="J21" s="9"/>
    </row>
    <row r="22" spans="6:26" x14ac:dyDescent="0.25">
      <c r="F22" s="9"/>
      <c r="I22" s="9"/>
      <c r="J22" s="9"/>
    </row>
    <row r="23" spans="6:26" x14ac:dyDescent="0.25">
      <c r="F23" s="9"/>
      <c r="I23" s="9"/>
      <c r="J23" s="9"/>
    </row>
    <row r="24" spans="6:26" x14ac:dyDescent="0.25">
      <c r="F24" s="9"/>
      <c r="I24" s="9"/>
      <c r="J24" s="9"/>
    </row>
    <row r="25" spans="6:26" x14ac:dyDescent="0.25">
      <c r="F25" s="9"/>
      <c r="I25" s="9"/>
      <c r="J25" s="9"/>
    </row>
    <row r="26" spans="6:26" x14ac:dyDescent="0.25">
      <c r="F26" s="9"/>
      <c r="I26" s="9"/>
      <c r="J26" s="9"/>
    </row>
    <row r="27" spans="6:26" x14ac:dyDescent="0.25">
      <c r="F27" s="9"/>
      <c r="I27" s="9"/>
      <c r="J27" s="9"/>
    </row>
    <row r="28" spans="6:26" x14ac:dyDescent="0.25">
      <c r="F28" s="9"/>
      <c r="I28" s="9"/>
      <c r="J28" s="9"/>
    </row>
    <row r="29" spans="6:26" x14ac:dyDescent="0.25">
      <c r="F29" s="9"/>
      <c r="I29" s="9"/>
      <c r="J29" s="9"/>
    </row>
    <row r="37" spans="19:26" x14ac:dyDescent="0.25">
      <c r="S37"/>
      <c r="T37"/>
      <c r="U37"/>
      <c r="V37"/>
      <c r="W37"/>
      <c r="X37"/>
      <c r="Y37"/>
      <c r="Z37"/>
    </row>
    <row r="38" spans="19:26" x14ac:dyDescent="0.25">
      <c r="S38"/>
      <c r="T38"/>
      <c r="U38"/>
      <c r="V38"/>
      <c r="W38"/>
      <c r="X38"/>
      <c r="Y38"/>
      <c r="Z38"/>
    </row>
    <row r="39" spans="19:26" x14ac:dyDescent="0.25">
      <c r="S39"/>
      <c r="T39"/>
      <c r="U39"/>
      <c r="V39"/>
      <c r="W39"/>
      <c r="X39"/>
      <c r="Y39"/>
      <c r="Z39"/>
    </row>
    <row r="40" spans="19:26" x14ac:dyDescent="0.25">
      <c r="S40"/>
      <c r="T40"/>
      <c r="U40"/>
      <c r="V40"/>
      <c r="W40"/>
      <c r="X40"/>
      <c r="Y40"/>
      <c r="Z40"/>
    </row>
    <row r="41" spans="19:26" x14ac:dyDescent="0.25">
      <c r="S41"/>
      <c r="T41"/>
      <c r="U41"/>
      <c r="V41"/>
      <c r="W41"/>
      <c r="X41"/>
      <c r="Y41"/>
      <c r="Z41"/>
    </row>
    <row r="42" spans="19:26" x14ac:dyDescent="0.25">
      <c r="S42"/>
      <c r="T42"/>
      <c r="U42"/>
      <c r="V42"/>
      <c r="W42"/>
      <c r="X42"/>
      <c r="Y42"/>
      <c r="Z42"/>
    </row>
    <row r="43" spans="19:26" x14ac:dyDescent="0.25">
      <c r="S43"/>
      <c r="T43"/>
      <c r="U43"/>
      <c r="V43"/>
      <c r="W43"/>
      <c r="X43"/>
      <c r="Y43"/>
      <c r="Z43"/>
    </row>
    <row r="44" spans="19:26" x14ac:dyDescent="0.25">
      <c r="S44"/>
      <c r="T44"/>
      <c r="U44"/>
      <c r="V44"/>
      <c r="W44"/>
      <c r="X44"/>
      <c r="Y44"/>
      <c r="Z44"/>
    </row>
    <row r="45" spans="19:26" x14ac:dyDescent="0.25">
      <c r="S45"/>
      <c r="T45"/>
      <c r="U45"/>
      <c r="V45"/>
      <c r="W45"/>
      <c r="X45"/>
      <c r="Y45"/>
      <c r="Z45"/>
    </row>
    <row r="46" spans="19:26" x14ac:dyDescent="0.25">
      <c r="S46"/>
      <c r="T46"/>
      <c r="U46"/>
      <c r="V46"/>
      <c r="W46"/>
      <c r="X46"/>
      <c r="Y46"/>
      <c r="Z46"/>
    </row>
    <row r="47" spans="19:26" x14ac:dyDescent="0.25">
      <c r="T47" s="4"/>
      <c r="U47" s="4"/>
      <c r="V47" s="4"/>
      <c r="W47" s="4"/>
      <c r="X47" s="4"/>
      <c r="Y47" s="4"/>
      <c r="Z47" s="4"/>
    </row>
    <row r="48" spans="19:26" x14ac:dyDescent="0.25">
      <c r="T48" s="4"/>
      <c r="U48" s="4"/>
      <c r="V48" s="4"/>
      <c r="W48" s="4"/>
      <c r="X48" s="4"/>
      <c r="Y48" s="4"/>
      <c r="Z48" s="4"/>
    </row>
    <row r="49" spans="20:26" x14ac:dyDescent="0.25">
      <c r="T49" s="4"/>
      <c r="U49" s="4"/>
      <c r="V49" s="4"/>
      <c r="W49" s="4"/>
      <c r="X49" s="4"/>
      <c r="Y49" s="4"/>
      <c r="Z49" s="4"/>
    </row>
    <row r="50" spans="20:26" x14ac:dyDescent="0.25">
      <c r="T50" s="4"/>
      <c r="U50" s="4"/>
      <c r="V50" s="4"/>
      <c r="W50" s="4"/>
      <c r="X50" s="4"/>
      <c r="Y50" s="4"/>
      <c r="Z50" s="4"/>
    </row>
    <row r="51" spans="20:26" x14ac:dyDescent="0.25">
      <c r="T51" s="4"/>
      <c r="U51" s="4"/>
      <c r="V51" s="4"/>
      <c r="W51" s="4"/>
      <c r="X51" s="4"/>
      <c r="Y51" s="4"/>
      <c r="Z51" s="4"/>
    </row>
    <row r="52" spans="20:26" x14ac:dyDescent="0.25">
      <c r="T52" s="4"/>
      <c r="U52" s="4"/>
      <c r="V52" s="4"/>
      <c r="W52" s="4"/>
      <c r="X52" s="4"/>
      <c r="Y52" s="4"/>
      <c r="Z52" s="4"/>
    </row>
    <row r="53" spans="20:26" x14ac:dyDescent="0.25">
      <c r="T53" s="4"/>
      <c r="U53" s="4"/>
      <c r="V53" s="4"/>
      <c r="W53" s="4"/>
      <c r="X53" s="4"/>
      <c r="Y53" s="4"/>
      <c r="Z53" s="4"/>
    </row>
    <row r="54" spans="20:26" x14ac:dyDescent="0.25">
      <c r="T54" s="4"/>
      <c r="U54" s="4"/>
      <c r="V54" s="4"/>
      <c r="W54" s="4"/>
      <c r="X54" s="4"/>
      <c r="Y54" s="4"/>
      <c r="Z54" s="4"/>
    </row>
    <row r="55" spans="20:26" x14ac:dyDescent="0.25">
      <c r="T55" s="4"/>
      <c r="U55" s="4"/>
      <c r="V55" s="4"/>
      <c r="W55" s="4"/>
      <c r="X55" s="4"/>
      <c r="Y55" s="4"/>
      <c r="Z55" s="4"/>
    </row>
    <row r="56" spans="20:26" x14ac:dyDescent="0.25">
      <c r="T56" s="4"/>
      <c r="U56" s="4"/>
      <c r="V56" s="4"/>
      <c r="W56" s="4"/>
      <c r="X56" s="4"/>
      <c r="Y56" s="4"/>
      <c r="Z56" s="4"/>
    </row>
    <row r="57" spans="20:26" x14ac:dyDescent="0.25">
      <c r="T57" s="4"/>
      <c r="U57" s="4"/>
      <c r="V57" s="4"/>
      <c r="W57" s="4"/>
      <c r="X57" s="4"/>
      <c r="Y57" s="4"/>
      <c r="Z57" s="4"/>
    </row>
    <row r="58" spans="20:26" x14ac:dyDescent="0.25">
      <c r="T58" s="4"/>
      <c r="U58" s="4"/>
      <c r="V58" s="4"/>
      <c r="W58" s="4"/>
      <c r="X58" s="4"/>
      <c r="Y58" s="4"/>
      <c r="Z58" s="4"/>
    </row>
    <row r="59" spans="20:26" x14ac:dyDescent="0.25">
      <c r="T59" s="4"/>
      <c r="U59" s="4"/>
      <c r="V59" s="4"/>
      <c r="W59" s="4"/>
      <c r="X59" s="4"/>
      <c r="Y59" s="4"/>
      <c r="Z59" s="4"/>
    </row>
    <row r="60" spans="20:26" x14ac:dyDescent="0.25">
      <c r="T60" s="4"/>
      <c r="U60" s="4"/>
      <c r="V60" s="4"/>
      <c r="W60" s="4"/>
      <c r="X60" s="4"/>
      <c r="Y60" s="4"/>
      <c r="Z60" s="4"/>
    </row>
    <row r="61" spans="20:26" x14ac:dyDescent="0.25">
      <c r="T61" s="4"/>
      <c r="U61" s="4"/>
      <c r="V61" s="4"/>
      <c r="W61" s="4"/>
      <c r="X61" s="4"/>
      <c r="Y61" s="4"/>
      <c r="Z61" s="4"/>
    </row>
    <row r="62" spans="20:26" x14ac:dyDescent="0.25">
      <c r="T62" s="4"/>
      <c r="U62" s="4"/>
      <c r="V62" s="4"/>
      <c r="W62" s="4"/>
      <c r="X62" s="4"/>
      <c r="Y62" s="4"/>
      <c r="Z62" s="4"/>
    </row>
    <row r="63" spans="20:26" x14ac:dyDescent="0.25">
      <c r="T63" s="4"/>
      <c r="U63" s="4"/>
      <c r="V63" s="4"/>
      <c r="W63" s="4"/>
      <c r="X63" s="4"/>
      <c r="Y63" s="4"/>
      <c r="Z63" s="4"/>
    </row>
    <row r="64" spans="20:26" x14ac:dyDescent="0.25">
      <c r="T64" s="4"/>
      <c r="U64" s="4"/>
      <c r="V64" s="4"/>
      <c r="W64" s="4"/>
      <c r="X64" s="4"/>
      <c r="Y64" s="4"/>
      <c r="Z64" s="4"/>
    </row>
    <row r="65" spans="20:26" x14ac:dyDescent="0.25">
      <c r="T65" s="4"/>
      <c r="U65" s="4"/>
      <c r="V65" s="4"/>
      <c r="W65" s="4"/>
      <c r="X65" s="4"/>
      <c r="Y65" s="4"/>
      <c r="Z65" s="4"/>
    </row>
    <row r="66" spans="20:26" x14ac:dyDescent="0.25">
      <c r="T66" s="4"/>
      <c r="U66" s="4"/>
      <c r="V66" s="4"/>
      <c r="W66" s="4"/>
      <c r="X66" s="4"/>
      <c r="Y66" s="4"/>
      <c r="Z66" s="4"/>
    </row>
    <row r="67" spans="20:26" x14ac:dyDescent="0.25">
      <c r="T67" s="4"/>
      <c r="U67" s="4"/>
      <c r="V67" s="4"/>
      <c r="W67" s="4"/>
      <c r="X67" s="4"/>
      <c r="Y67" s="4"/>
      <c r="Z67" s="4"/>
    </row>
    <row r="68" spans="20:26" x14ac:dyDescent="0.25">
      <c r="T68" s="4"/>
      <c r="U68" s="4"/>
      <c r="V68" s="4"/>
      <c r="W68" s="4"/>
      <c r="X68" s="4"/>
      <c r="Y68" s="4"/>
      <c r="Z68" s="4"/>
    </row>
    <row r="69" spans="20:26" x14ac:dyDescent="0.25">
      <c r="T69" s="4"/>
      <c r="U69" s="4"/>
      <c r="V69" s="4"/>
      <c r="W69" s="4"/>
      <c r="X69" s="4"/>
      <c r="Y69" s="4"/>
      <c r="Z69" s="4"/>
    </row>
    <row r="70" spans="20:26" x14ac:dyDescent="0.25">
      <c r="T70" s="4"/>
      <c r="U70" s="4"/>
      <c r="V70" s="4"/>
      <c r="W70" s="4"/>
      <c r="X70" s="4"/>
      <c r="Y70" s="4"/>
      <c r="Z70" s="4"/>
    </row>
    <row r="71" spans="20:26" x14ac:dyDescent="0.25">
      <c r="T71" s="4"/>
      <c r="U71" s="4"/>
      <c r="V71" s="4"/>
      <c r="W71" s="4"/>
      <c r="X71" s="4"/>
      <c r="Y71" s="4"/>
      <c r="Z71" s="4"/>
    </row>
    <row r="72" spans="20:26" x14ac:dyDescent="0.25">
      <c r="T72" s="4"/>
      <c r="U72" s="4"/>
      <c r="V72" s="4"/>
      <c r="W72" s="4"/>
      <c r="X72" s="4"/>
      <c r="Y72" s="4"/>
      <c r="Z72" s="4"/>
    </row>
    <row r="73" spans="20:26" x14ac:dyDescent="0.25">
      <c r="T73" s="4"/>
      <c r="U73" s="4"/>
      <c r="V73" s="4"/>
      <c r="W73" s="4"/>
      <c r="X73" s="4"/>
      <c r="Y73" s="4"/>
      <c r="Z73" s="4"/>
    </row>
    <row r="74" spans="20:26" x14ac:dyDescent="0.25">
      <c r="T74" s="4"/>
      <c r="U74" s="4"/>
      <c r="V74" s="4"/>
      <c r="W74" s="4"/>
      <c r="X74" s="4"/>
      <c r="Y74" s="4"/>
      <c r="Z74" s="4"/>
    </row>
    <row r="75" spans="20:26" x14ac:dyDescent="0.25">
      <c r="T75" s="4"/>
      <c r="U75" s="4"/>
      <c r="V75" s="4"/>
      <c r="W75" s="4"/>
      <c r="X75" s="4"/>
      <c r="Y75" s="4"/>
      <c r="Z75" s="4"/>
    </row>
    <row r="76" spans="20:26" x14ac:dyDescent="0.25">
      <c r="T76" s="4"/>
      <c r="U76" s="4"/>
      <c r="V76" s="4"/>
      <c r="W76" s="4"/>
      <c r="X76" s="4"/>
      <c r="Y76" s="4"/>
      <c r="Z76" s="4"/>
    </row>
    <row r="77" spans="20:26" x14ac:dyDescent="0.25">
      <c r="T77" s="4"/>
      <c r="U77" s="4"/>
      <c r="V77" s="4"/>
      <c r="W77" s="4"/>
      <c r="X77" s="4"/>
      <c r="Y77" s="4"/>
      <c r="Z77" s="4"/>
    </row>
    <row r="78" spans="20:26" x14ac:dyDescent="0.25">
      <c r="T78" s="4"/>
      <c r="U78" s="4"/>
      <c r="V78" s="4"/>
      <c r="W78" s="4"/>
      <c r="X78" s="4"/>
      <c r="Y78" s="4"/>
      <c r="Z78" s="4"/>
    </row>
    <row r="79" spans="20:26" x14ac:dyDescent="0.25">
      <c r="T79" s="4"/>
      <c r="U79" s="4"/>
      <c r="V79" s="4"/>
      <c r="W79" s="4"/>
      <c r="X79" s="4"/>
      <c r="Y79" s="4"/>
      <c r="Z79" s="4"/>
    </row>
    <row r="80" spans="20:26" x14ac:dyDescent="0.25">
      <c r="T80" s="4"/>
      <c r="U80" s="4"/>
      <c r="V80" s="4"/>
      <c r="W80" s="4"/>
      <c r="X80" s="4"/>
      <c r="Y80" s="4"/>
      <c r="Z80" s="4"/>
    </row>
    <row r="81" spans="20:26" x14ac:dyDescent="0.25">
      <c r="T81" s="4"/>
      <c r="U81" s="4"/>
      <c r="V81" s="4"/>
      <c r="W81" s="4"/>
      <c r="X81" s="4"/>
      <c r="Y81" s="4"/>
      <c r="Z81" s="4"/>
    </row>
    <row r="82" spans="20:26" x14ac:dyDescent="0.25">
      <c r="T82" s="4"/>
      <c r="U82" s="4"/>
      <c r="V82" s="4"/>
      <c r="W82" s="4"/>
      <c r="X82" s="4"/>
      <c r="Y82" s="4"/>
      <c r="Z82" s="4"/>
    </row>
    <row r="83" spans="20:26" x14ac:dyDescent="0.25">
      <c r="T83" s="4"/>
      <c r="U83" s="4"/>
      <c r="V83" s="4"/>
      <c r="W83" s="4"/>
      <c r="X83" s="4"/>
      <c r="Y83" s="4"/>
      <c r="Z83" s="4"/>
    </row>
    <row r="84" spans="20:26" x14ac:dyDescent="0.25">
      <c r="T84" s="4"/>
      <c r="U84" s="4"/>
      <c r="V84" s="4"/>
      <c r="W84" s="4"/>
      <c r="X84" s="4"/>
      <c r="Y84" s="4"/>
      <c r="Z84" s="4"/>
    </row>
    <row r="85" spans="20:26" x14ac:dyDescent="0.25">
      <c r="T85" s="4"/>
      <c r="U85" s="4"/>
      <c r="V85" s="4"/>
      <c r="W85" s="4"/>
      <c r="X85" s="4"/>
      <c r="Y85" s="4"/>
      <c r="Z85" s="4"/>
    </row>
    <row r="86" spans="20:26" x14ac:dyDescent="0.25">
      <c r="T86" s="4"/>
      <c r="U86" s="4"/>
      <c r="V86" s="4"/>
      <c r="W86" s="4"/>
      <c r="X86" s="4"/>
      <c r="Y86" s="4"/>
      <c r="Z86" s="4"/>
    </row>
    <row r="87" spans="20:26" x14ac:dyDescent="0.25">
      <c r="T87" s="4"/>
      <c r="U87" s="4"/>
      <c r="V87" s="4"/>
      <c r="W87" s="4"/>
      <c r="X87" s="4"/>
      <c r="Y87" s="4"/>
      <c r="Z87" s="4"/>
    </row>
    <row r="88" spans="20:26" x14ac:dyDescent="0.25">
      <c r="T88" s="4"/>
      <c r="U88" s="4"/>
      <c r="V88" s="4"/>
      <c r="W88" s="4"/>
      <c r="X88" s="4"/>
      <c r="Y88" s="4"/>
      <c r="Z88" s="4"/>
    </row>
    <row r="89" spans="20:26" x14ac:dyDescent="0.25">
      <c r="T89" s="4"/>
      <c r="U89" s="4"/>
      <c r="V89" s="4"/>
      <c r="W89" s="4"/>
      <c r="X89" s="4"/>
      <c r="Y89" s="4"/>
      <c r="Z89" s="4"/>
    </row>
    <row r="90" spans="20:26" x14ac:dyDescent="0.25">
      <c r="T90" s="4"/>
      <c r="U90" s="4"/>
      <c r="V90" s="4"/>
      <c r="W90" s="4"/>
      <c r="X90" s="4"/>
      <c r="Y90" s="4"/>
      <c r="Z90" s="4"/>
    </row>
    <row r="91" spans="20:26" x14ac:dyDescent="0.25">
      <c r="T91" s="4"/>
      <c r="U91" s="4"/>
      <c r="V91" s="4"/>
      <c r="W91" s="4"/>
      <c r="X91" s="4"/>
      <c r="Y91" s="4"/>
      <c r="Z91" s="4"/>
    </row>
    <row r="92" spans="20:26" x14ac:dyDescent="0.25">
      <c r="T92" s="4"/>
      <c r="U92" s="4"/>
      <c r="V92" s="4"/>
      <c r="W92" s="4"/>
      <c r="X92" s="4"/>
      <c r="Y92" s="4"/>
      <c r="Z92" s="4"/>
    </row>
    <row r="93" spans="20:26" x14ac:dyDescent="0.25">
      <c r="T93" s="4"/>
      <c r="U93" s="4"/>
      <c r="V93" s="4"/>
      <c r="W93" s="4"/>
      <c r="X93" s="4"/>
      <c r="Y93" s="4"/>
      <c r="Z93" s="4"/>
    </row>
    <row r="94" spans="20:26" x14ac:dyDescent="0.25">
      <c r="T94" s="4"/>
      <c r="U94" s="4"/>
      <c r="V94" s="4"/>
      <c r="W94" s="4"/>
      <c r="X94" s="4"/>
      <c r="Y94" s="4"/>
      <c r="Z94" s="4"/>
    </row>
    <row r="95" spans="20:26" x14ac:dyDescent="0.25">
      <c r="T95" s="4"/>
      <c r="U95" s="4"/>
      <c r="V95" s="4"/>
      <c r="W95" s="4"/>
      <c r="X95" s="4"/>
      <c r="Y95" s="4"/>
      <c r="Z95" s="4"/>
    </row>
    <row r="96" spans="20:26" x14ac:dyDescent="0.25">
      <c r="T96" s="4"/>
      <c r="U96" s="4"/>
      <c r="V96" s="4"/>
      <c r="W96" s="4"/>
      <c r="X96" s="4"/>
      <c r="Y96" s="4"/>
      <c r="Z96" s="4"/>
    </row>
    <row r="97" spans="20:26" x14ac:dyDescent="0.25">
      <c r="T97" s="4"/>
      <c r="U97" s="4"/>
      <c r="V97" s="4"/>
      <c r="W97" s="4"/>
      <c r="X97" s="4"/>
      <c r="Y97" s="4"/>
      <c r="Z97" s="4"/>
    </row>
    <row r="98" spans="20:26" x14ac:dyDescent="0.25">
      <c r="T98" s="4"/>
      <c r="U98" s="4"/>
      <c r="V98" s="4"/>
      <c r="W98" s="4"/>
      <c r="X98" s="4"/>
      <c r="Y98" s="4"/>
      <c r="Z98" s="4"/>
    </row>
    <row r="99" spans="20:26" x14ac:dyDescent="0.25">
      <c r="T99" s="4"/>
      <c r="U99" s="4"/>
      <c r="V99" s="4"/>
      <c r="W99" s="4"/>
      <c r="X99" s="4"/>
      <c r="Y99" s="4"/>
      <c r="Z99" s="4"/>
    </row>
    <row r="100" spans="20:26" x14ac:dyDescent="0.25">
      <c r="T100" s="4"/>
      <c r="U100" s="4"/>
      <c r="V100" s="4"/>
      <c r="W100" s="4"/>
      <c r="X100" s="4"/>
      <c r="Y100" s="4"/>
      <c r="Z100" s="4"/>
    </row>
    <row r="101" spans="20:26" x14ac:dyDescent="0.25">
      <c r="T101" s="4"/>
      <c r="U101" s="4"/>
      <c r="V101" s="4"/>
      <c r="W101" s="4"/>
      <c r="X101" s="4"/>
      <c r="Y101" s="4"/>
      <c r="Z101" s="4"/>
    </row>
    <row r="102" spans="20:26" x14ac:dyDescent="0.25">
      <c r="T102" s="4"/>
      <c r="U102" s="4"/>
      <c r="V102" s="4"/>
      <c r="W102" s="4"/>
      <c r="X102" s="4"/>
      <c r="Y102" s="4"/>
      <c r="Z102" s="4"/>
    </row>
    <row r="103" spans="20:26" x14ac:dyDescent="0.25">
      <c r="T103" s="4"/>
      <c r="U103" s="4"/>
      <c r="V103" s="4"/>
      <c r="W103" s="4"/>
      <c r="X103" s="4"/>
      <c r="Y103" s="4"/>
      <c r="Z103" s="4"/>
    </row>
    <row r="104" spans="20:26" x14ac:dyDescent="0.25">
      <c r="T104" s="4"/>
      <c r="U104" s="4"/>
      <c r="V104" s="4"/>
      <c r="W104" s="4"/>
      <c r="X104" s="4"/>
      <c r="Y104" s="4"/>
      <c r="Z104" s="4"/>
    </row>
    <row r="105" spans="20:26" x14ac:dyDescent="0.25">
      <c r="T105" s="4"/>
      <c r="U105" s="4"/>
      <c r="V105" s="4"/>
      <c r="W105" s="4"/>
      <c r="X105" s="4"/>
      <c r="Y105" s="4"/>
      <c r="Z105" s="4"/>
    </row>
    <row r="106" spans="20:26" x14ac:dyDescent="0.25">
      <c r="T106" s="4"/>
      <c r="U106" s="4"/>
      <c r="V106" s="4"/>
      <c r="W106" s="4"/>
      <c r="X106" s="4"/>
      <c r="Y106" s="4"/>
      <c r="Z106" s="4"/>
    </row>
    <row r="107" spans="20:26" x14ac:dyDescent="0.25">
      <c r="T107" s="4"/>
      <c r="U107" s="4"/>
      <c r="V107" s="4"/>
      <c r="W107" s="4"/>
      <c r="X107" s="4"/>
      <c r="Y107" s="4"/>
      <c r="Z107" s="4"/>
    </row>
    <row r="108" spans="20:26" x14ac:dyDescent="0.25">
      <c r="T108" s="4"/>
      <c r="U108" s="4"/>
      <c r="V108" s="4"/>
      <c r="W108" s="4"/>
      <c r="X108" s="4"/>
      <c r="Y108" s="4"/>
      <c r="Z108" s="4"/>
    </row>
    <row r="109" spans="20:26" x14ac:dyDescent="0.25">
      <c r="T109" s="4"/>
      <c r="U109" s="4"/>
      <c r="V109" s="4"/>
      <c r="W109" s="4"/>
      <c r="X109" s="4"/>
      <c r="Y109" s="4"/>
      <c r="Z109" s="4"/>
    </row>
    <row r="110" spans="20:26" x14ac:dyDescent="0.25">
      <c r="T110" s="4"/>
      <c r="U110" s="4"/>
      <c r="V110" s="4"/>
      <c r="W110" s="4"/>
      <c r="X110" s="4"/>
      <c r="Y110" s="4"/>
      <c r="Z110" s="4"/>
    </row>
    <row r="111" spans="20:26" x14ac:dyDescent="0.25">
      <c r="T111" s="4"/>
      <c r="U111" s="4"/>
      <c r="V111" s="4"/>
      <c r="W111" s="4"/>
      <c r="X111" s="4"/>
      <c r="Y111" s="4"/>
      <c r="Z111" s="4"/>
    </row>
    <row r="112" spans="20:26" x14ac:dyDescent="0.25">
      <c r="T112" s="4"/>
      <c r="U112" s="4"/>
      <c r="V112" s="4"/>
      <c r="W112" s="4"/>
      <c r="X112" s="4"/>
      <c r="Y112" s="4"/>
      <c r="Z112" s="4"/>
    </row>
    <row r="113" spans="20:26" x14ac:dyDescent="0.25">
      <c r="T113" s="4"/>
      <c r="U113" s="4"/>
      <c r="V113" s="4"/>
      <c r="W113" s="4"/>
      <c r="X113" s="4"/>
      <c r="Y113" s="4"/>
      <c r="Z113" s="4"/>
    </row>
    <row r="114" spans="20:26" x14ac:dyDescent="0.25">
      <c r="T114" s="4"/>
      <c r="U114" s="4"/>
      <c r="V114" s="4"/>
      <c r="W114" s="4"/>
      <c r="X114" s="4"/>
      <c r="Y114" s="4"/>
      <c r="Z114" s="4"/>
    </row>
    <row r="115" spans="20:26" x14ac:dyDescent="0.25">
      <c r="T115" s="4"/>
      <c r="U115" s="4"/>
      <c r="V115" s="4"/>
      <c r="W115" s="4"/>
      <c r="X115" s="4"/>
      <c r="Y115" s="4"/>
      <c r="Z115" s="4"/>
    </row>
    <row r="116" spans="20:26" x14ac:dyDescent="0.25">
      <c r="T116" s="4"/>
      <c r="U116" s="4"/>
      <c r="V116" s="4"/>
      <c r="W116" s="4"/>
      <c r="X116" s="4"/>
      <c r="Y116" s="4"/>
      <c r="Z116" s="4"/>
    </row>
    <row r="117" spans="20:26" x14ac:dyDescent="0.25">
      <c r="T117" s="4"/>
      <c r="U117" s="4"/>
      <c r="V117" s="4"/>
      <c r="W117" s="4"/>
      <c r="X117" s="4"/>
      <c r="Y117" s="4"/>
      <c r="Z117" s="4"/>
    </row>
    <row r="118" spans="20:26" x14ac:dyDescent="0.25">
      <c r="T118" s="4"/>
      <c r="U118" s="4"/>
      <c r="V118" s="4"/>
      <c r="W118" s="4"/>
      <c r="X118" s="4"/>
      <c r="Y118" s="4"/>
      <c r="Z118" s="4"/>
    </row>
    <row r="119" spans="20:26" x14ac:dyDescent="0.25">
      <c r="T119" s="4"/>
      <c r="U119" s="4"/>
      <c r="V119" s="4"/>
      <c r="W119" s="4"/>
      <c r="X119" s="4"/>
      <c r="Y119" s="4"/>
      <c r="Z119" s="4"/>
    </row>
    <row r="120" spans="20:26" x14ac:dyDescent="0.25">
      <c r="T120" s="4"/>
      <c r="U120" s="4"/>
      <c r="V120" s="4"/>
      <c r="W120" s="4"/>
      <c r="X120" s="4"/>
      <c r="Y120" s="4"/>
      <c r="Z120" s="4"/>
    </row>
    <row r="121" spans="20:26" x14ac:dyDescent="0.25">
      <c r="T121" s="4"/>
      <c r="U121" s="4"/>
      <c r="V121" s="4"/>
      <c r="W121" s="4"/>
      <c r="X121" s="4"/>
      <c r="Y121" s="4"/>
      <c r="Z121" s="4"/>
    </row>
    <row r="122" spans="20:26" x14ac:dyDescent="0.25">
      <c r="T122" s="4"/>
      <c r="U122" s="4"/>
      <c r="V122" s="4"/>
      <c r="W122" s="4"/>
      <c r="X122" s="4"/>
      <c r="Y122" s="4"/>
      <c r="Z122" s="4"/>
    </row>
    <row r="123" spans="20:26" x14ac:dyDescent="0.25">
      <c r="T123" s="4"/>
      <c r="U123" s="4"/>
      <c r="V123" s="4"/>
      <c r="W123" s="4"/>
      <c r="X123" s="4"/>
      <c r="Y123" s="4"/>
      <c r="Z123" s="4"/>
    </row>
    <row r="124" spans="20:26" x14ac:dyDescent="0.25">
      <c r="T124" s="4"/>
      <c r="U124" s="4"/>
      <c r="V124" s="4"/>
      <c r="W124" s="4"/>
      <c r="X124" s="4"/>
      <c r="Y124" s="4"/>
      <c r="Z124" s="4"/>
    </row>
    <row r="125" spans="20:26" x14ac:dyDescent="0.25">
      <c r="T125" s="4"/>
      <c r="U125" s="4"/>
      <c r="V125" s="4"/>
      <c r="W125" s="4"/>
      <c r="X125" s="4"/>
      <c r="Y125" s="4"/>
      <c r="Z125" s="4"/>
    </row>
    <row r="126" spans="20:26" x14ac:dyDescent="0.25">
      <c r="T126" s="4"/>
      <c r="U126" s="4"/>
      <c r="V126" s="4"/>
      <c r="W126" s="4"/>
      <c r="X126" s="4"/>
      <c r="Y126" s="4"/>
      <c r="Z126" s="4"/>
    </row>
    <row r="127" spans="20:26" x14ac:dyDescent="0.25">
      <c r="T127" s="4"/>
      <c r="U127" s="4"/>
      <c r="V127" s="4"/>
      <c r="W127" s="4"/>
      <c r="X127" s="4"/>
      <c r="Y127" s="4"/>
      <c r="Z127" s="4"/>
    </row>
    <row r="128" spans="20:26" x14ac:dyDescent="0.25">
      <c r="T128" s="4"/>
      <c r="U128" s="4"/>
      <c r="V128" s="4"/>
      <c r="W128" s="4"/>
      <c r="X128" s="4"/>
      <c r="Y128" s="4"/>
      <c r="Z128" s="4"/>
    </row>
    <row r="129" spans="20:26" x14ac:dyDescent="0.25">
      <c r="T129" s="4"/>
      <c r="U129" s="4"/>
      <c r="V129" s="4"/>
      <c r="W129" s="4"/>
      <c r="X129" s="4"/>
      <c r="Y129" s="4"/>
      <c r="Z129" s="4"/>
    </row>
    <row r="130" spans="20:26" x14ac:dyDescent="0.25">
      <c r="T130" s="4"/>
      <c r="U130" s="4"/>
      <c r="V130" s="4"/>
      <c r="W130" s="4"/>
      <c r="X130" s="4"/>
      <c r="Y130" s="4"/>
      <c r="Z130" s="4"/>
    </row>
    <row r="131" spans="20:26" x14ac:dyDescent="0.25">
      <c r="T131" s="4"/>
      <c r="U131" s="4"/>
      <c r="V131" s="4"/>
      <c r="W131" s="4"/>
      <c r="X131" s="4"/>
      <c r="Y131" s="4"/>
      <c r="Z131" s="4"/>
    </row>
    <row r="132" spans="20:26" x14ac:dyDescent="0.25">
      <c r="T132" s="4"/>
      <c r="U132" s="4"/>
      <c r="V132" s="4"/>
      <c r="W132" s="4"/>
      <c r="X132" s="4"/>
      <c r="Y132" s="4"/>
      <c r="Z132" s="4"/>
    </row>
    <row r="133" spans="20:26" x14ac:dyDescent="0.25">
      <c r="T133" s="4"/>
      <c r="U133" s="4"/>
      <c r="V133" s="4"/>
      <c r="W133" s="4"/>
      <c r="X133" s="4"/>
      <c r="Y133" s="4"/>
      <c r="Z133" s="4"/>
    </row>
    <row r="134" spans="20:26" x14ac:dyDescent="0.25">
      <c r="T134" s="4"/>
      <c r="U134" s="4"/>
      <c r="V134" s="4"/>
      <c r="W134" s="4"/>
      <c r="X134" s="4"/>
      <c r="Y134" s="4"/>
      <c r="Z134" s="4"/>
    </row>
    <row r="135" spans="20:26" x14ac:dyDescent="0.25">
      <c r="T135" s="4"/>
      <c r="U135" s="4"/>
      <c r="V135" s="4"/>
      <c r="W135" s="4"/>
      <c r="X135" s="4"/>
      <c r="Y135" s="4"/>
      <c r="Z135" s="4"/>
    </row>
    <row r="136" spans="20:26" x14ac:dyDescent="0.25">
      <c r="T136" s="4"/>
      <c r="U136" s="4"/>
      <c r="V136" s="4"/>
      <c r="W136" s="4"/>
      <c r="X136" s="4"/>
      <c r="Y136" s="4"/>
      <c r="Z136" s="4"/>
    </row>
    <row r="137" spans="20:26" x14ac:dyDescent="0.25">
      <c r="T137" s="4"/>
      <c r="U137" s="4"/>
      <c r="V137" s="4"/>
      <c r="W137" s="4"/>
      <c r="X137" s="4"/>
      <c r="Y137" s="4"/>
      <c r="Z137" s="4"/>
    </row>
    <row r="138" spans="20:26" x14ac:dyDescent="0.25">
      <c r="T138" s="4"/>
      <c r="U138" s="4"/>
      <c r="V138" s="4"/>
      <c r="W138" s="4"/>
      <c r="X138" s="4"/>
      <c r="Y138" s="4"/>
      <c r="Z138" s="4"/>
    </row>
    <row r="139" spans="20:26" x14ac:dyDescent="0.25">
      <c r="T139" s="4"/>
      <c r="U139" s="4"/>
      <c r="V139" s="4"/>
      <c r="W139" s="4"/>
      <c r="X139" s="4"/>
      <c r="Y139" s="4"/>
      <c r="Z139" s="4"/>
    </row>
    <row r="140" spans="20:26" x14ac:dyDescent="0.25">
      <c r="T140" s="4"/>
      <c r="U140" s="4"/>
      <c r="V140" s="4"/>
      <c r="W140" s="4"/>
      <c r="X140" s="4"/>
      <c r="Y140" s="4"/>
      <c r="Z140" s="4"/>
    </row>
    <row r="141" spans="20:26" x14ac:dyDescent="0.25">
      <c r="T141" s="4"/>
      <c r="U141" s="4"/>
      <c r="V141" s="4"/>
      <c r="W141" s="4"/>
      <c r="X141" s="4"/>
      <c r="Y141" s="4"/>
      <c r="Z141" s="4"/>
    </row>
    <row r="142" spans="20:26" x14ac:dyDescent="0.25">
      <c r="T142" s="4"/>
      <c r="U142" s="4"/>
      <c r="V142" s="4"/>
      <c r="W142" s="4"/>
      <c r="X142" s="4"/>
      <c r="Y142" s="4"/>
      <c r="Z142" s="4"/>
    </row>
    <row r="143" spans="20:26" x14ac:dyDescent="0.25">
      <c r="T143" s="4"/>
      <c r="U143" s="4"/>
      <c r="V143" s="4"/>
      <c r="W143" s="4"/>
      <c r="X143" s="4"/>
      <c r="Y143" s="4"/>
      <c r="Z143" s="4"/>
    </row>
    <row r="144" spans="20:26" x14ac:dyDescent="0.25">
      <c r="T144" s="4"/>
      <c r="U144" s="4"/>
      <c r="V144" s="4"/>
      <c r="W144" s="4"/>
      <c r="X144" s="4"/>
      <c r="Y144" s="4"/>
      <c r="Z144" s="4"/>
    </row>
    <row r="145" spans="20:26" x14ac:dyDescent="0.25">
      <c r="T145" s="4"/>
      <c r="U145" s="4"/>
      <c r="V145" s="4"/>
      <c r="W145" s="4"/>
      <c r="X145" s="4"/>
      <c r="Y145" s="4"/>
      <c r="Z145" s="4"/>
    </row>
    <row r="146" spans="20:26" x14ac:dyDescent="0.25">
      <c r="T146" s="4"/>
      <c r="U146" s="4"/>
      <c r="V146" s="4"/>
      <c r="W146" s="4"/>
      <c r="X146" s="4"/>
      <c r="Y146" s="4"/>
      <c r="Z146" s="4"/>
    </row>
    <row r="147" spans="20:26" x14ac:dyDescent="0.25">
      <c r="T147" s="4"/>
      <c r="U147" s="4"/>
      <c r="V147" s="4"/>
      <c r="W147" s="4"/>
      <c r="X147" s="4"/>
      <c r="Y147" s="4"/>
      <c r="Z147" s="4"/>
    </row>
    <row r="148" spans="20:26" x14ac:dyDescent="0.25">
      <c r="T148" s="4"/>
      <c r="U148" s="4"/>
      <c r="V148" s="4"/>
      <c r="W148" s="4"/>
      <c r="X148" s="4"/>
      <c r="Y148" s="4"/>
      <c r="Z148" s="4"/>
    </row>
    <row r="149" spans="20:26" x14ac:dyDescent="0.25">
      <c r="T149" s="4"/>
      <c r="U149" s="4"/>
      <c r="V149" s="4"/>
      <c r="W149" s="4"/>
      <c r="X149" s="4"/>
      <c r="Y149" s="4"/>
      <c r="Z149" s="4"/>
    </row>
    <row r="150" spans="20:26" x14ac:dyDescent="0.25">
      <c r="T150" s="4"/>
      <c r="U150" s="4"/>
      <c r="V150" s="4"/>
      <c r="W150" s="4"/>
      <c r="X150" s="4"/>
      <c r="Y150" s="4"/>
      <c r="Z150" s="4"/>
    </row>
    <row r="151" spans="20:26" x14ac:dyDescent="0.25">
      <c r="T151" s="4"/>
      <c r="U151" s="4"/>
      <c r="V151" s="4"/>
      <c r="W151" s="4"/>
      <c r="X151" s="4"/>
      <c r="Y151" s="4"/>
      <c r="Z151" s="4"/>
    </row>
    <row r="152" spans="20:26" x14ac:dyDescent="0.25">
      <c r="T152" s="4"/>
      <c r="U152" s="4"/>
      <c r="V152" s="4"/>
      <c r="W152" s="4"/>
      <c r="X152" s="4"/>
      <c r="Y152" s="4"/>
      <c r="Z152" s="4"/>
    </row>
    <row r="153" spans="20:26" x14ac:dyDescent="0.25">
      <c r="T153" s="4"/>
      <c r="U153" s="4"/>
      <c r="V153" s="4"/>
      <c r="W153" s="4"/>
      <c r="X153" s="4"/>
      <c r="Y153" s="4"/>
      <c r="Z153" s="4"/>
    </row>
    <row r="154" spans="20:26" x14ac:dyDescent="0.25">
      <c r="T154" s="4"/>
      <c r="U154" s="4"/>
      <c r="V154" s="4"/>
      <c r="W154" s="4"/>
      <c r="X154" s="4"/>
      <c r="Y154" s="4"/>
      <c r="Z154" s="4"/>
    </row>
    <row r="155" spans="20:26" x14ac:dyDescent="0.25">
      <c r="T155" s="4"/>
      <c r="U155" s="4"/>
      <c r="V155" s="4"/>
      <c r="W155" s="4"/>
      <c r="X155" s="4"/>
      <c r="Y155" s="4"/>
      <c r="Z155" s="4"/>
    </row>
    <row r="156" spans="20:26" x14ac:dyDescent="0.25">
      <c r="T156" s="4"/>
      <c r="U156" s="4"/>
      <c r="V156" s="4"/>
      <c r="W156" s="4"/>
      <c r="X156" s="4"/>
      <c r="Y156" s="4"/>
      <c r="Z156" s="4"/>
    </row>
    <row r="157" spans="20:26" x14ac:dyDescent="0.25">
      <c r="T157" s="4"/>
      <c r="U157" s="4"/>
      <c r="V157" s="4"/>
      <c r="W157" s="4"/>
      <c r="X157" s="4"/>
      <c r="Y157" s="4"/>
      <c r="Z157" s="4"/>
    </row>
    <row r="158" spans="20:26" x14ac:dyDescent="0.25">
      <c r="T158" s="4"/>
      <c r="U158" s="4"/>
      <c r="V158" s="4"/>
      <c r="W158" s="4"/>
      <c r="X158" s="4"/>
      <c r="Y158" s="4"/>
      <c r="Z158" s="4"/>
    </row>
    <row r="159" spans="20:26" x14ac:dyDescent="0.25">
      <c r="T159" s="4"/>
      <c r="U159" s="4"/>
      <c r="V159" s="4"/>
      <c r="W159" s="4"/>
      <c r="X159" s="4"/>
      <c r="Y159" s="4"/>
      <c r="Z159" s="4"/>
    </row>
    <row r="160" spans="20:26" x14ac:dyDescent="0.25">
      <c r="T160" s="4"/>
      <c r="U160" s="4"/>
      <c r="V160" s="4"/>
      <c r="W160" s="4"/>
      <c r="X160" s="4"/>
      <c r="Y160" s="4"/>
      <c r="Z160" s="4"/>
    </row>
    <row r="161" spans="20:26" x14ac:dyDescent="0.25">
      <c r="T161" s="4"/>
      <c r="U161" s="4"/>
      <c r="V161" s="4"/>
      <c r="W161" s="4"/>
      <c r="X161" s="4"/>
      <c r="Y161" s="4"/>
      <c r="Z161" s="4"/>
    </row>
    <row r="162" spans="20:26" x14ac:dyDescent="0.25">
      <c r="T162" s="4"/>
      <c r="U162" s="4"/>
      <c r="V162" s="4"/>
      <c r="W162" s="4"/>
      <c r="X162" s="4"/>
      <c r="Y162" s="4"/>
      <c r="Z162" s="4"/>
    </row>
    <row r="163" spans="20:26" x14ac:dyDescent="0.25">
      <c r="T163" s="4"/>
      <c r="U163" s="4"/>
      <c r="V163" s="4"/>
      <c r="W163" s="4"/>
      <c r="X163" s="4"/>
      <c r="Y163" s="4"/>
      <c r="Z163" s="4"/>
    </row>
    <row r="164" spans="20:26" x14ac:dyDescent="0.25">
      <c r="T164" s="4"/>
      <c r="U164" s="4"/>
      <c r="V164" s="4"/>
      <c r="W164" s="4"/>
      <c r="X164" s="4"/>
      <c r="Y164" s="4"/>
      <c r="Z164" s="4"/>
    </row>
    <row r="165" spans="20:26" x14ac:dyDescent="0.25">
      <c r="T165" s="4"/>
      <c r="U165" s="4"/>
      <c r="V165" s="4"/>
      <c r="W165" s="4"/>
      <c r="X165" s="4"/>
      <c r="Y165" s="4"/>
      <c r="Z165" s="4"/>
    </row>
    <row r="166" spans="20:26" x14ac:dyDescent="0.25">
      <c r="T166" s="4"/>
      <c r="U166" s="4"/>
      <c r="V166" s="4"/>
      <c r="W166" s="4"/>
      <c r="X166" s="4"/>
      <c r="Y166" s="4"/>
      <c r="Z166" s="4"/>
    </row>
    <row r="167" spans="20:26" x14ac:dyDescent="0.25">
      <c r="T167" s="4"/>
      <c r="U167" s="4"/>
      <c r="V167" s="4"/>
      <c r="W167" s="4"/>
      <c r="X167" s="4"/>
      <c r="Y167" s="4"/>
      <c r="Z167" s="4"/>
    </row>
    <row r="168" spans="20:26" x14ac:dyDescent="0.25">
      <c r="T168" s="4"/>
      <c r="U168" s="4"/>
      <c r="V168" s="4"/>
      <c r="W168" s="4"/>
      <c r="X168" s="4"/>
      <c r="Y168" s="4"/>
      <c r="Z168" s="4"/>
    </row>
    <row r="169" spans="20:26" x14ac:dyDescent="0.25">
      <c r="T169" s="4"/>
      <c r="U169" s="4"/>
      <c r="V169" s="4"/>
      <c r="W169" s="4"/>
      <c r="X169" s="4"/>
      <c r="Y169" s="4"/>
      <c r="Z169" s="4"/>
    </row>
    <row r="170" spans="20:26" x14ac:dyDescent="0.25">
      <c r="T170" s="4"/>
      <c r="U170" s="4"/>
      <c r="V170" s="4"/>
      <c r="W170" s="4"/>
      <c r="X170" s="4"/>
      <c r="Y170" s="4"/>
      <c r="Z170" s="4"/>
    </row>
    <row r="171" spans="20:26" x14ac:dyDescent="0.25">
      <c r="T171" s="4"/>
      <c r="U171" s="4"/>
      <c r="V171" s="4"/>
      <c r="W171" s="4"/>
      <c r="X171" s="4"/>
      <c r="Y171" s="4"/>
      <c r="Z171" s="4"/>
    </row>
    <row r="172" spans="20:26" x14ac:dyDescent="0.25">
      <c r="T172" s="4"/>
      <c r="U172" s="4"/>
      <c r="V172" s="4"/>
      <c r="W172" s="4"/>
      <c r="X172" s="4"/>
      <c r="Y172" s="4"/>
      <c r="Z172" s="4"/>
    </row>
    <row r="173" spans="20:26" x14ac:dyDescent="0.25">
      <c r="T173" s="4"/>
      <c r="U173" s="4"/>
      <c r="V173" s="4"/>
      <c r="W173" s="4"/>
      <c r="X173" s="4"/>
      <c r="Y173" s="4"/>
      <c r="Z173" s="4"/>
    </row>
    <row r="174" spans="20:26" x14ac:dyDescent="0.25">
      <c r="T174" s="4"/>
      <c r="U174" s="4"/>
      <c r="V174" s="4"/>
      <c r="W174" s="4"/>
      <c r="X174" s="4"/>
      <c r="Y174" s="4"/>
      <c r="Z174" s="4"/>
    </row>
    <row r="175" spans="20:26" x14ac:dyDescent="0.25">
      <c r="T175" s="4"/>
      <c r="U175" s="4"/>
      <c r="V175" s="4"/>
      <c r="W175" s="4"/>
      <c r="X175" s="4"/>
      <c r="Y175" s="4"/>
      <c r="Z175" s="4"/>
    </row>
    <row r="176" spans="20:26" x14ac:dyDescent="0.25">
      <c r="T176" s="4"/>
      <c r="U176" s="4"/>
      <c r="V176" s="4"/>
      <c r="W176" s="4"/>
      <c r="X176" s="4"/>
      <c r="Y176" s="4"/>
      <c r="Z176" s="4"/>
    </row>
    <row r="177" spans="20:26" x14ac:dyDescent="0.25">
      <c r="T177" s="4"/>
      <c r="U177" s="4"/>
      <c r="V177" s="4"/>
      <c r="W177" s="4"/>
      <c r="X177" s="4"/>
      <c r="Y177" s="4"/>
      <c r="Z177" s="4"/>
    </row>
    <row r="178" spans="20:26" x14ac:dyDescent="0.25">
      <c r="T178" s="4"/>
      <c r="U178" s="4"/>
      <c r="V178" s="4"/>
      <c r="W178" s="4"/>
      <c r="X178" s="4"/>
      <c r="Y178" s="4"/>
      <c r="Z178" s="4"/>
    </row>
    <row r="179" spans="20:26" x14ac:dyDescent="0.25">
      <c r="T179" s="4"/>
      <c r="U179" s="4"/>
      <c r="V179" s="4"/>
      <c r="W179" s="4"/>
      <c r="X179" s="4"/>
      <c r="Y179" s="4"/>
      <c r="Z179" s="4"/>
    </row>
    <row r="180" spans="20:26" x14ac:dyDescent="0.25">
      <c r="T180" s="4"/>
      <c r="U180" s="4"/>
      <c r="V180" s="4"/>
      <c r="W180" s="4"/>
      <c r="X180" s="4"/>
      <c r="Y180" s="4"/>
      <c r="Z180" s="4"/>
    </row>
    <row r="181" spans="20:26" x14ac:dyDescent="0.25">
      <c r="T181" s="4"/>
      <c r="U181" s="4"/>
      <c r="V181" s="4"/>
      <c r="W181" s="4"/>
      <c r="X181" s="4"/>
      <c r="Y181" s="4"/>
      <c r="Z181" s="4"/>
    </row>
    <row r="182" spans="20:26" x14ac:dyDescent="0.25">
      <c r="T182" s="4"/>
      <c r="U182" s="4"/>
      <c r="V182" s="4"/>
      <c r="W182" s="4"/>
      <c r="X182" s="4"/>
      <c r="Y182" s="4"/>
      <c r="Z182" s="4"/>
    </row>
    <row r="183" spans="20:26" x14ac:dyDescent="0.25">
      <c r="T183" s="4"/>
      <c r="U183" s="4"/>
      <c r="V183" s="4"/>
      <c r="W183" s="4"/>
      <c r="X183" s="4"/>
      <c r="Y183" s="4"/>
      <c r="Z183" s="4"/>
    </row>
    <row r="184" spans="20:26" x14ac:dyDescent="0.25">
      <c r="T184" s="4"/>
      <c r="U184" s="4"/>
      <c r="V184" s="4"/>
      <c r="W184" s="4"/>
      <c r="X184" s="4"/>
      <c r="Y184" s="4"/>
      <c r="Z184" s="4"/>
    </row>
    <row r="185" spans="20:26" x14ac:dyDescent="0.25">
      <c r="T185" s="4"/>
      <c r="U185" s="4"/>
      <c r="V185" s="4"/>
      <c r="W185" s="4"/>
      <c r="X185" s="4"/>
      <c r="Y185" s="4"/>
      <c r="Z185" s="4"/>
    </row>
    <row r="186" spans="20:26" x14ac:dyDescent="0.25">
      <c r="T186" s="4"/>
      <c r="U186" s="4"/>
      <c r="V186" s="4"/>
      <c r="W186" s="4"/>
      <c r="X186" s="4"/>
      <c r="Y186" s="4"/>
      <c r="Z186" s="4"/>
    </row>
    <row r="187" spans="20:26" x14ac:dyDescent="0.25">
      <c r="T187" s="4"/>
      <c r="U187" s="4"/>
      <c r="V187" s="4"/>
      <c r="W187" s="4"/>
      <c r="X187" s="4"/>
      <c r="Y187" s="4"/>
      <c r="Z187" s="4"/>
    </row>
    <row r="188" spans="20:26" x14ac:dyDescent="0.25">
      <c r="T188" s="4"/>
      <c r="U188" s="4"/>
      <c r="V188" s="4"/>
      <c r="W188" s="4"/>
      <c r="X188" s="4"/>
      <c r="Y188" s="4"/>
      <c r="Z188" s="4"/>
    </row>
    <row r="189" spans="20:26" x14ac:dyDescent="0.25">
      <c r="T189" s="4"/>
      <c r="U189" s="4"/>
      <c r="V189" s="4"/>
      <c r="W189" s="4"/>
      <c r="X189" s="4"/>
      <c r="Y189" s="4"/>
      <c r="Z189" s="4"/>
    </row>
    <row r="190" spans="20:26" x14ac:dyDescent="0.25">
      <c r="T190" s="4"/>
      <c r="U190" s="4"/>
      <c r="V190" s="4"/>
      <c r="W190" s="4"/>
      <c r="X190" s="4"/>
      <c r="Y190" s="4"/>
      <c r="Z190" s="4"/>
    </row>
    <row r="191" spans="20:26" x14ac:dyDescent="0.25">
      <c r="T191" s="4"/>
      <c r="U191" s="4"/>
      <c r="V191" s="4"/>
      <c r="W191" s="4"/>
      <c r="X191" s="4"/>
      <c r="Y191" s="4"/>
      <c r="Z191" s="4"/>
    </row>
    <row r="192" spans="20:26" x14ac:dyDescent="0.25">
      <c r="T192" s="4"/>
      <c r="U192" s="4"/>
      <c r="V192" s="4"/>
      <c r="W192" s="4"/>
      <c r="X192" s="4"/>
      <c r="Y192" s="4"/>
      <c r="Z192" s="4"/>
    </row>
    <row r="193" spans="20:26" x14ac:dyDescent="0.25">
      <c r="T193" s="4"/>
      <c r="U193" s="4"/>
      <c r="V193" s="4"/>
      <c r="W193" s="4"/>
      <c r="X193" s="4"/>
      <c r="Y193" s="4"/>
      <c r="Z193" s="4"/>
    </row>
    <row r="194" spans="20:26" x14ac:dyDescent="0.25">
      <c r="T194" s="4"/>
      <c r="U194" s="4"/>
      <c r="V194" s="4"/>
      <c r="W194" s="4"/>
      <c r="X194" s="4"/>
      <c r="Y194" s="4"/>
      <c r="Z194" s="4"/>
    </row>
    <row r="195" spans="20:26" x14ac:dyDescent="0.25">
      <c r="T195" s="4"/>
      <c r="U195" s="4"/>
      <c r="V195" s="4"/>
      <c r="W195" s="4"/>
      <c r="X195" s="4"/>
      <c r="Y195" s="4"/>
      <c r="Z195" s="4"/>
    </row>
    <row r="196" spans="20:26" x14ac:dyDescent="0.25">
      <c r="T196" s="4"/>
      <c r="U196" s="4"/>
      <c r="V196" s="4"/>
      <c r="W196" s="4"/>
      <c r="X196" s="4"/>
      <c r="Y196" s="4"/>
      <c r="Z196" s="4"/>
    </row>
    <row r="197" spans="20:26" x14ac:dyDescent="0.25">
      <c r="T197" s="4"/>
      <c r="U197" s="4"/>
      <c r="V197" s="4"/>
      <c r="W197" s="4"/>
      <c r="X197" s="4"/>
      <c r="Y197" s="4"/>
      <c r="Z197" s="4"/>
    </row>
    <row r="198" spans="20:26" x14ac:dyDescent="0.25">
      <c r="T198" s="4"/>
      <c r="U198" s="4"/>
      <c r="V198" s="4"/>
      <c r="W198" s="4"/>
      <c r="X198" s="4"/>
      <c r="Y198" s="4"/>
      <c r="Z198" s="4"/>
    </row>
    <row r="199" spans="20:26" x14ac:dyDescent="0.25">
      <c r="T199" s="4"/>
      <c r="U199" s="4"/>
      <c r="V199" s="4"/>
      <c r="W199" s="4"/>
      <c r="X199" s="4"/>
      <c r="Y199" s="4"/>
      <c r="Z199" s="4"/>
    </row>
    <row r="200" spans="20:26" x14ac:dyDescent="0.25">
      <c r="T200" s="4"/>
      <c r="U200" s="4"/>
      <c r="V200" s="4"/>
      <c r="W200" s="4"/>
      <c r="X200" s="4"/>
      <c r="Y200" s="4"/>
      <c r="Z200" s="4"/>
    </row>
    <row r="201" spans="20:26" x14ac:dyDescent="0.25">
      <c r="T201" s="4"/>
      <c r="U201" s="4"/>
      <c r="V201" s="4"/>
      <c r="W201" s="4"/>
      <c r="X201" s="4"/>
      <c r="Y201" s="4"/>
      <c r="Z201" s="4"/>
    </row>
    <row r="202" spans="20:26" x14ac:dyDescent="0.25">
      <c r="T202" s="4"/>
      <c r="U202" s="4"/>
      <c r="V202" s="4"/>
      <c r="W202" s="4"/>
      <c r="X202" s="4"/>
      <c r="Y202" s="4"/>
      <c r="Z202" s="4"/>
    </row>
    <row r="203" spans="20:26" x14ac:dyDescent="0.25">
      <c r="T203" s="4"/>
      <c r="U203" s="4"/>
      <c r="V203" s="4"/>
      <c r="W203" s="4"/>
      <c r="X203" s="4"/>
      <c r="Y203" s="4"/>
      <c r="Z203" s="4"/>
    </row>
    <row r="204" spans="20:26" x14ac:dyDescent="0.25">
      <c r="T204" s="4"/>
      <c r="U204" s="4"/>
      <c r="V204" s="4"/>
      <c r="W204" s="4"/>
      <c r="X204" s="4"/>
      <c r="Y204" s="4"/>
      <c r="Z204" s="4"/>
    </row>
    <row r="205" spans="20:26" x14ac:dyDescent="0.25">
      <c r="T205" s="4"/>
      <c r="U205" s="4"/>
      <c r="V205" s="4"/>
      <c r="W205" s="4"/>
      <c r="X205" s="4"/>
      <c r="Y205" s="4"/>
      <c r="Z205" s="4"/>
    </row>
  </sheetData>
  <mergeCells count="2">
    <mergeCell ref="J3:K3"/>
    <mergeCell ref="C3:I3"/>
  </mergeCells>
  <phoneticPr fontId="5" type="noConversion"/>
  <conditionalFormatting sqref="C5:N8 C9:J10">
    <cfRule type="expression" dxfId="3" priority="5">
      <formula>ISTEXT($C5)</formula>
    </cfRule>
  </conditionalFormatting>
  <conditionalFormatting sqref="C9:J9">
    <cfRule type="expression" dxfId="2" priority="4">
      <formula>AND($A9&lt;&gt;"", LEN($A9)&gt;2)</formula>
    </cfRule>
  </conditionalFormatting>
  <conditionalFormatting sqref="C9">
    <cfRule type="expression" dxfId="1" priority="3">
      <formula>C9&lt;&gt;""</formula>
    </cfRule>
  </conditionalFormatting>
  <conditionalFormatting sqref="C10:J10">
    <cfRule type="expression" dxfId="0" priority="2">
      <formula>$A10&lt;&gt;""</formula>
    </cfRule>
  </conditionalFormatting>
  <conditionalFormatting pivot="1" sqref="Z3:Z17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{4EFD9878-34D3-4C5E-9522-090BF3718936}</x14:id>
        </ext>
      </extLst>
    </cfRule>
  </conditionalFormatting>
  <dataValidations count="2">
    <dataValidation type="list" allowBlank="1" showInputMessage="1" showErrorMessage="1" sqref="B5:B10" xr:uid="{AEDF5FAD-0079-486A-9140-32CCFE5D315E}">
      <formula1>Categories</formula1>
    </dataValidation>
    <dataValidation type="list" allowBlank="1" showInputMessage="1" showErrorMessage="1" sqref="C5:C10" xr:uid="{56ECCE78-CCF6-4D64-BCA1-D07A517A6BBE}">
      <formula1>mois</formula1>
    </dataValidation>
  </dataValidations>
  <pageMargins left="3.937007874015748E-2" right="3.937007874015748E-2" top="3.937007874015748E-2" bottom="3.937007874015748E-2" header="0" footer="0"/>
  <pageSetup paperSize="11" orientation="landscape" horizontalDpi="0" verticalDpi="0" r:id="rId2"/>
  <drawing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4EFD9878-34D3-4C5E-9522-090BF371893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Z3:Z17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F6CD6FD-8728-4E71-BA10-F68FF96F7DDE}">
          <x14:formula1>
            <xm:f>Liste!$B$2:$B$16</xm:f>
          </x14:formula1>
          <xm:sqref>K4</xm:sqref>
        </x14:dataValidation>
        <x14:dataValidation type="list" allowBlank="1" showInputMessage="1" showErrorMessage="1" xr:uid="{74E98F2A-02C1-48B0-84B0-1B40CECC658D}">
          <x14:formula1>
            <xm:f>Liste!$C$2:$C$7</xm:f>
          </x14:formula1>
          <xm:sqref>G5:G10</xm:sqref>
        </x14:dataValidation>
      </x14:dataValidations>
    </ex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51469-5E66-4F80-AA1D-4754699AD953}">
  <sheetPr codeName="Feuil4">
    <tabColor rgb="FF92D050"/>
  </sheetPr>
  <dimension ref="A1:K25"/>
  <sheetViews>
    <sheetView workbookViewId="0">
      <selection activeCell="K5" sqref="K5"/>
    </sheetView>
  </sheetViews>
  <sheetFormatPr defaultColWidth="11.42578125" defaultRowHeight="15" x14ac:dyDescent="0.25"/>
  <cols>
    <col min="1" max="1" width="12" bestFit="1" customWidth="1"/>
    <col min="2" max="2" width="12.5703125" bestFit="1" customWidth="1"/>
    <col min="6" max="6" width="13.28515625" style="34" bestFit="1" customWidth="1"/>
    <col min="9" max="9" width="15.7109375" bestFit="1" customWidth="1"/>
    <col min="11" max="11" width="25.28515625" customWidth="1"/>
  </cols>
  <sheetData>
    <row r="1" spans="1:11" x14ac:dyDescent="0.25">
      <c r="A1" s="31" t="s">
        <v>5</v>
      </c>
      <c r="B1" s="31"/>
      <c r="C1" s="31"/>
      <c r="D1" s="31"/>
      <c r="F1" s="34" t="s">
        <v>27</v>
      </c>
      <c r="H1" t="s">
        <v>28</v>
      </c>
      <c r="I1" t="s">
        <v>17</v>
      </c>
      <c r="K1" s="37" t="s">
        <v>51</v>
      </c>
    </row>
    <row r="2" spans="1:11" x14ac:dyDescent="0.25">
      <c r="A2" s="1" t="s">
        <v>2</v>
      </c>
      <c r="B2" s="1" t="s">
        <v>6</v>
      </c>
      <c r="C2" s="2" t="s">
        <v>11</v>
      </c>
      <c r="F2" s="35" t="s">
        <v>1</v>
      </c>
      <c r="H2" s="36">
        <f>DATE(2025,ROW()-1,1)</f>
        <v>45658</v>
      </c>
      <c r="I2" t="str">
        <f>PROPER(TEXT(Tabel4[[#This Row],[date]],$K$1))</f>
        <v>Mercredi-Janvier</v>
      </c>
    </row>
    <row r="3" spans="1:11" x14ac:dyDescent="0.25">
      <c r="A3" s="1" t="s">
        <v>3</v>
      </c>
      <c r="B3" s="1" t="s">
        <v>7</v>
      </c>
      <c r="C3" s="2" t="s">
        <v>9</v>
      </c>
      <c r="F3" s="35" t="s">
        <v>25</v>
      </c>
      <c r="H3" s="36">
        <f t="shared" ref="H3:H25" si="0">DATE(2025,ROW()-1,1)</f>
        <v>45689</v>
      </c>
      <c r="I3" t="str">
        <f>PROPER(TEXT(Tabel4[[#This Row],[date]],$K$1))</f>
        <v>Samedi-Février</v>
      </c>
    </row>
    <row r="4" spans="1:11" x14ac:dyDescent="0.25">
      <c r="A4" s="1" t="s">
        <v>4</v>
      </c>
      <c r="B4" s="1"/>
      <c r="C4" s="2" t="s">
        <v>10</v>
      </c>
      <c r="F4" s="35" t="s">
        <v>26</v>
      </c>
      <c r="H4" s="36">
        <f t="shared" si="0"/>
        <v>45717</v>
      </c>
      <c r="I4" t="str">
        <f>PROPER(TEXT(Tabel4[[#This Row],[date]],$K$1))</f>
        <v>Samedi-Mars</v>
      </c>
    </row>
    <row r="5" spans="1:11" x14ac:dyDescent="0.25">
      <c r="A5" s="1"/>
      <c r="B5" s="1"/>
      <c r="C5" s="2" t="s">
        <v>12</v>
      </c>
      <c r="D5" s="1"/>
      <c r="H5" s="36">
        <f t="shared" si="0"/>
        <v>45748</v>
      </c>
      <c r="I5" t="str">
        <f>PROPER(TEXT(Tabel4[[#This Row],[date]],$K$1))</f>
        <v>Mardi-Avril</v>
      </c>
    </row>
    <row r="6" spans="1:11" x14ac:dyDescent="0.25">
      <c r="A6" s="1"/>
      <c r="B6" s="1"/>
      <c r="C6" s="1"/>
      <c r="D6" s="1"/>
      <c r="H6" s="36">
        <f t="shared" si="0"/>
        <v>45778</v>
      </c>
      <c r="I6" t="str">
        <f>PROPER(TEXT(Tabel4[[#This Row],[date]],$K$1))</f>
        <v>Jeudi-Mai</v>
      </c>
    </row>
    <row r="7" spans="1:11" x14ac:dyDescent="0.25">
      <c r="A7" s="1"/>
      <c r="B7" s="1"/>
      <c r="C7" s="1"/>
      <c r="D7" s="1"/>
      <c r="H7" s="36">
        <f t="shared" si="0"/>
        <v>45809</v>
      </c>
      <c r="I7" t="str">
        <f>PROPER(TEXT(Tabel4[[#This Row],[date]],$K$1))</f>
        <v>Dimanche-Juin</v>
      </c>
    </row>
    <row r="8" spans="1:11" x14ac:dyDescent="0.25">
      <c r="A8" s="1"/>
      <c r="B8" s="1"/>
      <c r="C8" s="1"/>
      <c r="D8" s="1"/>
      <c r="H8" s="36">
        <f t="shared" si="0"/>
        <v>45839</v>
      </c>
      <c r="I8" t="str">
        <f>PROPER(TEXT(Tabel4[[#This Row],[date]],$K$1))</f>
        <v>Mardi-Juillet</v>
      </c>
    </row>
    <row r="9" spans="1:11" x14ac:dyDescent="0.25">
      <c r="A9" s="1"/>
      <c r="B9" s="1"/>
      <c r="C9" s="1"/>
      <c r="D9" s="1"/>
      <c r="H9" s="36">
        <f t="shared" si="0"/>
        <v>45870</v>
      </c>
      <c r="I9" t="str">
        <f>PROPER(TEXT(Tabel4[[#This Row],[date]],$K$1))</f>
        <v>Vendredi-Août</v>
      </c>
    </row>
    <row r="10" spans="1:11" x14ac:dyDescent="0.25">
      <c r="A10" s="1"/>
      <c r="B10" s="1"/>
      <c r="C10" s="1"/>
      <c r="D10" s="1"/>
      <c r="H10" s="36">
        <f t="shared" si="0"/>
        <v>45901</v>
      </c>
      <c r="I10" t="str">
        <f>PROPER(TEXT(Tabel4[[#This Row],[date]],$K$1))</f>
        <v>Lundi-Septembre</v>
      </c>
    </row>
    <row r="11" spans="1:11" x14ac:dyDescent="0.25">
      <c r="A11" s="1"/>
      <c r="B11" s="1"/>
      <c r="C11" s="1"/>
      <c r="D11" s="1"/>
      <c r="H11" s="36">
        <f t="shared" si="0"/>
        <v>45931</v>
      </c>
      <c r="I11" t="str">
        <f>PROPER(TEXT(Tabel4[[#This Row],[date]],$K$1))</f>
        <v>Mercredi-Octobre</v>
      </c>
    </row>
    <row r="12" spans="1:11" x14ac:dyDescent="0.25">
      <c r="A12" s="1"/>
      <c r="B12" s="1"/>
      <c r="C12" s="1"/>
      <c r="D12" s="1"/>
      <c r="H12" s="36">
        <f t="shared" si="0"/>
        <v>45962</v>
      </c>
      <c r="I12" t="str">
        <f>PROPER(TEXT(Tabel4[[#This Row],[date]],$K$1))</f>
        <v>Samedi-Novembre</v>
      </c>
    </row>
    <row r="13" spans="1:11" x14ac:dyDescent="0.25">
      <c r="A13" s="1"/>
      <c r="B13" s="1"/>
      <c r="C13" s="1"/>
      <c r="D13" s="1"/>
      <c r="H13" s="36">
        <f t="shared" si="0"/>
        <v>45992</v>
      </c>
      <c r="I13" t="str">
        <f>PROPER(TEXT(Tabel4[[#This Row],[date]],$K$1))</f>
        <v>Lundi-Décembre</v>
      </c>
    </row>
    <row r="14" spans="1:11" x14ac:dyDescent="0.25">
      <c r="A14" s="1"/>
      <c r="B14" s="1"/>
      <c r="C14" s="1"/>
      <c r="D14" s="1"/>
      <c r="H14" s="36">
        <f t="shared" si="0"/>
        <v>46023</v>
      </c>
      <c r="I14" t="str">
        <f>PROPER(TEXT(Tabel4[[#This Row],[date]],$K$1))</f>
        <v>Jeudi-Janvier</v>
      </c>
    </row>
    <row r="15" spans="1:11" x14ac:dyDescent="0.25">
      <c r="A15" s="1"/>
      <c r="B15" s="1"/>
      <c r="C15" s="1"/>
      <c r="D15" s="1"/>
      <c r="H15" s="36">
        <f t="shared" si="0"/>
        <v>46054</v>
      </c>
      <c r="I15" t="str">
        <f>PROPER(TEXT(Tabel4[[#This Row],[date]],$K$1))</f>
        <v>Dimanche-Février</v>
      </c>
    </row>
    <row r="16" spans="1:11" x14ac:dyDescent="0.25">
      <c r="A16" s="1"/>
      <c r="B16" s="1"/>
      <c r="C16" s="1"/>
      <c r="D16" s="1"/>
      <c r="H16" s="36">
        <f t="shared" si="0"/>
        <v>46082</v>
      </c>
      <c r="I16" t="str">
        <f>PROPER(TEXT(Tabel4[[#This Row],[date]],$K$1))</f>
        <v>Dimanche-Mars</v>
      </c>
    </row>
    <row r="17" spans="8:9" x14ac:dyDescent="0.25">
      <c r="H17" s="36">
        <f t="shared" si="0"/>
        <v>46113</v>
      </c>
      <c r="I17" t="str">
        <f>PROPER(TEXT(Tabel4[[#This Row],[date]],$K$1))</f>
        <v>Mercredi-Avril</v>
      </c>
    </row>
    <row r="18" spans="8:9" x14ac:dyDescent="0.25">
      <c r="H18" s="36">
        <f t="shared" si="0"/>
        <v>46143</v>
      </c>
      <c r="I18" t="str">
        <f>PROPER(TEXT(Tabel4[[#This Row],[date]],$K$1))</f>
        <v>Vendredi-Mai</v>
      </c>
    </row>
    <row r="19" spans="8:9" x14ac:dyDescent="0.25">
      <c r="H19" s="36">
        <f t="shared" si="0"/>
        <v>46174</v>
      </c>
      <c r="I19" t="str">
        <f>PROPER(TEXT(Tabel4[[#This Row],[date]],$K$1))</f>
        <v>Lundi-Juin</v>
      </c>
    </row>
    <row r="20" spans="8:9" x14ac:dyDescent="0.25">
      <c r="H20" s="36">
        <f t="shared" si="0"/>
        <v>46204</v>
      </c>
      <c r="I20" t="str">
        <f>PROPER(TEXT(Tabel4[[#This Row],[date]],$K$1))</f>
        <v>Mercredi-Juillet</v>
      </c>
    </row>
    <row r="21" spans="8:9" x14ac:dyDescent="0.25">
      <c r="H21" s="36">
        <f t="shared" si="0"/>
        <v>46235</v>
      </c>
      <c r="I21" t="str">
        <f>PROPER(TEXT(Tabel4[[#This Row],[date]],$K$1))</f>
        <v>Samedi-Août</v>
      </c>
    </row>
    <row r="22" spans="8:9" x14ac:dyDescent="0.25">
      <c r="H22" s="36">
        <f t="shared" si="0"/>
        <v>46266</v>
      </c>
      <c r="I22" t="str">
        <f>PROPER(TEXT(Tabel4[[#This Row],[date]],$K$1))</f>
        <v>Mardi-Septembre</v>
      </c>
    </row>
    <row r="23" spans="8:9" x14ac:dyDescent="0.25">
      <c r="H23" s="36">
        <f t="shared" si="0"/>
        <v>46296</v>
      </c>
      <c r="I23" t="str">
        <f>PROPER(TEXT(Tabel4[[#This Row],[date]],$K$1))</f>
        <v>Jeudi-Octobre</v>
      </c>
    </row>
    <row r="24" spans="8:9" x14ac:dyDescent="0.25">
      <c r="H24" s="36">
        <f t="shared" si="0"/>
        <v>46327</v>
      </c>
      <c r="I24" t="str">
        <f>PROPER(TEXT(Tabel4[[#This Row],[date]],$K$1))</f>
        <v>Dimanche-Novembre</v>
      </c>
    </row>
    <row r="25" spans="8:9" x14ac:dyDescent="0.25">
      <c r="H25" s="36">
        <f t="shared" si="0"/>
        <v>46357</v>
      </c>
      <c r="I25" t="str">
        <f>PROPER(TEXT(Tabel4[[#This Row],[date]],$K$1))</f>
        <v>Mardi-Décembre</v>
      </c>
    </row>
  </sheetData>
  <mergeCells count="1">
    <mergeCell ref="A1:D1"/>
  </mergeCells>
  <dataValidations count="1">
    <dataValidation type="list" allowBlank="1" showInputMessage="1" showErrorMessage="1" sqref="K1" xr:uid="{E7DD3B53-91B5-4E73-A7BE-61F37B591D5F}">
      <formula1>"[$-fr-fr]jjjj-mmmm,[$-fr-fr]aaaa-mmmm"</formula1>
    </dataValidation>
  </dataValidations>
  <pageMargins left="0.7" right="0.7" top="0.75" bottom="0.75" header="0.3" footer="0.3"/>
  <pageSetup paperSize="11" orientation="portrait" horizontalDpi="0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BDD</vt:lpstr>
      <vt:lpstr>Liste</vt:lpstr>
      <vt:lpstr>Categories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BSA</cp:lastModifiedBy>
  <cp:lastPrinted>2025-09-13T11:24:55Z</cp:lastPrinted>
  <dcterms:created xsi:type="dcterms:W3CDTF">2025-09-11T15:21:44Z</dcterms:created>
  <dcterms:modified xsi:type="dcterms:W3CDTF">2025-09-19T14:01:47Z</dcterms:modified>
</cp:coreProperties>
</file>