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57EF875-83F8-4B02-BFF8-219A418F6C15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3" i="1" l="1"/>
  <c r="D22" i="1"/>
  <c r="B27" i="1"/>
  <c r="B22" i="1"/>
  <c r="B23" i="1" s="1"/>
  <c r="B24" i="1" s="1"/>
  <c r="D24" i="1"/>
  <c r="M5" i="1"/>
  <c r="B6" i="1" l="1"/>
  <c r="B7" i="1" s="1"/>
  <c r="B9" i="1" s="1"/>
  <c r="M2" i="1"/>
</calcChain>
</file>

<file path=xl/sharedStrings.xml><?xml version="1.0" encoding="utf-8"?>
<sst xmlns="http://schemas.openxmlformats.org/spreadsheetml/2006/main" count="28" uniqueCount="28">
  <si>
    <t>Délai Livraison en jours</t>
  </si>
  <si>
    <t>Stock actuel</t>
  </si>
  <si>
    <t>Lundi</t>
  </si>
  <si>
    <t>Mardi</t>
  </si>
  <si>
    <t>Mercredi</t>
  </si>
  <si>
    <t>Jeudi</t>
  </si>
  <si>
    <t>Vendredi</t>
  </si>
  <si>
    <t>Samedi</t>
  </si>
  <si>
    <t>Dimanche</t>
  </si>
  <si>
    <t>Qt vendu</t>
  </si>
  <si>
    <t>Moyenne</t>
  </si>
  <si>
    <t>Ventes Journalières</t>
  </si>
  <si>
    <t>Date Commande (Ajourdhui+NbJrsAvtComm)</t>
  </si>
  <si>
    <t>NbJrs Avant la commande (=Nbjrs-DélaiLivr)</t>
  </si>
  <si>
    <t>NbJours de vente (=Stock actuel/Ventes)</t>
  </si>
  <si>
    <t>Stock minimal</t>
  </si>
  <si>
    <t>Jour</t>
  </si>
  <si>
    <t>Ventes à la semaine</t>
  </si>
  <si>
    <t>Date Saisie</t>
  </si>
  <si>
    <t>Stock Actuel</t>
  </si>
  <si>
    <t>Stock Min</t>
  </si>
  <si>
    <t>Vente moyenne par semaine, le vendredi</t>
  </si>
  <si>
    <t>délai livraison en jour ouvrables</t>
  </si>
  <si>
    <t>&lt;&lt;&lt;&lt;&lt;&lt;&lt;</t>
  </si>
  <si>
    <t>nombre de semaines/vendredis pour le stock min (arrondi sup)</t>
  </si>
  <si>
    <t>vendredi de cette semaine pour ce stock min</t>
  </si>
  <si>
    <t>correction pour passer la commande</t>
  </si>
  <si>
    <t>combiné dans une formule pour excel&gt;=2019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</si>
</sst>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ddd\ d/mm/yyyy"/>
  </numFmts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2"/>
      <color theme="8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38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2" fontId="3" fillId="3" borderId="1" xfId="0" applyNumberFormat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2" fontId="3" fillId="0" borderId="0" xfId="0" applyNumberFormat="1" applyFont="1" applyAlignment="1">
      <alignment vertical="center"/>
    </xf>
    <xf numFmtId="164" fontId="3" fillId="3" borderId="1" xfId="0" applyNumberFormat="1" applyFont="1" applyFill="1" applyBorder="1" applyAlignment="1">
      <alignment vertical="center"/>
    </xf>
    <xf numFmtId="14" fontId="3" fillId="3" borderId="1" xfId="0" applyNumberFormat="1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14" fontId="2" fillId="0" borderId="0" xfId="0" applyNumberFormat="1" applyFont="1" applyAlignment="1">
      <alignment vertical="center"/>
    </xf>
    <xf numFmtId="9" fontId="0" fillId="0" borderId="0" xfId="1" applyFont="1" applyBorder="1"/>
    <xf numFmtId="2" fontId="0" fillId="0" borderId="0" xfId="1" applyNumberFormat="1" applyFont="1" applyBorder="1"/>
    <xf numFmtId="0" fontId="5" fillId="0" borderId="0" xfId="0" applyFont="1"/>
    <xf numFmtId="9" fontId="0" fillId="0" borderId="0" xfId="1" applyFont="1" applyFill="1" applyBorder="1"/>
    <xf numFmtId="2" fontId="3" fillId="3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3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5" fillId="0" borderId="6" xfId="0" applyFont="1" applyBorder="1"/>
    <xf numFmtId="0" fontId="6" fillId="0" borderId="7" xfId="0" applyFont="1" applyBorder="1"/>
    <xf numFmtId="165" fontId="0" fillId="0" borderId="0" xfId="0" applyNumberFormat="1"/>
    <xf numFmtId="0" fontId="5" fillId="0" borderId="8" xfId="0" applyFont="1" applyBorder="1"/>
    <xf numFmtId="165" fontId="0" fillId="0" borderId="9" xfId="0" applyNumberFormat="1" applyBorder="1"/>
    <xf numFmtId="0" fontId="0" fillId="0" borderId="10" xfId="0" applyBorder="1"/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7" fillId="0" borderId="0" xfId="0" applyFont="1"/>
    <xf numFmtId="165" fontId="0" fillId="5" borderId="4" xfId="0" applyNumberFormat="1" applyFill="1" applyBorder="1"/>
    <xf numFmtId="0" fontId="0" fillId="5" borderId="0" xfId="0" applyFill="1"/>
    <xf numFmtId="1" fontId="6" fillId="5" borderId="0" xfId="0" applyNumberFormat="1" applyFont="1" applyFill="1"/>
    <xf numFmtId="1" fontId="0" fillId="5" borderId="0" xfId="0" applyNumberFormat="1" applyFill="1"/>
    <xf numFmtId="0" fontId="2" fillId="6" borderId="11" xfId="0" applyFont="1" applyFill="1" applyBorder="1"/>
    <xf numFmtId="165" fontId="3" fillId="6" borderId="12" xfId="0" applyNumberFormat="1" applyFont="1" applyFill="1" applyBorder="1"/>
  </cellXfs>
  <cellStyles count="2">
    <cellStyle name="Procent" xfId="1" builtinId="5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168728</xdr:colOff>
      <xdr:row>4</xdr:row>
      <xdr:rowOff>0</xdr:rowOff>
    </xdr:from>
    <xdr:to>
      <xdr:col>11</xdr:col>
      <xdr:colOff>631372</xdr:colOff>
      <xdr:row>4</xdr:row>
      <xdr:rowOff>1360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4CF7C193-DAF0-637F-015E-030A9FB3930D}"/>
            </a:ext>
          </a:extLst>
        </xdr:cNvPr>
        <xdr:cNvCxnSpPr/>
      </xdr:nvCxnSpPr>
      <xdr:spPr>
        <a:xfrm>
          <a:off x="10885714" y="805543"/>
          <a:ext cx="462644" cy="1360"/>
        </a:xfrm>
        <a:prstGeom prst="straightConnector1">
          <a:avLst/>
        </a:prstGeom>
        <a:ln w="2540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7"/>
  <sheetViews>
    <sheetView showGridLines="0" tabSelected="1" topLeftCell="A15" zoomScale="98" zoomScaleNormal="98" workbookViewId="0">
      <selection activeCell="D24" sqref="D24"/>
    </sheetView>
  </sheetViews>
  <sheetFormatPr defaultColWidth="11.42578125" defaultRowHeight="15" x14ac:dyDescent="0.25"/>
  <cols>
    <col min="1" max="1" width="58.28515625" bestFit="1" customWidth="1"/>
    <col min="2" max="2" width="18.85546875" bestFit="1" customWidth="1"/>
    <col min="5" max="11" width="11.5703125" bestFit="1" customWidth="1"/>
    <col min="13" max="13" width="11.5703125" bestFit="1" customWidth="1"/>
  </cols>
  <sheetData>
    <row r="1" spans="1:13" ht="15.75" x14ac:dyDescent="0.25">
      <c r="A1" s="2" t="s">
        <v>11</v>
      </c>
      <c r="B1" s="10"/>
      <c r="C1" s="3"/>
      <c r="D1" s="4"/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3"/>
      <c r="M1" s="1" t="s">
        <v>10</v>
      </c>
    </row>
    <row r="2" spans="1:13" ht="15.75" x14ac:dyDescent="0.25">
      <c r="A2" s="2" t="s">
        <v>1</v>
      </c>
      <c r="B2" s="10"/>
      <c r="C2" s="3"/>
      <c r="D2" s="1" t="s">
        <v>9</v>
      </c>
      <c r="E2" s="10"/>
      <c r="F2" s="10"/>
      <c r="G2" s="10"/>
      <c r="H2" s="10"/>
      <c r="I2" s="10"/>
      <c r="J2" s="10"/>
      <c r="K2" s="10"/>
      <c r="L2" s="3"/>
      <c r="M2" s="5" t="e">
        <f>AVERAGE(E2:K2)</f>
        <v>#DIV/0!</v>
      </c>
    </row>
    <row r="3" spans="1:13" ht="15.75" x14ac:dyDescent="0.25">
      <c r="A3" s="2" t="s">
        <v>15</v>
      </c>
      <c r="B3" s="10"/>
      <c r="C3" s="3"/>
      <c r="D3" s="6"/>
      <c r="E3" s="3"/>
      <c r="F3" s="3"/>
      <c r="G3" s="3"/>
      <c r="H3" s="3"/>
      <c r="I3" s="3"/>
      <c r="J3" s="3"/>
      <c r="K3" s="3"/>
      <c r="L3" s="3"/>
      <c r="M3" s="7"/>
    </row>
    <row r="4" spans="1:13" ht="15.75" x14ac:dyDescent="0.25">
      <c r="A4" s="2" t="s">
        <v>0</v>
      </c>
      <c r="B4" s="10"/>
      <c r="C4" s="3"/>
      <c r="D4" s="17"/>
      <c r="F4" s="3"/>
      <c r="G4" s="3"/>
      <c r="H4" s="3"/>
      <c r="I4" s="3"/>
      <c r="J4" s="29" t="s">
        <v>17</v>
      </c>
      <c r="K4" s="29"/>
      <c r="L4" s="3"/>
      <c r="M4" s="1" t="s">
        <v>16</v>
      </c>
    </row>
    <row r="5" spans="1:13" ht="15.75" x14ac:dyDescent="0.25">
      <c r="A5" s="3"/>
      <c r="B5" s="3"/>
      <c r="C5" s="3"/>
      <c r="D5" s="17"/>
      <c r="F5" s="3"/>
      <c r="G5" s="3"/>
      <c r="H5" s="3"/>
      <c r="I5" s="3"/>
      <c r="J5" s="30"/>
      <c r="K5" s="30"/>
      <c r="L5" s="3"/>
      <c r="M5" s="16">
        <f>J5/7</f>
        <v>0</v>
      </c>
    </row>
    <row r="6" spans="1:13" ht="15.75" x14ac:dyDescent="0.25">
      <c r="A6" s="2" t="s">
        <v>14</v>
      </c>
      <c r="B6" s="8" t="e">
        <f>B2/B1-B3</f>
        <v>#DIV/0!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5.75" x14ac:dyDescent="0.25">
      <c r="A7" s="2" t="s">
        <v>13</v>
      </c>
      <c r="B7" s="8" t="e">
        <f>B6-B4</f>
        <v>#DIV/0!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15.75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5.75" x14ac:dyDescent="0.25">
      <c r="A9" s="2" t="s">
        <v>12</v>
      </c>
      <c r="B9" s="9" t="e">
        <f ca="1">TODAY()+B7</f>
        <v>#DIV/0!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15.75" x14ac:dyDescent="0.25">
      <c r="A10" s="6"/>
      <c r="B10" s="11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2" spans="1:13" ht="15.75" x14ac:dyDescent="0.25">
      <c r="A12" s="28"/>
      <c r="B12" s="28"/>
    </row>
    <row r="13" spans="1:13" x14ac:dyDescent="0.25">
      <c r="A13" s="14"/>
    </row>
    <row r="14" spans="1:13" x14ac:dyDescent="0.25">
      <c r="A14" s="14"/>
      <c r="E14" s="15"/>
      <c r="F14" s="12"/>
    </row>
    <row r="15" spans="1:13" ht="15.75" thickBot="1" x14ac:dyDescent="0.3">
      <c r="A15" s="14"/>
      <c r="B15" s="15"/>
      <c r="F15" s="13"/>
    </row>
    <row r="16" spans="1:13" x14ac:dyDescent="0.25">
      <c r="A16" s="18" t="s">
        <v>18</v>
      </c>
      <c r="B16" s="32">
        <v>45920</v>
      </c>
      <c r="C16" s="19"/>
    </row>
    <row r="17" spans="1:4" x14ac:dyDescent="0.25">
      <c r="A17" s="20" t="s">
        <v>19</v>
      </c>
      <c r="B17" s="33">
        <v>50</v>
      </c>
      <c r="C17" s="21"/>
    </row>
    <row r="18" spans="1:4" x14ac:dyDescent="0.25">
      <c r="A18" s="22" t="s">
        <v>20</v>
      </c>
      <c r="B18" s="34">
        <v>11</v>
      </c>
      <c r="C18" s="23" t="s">
        <v>23</v>
      </c>
    </row>
    <row r="19" spans="1:4" x14ac:dyDescent="0.25">
      <c r="A19" s="22" t="s">
        <v>21</v>
      </c>
      <c r="B19" s="35">
        <v>10</v>
      </c>
      <c r="C19" s="21"/>
    </row>
    <row r="20" spans="1:4" x14ac:dyDescent="0.25">
      <c r="A20" s="22" t="s">
        <v>22</v>
      </c>
      <c r="B20" s="33">
        <v>2</v>
      </c>
      <c r="C20" s="21"/>
    </row>
    <row r="21" spans="1:4" x14ac:dyDescent="0.25">
      <c r="A21" s="20"/>
      <c r="C21" s="21"/>
    </row>
    <row r="22" spans="1:4" ht="15.75" x14ac:dyDescent="0.25">
      <c r="A22" s="22" t="s">
        <v>24</v>
      </c>
      <c r="B22">
        <f>ROUNDUP((B17-B18)/B19,0)</f>
        <v>4</v>
      </c>
      <c r="C22" s="21"/>
      <c r="D22" s="31" t="str">
        <f>"&gt;&gt;&gt; ("&amp;B17&amp;"-"&amp;B18&amp;")/"&amp;B19&amp;" = "&amp;TEXT((B17-B18)/B19,"0,0")&amp;"    puis arrondi sup. = "&amp; ROUNDUP((B17-B18)/B19,0) &amp; "   = nombre de semaines pour atteindre ce stock min"</f>
        <v>&gt;&gt;&gt; (50-11)/10 = 3,9    puis arrondi sup. = 4   = nombre de semaines pour atteindre ce stock min</v>
      </c>
    </row>
    <row r="23" spans="1:4" ht="15.75" x14ac:dyDescent="0.25">
      <c r="A23" s="22" t="s">
        <v>25</v>
      </c>
      <c r="B23" s="24">
        <f>WORKDAY.INTL(B16,B22,"1111011")</f>
        <v>45947</v>
      </c>
      <c r="C23" s="21"/>
      <c r="D23" s="31" t="str">
        <f>"&gt;&gt;&gt; ajoutez " &amp; B22 &amp; " vendredis à = " &amp; TEXT(B16,"jjj jj/mm/aaaa")</f>
        <v>&gt;&gt;&gt; ajoutez 4 vendredis à = 2025 25/09/zaterdag</v>
      </c>
    </row>
    <row r="24" spans="1:4" ht="16.5" thickBot="1" x14ac:dyDescent="0.3">
      <c r="A24" s="25" t="s">
        <v>26</v>
      </c>
      <c r="B24" s="26">
        <f>WORKDAY(B23,-B20)</f>
        <v>45945</v>
      </c>
      <c r="C24" s="27"/>
      <c r="D24" s="31" t="str">
        <f>"&gt;&gt;&gt;&gt; " &amp;B20&amp; " jours ouvrables avant ce vendredi"</f>
        <v>&gt;&gt;&gt;&gt; 2 jours ouvrables avant ce vendredi</v>
      </c>
    </row>
    <row r="26" spans="1:4" ht="15.75" thickBot="1" x14ac:dyDescent="0.3"/>
    <row r="27" spans="1:4" ht="16.5" thickBot="1" x14ac:dyDescent="0.3">
      <c r="A27" s="36" t="s">
        <v>27</v>
      </c>
      <c r="B27" s="37">
        <f>_xlfn.LET(_xlpm.sem_,ROUNDUP((B17-B18)/B19,0),WORKDAY(WORKDAY.INTL(B16,_xlpm.sem_,"1111011"),-2))</f>
        <v>45945</v>
      </c>
    </row>
  </sheetData>
  <mergeCells count="3">
    <mergeCell ref="A12:B12"/>
    <mergeCell ref="J4:K4"/>
    <mergeCell ref="J5:K5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BSA</cp:lastModifiedBy>
  <dcterms:created xsi:type="dcterms:W3CDTF">2017-01-27T16:36:46Z</dcterms:created>
  <dcterms:modified xsi:type="dcterms:W3CDTF">2025-09-17T07:37:16Z</dcterms:modified>
</cp:coreProperties>
</file>