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623B693-1A16-41C7-AC7F-02B8B06DFE91}" xr6:coauthVersionLast="47" xr6:coauthVersionMax="47" xr10:uidLastSave="{00000000-0000-0000-0000-000000000000}"/>
  <bookViews>
    <workbookView xWindow="-120" yWindow="-120" windowWidth="29040" windowHeight="15990" xr2:uid="{C32F1AA6-C961-4628-A87E-3F4604D4D3F0}"/>
  </bookViews>
  <sheets>
    <sheet name="Tableaux" sheetId="1" r:id="rId1"/>
    <sheet name="Début" sheetId="2" r:id="rId2"/>
  </sheets>
  <definedNames>
    <definedName name="_xlnm._FilterDatabase" localSheetId="0" hidden="1">Tableaux!$A$1:$H$9</definedName>
    <definedName name="_xlnm.Criteria" localSheetId="0">Tableaux!$F$5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C2" i="1"/>
  <c r="C3" i="1"/>
  <c r="C4" i="1"/>
  <c r="C5" i="1"/>
  <c r="C6" i="1"/>
  <c r="C7" i="1"/>
  <c r="C8" i="1"/>
  <c r="C9" i="1"/>
  <c r="D8" i="1"/>
  <c r="D9" i="1"/>
  <c r="D7" i="1"/>
  <c r="D6" i="1"/>
  <c r="D4" i="1"/>
  <c r="D5" i="1"/>
  <c r="D3" i="1"/>
  <c r="D2" i="1"/>
  <c r="E8" i="1" l="1"/>
  <c r="E6" i="1"/>
  <c r="E7" i="1"/>
  <c r="E9" i="1"/>
  <c r="E2" i="1"/>
  <c r="E4" i="1"/>
  <c r="E3" i="1"/>
</calcChain>
</file>

<file path=xl/sharedStrings.xml><?xml version="1.0" encoding="utf-8"?>
<sst xmlns="http://schemas.openxmlformats.org/spreadsheetml/2006/main" count="83" uniqueCount="75">
  <si>
    <t>Date</t>
  </si>
  <si>
    <t>Nom du patient</t>
  </si>
  <si>
    <t>Type de soin</t>
  </si>
  <si>
    <t>Séance</t>
  </si>
  <si>
    <t>N° souche</t>
  </si>
  <si>
    <t>Montant séance</t>
  </si>
  <si>
    <t>Nom patient</t>
  </si>
  <si>
    <t>Séances accordées</t>
  </si>
  <si>
    <t>N° de souche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</si>
  <si>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</si>
  <si>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</si>
  <si>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</si>
  <si>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</si>
  <si>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</si>
  <si>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</si>
  <si>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</si>
  <si>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</si>
  <si>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Patient 11</t>
  </si>
  <si>
    <t>Patient 12</t>
  </si>
  <si>
    <t>Patient 13</t>
  </si>
  <si>
    <t>Patient 14</t>
  </si>
  <si>
    <t>Patient 15</t>
  </si>
  <si>
    <t>Patient 16</t>
  </si>
  <si>
    <t>Patient 17</t>
  </si>
  <si>
    <t>Patient 18</t>
  </si>
  <si>
    <t>Patient 19</t>
  </si>
  <si>
    <t>Patient 20</t>
  </si>
  <si>
    <t>Patient 21</t>
  </si>
  <si>
    <t>Patient 22</t>
  </si>
  <si>
    <t>Patient 23</t>
  </si>
  <si>
    <t>Patient 24</t>
  </si>
  <si>
    <t>Patient 25</t>
  </si>
  <si>
    <t>Patient 26</t>
  </si>
  <si>
    <t>Patient 27</t>
  </si>
  <si>
    <t>Patient 28</t>
  </si>
  <si>
    <t>Patient 29</t>
  </si>
  <si>
    <t>Patient 30</t>
  </si>
  <si>
    <t>Patient 31</t>
  </si>
  <si>
    <t>Patient 32</t>
  </si>
  <si>
    <t>Patient 33</t>
  </si>
  <si>
    <t>Patient 34</t>
  </si>
  <si>
    <t>Patient 35</t>
  </si>
  <si>
    <t>Patient 36</t>
  </si>
  <si>
    <t>Patient 37</t>
  </si>
  <si>
    <t>Patient 38</t>
  </si>
  <si>
    <t>Patient 39</t>
  </si>
  <si>
    <t>Patient 40</t>
  </si>
  <si>
    <t>Patient 41</t>
  </si>
  <si>
    <t>Patient 42</t>
  </si>
  <si>
    <t>Patient 43</t>
  </si>
  <si>
    <t>Patient 44</t>
  </si>
  <si>
    <t>Patient 45</t>
  </si>
  <si>
    <t>Patient 46</t>
  </si>
  <si>
    <t>Patient 47</t>
  </si>
  <si>
    <t>Patient 48</t>
  </si>
  <si>
    <t>Patient 49</t>
  </si>
  <si>
    <t>Patient 50</t>
  </si>
  <si>
    <t xml:space="preserve">    Séances restantes</t>
  </si>
  <si>
    <t>Patient 1</t>
  </si>
  <si>
    <t>Patient 2</t>
  </si>
  <si>
    <t>Prix</t>
  </si>
  <si>
    <t>Type</t>
  </si>
  <si>
    <t>Début</t>
  </si>
  <si>
    <t>Milieu</t>
  </si>
  <si>
    <t>Fin</t>
  </si>
  <si>
    <t xml:space="preserve">Question1: </t>
  </si>
  <si>
    <t>Comment pourrais-je eviter ce problème?</t>
  </si>
  <si>
    <t>Question 2:</t>
  </si>
  <si>
    <t>Afin d'être le plus clair possible sur ma première question, j'ai supprimé un deuxieme tableau qui était</t>
  </si>
  <si>
    <t>sur la même hauteur que le premier, de même longueur mais séparé par deux colonnes</t>
  </si>
  <si>
    <t xml:space="preserve">Ma deuxième question est: </t>
  </si>
  <si>
    <t>Comment peut-on filtrer le tableau de gauche, sans masquer une partie des données du tableau de droite?</t>
  </si>
  <si>
    <t>Dans l'exemple, j'ai entré la date du 04-09-2025 en bout de tableau, jusque la pas de soucis.</t>
  </si>
  <si>
    <t xml:space="preserve"> Puis j'ai trié par ordre ascendant, ce qui me crée une erreur en colonne C et E</t>
  </si>
  <si>
    <t>Séances effectuées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</si>
</sst>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[=0]&quot;&quot;&quot;&quot;;#\ ##0"/>
    <numFmt numFmtId="166" formatCode="#,##0.00\ _€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8"/>
      <color rgb="FF001D35"/>
      <name val="Courier New"/>
      <family val="3"/>
    </font>
    <font>
      <sz val="8"/>
      <name val="Calibri"/>
      <family val="2"/>
      <scheme val="minor"/>
    </font>
    <font>
      <b/>
      <sz val="10"/>
      <color theme="0"/>
      <name val="Arial"/>
      <family val="2"/>
    </font>
    <font>
      <b/>
      <sz val="9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rgb="FFCCCCCC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2" fillId="0" borderId="0" xfId="0" applyFont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left" textRotation="45"/>
    </xf>
    <xf numFmtId="0" fontId="1" fillId="4" borderId="2" xfId="0" applyFont="1" applyFill="1" applyBorder="1" applyAlignment="1">
      <alignment horizontal="center" vertical="center" wrapText="1"/>
    </xf>
    <xf numFmtId="165" fontId="1" fillId="4" borderId="2" xfId="0" applyNumberFormat="1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65" fontId="1" fillId="0" borderId="2" xfId="0" applyNumberFormat="1" applyFont="1" applyBorder="1" applyAlignment="1">
      <alignment horizontal="center" vertical="center" wrapText="1"/>
    </xf>
    <xf numFmtId="14" fontId="1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2" xfId="0" applyFont="1" applyFill="1" applyBorder="1" applyAlignment="1" applyProtection="1">
      <alignment horizontal="center" vertical="center" wrapText="1"/>
      <protection locked="0"/>
    </xf>
    <xf numFmtId="14" fontId="1" fillId="0" borderId="3" xfId="0" applyNumberFormat="1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164" fontId="1" fillId="4" borderId="2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Border="1" applyAlignment="1" applyProtection="1">
      <alignment horizontal="center" vertical="center" wrapText="1"/>
      <protection locked="0"/>
    </xf>
    <xf numFmtId="164" fontId="0" fillId="0" borderId="0" xfId="0" applyNumberFormat="1"/>
    <xf numFmtId="0" fontId="0" fillId="5" borderId="0" xfId="0" applyFill="1"/>
    <xf numFmtId="14" fontId="4" fillId="3" borderId="0" xfId="0" applyNumberFormat="1" applyFont="1" applyFill="1" applyAlignment="1" applyProtection="1">
      <alignment horizontal="center" vertical="center" textRotation="45" wrapText="1"/>
      <protection locked="0"/>
    </xf>
    <xf numFmtId="0" fontId="4" fillId="3" borderId="1" xfId="0" applyFont="1" applyFill="1" applyBorder="1" applyAlignment="1" applyProtection="1">
      <alignment horizontal="center" vertical="center" textRotation="45" wrapText="1"/>
      <protection locked="0"/>
    </xf>
    <xf numFmtId="0" fontId="5" fillId="2" borderId="1" xfId="0" applyFont="1" applyFill="1" applyBorder="1" applyAlignment="1">
      <alignment horizontal="center" vertical="center" textRotation="45" wrapText="1"/>
    </xf>
    <xf numFmtId="165" fontId="5" fillId="2" borderId="1" xfId="0" applyNumberFormat="1" applyFont="1" applyFill="1" applyBorder="1" applyAlignment="1">
      <alignment horizontal="center" vertical="center" textRotation="45" wrapText="1"/>
    </xf>
    <xf numFmtId="0" fontId="4" fillId="2" borderId="1" xfId="0" applyFont="1" applyFill="1" applyBorder="1" applyAlignment="1">
      <alignment horizontal="center" vertical="center" textRotation="45" wrapText="1"/>
    </xf>
    <xf numFmtId="166" fontId="4" fillId="3" borderId="1" xfId="0" applyNumberFormat="1" applyFont="1" applyFill="1" applyBorder="1" applyAlignment="1" applyProtection="1">
      <alignment horizontal="center" vertical="center" textRotation="45"/>
      <protection locked="0"/>
    </xf>
  </cellXfs>
  <cellStyles count="1">
    <cellStyle name="Standaard" xfId="0" builtinId="0"/>
  </cellStyles>
  <dxfs count="16">
    <dxf>
      <alignment horizontal="center" vertical="center" textRotation="45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0"/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ED9513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[=0]&quot;&quot;&quot;&quot;;#\ ##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7" formatCode="dd/mm/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0" hidden="0"/>
    </dxf>
    <dxf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ED9513"/>
      <color rgb="FFEA8F16"/>
      <color rgb="FFF08010"/>
      <color rgb="FFEC752C"/>
      <color rgb="FFDD422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E2E3E3-509E-445A-A463-E0415AEF37E5}" name="Tableau1" displayName="Tableau1" ref="A1:H9" totalsRowShown="0" headerRowDxfId="0" dataDxfId="15" tableBorderDxfId="14">
  <autoFilter ref="A1:H9" xr:uid="{A8E2E3E3-509E-445A-A463-E0415AEF37E5}"/>
  <sortState xmlns:xlrd2="http://schemas.microsoft.com/office/spreadsheetml/2017/richdata2" ref="A2:H9">
    <sortCondition descending="1" ref="A1:A9"/>
  </sortState>
  <tableColumns count="8">
    <tableColumn id="1" xr3:uid="{344C4105-FE10-4D8A-9444-1F10FDDEBD4D}" name="Date" dataDxfId="13"/>
    <tableColumn id="2" xr3:uid="{FC90EC01-6C38-4E1E-8405-2044B9D88038}" name="Nom patient" dataDxfId="12"/>
    <tableColumn id="3" xr3:uid="{D4A6C9E0-6E61-4614-8395-6DE45A5021CD}" name="Séances accordées" dataDxfId="1">
      <calculatedColumnFormula>IFERROR(VLOOKUP(Tableau1[[#This Row],[Nom patient]],Tableau3[],2,FALSE),"?")</calculatedColumnFormula>
    </tableColumn>
    <tableColumn id="4" xr3:uid="{25A57B12-53D9-4B0B-8D5E-922DC3F5706B}" name="Séances effectuées" dataDxfId="6">
      <calculatedColumnFormula>COUNTIFS(Tableau1[Nom patient],Tableau1[[#This Row],[Nom patient]],Tableau1[Date],"&lt;="&amp;Tableau1[[#This Row],[Date]])</calculatedColumnFormula>
    </tableColumn>
    <tableColumn id="5" xr3:uid="{2332AA9C-CAC2-423D-B88A-A88415AA20A7}" name="    Séances restantes" dataDxfId="11">
      <calculatedColumnFormula>IFERROR(Tableaux!$C2-Tableaux!$D2,"")</calculatedColumnFormula>
    </tableColumn>
    <tableColumn id="6" xr3:uid="{256F63FB-D623-45D1-94F4-D7C12D33D1E1}" name="N° souche" dataDxfId="10"/>
    <tableColumn id="7" xr3:uid="{F04190E2-A0BF-4699-8BCE-81FAAF25895E}" name="Type de soin" dataDxfId="9"/>
    <tableColumn id="8" xr3:uid="{683DD874-B59B-4D6B-A8E1-BB6643EFC576}" name="Montant séance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5A417F1-BE67-4CF3-92A1-D98E39E33227}" name="Tableau3" displayName="Tableau3" ref="A1:B100" totalsRowShown="0">
  <autoFilter ref="A1:B100" xr:uid="{65A417F1-BE67-4CF3-92A1-D98E39E33227}"/>
  <sortState xmlns:xlrd2="http://schemas.microsoft.com/office/spreadsheetml/2017/richdata2" ref="A2:B62">
    <sortCondition ref="A1:A100"/>
  </sortState>
  <tableColumns count="2">
    <tableColumn id="1" xr3:uid="{7CBAE546-A9B1-4372-B76F-EB0B18116B4D}" name="Nom du patient"/>
    <tableColumn id="2" xr3:uid="{A82D46C4-98DF-4A89-9973-FA356516A78B}" name="Séances accordées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889D18-B609-40F7-8FA6-7D77E64A4F14}">
  <sheetPr codeName="Feuil1"/>
  <dimension ref="A1:S11"/>
  <sheetViews>
    <sheetView tabSelected="1" workbookViewId="0">
      <selection activeCell="D2" sqref="D2"/>
    </sheetView>
  </sheetViews>
  <sheetFormatPr defaultColWidth="11.42578125" defaultRowHeight="15" x14ac:dyDescent="0.25"/>
  <cols>
    <col min="1" max="1" width="9.140625" style="3" bestFit="1" customWidth="1"/>
    <col min="2" max="2" width="7.85546875" bestFit="1" customWidth="1"/>
    <col min="3" max="3" width="6.140625" customWidth="1"/>
    <col min="4" max="4" width="6.140625" style="5" customWidth="1"/>
    <col min="5" max="5" width="6.140625" customWidth="1"/>
    <col min="6" max="6" width="7.5703125" bestFit="1" customWidth="1"/>
    <col min="7" max="7" width="12.42578125" bestFit="1" customWidth="1"/>
    <col min="8" max="8" width="7" style="6" bestFit="1" customWidth="1"/>
    <col min="9" max="9" width="2.85546875" customWidth="1"/>
  </cols>
  <sheetData>
    <row r="1" spans="1:19" s="2" customFormat="1" ht="91.5" customHeight="1" x14ac:dyDescent="0.25">
      <c r="A1" s="20" t="s">
        <v>0</v>
      </c>
      <c r="B1" s="21" t="s">
        <v>6</v>
      </c>
      <c r="C1" s="22" t="s">
        <v>7</v>
      </c>
      <c r="D1" s="23" t="s">
        <v>74</v>
      </c>
      <c r="E1" s="24" t="s">
        <v>57</v>
      </c>
      <c r="F1" s="21" t="s">
        <v>4</v>
      </c>
      <c r="G1" s="21" t="s">
        <v>2</v>
      </c>
      <c r="H1" s="25" t="s">
        <v>5</v>
      </c>
      <c r="I1" s="7"/>
    </row>
    <row r="2" spans="1:19" ht="25.5" x14ac:dyDescent="0.25">
      <c r="A2" s="14">
        <v>45906</v>
      </c>
      <c r="B2" s="15" t="s">
        <v>9</v>
      </c>
      <c r="C2" s="10">
        <f>IFERROR(VLOOKUP(Tableau1[[#This Row],[Nom patient]],Tableau3[],2,FALSE),"?")</f>
        <v>15</v>
      </c>
      <c r="D2" s="11">
        <f>COUNTIFS(Tableau1[Nom patient],Tableau1[[#This Row],[Nom patient]],Tableau1[Date],"&lt;="&amp;Tableau1[[#This Row],[Date]])</f>
        <v>2</v>
      </c>
      <c r="E2" s="10">
        <f>IFERROR(Tableaux!$C8-Tableaux!$D8,"")</f>
        <v>14</v>
      </c>
      <c r="F2" s="15">
        <v>41</v>
      </c>
      <c r="G2" s="15"/>
      <c r="H2" s="17"/>
    </row>
    <row r="3" spans="1:19" ht="25.5" x14ac:dyDescent="0.25">
      <c r="A3" s="14">
        <v>45905</v>
      </c>
      <c r="B3" s="15" t="s">
        <v>9</v>
      </c>
      <c r="C3" s="10">
        <f>IFERROR(VLOOKUP(Tableau1[[#This Row],[Nom patient]],Tableau3[],2,FALSE),"?")</f>
        <v>15</v>
      </c>
      <c r="D3" s="11">
        <f>COUNTIFS(Tableau1[Nom patient],Tableau1[[#This Row],[Nom patient]],Tableau1[Date],"&lt;="&amp;Tableau1[[#This Row],[Date]])</f>
        <v>1</v>
      </c>
      <c r="E3" s="10">
        <f>IFERROR(Tableaux!$C7-Tableaux!$D7,"")</f>
        <v>13</v>
      </c>
      <c r="F3" s="15">
        <v>42</v>
      </c>
      <c r="G3" s="15"/>
      <c r="H3" s="17"/>
    </row>
    <row r="4" spans="1:19" ht="25.5" x14ac:dyDescent="0.25">
      <c r="A4" s="12">
        <v>45904</v>
      </c>
      <c r="B4" s="13" t="s">
        <v>59</v>
      </c>
      <c r="C4" s="8">
        <f>IFERROR(VLOOKUP(Tableau1[[#This Row],[Nom patient]],Tableau3[],2,FALSE),"?")</f>
        <v>10</v>
      </c>
      <c r="D4" s="9">
        <f>COUNTIFS(Tableau1[Nom patient],Tableau1[[#This Row],[Nom patient]],Tableau1[Date],"&lt;="&amp;Tableau1[[#This Row],[Date]])</f>
        <v>3</v>
      </c>
      <c r="E4" s="8">
        <f>IFERROR(Tableaux!$C6-Tableaux!$D6,"")</f>
        <v>8</v>
      </c>
      <c r="F4" s="15">
        <v>41</v>
      </c>
      <c r="G4" s="13"/>
      <c r="H4" s="16"/>
      <c r="J4" t="s">
        <v>65</v>
      </c>
      <c r="K4" s="19" t="s">
        <v>72</v>
      </c>
      <c r="L4" s="19"/>
      <c r="M4" s="19"/>
      <c r="N4" s="19"/>
      <c r="O4" s="19"/>
      <c r="P4" s="19"/>
      <c r="Q4" s="19"/>
      <c r="R4" s="19"/>
      <c r="S4" s="19"/>
    </row>
    <row r="5" spans="1:19" x14ac:dyDescent="0.25">
      <c r="A5" s="14">
        <v>45904</v>
      </c>
      <c r="B5" s="15"/>
      <c r="C5" s="10" t="str">
        <f>IFERROR(VLOOKUP(Tableau1[[#This Row],[Nom patient]],Tableau3[],2,FALSE),"?")</f>
        <v>?</v>
      </c>
      <c r="D5" s="11">
        <f>COUNTIFS(Tableau1[Nom patient],Tableau1[[#This Row],[Nom patient]],Tableau1[Date],"&lt;="&amp;Tableau1[[#This Row],[Date]])</f>
        <v>0</v>
      </c>
      <c r="E5" s="10" t="str">
        <f>IF(ISNUMBER(Tableau1[[#This Row],[Séances accordées]]),Tableau1[[#This Row],[Séances accordées]]-Tableau1[[#This Row],[Séances effectuées]],"?")</f>
        <v>?</v>
      </c>
      <c r="F5" s="15"/>
      <c r="G5" s="15"/>
      <c r="H5" s="17"/>
      <c r="K5" s="19" t="s">
        <v>73</v>
      </c>
      <c r="L5" s="19"/>
      <c r="M5" s="19"/>
      <c r="N5" s="19"/>
      <c r="O5" s="19"/>
      <c r="P5" s="19"/>
      <c r="Q5" s="19"/>
      <c r="R5" s="19"/>
      <c r="S5" s="19"/>
    </row>
    <row r="6" spans="1:19" ht="25.5" x14ac:dyDescent="0.25">
      <c r="A6" s="14">
        <v>45903</v>
      </c>
      <c r="B6" s="15" t="s">
        <v>59</v>
      </c>
      <c r="C6" s="10">
        <f>IFERROR(VLOOKUP(Tableau1[[#This Row],[Nom patient]],Tableau3[],2,FALSE),"?")</f>
        <v>10</v>
      </c>
      <c r="D6" s="11">
        <f>COUNTIFS(Tableau1[Nom patient],Tableau1[[#This Row],[Nom patient]],Tableau1[Date],"&lt;="&amp;Tableau1[[#This Row],[Date]])</f>
        <v>2</v>
      </c>
      <c r="E6" s="10" t="str">
        <f>IFERROR(Tableaux!$C5-Tableaux!$D5,"")</f>
        <v/>
      </c>
      <c r="F6" s="15">
        <v>41</v>
      </c>
      <c r="G6" s="15"/>
      <c r="H6" s="17"/>
      <c r="K6" s="19" t="s">
        <v>66</v>
      </c>
      <c r="L6" s="19"/>
      <c r="M6" s="19"/>
      <c r="N6" s="19"/>
      <c r="O6" s="19"/>
      <c r="P6" s="19"/>
      <c r="Q6" s="19"/>
      <c r="R6" s="19"/>
      <c r="S6" s="19"/>
    </row>
    <row r="7" spans="1:19" ht="25.5" x14ac:dyDescent="0.25">
      <c r="A7" s="12">
        <v>45902</v>
      </c>
      <c r="B7" s="13" t="s">
        <v>58</v>
      </c>
      <c r="C7" s="8">
        <f>IFERROR(VLOOKUP(Tableau1[[#This Row],[Nom patient]],Tableau3[],2,FALSE),"?")</f>
        <v>15</v>
      </c>
      <c r="D7" s="9">
        <f>COUNTIFS(Tableau1[Nom patient],Tableau1[[#This Row],[Nom patient]],Tableau1[Date],"&lt;="&amp;Tableau1[[#This Row],[Date]])</f>
        <v>2</v>
      </c>
      <c r="E7" s="8">
        <f>IFERROR(Tableaux!$C4-Tableaux!$D4,"")</f>
        <v>7</v>
      </c>
      <c r="F7" s="13">
        <v>40</v>
      </c>
      <c r="G7" s="13"/>
      <c r="H7" s="16"/>
      <c r="S7" s="19"/>
    </row>
    <row r="8" spans="1:19" ht="25.5" x14ac:dyDescent="0.25">
      <c r="A8" s="12">
        <v>45901</v>
      </c>
      <c r="B8" s="13" t="s">
        <v>58</v>
      </c>
      <c r="C8" s="8">
        <f>IFERROR(VLOOKUP(Tableau1[[#This Row],[Nom patient]],Tableau3[],2,FALSE),"?")</f>
        <v>15</v>
      </c>
      <c r="D8" s="9">
        <f>COUNTIFS(Tableau1[Nom patient],Tableau1[[#This Row],[Nom patient]],Tableau1[Date],"&lt;="&amp;Tableau1[[#This Row],[Date]])</f>
        <v>1</v>
      </c>
      <c r="E8" s="8">
        <f>IFERROR(Tableaux!$C2-Tableaux!$D2,"")</f>
        <v>13</v>
      </c>
      <c r="F8" s="13">
        <v>40</v>
      </c>
      <c r="G8" s="13" t="s">
        <v>3</v>
      </c>
      <c r="H8" s="16">
        <v>2</v>
      </c>
      <c r="J8" t="s">
        <v>67</v>
      </c>
      <c r="K8" s="19" t="s">
        <v>68</v>
      </c>
      <c r="L8" s="19"/>
      <c r="M8" s="19"/>
      <c r="N8" s="19"/>
      <c r="O8" s="19"/>
      <c r="P8" s="19"/>
      <c r="Q8" s="19"/>
      <c r="R8" s="19"/>
      <c r="S8" s="19"/>
    </row>
    <row r="9" spans="1:19" ht="25.5" x14ac:dyDescent="0.25">
      <c r="A9" s="14">
        <v>45901</v>
      </c>
      <c r="B9" s="15" t="s">
        <v>59</v>
      </c>
      <c r="C9" s="10">
        <f>IFERROR(VLOOKUP(Tableau1[[#This Row],[Nom patient]],Tableau3[],2,FALSE),"?")</f>
        <v>10</v>
      </c>
      <c r="D9" s="11">
        <f>COUNTIFS(Tableau1[Nom patient],Tableau1[[#This Row],[Nom patient]],Tableau1[Date],"&lt;="&amp;Tableau1[[#This Row],[Date]])</f>
        <v>1</v>
      </c>
      <c r="E9" s="10">
        <f>IFERROR(Tableaux!$C3-Tableaux!$D3,"")</f>
        <v>14</v>
      </c>
      <c r="F9" s="15">
        <v>41</v>
      </c>
      <c r="G9" s="15"/>
      <c r="H9" s="17"/>
      <c r="K9" s="19" t="s">
        <v>69</v>
      </c>
      <c r="L9" s="19"/>
      <c r="M9" s="19"/>
      <c r="N9" s="19"/>
      <c r="O9" s="19"/>
      <c r="P9" s="19"/>
      <c r="Q9" s="19"/>
      <c r="R9" s="19"/>
      <c r="S9" s="19"/>
    </row>
    <row r="10" spans="1:19" x14ac:dyDescent="0.25">
      <c r="K10" s="19" t="s">
        <v>70</v>
      </c>
      <c r="L10" s="19"/>
      <c r="M10" s="19"/>
      <c r="N10" s="19"/>
      <c r="O10" s="19"/>
      <c r="P10" s="19"/>
      <c r="Q10" s="19"/>
      <c r="R10" s="19"/>
      <c r="S10" s="19"/>
    </row>
    <row r="11" spans="1:19" x14ac:dyDescent="0.25">
      <c r="K11" s="19" t="s">
        <v>71</v>
      </c>
      <c r="L11" s="19"/>
      <c r="M11" s="19"/>
      <c r="N11" s="19"/>
      <c r="O11" s="19"/>
      <c r="P11" s="19"/>
      <c r="Q11" s="19"/>
      <c r="R11" s="19"/>
      <c r="S11" s="19"/>
    </row>
  </sheetData>
  <sheetProtection selectLockedCells="1" autoFilter="0"/>
  <phoneticPr fontId="3" type="noConversion"/>
  <conditionalFormatting sqref="E2:E9">
    <cfRule type="cellIs" dxfId="5" priority="1" operator="equal">
      <formula>0</formula>
    </cfRule>
    <cfRule type="cellIs" dxfId="4" priority="2" operator="between">
      <formula>1</formula>
      <formula>5</formula>
    </cfRule>
    <cfRule type="cellIs" dxfId="3" priority="3" operator="between">
      <formula>6</formula>
      <formula>10</formula>
    </cfRule>
    <cfRule type="cellIs" dxfId="2" priority="4" operator="between">
      <formula>10</formula>
      <formula>100</formula>
    </cfRule>
  </conditionalFormatting>
  <dataValidations count="1">
    <dataValidation type="list" allowBlank="1" showInputMessage="1" showErrorMessage="1" sqref="G2:G9" xr:uid="{C9ADABF0-F140-45D8-A9A7-99B267B95D2A}">
      <formula1>"Bilan, Séance, Compte-rendu"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95286E8-26B3-46BE-9574-AB0C96952CCA}">
          <x14:formula1>
            <xm:f>Début!$E$2:$E$12</xm:f>
          </x14:formula1>
          <xm:sqref>F2:F9</xm:sqref>
        </x14:dataValidation>
        <x14:dataValidation type="list" allowBlank="1" showInputMessage="1" showErrorMessage="1" xr:uid="{B16D4EDA-5C48-474C-9657-5816A1D0AD57}">
          <x14:formula1>
            <xm:f>Début!$A$2:$A$51</xm:f>
          </x14:formula1>
          <xm:sqref>B2:B9</xm:sqref>
        </x14:dataValidation>
        <x14:dataValidation type="list" allowBlank="1" showInputMessage="1" showErrorMessage="1" xr:uid="{9E48CDEB-61ED-4A40-93CA-6B43EFBA8943}">
          <x14:formula1>
            <xm:f>Début!$H$2:$H$4</xm:f>
          </x14:formula1>
          <xm:sqref>H2:H9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747E64-AAD6-4F43-A8DF-0459535F011E}">
  <sheetPr codeName="Feuil2"/>
  <dimension ref="A1:K51"/>
  <sheetViews>
    <sheetView workbookViewId="0">
      <selection activeCell="G6" sqref="G6"/>
    </sheetView>
  </sheetViews>
  <sheetFormatPr defaultColWidth="11.42578125" defaultRowHeight="15" x14ac:dyDescent="0.25"/>
  <cols>
    <col min="1" max="1" width="16" customWidth="1"/>
    <col min="2" max="2" width="18.28515625" style="1" customWidth="1"/>
    <col min="5" max="5" width="11.5703125" bestFit="1" customWidth="1"/>
    <col min="7" max="7" width="13" bestFit="1" customWidth="1"/>
    <col min="10" max="10" width="12.5703125" bestFit="1" customWidth="1"/>
  </cols>
  <sheetData>
    <row r="1" spans="1:11" x14ac:dyDescent="0.25">
      <c r="A1" t="s">
        <v>1</v>
      </c>
      <c r="B1" s="1" t="s">
        <v>7</v>
      </c>
      <c r="E1" t="s">
        <v>8</v>
      </c>
      <c r="G1" s="1" t="s">
        <v>61</v>
      </c>
      <c r="H1" s="1" t="s">
        <v>60</v>
      </c>
    </row>
    <row r="2" spans="1:11" x14ac:dyDescent="0.25">
      <c r="A2" t="s">
        <v>58</v>
      </c>
      <c r="B2" s="1">
        <v>15</v>
      </c>
      <c r="C2" s="4"/>
      <c r="E2">
        <v>40</v>
      </c>
      <c r="G2" t="s">
        <v>62</v>
      </c>
      <c r="H2" s="18">
        <v>2</v>
      </c>
      <c r="J2" s="3"/>
      <c r="K2" s="3"/>
    </row>
    <row r="3" spans="1:11" x14ac:dyDescent="0.25">
      <c r="A3" t="s">
        <v>59</v>
      </c>
      <c r="B3" s="1">
        <v>10</v>
      </c>
      <c r="C3" s="4"/>
      <c r="E3">
        <v>41</v>
      </c>
      <c r="G3" t="s">
        <v>63</v>
      </c>
      <c r="H3" s="18">
        <v>5</v>
      </c>
    </row>
    <row r="4" spans="1:11" x14ac:dyDescent="0.25">
      <c r="A4" t="s">
        <v>9</v>
      </c>
      <c r="B4" s="1">
        <v>15</v>
      </c>
      <c r="C4" s="4"/>
      <c r="E4">
        <v>42</v>
      </c>
      <c r="G4" t="s">
        <v>64</v>
      </c>
      <c r="H4" s="18">
        <v>8</v>
      </c>
    </row>
    <row r="5" spans="1:11" x14ac:dyDescent="0.25">
      <c r="A5" t="s">
        <v>10</v>
      </c>
      <c r="B5" s="1">
        <v>20</v>
      </c>
      <c r="E5">
        <v>43</v>
      </c>
    </row>
    <row r="6" spans="1:11" x14ac:dyDescent="0.25">
      <c r="A6" t="s">
        <v>11</v>
      </c>
      <c r="B6" s="1">
        <v>25</v>
      </c>
      <c r="E6">
        <v>44</v>
      </c>
    </row>
    <row r="7" spans="1:11" x14ac:dyDescent="0.25">
      <c r="A7" t="s">
        <v>12</v>
      </c>
      <c r="B7" s="1">
        <v>30</v>
      </c>
      <c r="E7">
        <v>45</v>
      </c>
    </row>
    <row r="8" spans="1:11" x14ac:dyDescent="0.25">
      <c r="A8" t="s">
        <v>13</v>
      </c>
      <c r="B8" s="1">
        <v>35</v>
      </c>
      <c r="E8">
        <v>46</v>
      </c>
    </row>
    <row r="9" spans="1:11" x14ac:dyDescent="0.25">
      <c r="A9" t="s">
        <v>14</v>
      </c>
      <c r="B9" s="1">
        <v>40</v>
      </c>
      <c r="E9">
        <v>47</v>
      </c>
    </row>
    <row r="10" spans="1:11" x14ac:dyDescent="0.25">
      <c r="A10" t="s">
        <v>15</v>
      </c>
      <c r="B10" s="1">
        <v>45</v>
      </c>
      <c r="E10">
        <v>48</v>
      </c>
    </row>
    <row r="11" spans="1:11" x14ac:dyDescent="0.25">
      <c r="A11" t="s">
        <v>16</v>
      </c>
      <c r="B11" s="1">
        <v>50</v>
      </c>
      <c r="E11">
        <v>49</v>
      </c>
    </row>
    <row r="12" spans="1:11" x14ac:dyDescent="0.25">
      <c r="A12" t="s">
        <v>17</v>
      </c>
      <c r="B12" s="1">
        <v>55</v>
      </c>
      <c r="E12">
        <v>50</v>
      </c>
    </row>
    <row r="13" spans="1:11" x14ac:dyDescent="0.25">
      <c r="A13" t="s">
        <v>18</v>
      </c>
      <c r="B13" s="1">
        <v>60</v>
      </c>
    </row>
    <row r="14" spans="1:11" x14ac:dyDescent="0.25">
      <c r="A14" t="s">
        <v>19</v>
      </c>
      <c r="B14" s="1">
        <v>65</v>
      </c>
    </row>
    <row r="15" spans="1:11" x14ac:dyDescent="0.25">
      <c r="A15" t="s">
        <v>20</v>
      </c>
      <c r="B15" s="1">
        <v>70</v>
      </c>
    </row>
    <row r="16" spans="1:11" x14ac:dyDescent="0.25">
      <c r="A16" t="s">
        <v>21</v>
      </c>
      <c r="B16" s="1">
        <v>75</v>
      </c>
    </row>
    <row r="17" spans="1:2" x14ac:dyDescent="0.25">
      <c r="A17" t="s">
        <v>22</v>
      </c>
      <c r="B17" s="1">
        <v>80</v>
      </c>
    </row>
    <row r="18" spans="1:2" x14ac:dyDescent="0.25">
      <c r="A18" t="s">
        <v>23</v>
      </c>
      <c r="B18" s="1">
        <v>85</v>
      </c>
    </row>
    <row r="19" spans="1:2" x14ac:dyDescent="0.25">
      <c r="A19" t="s">
        <v>24</v>
      </c>
      <c r="B19" s="1">
        <v>90</v>
      </c>
    </row>
    <row r="20" spans="1:2" x14ac:dyDescent="0.25">
      <c r="A20" t="s">
        <v>25</v>
      </c>
      <c r="B20" s="1">
        <v>95</v>
      </c>
    </row>
    <row r="21" spans="1:2" x14ac:dyDescent="0.25">
      <c r="A21" t="s">
        <v>26</v>
      </c>
      <c r="B21" s="1">
        <v>100</v>
      </c>
    </row>
    <row r="22" spans="1:2" x14ac:dyDescent="0.25">
      <c r="A22" t="s">
        <v>27</v>
      </c>
      <c r="B22" s="1">
        <v>105</v>
      </c>
    </row>
    <row r="23" spans="1:2" x14ac:dyDescent="0.25">
      <c r="A23" t="s">
        <v>28</v>
      </c>
      <c r="B23" s="1">
        <v>110</v>
      </c>
    </row>
    <row r="24" spans="1:2" x14ac:dyDescent="0.25">
      <c r="A24" t="s">
        <v>29</v>
      </c>
      <c r="B24" s="1">
        <v>115</v>
      </c>
    </row>
    <row r="25" spans="1:2" x14ac:dyDescent="0.25">
      <c r="A25" t="s">
        <v>30</v>
      </c>
      <c r="B25" s="1">
        <v>120</v>
      </c>
    </row>
    <row r="26" spans="1:2" x14ac:dyDescent="0.25">
      <c r="A26" t="s">
        <v>31</v>
      </c>
      <c r="B26" s="1">
        <v>125</v>
      </c>
    </row>
    <row r="27" spans="1:2" x14ac:dyDescent="0.25">
      <c r="A27" t="s">
        <v>32</v>
      </c>
      <c r="B27" s="1">
        <v>130</v>
      </c>
    </row>
    <row r="28" spans="1:2" x14ac:dyDescent="0.25">
      <c r="A28" t="s">
        <v>33</v>
      </c>
      <c r="B28" s="1">
        <v>135</v>
      </c>
    </row>
    <row r="29" spans="1:2" x14ac:dyDescent="0.25">
      <c r="A29" t="s">
        <v>34</v>
      </c>
      <c r="B29" s="1">
        <v>140</v>
      </c>
    </row>
    <row r="30" spans="1:2" x14ac:dyDescent="0.25">
      <c r="A30" t="s">
        <v>35</v>
      </c>
      <c r="B30" s="1">
        <v>145</v>
      </c>
    </row>
    <row r="31" spans="1:2" x14ac:dyDescent="0.25">
      <c r="A31" t="s">
        <v>36</v>
      </c>
      <c r="B31" s="1">
        <v>150</v>
      </c>
    </row>
    <row r="32" spans="1:2" x14ac:dyDescent="0.25">
      <c r="A32" t="s">
        <v>37</v>
      </c>
      <c r="B32" s="1">
        <v>155</v>
      </c>
    </row>
    <row r="33" spans="1:2" x14ac:dyDescent="0.25">
      <c r="A33" t="s">
        <v>38</v>
      </c>
      <c r="B33" s="1">
        <v>160</v>
      </c>
    </row>
    <row r="34" spans="1:2" x14ac:dyDescent="0.25">
      <c r="A34" t="s">
        <v>39</v>
      </c>
      <c r="B34" s="1">
        <v>165</v>
      </c>
    </row>
    <row r="35" spans="1:2" x14ac:dyDescent="0.25">
      <c r="A35" t="s">
        <v>40</v>
      </c>
      <c r="B35" s="1">
        <v>170</v>
      </c>
    </row>
    <row r="36" spans="1:2" x14ac:dyDescent="0.25">
      <c r="A36" t="s">
        <v>41</v>
      </c>
      <c r="B36" s="1">
        <v>175</v>
      </c>
    </row>
    <row r="37" spans="1:2" x14ac:dyDescent="0.25">
      <c r="A37" t="s">
        <v>42</v>
      </c>
      <c r="B37" s="1">
        <v>180</v>
      </c>
    </row>
    <row r="38" spans="1:2" x14ac:dyDescent="0.25">
      <c r="A38" t="s">
        <v>43</v>
      </c>
      <c r="B38" s="1">
        <v>185</v>
      </c>
    </row>
    <row r="39" spans="1:2" x14ac:dyDescent="0.25">
      <c r="A39" t="s">
        <v>44</v>
      </c>
      <c r="B39" s="1">
        <v>190</v>
      </c>
    </row>
    <row r="40" spans="1:2" x14ac:dyDescent="0.25">
      <c r="A40" t="s">
        <v>45</v>
      </c>
      <c r="B40" s="1">
        <v>195</v>
      </c>
    </row>
    <row r="41" spans="1:2" x14ac:dyDescent="0.25">
      <c r="A41" t="s">
        <v>46</v>
      </c>
      <c r="B41" s="1">
        <v>200</v>
      </c>
    </row>
    <row r="42" spans="1:2" x14ac:dyDescent="0.25">
      <c r="A42" t="s">
        <v>47</v>
      </c>
      <c r="B42" s="1">
        <v>205</v>
      </c>
    </row>
    <row r="43" spans="1:2" x14ac:dyDescent="0.25">
      <c r="A43" t="s">
        <v>48</v>
      </c>
      <c r="B43" s="1">
        <v>210</v>
      </c>
    </row>
    <row r="44" spans="1:2" x14ac:dyDescent="0.25">
      <c r="A44" t="s">
        <v>49</v>
      </c>
      <c r="B44" s="1">
        <v>215</v>
      </c>
    </row>
    <row r="45" spans="1:2" x14ac:dyDescent="0.25">
      <c r="A45" t="s">
        <v>50</v>
      </c>
      <c r="B45" s="1">
        <v>220</v>
      </c>
    </row>
    <row r="46" spans="1:2" x14ac:dyDescent="0.25">
      <c r="A46" t="s">
        <v>51</v>
      </c>
      <c r="B46" s="1">
        <v>225</v>
      </c>
    </row>
    <row r="47" spans="1:2" x14ac:dyDescent="0.25">
      <c r="A47" t="s">
        <v>52</v>
      </c>
      <c r="B47" s="1">
        <v>230</v>
      </c>
    </row>
    <row r="48" spans="1:2" x14ac:dyDescent="0.25">
      <c r="A48" t="s">
        <v>53</v>
      </c>
      <c r="B48" s="1">
        <v>235</v>
      </c>
    </row>
    <row r="49" spans="1:2" x14ac:dyDescent="0.25">
      <c r="A49" t="s">
        <v>54</v>
      </c>
      <c r="B49" s="1">
        <v>240</v>
      </c>
    </row>
    <row r="50" spans="1:2" x14ac:dyDescent="0.25">
      <c r="A50" t="s">
        <v>55</v>
      </c>
      <c r="B50" s="1">
        <v>245</v>
      </c>
    </row>
    <row r="51" spans="1:2" x14ac:dyDescent="0.25">
      <c r="A51" t="s">
        <v>56</v>
      </c>
      <c r="B51" s="1">
        <v>250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Tableaux</vt:lpstr>
      <vt:lpstr>Début</vt:lpstr>
      <vt:lpstr>Tableaux!Criteria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BSA</cp:lastModifiedBy>
  <dcterms:created xsi:type="dcterms:W3CDTF">2025-09-08T15:12:21Z</dcterms:created>
  <dcterms:modified xsi:type="dcterms:W3CDTF">2025-09-16T01:42:49Z</dcterms:modified>
</cp:coreProperties>
</file>