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FC5CAFA-A1E7-4374-91A4-2FB7827ECDF1}" xr6:coauthVersionLast="47" xr6:coauthVersionMax="47" xr10:uidLastSave="{00000000-0000-0000-0000-000000000000}"/>
  <bookViews>
    <workbookView xWindow="-120" yWindow="-120" windowWidth="29040" windowHeight="15990" activeTab="1" xr2:uid="{28C76356-359D-4EE7-97F4-C1D768FADE3F}"/>
  </bookViews>
  <sheets>
    <sheet name="Récapitulation" sheetId="3" r:id="rId1"/>
    <sheet name="Base de données" sheetId="1" r:id="rId2"/>
    <sheet name="Techniciens" sheetId="2" r:id="rId3"/>
  </sheets>
  <definedNames>
    <definedName name="cps_">Tabel2[]</definedName>
    <definedName name="Doublons">Récapitulation!$H$4</definedName>
    <definedName name="Nombres">OFFSET(Techniciens,-1,)</definedName>
    <definedName name="non_assigne">Récapitulation!$H$3</definedName>
    <definedName name="Technicien" localSheetId="2">Techniciens!$X$2</definedName>
    <definedName name="Techniciens">Tabel2[#Headers]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3" l="1" a="1"/>
  <c r="H4" i="3" s="1"/>
  <c r="S2" i="3" a="1"/>
  <c r="S2" i="3" s="1"/>
  <c r="J2" i="3" a="1"/>
  <c r="J2" i="3" s="1"/>
  <c r="K2" i="3" a="1"/>
  <c r="K2" i="3" s="1"/>
  <c r="L2" i="3" a="1"/>
  <c r="L2" i="3" s="1"/>
  <c r="M2" i="3" a="1"/>
  <c r="M2" i="3" s="1"/>
  <c r="N2" i="3" a="1"/>
  <c r="N2" i="3" s="1"/>
  <c r="O2" i="3" a="1"/>
  <c r="O2" i="3" s="1"/>
  <c r="P2" i="3" a="1"/>
  <c r="P2" i="3" s="1"/>
  <c r="Q2" i="3" a="1"/>
  <c r="Q2" i="3" s="1"/>
  <c r="R2" i="3" a="1"/>
  <c r="R2" i="3" s="1"/>
  <c r="I2" i="3" a="1"/>
  <c r="I2" i="3" s="1"/>
  <c r="A5" i="3" a="1"/>
  <c r="A5" i="3" s="1"/>
  <c r="A2" i="3" a="1"/>
  <c r="A2" i="3" s="1"/>
  <c r="Y2" i="2" l="1" a="1"/>
  <c r="Y2" i="2" s="1"/>
  <c r="H2" i="3"/>
  <c r="A3" i="3" a="1"/>
  <c r="A3" i="3" s="1"/>
  <c r="A6" i="3" a="1"/>
  <c r="A6" i="3" s="1"/>
  <c r="H3" i="3" a="1"/>
  <c r="H3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<sst xmlns="http://schemas.openxmlformats.org/spreadsheetml/2006/main" count="250" uniqueCount="217">
  <si>
    <t>Numéro de dossier</t>
  </si>
  <si>
    <t>Nom</t>
  </si>
  <si>
    <t>Prénom</t>
  </si>
  <si>
    <t>Date naissance</t>
  </si>
  <si>
    <t>Mail</t>
  </si>
  <si>
    <t>Tél 1</t>
  </si>
  <si>
    <t>Tél 2</t>
  </si>
  <si>
    <t>Adresse</t>
  </si>
  <si>
    <t>Complément adresse</t>
  </si>
  <si>
    <t>Code postal</t>
  </si>
  <si>
    <t>Ville</t>
  </si>
  <si>
    <t>Zone</t>
  </si>
  <si>
    <t>Etat dossier</t>
  </si>
  <si>
    <t>Date état dossier</t>
  </si>
  <si>
    <t>Dernière intervention</t>
  </si>
  <si>
    <t>Motif dernière intervention</t>
  </si>
  <si>
    <t>Prochain RDV</t>
  </si>
  <si>
    <t>Numéro compta</t>
  </si>
  <si>
    <t>Forfait(s)</t>
  </si>
  <si>
    <t>Matériel</t>
  </si>
  <si>
    <t>CAEN</t>
  </si>
  <si>
    <t>A</t>
  </si>
  <si>
    <t>L</t>
  </si>
  <si>
    <t>E</t>
  </si>
  <si>
    <t>TECH2</t>
  </si>
  <si>
    <t>TECH3</t>
  </si>
  <si>
    <t>TECH5</t>
  </si>
  <si>
    <t>TECH6</t>
  </si>
  <si>
    <t>TECH8</t>
  </si>
  <si>
    <t>TECH9</t>
  </si>
  <si>
    <t>MP</t>
  </si>
  <si>
    <t>CODES POSTAUX</t>
  </si>
  <si>
    <t xml:space="preserve">NOMBRES PATIENTS </t>
  </si>
  <si>
    <t xml:space="preserve">TOTAL PATIENTS BASE </t>
  </si>
  <si>
    <t>TOTAL PATIENTS</t>
  </si>
  <si>
    <t>TECH10</t>
  </si>
  <si>
    <t>CHEF1</t>
  </si>
  <si>
    <t>CHEF2</t>
  </si>
  <si>
    <t>CHEF3</t>
  </si>
  <si>
    <t>CHEF4</t>
  </si>
  <si>
    <t>Médecin principal</t>
  </si>
  <si>
    <t>SEPT VENT</t>
  </si>
  <si>
    <t>BOULLEVILLE</t>
  </si>
  <si>
    <t>COLOMBELLES</t>
  </si>
  <si>
    <t>LOIC</t>
  </si>
  <si>
    <t>ROTS</t>
  </si>
  <si>
    <t>Periers</t>
  </si>
  <si>
    <t>CAGNY</t>
  </si>
  <si>
    <t>CLINCHAMPS SUR ORNE</t>
  </si>
  <si>
    <t>B</t>
  </si>
  <si>
    <t>D</t>
  </si>
  <si>
    <t>F</t>
  </si>
  <si>
    <t>G</t>
  </si>
  <si>
    <t>H</t>
  </si>
  <si>
    <t>I</t>
  </si>
  <si>
    <t>J</t>
  </si>
  <si>
    <t>K</t>
  </si>
  <si>
    <t>JF</t>
  </si>
  <si>
    <t>MN</t>
  </si>
  <si>
    <t>CO</t>
  </si>
  <si>
    <t>S</t>
  </si>
  <si>
    <t>Techniciens</t>
  </si>
  <si>
    <t>Nom 1</t>
  </si>
  <si>
    <t>Prénom 1</t>
  </si>
  <si>
    <t>Dossier 1</t>
  </si>
  <si>
    <t>Dossier 2</t>
  </si>
  <si>
    <t>Nom 2</t>
  </si>
  <si>
    <t>Prénom 2</t>
  </si>
  <si>
    <t>Dossier 3</t>
  </si>
  <si>
    <t>Nom 3</t>
  </si>
  <si>
    <t>Prénom 3</t>
  </si>
  <si>
    <t>Dossier 4</t>
  </si>
  <si>
    <t>Nom 4</t>
  </si>
  <si>
    <t>Prénom 4</t>
  </si>
  <si>
    <t>Dossier 5</t>
  </si>
  <si>
    <t>Nom 5</t>
  </si>
  <si>
    <t>Prénom 5</t>
  </si>
  <si>
    <t>Dossier 6</t>
  </si>
  <si>
    <t>Nom 6</t>
  </si>
  <si>
    <t>Prénom 6</t>
  </si>
  <si>
    <t>Dossier 7</t>
  </si>
  <si>
    <t>Nom 7</t>
  </si>
  <si>
    <t>Prénom 7</t>
  </si>
  <si>
    <t>Dossier 8</t>
  </si>
  <si>
    <t>Nom 8</t>
  </si>
  <si>
    <t>Prénom 8</t>
  </si>
  <si>
    <t>Dossier 9</t>
  </si>
  <si>
    <t>Nom 9</t>
  </si>
  <si>
    <t>Prénom 9</t>
  </si>
  <si>
    <t>Dossier 10</t>
  </si>
  <si>
    <t>Nom 10</t>
  </si>
  <si>
    <t>Prénom 10</t>
  </si>
  <si>
    <t>Dossier 11</t>
  </si>
  <si>
    <t>Nom 11</t>
  </si>
  <si>
    <t>Prénom 11</t>
  </si>
  <si>
    <t>Dossier 12</t>
  </si>
  <si>
    <t>Nom 12</t>
  </si>
  <si>
    <t>Prénom 12</t>
  </si>
  <si>
    <t>Dossier 13</t>
  </si>
  <si>
    <t>Nom 13</t>
  </si>
  <si>
    <t>Prénom 13</t>
  </si>
  <si>
    <t>Dossier 14</t>
  </si>
  <si>
    <t>Nom 14</t>
  </si>
  <si>
    <t>Prénom 14</t>
  </si>
  <si>
    <t>Dossier 15</t>
  </si>
  <si>
    <t>Nom 15</t>
  </si>
  <si>
    <t>Prénom 15</t>
  </si>
  <si>
    <t>Dossier 16</t>
  </si>
  <si>
    <t>Nom 16</t>
  </si>
  <si>
    <t>Prénom 16</t>
  </si>
  <si>
    <t>Dossier 17</t>
  </si>
  <si>
    <t>Nom 17</t>
  </si>
  <si>
    <t>Prénom 17</t>
  </si>
  <si>
    <t>Dossier 18</t>
  </si>
  <si>
    <t>Nom 18</t>
  </si>
  <si>
    <t>Prénom 18</t>
  </si>
  <si>
    <t>Dossier 19</t>
  </si>
  <si>
    <t>Nom 19</t>
  </si>
  <si>
    <t>Prénom 19</t>
  </si>
  <si>
    <t>Dossier 20</t>
  </si>
  <si>
    <t>Nom 20</t>
  </si>
  <si>
    <t>Prénom 20</t>
  </si>
  <si>
    <t>Dossier 21</t>
  </si>
  <si>
    <t>Nom 21</t>
  </si>
  <si>
    <t>Prénom 21</t>
  </si>
  <si>
    <t>Dossier 22</t>
  </si>
  <si>
    <t>Nom 22</t>
  </si>
  <si>
    <t>Prénom 22</t>
  </si>
  <si>
    <t>Dossier 23</t>
  </si>
  <si>
    <t>Nom 23</t>
  </si>
  <si>
    <t>Prénom 23</t>
  </si>
  <si>
    <t>Dossier 24</t>
  </si>
  <si>
    <t>Nom 24</t>
  </si>
  <si>
    <t>Prénom 24</t>
  </si>
  <si>
    <t>Dossier 25</t>
  </si>
  <si>
    <t>Nom 25</t>
  </si>
  <si>
    <t>Prénom 25</t>
  </si>
  <si>
    <t>Dossier 26</t>
  </si>
  <si>
    <t>Nom 26</t>
  </si>
  <si>
    <t>Prénom 26</t>
  </si>
  <si>
    <t>Dossier 27</t>
  </si>
  <si>
    <t>Nom 27</t>
  </si>
  <si>
    <t>Prénom 27</t>
  </si>
  <si>
    <t>Dossier 28</t>
  </si>
  <si>
    <t>Nom 28</t>
  </si>
  <si>
    <t>Prénom 28</t>
  </si>
  <si>
    <t>Dossier 29</t>
  </si>
  <si>
    <t>Nom 29</t>
  </si>
  <si>
    <t>Prénom 29</t>
  </si>
  <si>
    <t>Dossier 30</t>
  </si>
  <si>
    <t>Nom 30</t>
  </si>
  <si>
    <t>Prénom 30</t>
  </si>
  <si>
    <t>Dossier 31</t>
  </si>
  <si>
    <t>Nom 31</t>
  </si>
  <si>
    <t>Prénom 31</t>
  </si>
  <si>
    <t>Dossier 32</t>
  </si>
  <si>
    <t>Nom 32</t>
  </si>
  <si>
    <t>Prénom 32</t>
  </si>
  <si>
    <t>Dossier 33</t>
  </si>
  <si>
    <t>Nom 33</t>
  </si>
  <si>
    <t>Prénom 33</t>
  </si>
  <si>
    <t>Dossier 34</t>
  </si>
  <si>
    <t>Nom 34</t>
  </si>
  <si>
    <t>Prénom 34</t>
  </si>
  <si>
    <t>Dossier 35</t>
  </si>
  <si>
    <t>Nom 35</t>
  </si>
  <si>
    <t>Prénom 35</t>
  </si>
  <si>
    <t>Dossier 36</t>
  </si>
  <si>
    <t>Nom 36</t>
  </si>
  <si>
    <t>Prénom 36</t>
  </si>
  <si>
    <t>Dossier 37</t>
  </si>
  <si>
    <t>Nom 37</t>
  </si>
  <si>
    <t>Prénom 37</t>
  </si>
  <si>
    <t>Dossier 38</t>
  </si>
  <si>
    <t>Nom 38</t>
  </si>
  <si>
    <t>Prénom 38</t>
  </si>
  <si>
    <t>Dossier 39</t>
  </si>
  <si>
    <t>Nom 39</t>
  </si>
  <si>
    <t>Prénom 39</t>
  </si>
  <si>
    <t>Dossier 40</t>
  </si>
  <si>
    <t>Nom 40</t>
  </si>
  <si>
    <t>Prénom 40</t>
  </si>
  <si>
    <t>Dossier 41</t>
  </si>
  <si>
    <t>Nom 41</t>
  </si>
  <si>
    <t>Prénom 41</t>
  </si>
  <si>
    <t>Dossier 42</t>
  </si>
  <si>
    <t>Nom 42</t>
  </si>
  <si>
    <t>Prénom 42</t>
  </si>
  <si>
    <t>Dossier 43</t>
  </si>
  <si>
    <t>Nom 43</t>
  </si>
  <si>
    <t>Prénom 43</t>
  </si>
  <si>
    <t>Dossier 44</t>
  </si>
  <si>
    <t>Nom 44</t>
  </si>
  <si>
    <t>Prénom 44</t>
  </si>
  <si>
    <t>Dossier 45</t>
  </si>
  <si>
    <t>Nom 45</t>
  </si>
  <si>
    <t>Prénom 45</t>
  </si>
  <si>
    <t>Dossier 46</t>
  </si>
  <si>
    <t>Nom 46</t>
  </si>
  <si>
    <t>Prénom 46</t>
  </si>
  <si>
    <t>Dossier 47</t>
  </si>
  <si>
    <t>Nom 47</t>
  </si>
  <si>
    <t>Prénom 47</t>
  </si>
  <si>
    <t>Dossier 48</t>
  </si>
  <si>
    <t>Nom 48</t>
  </si>
  <si>
    <t>Prénom 48</t>
  </si>
  <si>
    <t>Dossier 49</t>
  </si>
  <si>
    <t>Nom 49</t>
  </si>
  <si>
    <t>Prénom 49</t>
  </si>
  <si>
    <t>Jean</t>
  </si>
  <si>
    <t>Luc</t>
  </si>
  <si>
    <t>Marcel</t>
  </si>
  <si>
    <t>Kolom1</t>
  </si>
  <si>
    <t>non assigné</t>
  </si>
  <si>
    <t>Total</t>
  </si>
  <si>
    <t>techn11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</si>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</sst>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474747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3" borderId="0" xfId="0" applyFont="1" applyFill="1"/>
    <xf numFmtId="0" fontId="4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4" fontId="0" fillId="0" borderId="0" xfId="0" applyNumberFormat="1"/>
    <xf numFmtId="0" fontId="2" fillId="2" borderId="1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7" fillId="0" borderId="0" xfId="0" applyFont="1" applyAlignment="1">
      <alignment horizontal="center"/>
    </xf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1">
    <cellStyle name="Standaard" xfId="0" builtinId="0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Tabelstijl 1" pivot="0" count="1" xr9:uid="{15534A58-FC73-43D8-8B81-9B75AAE15AA5}">
      <tableStyleElement type="wholeTable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836656</xdr:colOff>
      <xdr:row>4</xdr:row>
      <xdr:rowOff>141588</xdr:rowOff>
    </xdr:from>
    <xdr:to>
      <xdr:col>27</xdr:col>
      <xdr:colOff>193074</xdr:colOff>
      <xdr:row>8</xdr:row>
      <xdr:rowOff>90102</xdr:rowOff>
    </xdr:to>
    <xdr:sp macro="[0]!e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20DC50B-7888-C04E-72EF-B41F2C4198E2}"/>
            </a:ext>
          </a:extLst>
        </xdr:cNvPr>
        <xdr:cNvSpPr/>
      </xdr:nvSpPr>
      <xdr:spPr>
        <a:xfrm>
          <a:off x="18586622" y="1300034"/>
          <a:ext cx="2947601" cy="720811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 b="1"/>
            <a:t>Bouton de secours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F00BDF-0C93-4524-8634-D9A1D487F88F}" name="Tabel2" displayName="Tabel2" ref="I3:S13" totalsRowShown="0" headerRowDxfId="39" dataDxfId="40">
  <tableColumns count="11">
    <tableColumn id="1" xr3:uid="{AE626EBE-2871-4940-8E2A-B78C88E7E06C}" name="Jean" dataDxfId="38"/>
    <tableColumn id="2" xr3:uid="{11466352-D17A-46B2-B5B8-FF59F65C4E70}" name="TECH2" dataDxfId="37"/>
    <tableColumn id="3" xr3:uid="{43783B79-604B-4EBC-AE4C-9DC884D5FEAE}" name="TECH3" dataDxfId="36"/>
    <tableColumn id="4" xr3:uid="{FEBB6831-0727-4FAA-A497-AA9750DB7796}" name="Luc" dataDxfId="35"/>
    <tableColumn id="5" xr3:uid="{8C2A011D-3C89-4AFA-B0BD-C4D2AC61E821}" name="TECH5" dataDxfId="34"/>
    <tableColumn id="6" xr3:uid="{3543C145-22FA-40F5-98E5-A471A22B225C}" name="TECH6" dataDxfId="33"/>
    <tableColumn id="7" xr3:uid="{B31AD624-FB76-49D4-814B-804518139C1F}" name="Marcel" dataDxfId="32"/>
    <tableColumn id="8" xr3:uid="{02A46461-5BB0-4F95-81F7-7028CC83070A}" name="TECH8" dataDxfId="31"/>
    <tableColumn id="9" xr3:uid="{229014BE-E1A7-4F12-A153-21B57F06A9D4}" name="TECH9" dataDxfId="30"/>
    <tableColumn id="10" xr3:uid="{48FC43CF-A143-440F-8A9F-EC964AF36B3E}" name="TECH10" dataDxfId="29"/>
    <tableColumn id="11" xr3:uid="{5EE8B468-1D92-4534-8255-BEEFD9D7233B}" name="techn11" dataDxfId="27"/>
  </tableColumns>
  <tableStyleInfo name="Tabelstijl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1E4EC6-E81C-455C-8E8B-C503587B54E5}" name="Tabel1" displayName="Tabel1" ref="A1:V62" totalsRowShown="0" headerRowDxfId="0" dataDxfId="1" tableBorderDxfId="24">
  <autoFilter ref="A1:V62" xr:uid="{B01E4EC6-E81C-455C-8E8B-C503587B54E5}"/>
  <tableColumns count="22">
    <tableColumn id="1" xr3:uid="{8C243AA3-9E96-4A2B-B8BD-8EB810D3C07E}" name="Numéro de dossier" dataDxfId="23"/>
    <tableColumn id="2" xr3:uid="{5DC0E888-32A3-4E62-B423-8B4493DEB364}" name="Nom" dataDxfId="22"/>
    <tableColumn id="3" xr3:uid="{AE2365CC-0BEA-4481-8BE1-5143E483439F}" name="Prénom" dataDxfId="21"/>
    <tableColumn id="4" xr3:uid="{904F51C7-5429-4706-98F4-195E681F096B}" name="Date naissance" dataDxfId="20"/>
    <tableColumn id="5" xr3:uid="{AABC96B5-BEB7-438F-891B-DEE3BCF8D9FA}" name="Mail" dataDxfId="19"/>
    <tableColumn id="6" xr3:uid="{0D179A63-3C1E-482B-9368-9EE8AC896E51}" name="Tél 1" dataDxfId="18"/>
    <tableColumn id="7" xr3:uid="{007F84EF-9068-4E7D-A054-F9AC6BDDFD96}" name="Tél 2" dataDxfId="17"/>
    <tableColumn id="8" xr3:uid="{FFF74715-802D-4DFB-8CB5-4A82A785E41B}" name="Adresse" dataDxfId="16"/>
    <tableColumn id="9" xr3:uid="{3B48173B-8037-4752-85A1-478672680E47}" name="Complément adresse" dataDxfId="15"/>
    <tableColumn id="10" xr3:uid="{F154D24A-FEC4-49EA-B42D-B26B2F165834}" name="Code postal" dataDxfId="14"/>
    <tableColumn id="11" xr3:uid="{DB18E77A-2AC4-4788-B37B-036A44CD4EF5}" name="Ville" dataDxfId="13"/>
    <tableColumn id="12" xr3:uid="{FDF1372C-CFDD-4393-BF02-B712C0BF2C94}" name="Zone" dataDxfId="12"/>
    <tableColumn id="13" xr3:uid="{F9C41E8E-A7CC-4310-8CDC-1F2E7942CC31}" name="Etat dossier" dataDxfId="11"/>
    <tableColumn id="14" xr3:uid="{C16CCE1A-62DA-4413-93E3-8F7D99328BD9}" name="Date état dossier" dataDxfId="10"/>
    <tableColumn id="15" xr3:uid="{73BBE1BC-0984-47AA-BCEF-6829A557ED9B}" name="Kolom1" dataDxfId="9"/>
    <tableColumn id="16" xr3:uid="{E351B325-9F11-4309-BDF8-8333DECF5512}" name="Dernière intervention" dataDxfId="8"/>
    <tableColumn id="17" xr3:uid="{457F694A-220A-4E27-8E8C-30BC9CC4ECF6}" name="Motif dernière intervention" dataDxfId="7"/>
    <tableColumn id="18" xr3:uid="{AF33D266-B3E6-41AD-8E1B-89DA0D4B5D79}" name="Prochain RDV" dataDxfId="6"/>
    <tableColumn id="19" xr3:uid="{CF703D17-299A-4823-B299-680858480CA3}" name="Numéro compta" dataDxfId="5"/>
    <tableColumn id="20" xr3:uid="{1839A569-A9C3-4C37-9D66-C069592033F6}" name="Forfait(s)" dataDxfId="4"/>
    <tableColumn id="21" xr3:uid="{479E25FC-1641-4FE5-BD2C-A0D2278BC977}" name="Matériel" dataDxfId="3"/>
    <tableColumn id="22" xr3:uid="{D27C2E6D-2F24-4805-ADCA-4BC306D94CC3}" name="Médecin principal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76097-087E-4B1B-8AA1-D8A90E02DBB4}">
  <sheetPr codeName="Feuil1"/>
  <dimension ref="A1:S14"/>
  <sheetViews>
    <sheetView workbookViewId="0">
      <selection activeCell="J7" sqref="J7"/>
    </sheetView>
  </sheetViews>
  <sheetFormatPr defaultColWidth="11.42578125" defaultRowHeight="15" x14ac:dyDescent="0.25"/>
  <cols>
    <col min="1" max="1" width="13.5703125" bestFit="1" customWidth="1"/>
    <col min="7" max="7" width="12.42578125" bestFit="1" customWidth="1"/>
    <col min="8" max="8" width="13.5703125" bestFit="1" customWidth="1"/>
    <col min="20" max="20" width="12.42578125" bestFit="1" customWidth="1"/>
    <col min="21" max="21" width="5.7109375" customWidth="1"/>
  </cols>
  <sheetData>
    <row r="1" spans="1:19" x14ac:dyDescent="0.25">
      <c r="A1" s="17" t="s">
        <v>32</v>
      </c>
      <c r="B1" s="17"/>
      <c r="C1" s="17"/>
      <c r="D1" s="17"/>
      <c r="E1" s="17"/>
      <c r="I1" s="22" t="s">
        <v>31</v>
      </c>
      <c r="J1" s="23"/>
      <c r="K1" s="23"/>
      <c r="L1" s="23"/>
      <c r="M1" s="23"/>
      <c r="N1" s="23"/>
      <c r="O1" s="23"/>
      <c r="P1" s="23"/>
      <c r="Q1" s="23"/>
      <c r="R1" s="24"/>
    </row>
    <row r="2" spans="1:19" ht="15.75" x14ac:dyDescent="0.25">
      <c r="A2" s="2" t="str" cm="1">
        <f t="array" ref="A2:E2">+I3:M3</f>
        <v>Jean</v>
      </c>
      <c r="B2" s="2" t="str">
        <v>TECH2</v>
      </c>
      <c r="C2" s="2" t="str">
        <v>TECH3</v>
      </c>
      <c r="D2" s="2" t="str">
        <v>Luc</v>
      </c>
      <c r="E2" s="2" t="str">
        <v>TECH5</v>
      </c>
      <c r="G2" s="15" t="s">
        <v>214</v>
      </c>
      <c r="H2" s="16">
        <f ca="1">SUM(OFFSET(Tabel2[#Headers],-1,))</f>
        <v>57</v>
      </c>
      <c r="I2" s="16" cm="1">
        <f t="array" aca="1" ref="I2" ca="1">SUMPRODUCT(ISNUMBER(MATCH('Base de données'!$J$2:$J$62,OFFSET(Récapitulation!I$4,,,ROWS(Tabel2[])),0))*('Base de données'!$J$2:$J$62&lt;&gt;""))</f>
        <v>14</v>
      </c>
      <c r="J2" s="16" cm="1">
        <f t="array" aca="1" ref="J2" ca="1">SUMPRODUCT(ISNUMBER(MATCH('Base de données'!$J$2:$J$62,OFFSET(Récapitulation!J$4,,,ROWS(Tabel2[])),0))*('Base de données'!$J$2:$J$62&lt;&gt;""))</f>
        <v>5</v>
      </c>
      <c r="K2" s="16" cm="1">
        <f t="array" aca="1" ref="K2" ca="1">SUMPRODUCT(ISNUMBER(MATCH('Base de données'!$J$2:$J$62,OFFSET(Récapitulation!K$4,,,ROWS(Tabel2[])),0))*('Base de données'!$J$2:$J$62&lt;&gt;""))</f>
        <v>5</v>
      </c>
      <c r="L2" s="16" cm="1">
        <f t="array" aca="1" ref="L2" ca="1">SUMPRODUCT(ISNUMBER(MATCH('Base de données'!$J$2:$J$62,OFFSET(Récapitulation!L$4,,,ROWS(Tabel2[])),0))*('Base de données'!$J$2:$J$62&lt;&gt;""))</f>
        <v>12</v>
      </c>
      <c r="M2" s="16" cm="1">
        <f t="array" aca="1" ref="M2" ca="1">SUMPRODUCT(ISNUMBER(MATCH('Base de données'!$J$2:$J$62,OFFSET(Récapitulation!M$4,,,ROWS(Tabel2[])),0))*('Base de données'!$J$2:$J$62&lt;&gt;""))</f>
        <v>4</v>
      </c>
      <c r="N2" s="16" cm="1">
        <f t="array" aca="1" ref="N2" ca="1">SUMPRODUCT(ISNUMBER(MATCH('Base de données'!$J$2:$J$62,OFFSET(Récapitulation!N$4,,,ROWS(Tabel2[])),0))*('Base de données'!$J$2:$J$62&lt;&gt;""))</f>
        <v>5</v>
      </c>
      <c r="O2" s="16" cm="1">
        <f t="array" aca="1" ref="O2" ca="1">SUMPRODUCT(ISNUMBER(MATCH('Base de données'!$J$2:$J$62,OFFSET(Récapitulation!O$4,,,ROWS(Tabel2[])),0))*('Base de données'!$J$2:$J$62&lt;&gt;""))</f>
        <v>1</v>
      </c>
      <c r="P2" s="16" cm="1">
        <f t="array" aca="1" ref="P2" ca="1">SUMPRODUCT(ISNUMBER(MATCH('Base de données'!$J$2:$J$62,OFFSET(Récapitulation!P$4,,,ROWS(Tabel2[])),0))*('Base de données'!$J$2:$J$62&lt;&gt;""))</f>
        <v>4</v>
      </c>
      <c r="Q2" s="16" cm="1">
        <f t="array" aca="1" ref="Q2" ca="1">SUMPRODUCT(ISNUMBER(MATCH('Base de données'!$J$2:$J$62,OFFSET(Récapitulation!Q$4,,,ROWS(Tabel2[])),0))*('Base de données'!$J$2:$J$62&lt;&gt;""))</f>
        <v>6</v>
      </c>
      <c r="R2" s="16" cm="1">
        <f t="array" aca="1" ref="R2" ca="1">SUMPRODUCT(ISNUMBER(MATCH('Base de données'!$J$2:$J$62,OFFSET(Récapitulation!R$4,,,ROWS(Tabel2[])),0))*('Base de données'!$J$2:$J$62&lt;&gt;""))</f>
        <v>1</v>
      </c>
      <c r="S2" s="16" cm="1">
        <f t="array" aca="1" ref="S2" ca="1">SUMPRODUCT(ISNUMBER(MATCH('Base de données'!$J$2:$J$62,OFFSET(Récapitulation!S$4,,,ROWS(Tabel2[])),0))*('Base de données'!$J$2:$J$62&lt;&gt;""))</f>
        <v>0</v>
      </c>
    </row>
    <row r="3" spans="1:19" ht="15.75" x14ac:dyDescent="0.25">
      <c r="A3" s="4" cm="1">
        <f t="array" aca="1" ref="A3:E3" ca="1">+I2:M2</f>
        <v>14</v>
      </c>
      <c r="B3" s="5">
        <f ca="1"/>
        <v>5</v>
      </c>
      <c r="C3" s="4">
        <f ca="1"/>
        <v>5</v>
      </c>
      <c r="D3" s="4">
        <f ca="1"/>
        <v>12</v>
      </c>
      <c r="E3" s="4">
        <f ca="1"/>
        <v>4</v>
      </c>
      <c r="G3" s="15" t="s">
        <v>213</v>
      </c>
      <c r="H3" s="16" cm="1">
        <f t="array" ref="H3">SUM(--(COUNTIF(cps_,'Base de données'!$J$2:$J$62)=0))</f>
        <v>4</v>
      </c>
      <c r="I3" s="14" t="s">
        <v>209</v>
      </c>
      <c r="J3" s="7" t="s">
        <v>24</v>
      </c>
      <c r="K3" s="14" t="s">
        <v>25</v>
      </c>
      <c r="L3" s="7" t="s">
        <v>210</v>
      </c>
      <c r="M3" s="14" t="s">
        <v>26</v>
      </c>
      <c r="N3" s="14" t="s">
        <v>27</v>
      </c>
      <c r="O3" s="14" t="s">
        <v>211</v>
      </c>
      <c r="P3" s="14" t="s">
        <v>28</v>
      </c>
      <c r="Q3" s="14" t="s">
        <v>29</v>
      </c>
      <c r="R3" s="14" t="s">
        <v>35</v>
      </c>
      <c r="S3" s="7" t="s">
        <v>215</v>
      </c>
    </row>
    <row r="4" spans="1:19" ht="15.75" x14ac:dyDescent="0.25">
      <c r="B4" s="6"/>
      <c r="C4" s="1"/>
      <c r="G4" s="15" t="s">
        <v>216</v>
      </c>
      <c r="H4" s="16" cm="1">
        <f t="array" ref="H4">SUM(--(COUNTIF(cps_,cps_)&gt;1))</f>
        <v>3</v>
      </c>
      <c r="I4" s="25">
        <v>14000</v>
      </c>
      <c r="J4" s="25">
        <v>14111</v>
      </c>
      <c r="K4" s="25">
        <v>14110</v>
      </c>
      <c r="L4" s="25">
        <v>14190</v>
      </c>
      <c r="M4" s="25">
        <v>14100</v>
      </c>
      <c r="N4" s="25">
        <v>14230</v>
      </c>
      <c r="O4" s="25">
        <v>50180</v>
      </c>
      <c r="P4" s="25">
        <v>50210</v>
      </c>
      <c r="Q4" s="25">
        <v>50140</v>
      </c>
      <c r="R4" s="25">
        <v>20000</v>
      </c>
      <c r="S4" s="1"/>
    </row>
    <row r="5" spans="1:19" x14ac:dyDescent="0.25">
      <c r="A5" s="2" t="str" cm="1">
        <f t="array" ref="A5:E5">+N3:R3</f>
        <v>TECH6</v>
      </c>
      <c r="B5" s="2" t="str">
        <v>Marcel</v>
      </c>
      <c r="C5" s="2" t="str">
        <v>TECH8</v>
      </c>
      <c r="D5" s="2" t="str">
        <v>TECH9</v>
      </c>
      <c r="E5" s="2" t="str">
        <v>TECH10</v>
      </c>
      <c r="I5" s="25">
        <v>14114</v>
      </c>
      <c r="J5" s="25">
        <v>14112</v>
      </c>
      <c r="K5" s="25">
        <v>14117</v>
      </c>
      <c r="L5" s="25">
        <v>14220</v>
      </c>
      <c r="M5" s="25">
        <v>14113</v>
      </c>
      <c r="N5" s="25">
        <v>14330</v>
      </c>
      <c r="O5" s="25">
        <v>50200</v>
      </c>
      <c r="P5" s="25">
        <v>50410</v>
      </c>
      <c r="Q5" s="25">
        <v>50150</v>
      </c>
      <c r="R5" s="25">
        <v>12345</v>
      </c>
      <c r="S5" s="1"/>
    </row>
    <row r="6" spans="1:19" x14ac:dyDescent="0.25">
      <c r="A6" s="4" cm="1">
        <f t="array" aca="1" ref="A6:E6" ca="1">+N2:R2</f>
        <v>5</v>
      </c>
      <c r="B6" s="4">
        <f ca="1"/>
        <v>1</v>
      </c>
      <c r="C6" s="4">
        <f ca="1"/>
        <v>4</v>
      </c>
      <c r="D6" s="4">
        <f ca="1"/>
        <v>6</v>
      </c>
      <c r="E6" s="4">
        <f ca="1"/>
        <v>1</v>
      </c>
      <c r="I6" s="25">
        <v>14280</v>
      </c>
      <c r="J6" s="25">
        <v>14120</v>
      </c>
      <c r="K6" s="25">
        <v>14210</v>
      </c>
      <c r="L6" s="25">
        <v>14420</v>
      </c>
      <c r="M6" s="25">
        <v>14130</v>
      </c>
      <c r="N6" s="25">
        <v>14450</v>
      </c>
      <c r="O6" s="25">
        <v>50230</v>
      </c>
      <c r="P6" s="25">
        <v>50450</v>
      </c>
      <c r="Q6" s="25">
        <v>50170</v>
      </c>
      <c r="R6" s="25"/>
      <c r="S6" s="1">
        <v>12345</v>
      </c>
    </row>
    <row r="7" spans="1:19" x14ac:dyDescent="0.25">
      <c r="I7" s="25">
        <v>14440</v>
      </c>
      <c r="J7" s="25">
        <v>14121</v>
      </c>
      <c r="K7" s="25">
        <v>14240</v>
      </c>
      <c r="L7" s="25">
        <v>14570</v>
      </c>
      <c r="M7" s="25">
        <v>14140</v>
      </c>
      <c r="N7" s="25">
        <v>14710</v>
      </c>
      <c r="O7" s="25">
        <v>50290</v>
      </c>
      <c r="P7" s="25">
        <v>50510</v>
      </c>
      <c r="Q7" s="25">
        <v>50220</v>
      </c>
      <c r="R7" s="25"/>
      <c r="S7" s="1"/>
    </row>
    <row r="8" spans="1:19" x14ac:dyDescent="0.25">
      <c r="A8" s="3" t="s">
        <v>36</v>
      </c>
      <c r="B8" s="3" t="s">
        <v>37</v>
      </c>
      <c r="C8" s="3" t="s">
        <v>38</v>
      </c>
      <c r="D8" s="7" t="s">
        <v>39</v>
      </c>
      <c r="I8" s="25">
        <v>14470</v>
      </c>
      <c r="J8" s="25">
        <v>14123</v>
      </c>
      <c r="K8" s="25">
        <v>14250</v>
      </c>
      <c r="L8" s="25">
        <v>14680</v>
      </c>
      <c r="M8" s="25">
        <v>14160</v>
      </c>
      <c r="N8" s="25">
        <v>50100</v>
      </c>
      <c r="O8" s="25">
        <v>50350</v>
      </c>
      <c r="P8" s="25">
        <v>50750</v>
      </c>
      <c r="Q8" s="25">
        <v>50240</v>
      </c>
      <c r="R8" s="25"/>
      <c r="S8" s="1"/>
    </row>
    <row r="9" spans="1:19" x14ac:dyDescent="0.25">
      <c r="A9" s="4"/>
      <c r="B9" s="4"/>
      <c r="C9" s="4"/>
      <c r="D9" s="4"/>
      <c r="I9" s="25">
        <v>14480</v>
      </c>
      <c r="J9" s="25">
        <v>14150</v>
      </c>
      <c r="K9" s="25">
        <v>14260</v>
      </c>
      <c r="L9" s="25">
        <v>14690</v>
      </c>
      <c r="M9" s="25">
        <v>14170</v>
      </c>
      <c r="N9" s="25">
        <v>50110</v>
      </c>
      <c r="O9" s="25">
        <v>50490</v>
      </c>
      <c r="P9" s="25">
        <v>50800</v>
      </c>
      <c r="Q9" s="25">
        <v>50300</v>
      </c>
      <c r="R9" s="25"/>
      <c r="S9" s="1"/>
    </row>
    <row r="10" spans="1:19" ht="15.75" thickBot="1" x14ac:dyDescent="0.3">
      <c r="I10" s="25">
        <v>14530</v>
      </c>
      <c r="J10" s="25">
        <v>14200</v>
      </c>
      <c r="K10" s="25">
        <v>14310</v>
      </c>
      <c r="L10" s="25">
        <v>14700</v>
      </c>
      <c r="M10" s="25">
        <v>14270</v>
      </c>
      <c r="N10" s="25">
        <v>50120</v>
      </c>
      <c r="O10" s="25">
        <v>50560</v>
      </c>
      <c r="P10" s="25">
        <v>50860</v>
      </c>
      <c r="Q10" s="25">
        <v>50320</v>
      </c>
      <c r="R10" s="25"/>
      <c r="S10" s="1"/>
    </row>
    <row r="11" spans="1:19" ht="15.75" thickBot="1" x14ac:dyDescent="0.3">
      <c r="A11" s="18" t="s">
        <v>33</v>
      </c>
      <c r="B11" s="19"/>
      <c r="C11" s="4"/>
      <c r="I11" s="25">
        <v>14610</v>
      </c>
      <c r="J11" s="25"/>
      <c r="K11" s="25">
        <v>14320</v>
      </c>
      <c r="L11" s="25">
        <v>53110</v>
      </c>
      <c r="M11" s="25">
        <v>14290</v>
      </c>
      <c r="N11" s="25">
        <v>50130</v>
      </c>
      <c r="O11" s="25">
        <v>50570</v>
      </c>
      <c r="P11" s="25">
        <v>12345</v>
      </c>
      <c r="Q11" s="25">
        <v>50370</v>
      </c>
      <c r="R11" s="25"/>
      <c r="S11" s="1"/>
    </row>
    <row r="12" spans="1:19" ht="15.75" thickBot="1" x14ac:dyDescent="0.3">
      <c r="A12" s="20" t="s">
        <v>34</v>
      </c>
      <c r="B12" s="21"/>
      <c r="C12" s="8"/>
      <c r="I12" s="25">
        <v>14740</v>
      </c>
      <c r="J12" s="26"/>
      <c r="K12" s="25">
        <v>14350</v>
      </c>
      <c r="L12" s="25">
        <v>53140</v>
      </c>
      <c r="M12" s="25">
        <v>14340</v>
      </c>
      <c r="N12" s="25">
        <v>50190</v>
      </c>
      <c r="O12" s="25">
        <v>50590</v>
      </c>
      <c r="P12" s="25"/>
      <c r="Q12" s="25">
        <v>50380</v>
      </c>
      <c r="R12" s="25"/>
      <c r="S12" s="1"/>
    </row>
    <row r="13" spans="1:19" x14ac:dyDescent="0.25">
      <c r="I13" s="25">
        <v>14750</v>
      </c>
      <c r="J13" s="26"/>
      <c r="K13" s="25">
        <v>14380</v>
      </c>
      <c r="L13" s="25">
        <v>53250</v>
      </c>
      <c r="M13" s="25">
        <v>14360</v>
      </c>
      <c r="N13" s="25">
        <v>50250</v>
      </c>
      <c r="O13" s="25">
        <v>50660</v>
      </c>
      <c r="P13" s="25"/>
      <c r="Q13" s="25">
        <v>50400</v>
      </c>
      <c r="R13" s="25"/>
      <c r="S13" s="1"/>
    </row>
    <row r="14" spans="1:19" x14ac:dyDescent="0.25">
      <c r="Q14" s="1"/>
    </row>
  </sheetData>
  <mergeCells count="4">
    <mergeCell ref="A1:E1"/>
    <mergeCell ref="A11:B11"/>
    <mergeCell ref="A12:B12"/>
    <mergeCell ref="I1:R1"/>
  </mergeCells>
  <phoneticPr fontId="1" type="noConversion"/>
  <conditionalFormatting sqref="I4:S13">
    <cfRule type="duplicateValues" dxfId="26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6052-3875-4DF3-92F7-D0C8612ABC41}">
  <sheetPr codeName="Feuil2"/>
  <dimension ref="A1:V62"/>
  <sheetViews>
    <sheetView tabSelected="1" workbookViewId="0">
      <selection activeCell="B20" sqref="B20"/>
    </sheetView>
  </sheetViews>
  <sheetFormatPr defaultColWidth="11.42578125" defaultRowHeight="15" x14ac:dyDescent="0.25"/>
  <cols>
    <col min="1" max="1" width="20" style="28" customWidth="1"/>
    <col min="2" max="3" width="11.42578125" style="28"/>
    <col min="4" max="4" width="16.28515625" style="28" customWidth="1"/>
    <col min="5" max="8" width="11.42578125" style="28"/>
    <col min="9" max="9" width="22" style="28" customWidth="1"/>
    <col min="10" max="10" width="13.5703125" style="28" customWidth="1"/>
    <col min="11" max="12" width="11.42578125" style="28"/>
    <col min="13" max="13" width="13.42578125" style="28" customWidth="1"/>
    <col min="14" max="14" width="18.140625" style="28" customWidth="1"/>
    <col min="15" max="15" width="11.42578125" style="28"/>
    <col min="16" max="16" width="22.5703125" style="28" customWidth="1"/>
    <col min="17" max="17" width="27.85546875" style="28" customWidth="1"/>
    <col min="18" max="18" width="15" style="28" customWidth="1"/>
    <col min="19" max="19" width="17.42578125" style="28" customWidth="1"/>
    <col min="20" max="21" width="11.42578125" style="28"/>
    <col min="22" max="22" width="19.140625" style="28" customWidth="1"/>
    <col min="23" max="16384" width="11.42578125" style="28"/>
  </cols>
  <sheetData>
    <row r="1" spans="1:22" x14ac:dyDescent="0.25">
      <c r="A1" s="28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8" t="s">
        <v>9</v>
      </c>
      <c r="K1" s="28" t="s">
        <v>10</v>
      </c>
      <c r="L1" s="28" t="s">
        <v>11</v>
      </c>
      <c r="M1" s="28" t="s">
        <v>12</v>
      </c>
      <c r="N1" s="28" t="s">
        <v>13</v>
      </c>
      <c r="O1" s="28" t="s">
        <v>212</v>
      </c>
      <c r="P1" s="28" t="s">
        <v>14</v>
      </c>
      <c r="Q1" s="28" t="s">
        <v>15</v>
      </c>
      <c r="R1" s="28" t="s">
        <v>16</v>
      </c>
      <c r="S1" s="28" t="s">
        <v>17</v>
      </c>
      <c r="T1" s="28" t="s">
        <v>18</v>
      </c>
      <c r="U1" s="28" t="s">
        <v>19</v>
      </c>
      <c r="V1" s="28" t="s">
        <v>40</v>
      </c>
    </row>
    <row r="2" spans="1:22" x14ac:dyDescent="0.25">
      <c r="A2" s="28">
        <v>40</v>
      </c>
      <c r="B2" s="28" t="s">
        <v>23</v>
      </c>
      <c r="C2" s="28" t="s">
        <v>51</v>
      </c>
      <c r="D2" s="29">
        <v>18267</v>
      </c>
      <c r="J2" s="28">
        <v>14000</v>
      </c>
      <c r="K2" s="28" t="s">
        <v>20</v>
      </c>
      <c r="N2" s="29"/>
      <c r="P2" s="29"/>
      <c r="R2" s="29"/>
    </row>
    <row r="3" spans="1:22" x14ac:dyDescent="0.25">
      <c r="A3" s="28">
        <v>10</v>
      </c>
      <c r="B3" s="28" t="s">
        <v>21</v>
      </c>
      <c r="C3" s="28" t="s">
        <v>57</v>
      </c>
      <c r="D3" s="29">
        <v>18264</v>
      </c>
      <c r="J3" s="28">
        <v>14240</v>
      </c>
      <c r="K3" s="28" t="s">
        <v>41</v>
      </c>
      <c r="N3" s="29"/>
      <c r="P3" s="29"/>
      <c r="R3" s="29"/>
    </row>
    <row r="4" spans="1:22" x14ac:dyDescent="0.25">
      <c r="A4" s="28">
        <v>20</v>
      </c>
      <c r="B4" s="28" t="s">
        <v>49</v>
      </c>
      <c r="C4" s="28" t="s">
        <v>58</v>
      </c>
      <c r="D4" s="29">
        <v>18265</v>
      </c>
      <c r="J4" s="28">
        <v>27210</v>
      </c>
      <c r="K4" s="28" t="s">
        <v>42</v>
      </c>
      <c r="N4" s="29"/>
      <c r="P4" s="29"/>
      <c r="R4" s="29"/>
    </row>
    <row r="5" spans="1:22" x14ac:dyDescent="0.25">
      <c r="A5" s="28">
        <v>10</v>
      </c>
      <c r="B5" s="28" t="s">
        <v>21</v>
      </c>
      <c r="C5" s="28" t="s">
        <v>57</v>
      </c>
      <c r="D5" s="29">
        <v>18264</v>
      </c>
      <c r="J5" s="28">
        <v>14240</v>
      </c>
      <c r="K5" s="28" t="s">
        <v>41</v>
      </c>
      <c r="N5" s="29"/>
      <c r="P5" s="29"/>
      <c r="R5" s="29"/>
    </row>
    <row r="6" spans="1:22" x14ac:dyDescent="0.25">
      <c r="A6" s="28">
        <v>30</v>
      </c>
      <c r="B6" s="28" t="s">
        <v>50</v>
      </c>
      <c r="C6" s="28" t="s">
        <v>21</v>
      </c>
      <c r="D6" s="29">
        <v>18266</v>
      </c>
      <c r="J6" s="28">
        <v>14460</v>
      </c>
      <c r="K6" s="28" t="s">
        <v>43</v>
      </c>
      <c r="N6" s="29"/>
      <c r="P6" s="29"/>
      <c r="R6" s="29"/>
    </row>
    <row r="7" spans="1:22" x14ac:dyDescent="0.25">
      <c r="A7" s="28">
        <v>50</v>
      </c>
      <c r="B7" s="28" t="s">
        <v>51</v>
      </c>
      <c r="C7" s="28" t="s">
        <v>50</v>
      </c>
      <c r="D7" s="29">
        <v>18268</v>
      </c>
      <c r="J7" s="28">
        <v>14000</v>
      </c>
      <c r="K7" s="28" t="s">
        <v>20</v>
      </c>
      <c r="N7" s="29"/>
      <c r="P7" s="29"/>
      <c r="R7" s="29"/>
    </row>
    <row r="8" spans="1:22" x14ac:dyDescent="0.25">
      <c r="A8" s="28">
        <v>60</v>
      </c>
      <c r="B8" s="28" t="s">
        <v>52</v>
      </c>
      <c r="C8" s="28" t="s">
        <v>44</v>
      </c>
      <c r="D8" s="29">
        <v>18269</v>
      </c>
      <c r="J8" s="28">
        <v>14000</v>
      </c>
      <c r="K8" s="28" t="s">
        <v>20</v>
      </c>
      <c r="N8" s="29"/>
      <c r="P8" s="29"/>
      <c r="R8" s="29"/>
    </row>
    <row r="9" spans="1:22" x14ac:dyDescent="0.25">
      <c r="A9" s="28">
        <v>70</v>
      </c>
      <c r="B9" s="28" t="s">
        <v>53</v>
      </c>
      <c r="C9" s="28" t="s">
        <v>44</v>
      </c>
      <c r="D9" s="29">
        <v>18270</v>
      </c>
      <c r="J9" s="28">
        <v>14980</v>
      </c>
      <c r="K9" s="28" t="s">
        <v>45</v>
      </c>
      <c r="N9" s="29"/>
      <c r="P9" s="29"/>
      <c r="R9" s="29"/>
    </row>
    <row r="10" spans="1:22" x14ac:dyDescent="0.25">
      <c r="A10" s="28">
        <v>80</v>
      </c>
      <c r="B10" s="28" t="s">
        <v>54</v>
      </c>
      <c r="C10" s="28" t="s">
        <v>59</v>
      </c>
      <c r="D10" s="29">
        <v>18271</v>
      </c>
      <c r="J10" s="28">
        <v>50190</v>
      </c>
      <c r="K10" s="28" t="s">
        <v>46</v>
      </c>
      <c r="N10" s="29"/>
      <c r="P10" s="29"/>
      <c r="R10" s="29"/>
    </row>
    <row r="11" spans="1:22" x14ac:dyDescent="0.25">
      <c r="A11" s="28">
        <v>90</v>
      </c>
      <c r="B11" s="28" t="s">
        <v>55</v>
      </c>
      <c r="C11" s="28" t="s">
        <v>23</v>
      </c>
      <c r="D11" s="29">
        <v>18272</v>
      </c>
      <c r="J11" s="28">
        <v>14000</v>
      </c>
      <c r="K11" s="28" t="s">
        <v>20</v>
      </c>
      <c r="N11" s="29"/>
      <c r="P11" s="29"/>
      <c r="R11" s="29"/>
    </row>
    <row r="12" spans="1:22" x14ac:dyDescent="0.25">
      <c r="A12" s="28">
        <v>100</v>
      </c>
      <c r="B12" s="28" t="s">
        <v>56</v>
      </c>
      <c r="C12" s="28" t="s">
        <v>60</v>
      </c>
      <c r="D12" s="29">
        <v>18273</v>
      </c>
      <c r="J12" s="28">
        <v>14630</v>
      </c>
      <c r="K12" s="28" t="s">
        <v>47</v>
      </c>
      <c r="N12" s="29"/>
      <c r="P12" s="29"/>
      <c r="R12" s="29"/>
    </row>
    <row r="13" spans="1:22" x14ac:dyDescent="0.25">
      <c r="A13" s="28">
        <v>110</v>
      </c>
      <c r="B13" s="28" t="s">
        <v>22</v>
      </c>
      <c r="C13" s="28" t="s">
        <v>59</v>
      </c>
      <c r="D13" s="29">
        <v>18274</v>
      </c>
      <c r="J13" s="28">
        <v>14320</v>
      </c>
      <c r="K13" s="28" t="s">
        <v>48</v>
      </c>
      <c r="N13" s="29"/>
      <c r="P13" s="29"/>
      <c r="R13" s="29"/>
    </row>
    <row r="14" spans="1:22" x14ac:dyDescent="0.25">
      <c r="A14" s="28" t="s">
        <v>64</v>
      </c>
      <c r="B14" s="28" t="s">
        <v>62</v>
      </c>
      <c r="C14" s="28" t="s">
        <v>63</v>
      </c>
      <c r="D14" s="29"/>
      <c r="J14" s="28">
        <v>14440</v>
      </c>
      <c r="N14" s="29"/>
      <c r="P14" s="29"/>
      <c r="R14" s="29"/>
    </row>
    <row r="15" spans="1:22" x14ac:dyDescent="0.25">
      <c r="A15" s="28" t="s">
        <v>65</v>
      </c>
      <c r="B15" s="28" t="s">
        <v>66</v>
      </c>
      <c r="C15" s="28" t="s">
        <v>67</v>
      </c>
      <c r="D15" s="29"/>
      <c r="J15" s="28">
        <v>14470</v>
      </c>
      <c r="N15" s="29"/>
      <c r="P15" s="29"/>
      <c r="R15" s="29"/>
    </row>
    <row r="16" spans="1:22" x14ac:dyDescent="0.25">
      <c r="A16" s="28" t="s">
        <v>68</v>
      </c>
      <c r="B16" s="28" t="s">
        <v>69</v>
      </c>
      <c r="C16" s="28" t="s">
        <v>70</v>
      </c>
      <c r="D16" s="29"/>
      <c r="J16" s="28">
        <v>14480</v>
      </c>
      <c r="N16" s="29"/>
      <c r="P16" s="29"/>
      <c r="R16" s="29"/>
    </row>
    <row r="17" spans="1:18" x14ac:dyDescent="0.25">
      <c r="A17" s="28" t="s">
        <v>71</v>
      </c>
      <c r="B17" s="28" t="s">
        <v>72</v>
      </c>
      <c r="C17" s="28" t="s">
        <v>73</v>
      </c>
      <c r="D17" s="29"/>
      <c r="J17" s="28">
        <v>14530</v>
      </c>
      <c r="N17" s="29"/>
      <c r="P17" s="29"/>
      <c r="R17" s="29"/>
    </row>
    <row r="18" spans="1:18" x14ac:dyDescent="0.25">
      <c r="A18" s="28" t="s">
        <v>74</v>
      </c>
      <c r="B18" s="28" t="s">
        <v>75</v>
      </c>
      <c r="C18" s="28" t="s">
        <v>76</v>
      </c>
      <c r="D18" s="29"/>
      <c r="J18" s="28">
        <v>14112</v>
      </c>
      <c r="N18" s="29"/>
      <c r="P18" s="29"/>
      <c r="R18" s="29"/>
    </row>
    <row r="19" spans="1:18" x14ac:dyDescent="0.25">
      <c r="A19" s="28" t="s">
        <v>77</v>
      </c>
      <c r="B19" s="28" t="s">
        <v>78</v>
      </c>
      <c r="C19" s="28" t="s">
        <v>79</v>
      </c>
      <c r="D19" s="29"/>
      <c r="J19" s="28">
        <v>14120</v>
      </c>
      <c r="N19" s="29"/>
      <c r="P19" s="29"/>
      <c r="R19" s="29"/>
    </row>
    <row r="20" spans="1:18" x14ac:dyDescent="0.25">
      <c r="A20" s="28" t="s">
        <v>80</v>
      </c>
      <c r="B20" s="28" t="s">
        <v>81</v>
      </c>
      <c r="C20" s="28" t="s">
        <v>82</v>
      </c>
      <c r="D20" s="29"/>
      <c r="J20" s="28">
        <v>14121</v>
      </c>
      <c r="N20" s="29"/>
      <c r="P20" s="29"/>
      <c r="R20" s="29"/>
    </row>
    <row r="21" spans="1:18" x14ac:dyDescent="0.25">
      <c r="A21" s="28" t="s">
        <v>83</v>
      </c>
      <c r="B21" s="28" t="s">
        <v>84</v>
      </c>
      <c r="C21" s="28" t="s">
        <v>85</v>
      </c>
      <c r="D21" s="29"/>
      <c r="J21" s="28">
        <v>14123</v>
      </c>
      <c r="N21" s="29"/>
      <c r="P21" s="29"/>
      <c r="R21" s="29"/>
    </row>
    <row r="22" spans="1:18" x14ac:dyDescent="0.25">
      <c r="A22" s="28" t="s">
        <v>86</v>
      </c>
      <c r="B22" s="28" t="s">
        <v>87</v>
      </c>
      <c r="C22" s="28" t="s">
        <v>88</v>
      </c>
      <c r="D22" s="29"/>
      <c r="J22" s="28">
        <v>14150</v>
      </c>
      <c r="N22" s="29"/>
      <c r="P22" s="29"/>
      <c r="R22" s="29"/>
    </row>
    <row r="23" spans="1:18" x14ac:dyDescent="0.25">
      <c r="A23" s="28" t="s">
        <v>89</v>
      </c>
      <c r="B23" s="28" t="s">
        <v>90</v>
      </c>
      <c r="C23" s="28" t="s">
        <v>91</v>
      </c>
      <c r="D23" s="29"/>
      <c r="J23" s="28">
        <v>14320</v>
      </c>
      <c r="N23" s="29"/>
      <c r="P23" s="29"/>
      <c r="R23" s="29"/>
    </row>
    <row r="24" spans="1:18" x14ac:dyDescent="0.25">
      <c r="A24" s="28" t="s">
        <v>92</v>
      </c>
      <c r="B24" s="28" t="s">
        <v>93</v>
      </c>
      <c r="C24" s="28" t="s">
        <v>94</v>
      </c>
      <c r="D24" s="29"/>
      <c r="J24" s="28">
        <v>14350</v>
      </c>
      <c r="N24" s="29"/>
      <c r="P24" s="29"/>
      <c r="R24" s="29"/>
    </row>
    <row r="25" spans="1:18" x14ac:dyDescent="0.25">
      <c r="A25" s="28" t="s">
        <v>95</v>
      </c>
      <c r="B25" s="28" t="s">
        <v>96</v>
      </c>
      <c r="C25" s="28" t="s">
        <v>97</v>
      </c>
      <c r="D25" s="29"/>
      <c r="J25" s="28">
        <v>14220</v>
      </c>
      <c r="N25" s="29"/>
      <c r="P25" s="29"/>
      <c r="R25" s="29"/>
    </row>
    <row r="26" spans="1:18" x14ac:dyDescent="0.25">
      <c r="A26" s="28" t="s">
        <v>98</v>
      </c>
      <c r="B26" s="28" t="s">
        <v>99</v>
      </c>
      <c r="C26" s="28" t="s">
        <v>100</v>
      </c>
      <c r="D26" s="29"/>
      <c r="J26" s="28">
        <v>14420</v>
      </c>
      <c r="N26" s="29"/>
      <c r="P26" s="29"/>
      <c r="R26" s="29"/>
    </row>
    <row r="27" spans="1:18" x14ac:dyDescent="0.25">
      <c r="A27" s="28" t="s">
        <v>101</v>
      </c>
      <c r="B27" s="28" t="s">
        <v>102</v>
      </c>
      <c r="C27" s="28" t="s">
        <v>103</v>
      </c>
      <c r="D27" s="29"/>
      <c r="J27" s="28">
        <v>14570</v>
      </c>
      <c r="N27" s="29"/>
      <c r="P27" s="29"/>
      <c r="R27" s="29"/>
    </row>
    <row r="28" spans="1:18" x14ac:dyDescent="0.25">
      <c r="A28" s="28" t="s">
        <v>104</v>
      </c>
      <c r="B28" s="28" t="s">
        <v>105</v>
      </c>
      <c r="C28" s="28" t="s">
        <v>106</v>
      </c>
      <c r="D28" s="29"/>
      <c r="J28" s="28">
        <v>14680</v>
      </c>
      <c r="N28" s="29"/>
      <c r="P28" s="29"/>
      <c r="R28" s="29"/>
    </row>
    <row r="29" spans="1:18" x14ac:dyDescent="0.25">
      <c r="A29" s="28" t="s">
        <v>107</v>
      </c>
      <c r="B29" s="28" t="s">
        <v>108</v>
      </c>
      <c r="C29" s="28" t="s">
        <v>109</v>
      </c>
      <c r="D29" s="29"/>
      <c r="J29" s="28">
        <v>14220</v>
      </c>
      <c r="N29" s="29"/>
      <c r="P29" s="29"/>
      <c r="R29" s="29"/>
    </row>
    <row r="30" spans="1:18" x14ac:dyDescent="0.25">
      <c r="A30" s="28" t="s">
        <v>110</v>
      </c>
      <c r="B30" s="28" t="s">
        <v>111</v>
      </c>
      <c r="C30" s="28" t="s">
        <v>112</v>
      </c>
      <c r="D30" s="29"/>
      <c r="J30" s="28">
        <v>14420</v>
      </c>
      <c r="N30" s="29"/>
      <c r="P30" s="29"/>
      <c r="R30" s="29"/>
    </row>
    <row r="31" spans="1:18" x14ac:dyDescent="0.25">
      <c r="A31" s="28" t="s">
        <v>113</v>
      </c>
      <c r="B31" s="28" t="s">
        <v>114</v>
      </c>
      <c r="C31" s="28" t="s">
        <v>115</v>
      </c>
      <c r="D31" s="29"/>
      <c r="J31" s="28">
        <v>14570</v>
      </c>
      <c r="N31" s="29"/>
      <c r="P31" s="29"/>
      <c r="R31" s="29"/>
    </row>
    <row r="32" spans="1:18" x14ac:dyDescent="0.25">
      <c r="A32" s="28" t="s">
        <v>116</v>
      </c>
      <c r="B32" s="28" t="s">
        <v>117</v>
      </c>
      <c r="C32" s="28" t="s">
        <v>118</v>
      </c>
      <c r="D32" s="29"/>
      <c r="J32" s="28">
        <v>14680</v>
      </c>
      <c r="N32" s="29"/>
      <c r="P32" s="29"/>
      <c r="R32" s="29"/>
    </row>
    <row r="33" spans="1:18" x14ac:dyDescent="0.25">
      <c r="A33" s="28" t="s">
        <v>119</v>
      </c>
      <c r="B33" s="28" t="s">
        <v>120</v>
      </c>
      <c r="C33" s="28" t="s">
        <v>121</v>
      </c>
      <c r="D33" s="29"/>
      <c r="J33" s="28">
        <v>14140</v>
      </c>
      <c r="N33" s="29"/>
      <c r="P33" s="29"/>
      <c r="R33" s="29"/>
    </row>
    <row r="34" spans="1:18" x14ac:dyDescent="0.25">
      <c r="A34" s="28" t="s">
        <v>122</v>
      </c>
      <c r="B34" s="28" t="s">
        <v>123</v>
      </c>
      <c r="C34" s="28" t="s">
        <v>124</v>
      </c>
      <c r="D34" s="29"/>
      <c r="J34" s="28">
        <v>14160</v>
      </c>
      <c r="N34" s="29"/>
      <c r="P34" s="29"/>
      <c r="R34" s="29"/>
    </row>
    <row r="35" spans="1:18" x14ac:dyDescent="0.25">
      <c r="A35" s="28" t="s">
        <v>125</v>
      </c>
      <c r="B35" s="28" t="s">
        <v>126</v>
      </c>
      <c r="C35" s="28" t="s">
        <v>127</v>
      </c>
      <c r="D35" s="29"/>
      <c r="J35" s="28">
        <v>14170</v>
      </c>
      <c r="N35" s="29"/>
      <c r="P35" s="29"/>
      <c r="R35" s="29"/>
    </row>
    <row r="36" spans="1:18" x14ac:dyDescent="0.25">
      <c r="A36" s="28" t="s">
        <v>128</v>
      </c>
      <c r="B36" s="28" t="s">
        <v>129</v>
      </c>
      <c r="C36" s="28" t="s">
        <v>130</v>
      </c>
      <c r="D36" s="29"/>
      <c r="J36" s="28">
        <v>14270</v>
      </c>
      <c r="N36" s="29"/>
      <c r="P36" s="29"/>
      <c r="R36" s="29"/>
    </row>
    <row r="37" spans="1:18" x14ac:dyDescent="0.25">
      <c r="A37" s="28" t="s">
        <v>131</v>
      </c>
      <c r="B37" s="28" t="s">
        <v>132</v>
      </c>
      <c r="C37" s="28" t="s">
        <v>133</v>
      </c>
      <c r="D37" s="29"/>
      <c r="J37" s="28">
        <v>14710</v>
      </c>
      <c r="N37" s="29"/>
      <c r="P37" s="29"/>
      <c r="R37" s="29"/>
    </row>
    <row r="38" spans="1:18" x14ac:dyDescent="0.25">
      <c r="A38" s="28" t="s">
        <v>134</v>
      </c>
      <c r="B38" s="28" t="s">
        <v>135</v>
      </c>
      <c r="C38" s="28" t="s">
        <v>136</v>
      </c>
      <c r="D38" s="29"/>
      <c r="J38" s="28">
        <v>50100</v>
      </c>
      <c r="N38" s="29"/>
      <c r="P38" s="29"/>
      <c r="R38" s="29"/>
    </row>
    <row r="39" spans="1:18" x14ac:dyDescent="0.25">
      <c r="A39" s="28" t="s">
        <v>137</v>
      </c>
      <c r="B39" s="28" t="s">
        <v>138</v>
      </c>
      <c r="C39" s="28" t="s">
        <v>139</v>
      </c>
      <c r="D39" s="29"/>
      <c r="J39" s="28">
        <v>50110</v>
      </c>
      <c r="N39" s="29"/>
      <c r="P39" s="29"/>
      <c r="R39" s="29"/>
    </row>
    <row r="40" spans="1:18" x14ac:dyDescent="0.25">
      <c r="A40" s="28" t="s">
        <v>140</v>
      </c>
      <c r="B40" s="28" t="s">
        <v>141</v>
      </c>
      <c r="C40" s="28" t="s">
        <v>142</v>
      </c>
      <c r="D40" s="29"/>
      <c r="J40" s="28">
        <v>50120</v>
      </c>
      <c r="N40" s="29"/>
      <c r="P40" s="29"/>
      <c r="R40" s="29"/>
    </row>
    <row r="41" spans="1:18" x14ac:dyDescent="0.25">
      <c r="A41" s="28" t="s">
        <v>143</v>
      </c>
      <c r="B41" s="28" t="s">
        <v>144</v>
      </c>
      <c r="C41" s="28" t="s">
        <v>145</v>
      </c>
      <c r="D41" s="29"/>
      <c r="J41" s="28">
        <v>50290</v>
      </c>
      <c r="N41" s="29"/>
      <c r="P41" s="29"/>
      <c r="R41" s="29"/>
    </row>
    <row r="42" spans="1:18" x14ac:dyDescent="0.25">
      <c r="A42" s="28" t="s">
        <v>146</v>
      </c>
      <c r="B42" s="28" t="s">
        <v>147</v>
      </c>
      <c r="C42" s="28" t="s">
        <v>148</v>
      </c>
      <c r="D42" s="29"/>
      <c r="J42" s="28">
        <v>50410</v>
      </c>
      <c r="N42" s="29"/>
      <c r="P42" s="29"/>
      <c r="R42" s="29"/>
    </row>
    <row r="43" spans="1:18" x14ac:dyDescent="0.25">
      <c r="A43" s="28" t="s">
        <v>149</v>
      </c>
      <c r="B43" s="28" t="s">
        <v>150</v>
      </c>
      <c r="C43" s="28" t="s">
        <v>151</v>
      </c>
      <c r="D43" s="29"/>
      <c r="J43" s="28">
        <v>50450</v>
      </c>
      <c r="N43" s="29"/>
      <c r="P43" s="29"/>
      <c r="R43" s="29"/>
    </row>
    <row r="44" spans="1:18" x14ac:dyDescent="0.25">
      <c r="A44" s="28" t="s">
        <v>152</v>
      </c>
      <c r="B44" s="28" t="s">
        <v>153</v>
      </c>
      <c r="C44" s="28" t="s">
        <v>154</v>
      </c>
      <c r="D44" s="29"/>
      <c r="J44" s="28">
        <v>50510</v>
      </c>
      <c r="N44" s="29"/>
      <c r="P44" s="29"/>
      <c r="R44" s="29"/>
    </row>
    <row r="45" spans="1:18" x14ac:dyDescent="0.25">
      <c r="A45" s="28" t="s">
        <v>155</v>
      </c>
      <c r="B45" s="28" t="s">
        <v>156</v>
      </c>
      <c r="C45" s="28" t="s">
        <v>157</v>
      </c>
      <c r="D45" s="29"/>
      <c r="J45" s="28">
        <v>50750</v>
      </c>
      <c r="N45" s="29"/>
      <c r="P45" s="29"/>
      <c r="R45" s="29"/>
    </row>
    <row r="46" spans="1:18" x14ac:dyDescent="0.25">
      <c r="A46" s="28" t="s">
        <v>158</v>
      </c>
      <c r="B46" s="28" t="s">
        <v>159</v>
      </c>
      <c r="C46" s="28" t="s">
        <v>160</v>
      </c>
      <c r="D46" s="29"/>
      <c r="J46" s="28">
        <v>50150</v>
      </c>
      <c r="N46" s="29"/>
      <c r="P46" s="29"/>
      <c r="R46" s="29"/>
    </row>
    <row r="47" spans="1:18" x14ac:dyDescent="0.25">
      <c r="A47" s="28" t="s">
        <v>161</v>
      </c>
      <c r="B47" s="28" t="s">
        <v>162</v>
      </c>
      <c r="C47" s="28" t="s">
        <v>163</v>
      </c>
      <c r="D47" s="29"/>
      <c r="J47" s="28">
        <v>50170</v>
      </c>
      <c r="N47" s="29"/>
      <c r="P47" s="29"/>
      <c r="R47" s="29"/>
    </row>
    <row r="48" spans="1:18" x14ac:dyDescent="0.25">
      <c r="A48" s="28" t="s">
        <v>164</v>
      </c>
      <c r="B48" s="28" t="s">
        <v>165</v>
      </c>
      <c r="C48" s="28" t="s">
        <v>166</v>
      </c>
      <c r="D48" s="29"/>
      <c r="J48" s="28">
        <v>50220</v>
      </c>
      <c r="N48" s="29"/>
      <c r="P48" s="29"/>
      <c r="R48" s="29"/>
    </row>
    <row r="49" spans="1:18" x14ac:dyDescent="0.25">
      <c r="A49" s="28" t="s">
        <v>167</v>
      </c>
      <c r="B49" s="28" t="s">
        <v>168</v>
      </c>
      <c r="C49" s="28" t="s">
        <v>169</v>
      </c>
      <c r="D49" s="29"/>
      <c r="J49" s="28">
        <v>50150</v>
      </c>
      <c r="N49" s="29"/>
      <c r="P49" s="29"/>
      <c r="R49" s="29"/>
    </row>
    <row r="50" spans="1:18" x14ac:dyDescent="0.25">
      <c r="A50" s="28" t="s">
        <v>170</v>
      </c>
      <c r="B50" s="28" t="s">
        <v>171</v>
      </c>
      <c r="C50" s="28" t="s">
        <v>172</v>
      </c>
      <c r="D50" s="29"/>
      <c r="J50" s="28">
        <v>50170</v>
      </c>
      <c r="N50" s="29"/>
      <c r="P50" s="29"/>
      <c r="R50" s="29"/>
    </row>
    <row r="51" spans="1:18" x14ac:dyDescent="0.25">
      <c r="A51" s="28" t="s">
        <v>173</v>
      </c>
      <c r="B51" s="28" t="s">
        <v>174</v>
      </c>
      <c r="C51" s="28" t="s">
        <v>175</v>
      </c>
      <c r="D51" s="29"/>
      <c r="J51" s="28">
        <v>50220</v>
      </c>
      <c r="N51" s="29"/>
      <c r="P51" s="29"/>
      <c r="R51" s="29"/>
    </row>
    <row r="52" spans="1:18" x14ac:dyDescent="0.25">
      <c r="A52" s="28" t="s">
        <v>176</v>
      </c>
      <c r="B52" s="28" t="s">
        <v>177</v>
      </c>
      <c r="C52" s="28" t="s">
        <v>178</v>
      </c>
      <c r="D52" s="29"/>
      <c r="J52" s="28">
        <v>14220</v>
      </c>
      <c r="N52" s="29"/>
      <c r="P52" s="29"/>
      <c r="R52" s="29"/>
    </row>
    <row r="53" spans="1:18" x14ac:dyDescent="0.25">
      <c r="A53" s="28" t="s">
        <v>179</v>
      </c>
      <c r="B53" s="28" t="s">
        <v>180</v>
      </c>
      <c r="C53" s="28" t="s">
        <v>181</v>
      </c>
      <c r="D53" s="29"/>
      <c r="J53" s="28">
        <v>14420</v>
      </c>
      <c r="N53" s="29"/>
      <c r="P53" s="29"/>
      <c r="R53" s="29"/>
    </row>
    <row r="54" spans="1:18" x14ac:dyDescent="0.25">
      <c r="A54" s="28" t="s">
        <v>182</v>
      </c>
      <c r="B54" s="28" t="s">
        <v>183</v>
      </c>
      <c r="C54" s="28" t="s">
        <v>184</v>
      </c>
      <c r="D54" s="29"/>
      <c r="J54" s="28">
        <v>14570</v>
      </c>
      <c r="N54" s="29"/>
      <c r="P54" s="29"/>
      <c r="R54" s="29"/>
    </row>
    <row r="55" spans="1:18" x14ac:dyDescent="0.25">
      <c r="A55" s="28" t="s">
        <v>185</v>
      </c>
      <c r="B55" s="28" t="s">
        <v>186</v>
      </c>
      <c r="C55" s="28" t="s">
        <v>187</v>
      </c>
      <c r="D55" s="29"/>
      <c r="J55" s="28">
        <v>14680</v>
      </c>
      <c r="N55" s="29"/>
      <c r="P55" s="29"/>
      <c r="R55" s="29"/>
    </row>
    <row r="56" spans="1:18" x14ac:dyDescent="0.25">
      <c r="A56" s="28" t="s">
        <v>188</v>
      </c>
      <c r="B56" s="28" t="s">
        <v>189</v>
      </c>
      <c r="C56" s="28" t="s">
        <v>190</v>
      </c>
      <c r="D56" s="29"/>
      <c r="J56" s="28">
        <v>14440</v>
      </c>
      <c r="N56" s="29"/>
      <c r="P56" s="29"/>
      <c r="R56" s="29"/>
    </row>
    <row r="57" spans="1:18" x14ac:dyDescent="0.25">
      <c r="A57" s="28" t="s">
        <v>191</v>
      </c>
      <c r="B57" s="28" t="s">
        <v>192</v>
      </c>
      <c r="C57" s="28" t="s">
        <v>193</v>
      </c>
      <c r="D57" s="29"/>
      <c r="J57" s="28">
        <v>14470</v>
      </c>
      <c r="N57" s="29"/>
      <c r="P57" s="29"/>
      <c r="R57" s="29"/>
    </row>
    <row r="58" spans="1:18" x14ac:dyDescent="0.25">
      <c r="A58" s="28" t="s">
        <v>194</v>
      </c>
      <c r="B58" s="28" t="s">
        <v>195</v>
      </c>
      <c r="C58" s="28" t="s">
        <v>196</v>
      </c>
      <c r="D58" s="29"/>
      <c r="J58" s="28">
        <v>14480</v>
      </c>
      <c r="N58" s="29"/>
      <c r="P58" s="29"/>
      <c r="R58" s="29"/>
    </row>
    <row r="59" spans="1:18" x14ac:dyDescent="0.25">
      <c r="A59" s="28" t="s">
        <v>197</v>
      </c>
      <c r="B59" s="28" t="s">
        <v>198</v>
      </c>
      <c r="C59" s="28" t="s">
        <v>199</v>
      </c>
      <c r="D59" s="29"/>
      <c r="J59" s="28">
        <v>14530</v>
      </c>
      <c r="N59" s="29"/>
      <c r="P59" s="29"/>
      <c r="R59" s="29"/>
    </row>
    <row r="60" spans="1:18" x14ac:dyDescent="0.25">
      <c r="A60" s="28" t="s">
        <v>200</v>
      </c>
      <c r="B60" s="28" t="s">
        <v>201</v>
      </c>
      <c r="C60" s="28" t="s">
        <v>202</v>
      </c>
      <c r="D60" s="29"/>
      <c r="J60" s="28">
        <v>14610</v>
      </c>
      <c r="N60" s="29"/>
      <c r="P60" s="29"/>
      <c r="R60" s="29"/>
    </row>
    <row r="61" spans="1:18" x14ac:dyDescent="0.25">
      <c r="A61" s="28" t="s">
        <v>203</v>
      </c>
      <c r="B61" s="28" t="s">
        <v>204</v>
      </c>
      <c r="C61" s="28" t="s">
        <v>205</v>
      </c>
      <c r="D61" s="29"/>
      <c r="J61" s="28">
        <v>14740</v>
      </c>
      <c r="N61" s="29"/>
      <c r="P61" s="29"/>
      <c r="R61" s="29"/>
    </row>
    <row r="62" spans="1:18" x14ac:dyDescent="0.25">
      <c r="A62" s="28" t="s">
        <v>206</v>
      </c>
      <c r="B62" s="28" t="s">
        <v>207</v>
      </c>
      <c r="C62" s="28" t="s">
        <v>208</v>
      </c>
      <c r="D62" s="29"/>
      <c r="J62" s="28">
        <v>20000</v>
      </c>
      <c r="N62" s="29"/>
      <c r="P62" s="29"/>
      <c r="R62" s="29"/>
    </row>
  </sheetData>
  <phoneticPr fontId="1" type="noConversion"/>
  <conditionalFormatting sqref="J2:J62">
    <cfRule type="expression" dxfId="25" priority="1">
      <formula>COUNTIF(cps_,J2)=0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0055-D069-4A38-BBC3-38CD75656FD8}">
  <sheetPr codeName="Feuil3"/>
  <dimension ref="A1:Y21"/>
  <sheetViews>
    <sheetView zoomScale="74" workbookViewId="0"/>
  </sheetViews>
  <sheetFormatPr defaultColWidth="11.42578125" defaultRowHeight="15" x14ac:dyDescent="0.25"/>
  <cols>
    <col min="16" max="17" width="13.42578125" customWidth="1"/>
    <col min="24" max="24" width="19.7109375" customWidth="1"/>
  </cols>
  <sheetData>
    <row r="1" spans="1:25" s="12" customFormat="1" ht="45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/>
      <c r="P1" s="11" t="s">
        <v>14</v>
      </c>
      <c r="Q1" s="11" t="s">
        <v>15</v>
      </c>
      <c r="R1" s="11" t="s">
        <v>16</v>
      </c>
      <c r="S1" s="11" t="s">
        <v>17</v>
      </c>
      <c r="T1" s="11" t="s">
        <v>18</v>
      </c>
      <c r="U1" s="11" t="s">
        <v>19</v>
      </c>
      <c r="V1" s="11" t="s">
        <v>30</v>
      </c>
      <c r="X1" s="10" t="s">
        <v>61</v>
      </c>
    </row>
    <row r="2" spans="1:25" ht="18.75" x14ac:dyDescent="0.3">
      <c r="D2" s="13"/>
      <c r="N2" s="13"/>
      <c r="P2" s="13"/>
      <c r="R2" s="13"/>
      <c r="X2" s="9" t="s">
        <v>29</v>
      </c>
      <c r="Y2" s="27" cm="1">
        <f t="array" aca="1" ref="Y2" ca="1">IFERROR(INDEX(Nombres,MATCH(Technicien,Techniciens,0)),"-")</f>
        <v>6</v>
      </c>
    </row>
    <row r="3" spans="1:25" x14ac:dyDescent="0.25">
      <c r="D3" s="13"/>
      <c r="N3" s="13"/>
      <c r="P3" s="13"/>
      <c r="R3" s="13"/>
    </row>
    <row r="4" spans="1:25" x14ac:dyDescent="0.25">
      <c r="D4" s="13"/>
      <c r="N4" s="13"/>
      <c r="P4" s="13"/>
      <c r="R4" s="13"/>
    </row>
    <row r="5" spans="1:25" x14ac:dyDescent="0.25">
      <c r="D5" s="13"/>
      <c r="N5" s="13"/>
      <c r="P5" s="13"/>
      <c r="R5" s="13"/>
    </row>
    <row r="6" spans="1:25" x14ac:dyDescent="0.25">
      <c r="D6" s="13"/>
      <c r="N6" s="13"/>
      <c r="P6" s="13"/>
      <c r="R6" s="13"/>
    </row>
    <row r="7" spans="1:25" x14ac:dyDescent="0.25">
      <c r="D7" s="13"/>
      <c r="N7" s="13"/>
      <c r="P7" s="13"/>
      <c r="R7" s="13"/>
    </row>
    <row r="8" spans="1:25" x14ac:dyDescent="0.25">
      <c r="D8" s="13"/>
      <c r="N8" s="13"/>
      <c r="P8" s="13"/>
      <c r="R8" s="13"/>
    </row>
    <row r="9" spans="1:25" x14ac:dyDescent="0.25">
      <c r="D9" s="13"/>
      <c r="N9" s="13"/>
      <c r="P9" s="13"/>
      <c r="R9" s="13"/>
    </row>
    <row r="10" spans="1:25" x14ac:dyDescent="0.25">
      <c r="D10" s="13"/>
      <c r="N10" s="13"/>
      <c r="P10" s="13"/>
      <c r="R10" s="13"/>
    </row>
    <row r="11" spans="1:25" x14ac:dyDescent="0.25">
      <c r="D11" s="13"/>
      <c r="N11" s="13"/>
      <c r="P11" s="13"/>
      <c r="R11" s="13"/>
    </row>
    <row r="12" spans="1:25" x14ac:dyDescent="0.25">
      <c r="D12" s="13"/>
      <c r="N12" s="13"/>
      <c r="P12" s="13"/>
      <c r="R12" s="13"/>
    </row>
    <row r="13" spans="1:25" x14ac:dyDescent="0.25">
      <c r="D13" s="13"/>
      <c r="N13" s="13"/>
      <c r="P13" s="13"/>
      <c r="R13" s="13"/>
    </row>
    <row r="14" spans="1:25" x14ac:dyDescent="0.25">
      <c r="D14" s="13"/>
      <c r="N14" s="13"/>
      <c r="P14" s="13"/>
      <c r="R14" s="13"/>
    </row>
    <row r="15" spans="1:25" x14ac:dyDescent="0.25">
      <c r="D15" s="13"/>
      <c r="N15" s="13"/>
      <c r="P15" s="13"/>
      <c r="R15" s="13"/>
    </row>
    <row r="16" spans="1:25" x14ac:dyDescent="0.25">
      <c r="D16" s="13"/>
      <c r="N16" s="13"/>
      <c r="P16" s="13"/>
      <c r="R16" s="13"/>
    </row>
    <row r="17" spans="3:17" x14ac:dyDescent="0.25">
      <c r="C17" s="13"/>
      <c r="M17" s="13"/>
      <c r="O17" s="13"/>
      <c r="Q17" s="13"/>
    </row>
    <row r="18" spans="3:17" x14ac:dyDescent="0.25">
      <c r="C18" s="13"/>
      <c r="M18" s="13"/>
      <c r="O18" s="13"/>
      <c r="Q18" s="13"/>
    </row>
    <row r="19" spans="3:17" x14ac:dyDescent="0.25">
      <c r="C19" s="13"/>
      <c r="M19" s="13"/>
      <c r="O19" s="13"/>
      <c r="Q19" s="13"/>
    </row>
    <row r="20" spans="3:17" x14ac:dyDescent="0.25">
      <c r="C20" s="13"/>
      <c r="M20" s="13"/>
      <c r="O20" s="13"/>
      <c r="Q20" s="13"/>
    </row>
    <row r="21" spans="3:17" x14ac:dyDescent="0.25">
      <c r="C21" s="13"/>
      <c r="M21" s="13"/>
      <c r="O21" s="13"/>
      <c r="Q21" s="13"/>
    </row>
  </sheetData>
  <phoneticPr fontId="1" type="noConversion"/>
  <dataValidations count="1">
    <dataValidation type="list" allowBlank="1" showInputMessage="1" showErrorMessage="1" sqref="X2" xr:uid="{EA663915-BDE3-4F67-B0B3-9C5F3004C8AF}">
      <formula1>Techniciens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5</vt:i4>
      </vt:variant>
    </vt:vector>
  </HeadingPairs>
  <TitlesOfParts>
    <vt:vector size="8" baseType="lpstr">
      <vt:lpstr>Récapitulation</vt:lpstr>
      <vt:lpstr>Base de données</vt:lpstr>
      <vt:lpstr>Techniciens</vt:lpstr>
      <vt:lpstr>cps_</vt:lpstr>
      <vt:lpstr>Doublons</vt:lpstr>
      <vt:lpstr>non_assigne</vt:lpstr>
      <vt:lpstr>Techniciens!Technicien</vt:lpstr>
      <vt:lpstr>Techniciens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Tailpied</dc:creator>
  <cp:lastModifiedBy>BSA</cp:lastModifiedBy>
  <dcterms:created xsi:type="dcterms:W3CDTF">2025-08-23T12:33:35Z</dcterms:created>
  <dcterms:modified xsi:type="dcterms:W3CDTF">2025-09-03T09:06:03Z</dcterms:modified>
</cp:coreProperties>
</file>