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67FE5477-BEA7-4451-AF1A-5BCE8F08E4C4}" xr6:coauthVersionLast="47" xr6:coauthVersionMax="47" xr10:uidLastSave="{00000000-0000-0000-0000-000000000000}"/>
  <bookViews>
    <workbookView xWindow="-120" yWindow="-120" windowWidth="29040" windowHeight="15990" tabRatio="371" activeTab="1" xr2:uid="{00000000-000D-0000-FFFF-FFFF00000000}"/>
  </bookViews>
  <sheets>
    <sheet name="Feuil1 (2)" sheetId="3" r:id="rId1"/>
    <sheet name="postes" sheetId="1" r:id="rId2"/>
    <sheet name="Feuil1" sheetId="2" state="hidden" r:id="rId3"/>
  </sheets>
  <definedNames>
    <definedName name="_xlnm._FilterDatabase" localSheetId="0" hidden="1">'Feuil1 (2)'!$A$1:$I$1</definedName>
    <definedName name="_xlnm._FilterDatabase" localSheetId="1" hidden="1">postes!$A$12:$F$84</definedName>
    <definedName name="_xlnm.Print_Area" localSheetId="0">'Feuil1 (2)'!$B$1:$I$72</definedName>
    <definedName name="_xlnm.Print_Area" localSheetId="1">postes!$A$1:$F$100</definedName>
    <definedName name="_xlnm.Print_Titles" localSheetId="0">'Feuil1 (2)'!$1:$1</definedName>
    <definedName name="_xlnm.Print_Titles" localSheetId="1">postes!$12:$12</definedName>
    <definedName name="voeux">Feuil1!$D$1:$D$72</definedName>
    <definedName name="Z_05B811D2_2B63_46C7_926B_C0ED779C8968_.wvu.FilterData" localSheetId="0" hidden="1">'Feuil1 (2)'!$B$1:$I$73</definedName>
    <definedName name="Z_05B811D2_2B63_46C7_926B_C0ED779C8968_.wvu.PrintArea" localSheetId="0" hidden="1">'Feuil1 (2)'!$B$1:$I$72</definedName>
    <definedName name="Z_05B811D2_2B63_46C7_926B_C0ED779C8968_.wvu.PrintTitles" localSheetId="0" hidden="1">'Feuil1 (2)'!$1:$1</definedName>
    <definedName name="Z_1D76F53C_149B_4E34_A719_D88CD1A34834_.wvu.FilterData" localSheetId="0" hidden="1">'Feuil1 (2)'!$B$1:$I$73</definedName>
    <definedName name="Z_1D76F53C_149B_4E34_A719_D88CD1A34834_.wvu.PrintArea" localSheetId="0" hidden="1">'Feuil1 (2)'!$B$1:$I$72</definedName>
    <definedName name="Z_1D76F53C_149B_4E34_A719_D88CD1A34834_.wvu.PrintTitles" localSheetId="0" hidden="1">'Feuil1 (2)'!$1:$1</definedName>
    <definedName name="Z_4E7352B0_9E21_45E9_84BF_045528AE0DC2_.wvu.FilterData" localSheetId="0" hidden="1">'Feuil1 (2)'!$B$1:$I$73</definedName>
    <definedName name="Z_580D1E0B_E3B9_44FE_9194_D2FD1F688FC6_.wvu.FilterData" localSheetId="0" hidden="1">'Feuil1 (2)'!$A$1:$I$73</definedName>
    <definedName name="Z_580D1E0B_E3B9_44FE_9194_D2FD1F688FC6_.wvu.PrintArea" localSheetId="0" hidden="1">'Feuil1 (2)'!$B$1:$I$72</definedName>
    <definedName name="Z_580D1E0B_E3B9_44FE_9194_D2FD1F688FC6_.wvu.PrintTitles" localSheetId="0" hidden="1">'Feuil1 (2)'!$1:$1</definedName>
    <definedName name="Z_D4232522_67D2_4D23_B6AB_479C582C9977_.wvu.FilterData" localSheetId="0" hidden="1">'Feuil1 (2)'!$B$1:$I$73</definedName>
    <definedName name="Z_E371DDED_AECB_4174_A848_0C6BDBEE5368_.wvu.FilterData" localSheetId="0" hidden="1">'Feuil1 (2)'!$A$1:$I$73</definedName>
    <definedName name="Z_E371DDED_AECB_4174_A848_0C6BDBEE5368_.wvu.PrintArea" localSheetId="0" hidden="1">'Feuil1 (2)'!$B$1:$I$72</definedName>
    <definedName name="Z_E371DDED_AECB_4174_A848_0C6BDBEE5368_.wvu.PrintTitles" localSheetId="0" hidden="1">'Feuil1 (2)'!$1:$1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2" i="3" l="1"/>
  <c r="J3" i="3"/>
  <c r="J4" i="3"/>
  <c r="J5" i="3"/>
  <c r="J6" i="3"/>
  <c r="J7" i="3"/>
  <c r="J8" i="3"/>
  <c r="J9" i="3"/>
  <c r="J10" i="3"/>
  <c r="J11" i="3"/>
  <c r="J12" i="3"/>
  <c r="J13" i="3"/>
  <c r="J14" i="3"/>
  <c r="J15" i="3"/>
  <c r="J16" i="3"/>
  <c r="J17" i="3"/>
  <c r="J18" i="3"/>
  <c r="J19" i="3"/>
  <c r="J20" i="3"/>
  <c r="J21" i="3"/>
  <c r="J22" i="3"/>
  <c r="J23" i="3"/>
  <c r="J24" i="3"/>
  <c r="J25" i="3"/>
  <c r="J26" i="3"/>
  <c r="J27" i="3"/>
  <c r="J28" i="3"/>
  <c r="J29" i="3"/>
  <c r="J30" i="3"/>
  <c r="J31" i="3"/>
  <c r="J32" i="3"/>
  <c r="J33" i="3"/>
  <c r="J34" i="3"/>
  <c r="J35" i="3"/>
  <c r="J36" i="3"/>
  <c r="J37" i="3"/>
  <c r="J38" i="3"/>
  <c r="J39" i="3"/>
  <c r="J40" i="3"/>
  <c r="J41" i="3"/>
  <c r="J42" i="3"/>
  <c r="J43" i="3"/>
  <c r="J44" i="3"/>
  <c r="J45" i="3"/>
  <c r="J46" i="3"/>
  <c r="J47" i="3"/>
  <c r="J48" i="3"/>
  <c r="J49" i="3"/>
  <c r="J50" i="3"/>
  <c r="J51" i="3"/>
  <c r="J52" i="3"/>
  <c r="J53" i="3"/>
  <c r="J54" i="3"/>
  <c r="J55" i="3"/>
  <c r="J56" i="3"/>
  <c r="J57" i="3"/>
  <c r="J58" i="3"/>
  <c r="J59" i="3"/>
  <c r="J60" i="3"/>
  <c r="J61" i="3"/>
  <c r="J62" i="3"/>
  <c r="J63" i="3"/>
  <c r="J64" i="3"/>
  <c r="J65" i="3"/>
  <c r="J66" i="3"/>
  <c r="J67" i="3"/>
  <c r="J68" i="3"/>
  <c r="J69" i="3"/>
  <c r="J70" i="3"/>
  <c r="J71" i="3"/>
  <c r="J72" i="3"/>
  <c r="J73" i="3"/>
  <c r="E73" i="3"/>
  <c r="E72" i="3"/>
  <c r="E71" i="3"/>
  <c r="E70" i="3"/>
  <c r="E69" i="3"/>
  <c r="E68" i="3"/>
  <c r="E67" i="3"/>
  <c r="E66" i="3"/>
  <c r="E65" i="3"/>
  <c r="E64" i="3"/>
  <c r="E63" i="3"/>
  <c r="E62" i="3"/>
  <c r="E61" i="3"/>
  <c r="E60" i="3"/>
  <c r="E59" i="3"/>
  <c r="E58" i="3"/>
  <c r="E57" i="3"/>
  <c r="E56" i="3"/>
  <c r="E55" i="3"/>
  <c r="E54" i="3"/>
  <c r="E53" i="3"/>
  <c r="E52" i="3"/>
  <c r="E51" i="3"/>
  <c r="E49" i="3"/>
  <c r="E48" i="3"/>
  <c r="E47" i="3"/>
  <c r="E46" i="3"/>
  <c r="E45" i="3"/>
  <c r="E44" i="3"/>
  <c r="E43" i="3"/>
  <c r="E42" i="3"/>
  <c r="E41" i="3"/>
  <c r="E40" i="3"/>
  <c r="E39" i="3"/>
  <c r="E38" i="3"/>
  <c r="E37" i="3"/>
  <c r="E36" i="3"/>
  <c r="E35" i="3"/>
  <c r="E34" i="3"/>
  <c r="E33" i="3"/>
  <c r="E32" i="3"/>
  <c r="E31" i="3"/>
  <c r="E30" i="3"/>
  <c r="E28" i="3"/>
  <c r="E27" i="3"/>
  <c r="E26" i="3"/>
  <c r="E25" i="3"/>
  <c r="E24" i="3"/>
  <c r="E23" i="3"/>
  <c r="E22" i="3"/>
  <c r="E21" i="3"/>
  <c r="E20" i="3"/>
  <c r="E19" i="3"/>
  <c r="E18" i="3"/>
  <c r="E17" i="3"/>
  <c r="E16" i="3"/>
  <c r="E15" i="3"/>
  <c r="E14" i="3"/>
  <c r="E13" i="3"/>
  <c r="E12" i="3"/>
  <c r="E11" i="3"/>
  <c r="E10" i="3"/>
  <c r="E8" i="3"/>
  <c r="E7" i="3"/>
  <c r="E6" i="3"/>
  <c r="E5" i="3"/>
  <c r="E4" i="3"/>
  <c r="E3" i="3"/>
  <c r="E2" i="3"/>
  <c r="D99" i="1"/>
  <c r="B99" i="1"/>
  <c r="K73" i="3" l="1"/>
  <c r="K69" i="3"/>
  <c r="K65" i="3"/>
  <c r="K53" i="3"/>
  <c r="K41" i="3"/>
  <c r="K29" i="3"/>
  <c r="K17" i="3"/>
  <c r="K5" i="3"/>
  <c r="K72" i="3"/>
  <c r="K68" i="3"/>
  <c r="K64" i="3"/>
  <c r="K60" i="3"/>
  <c r="K56" i="3"/>
  <c r="K52" i="3"/>
  <c r="K48" i="3"/>
  <c r="K44" i="3"/>
  <c r="K40" i="3"/>
  <c r="K36" i="3"/>
  <c r="K32" i="3"/>
  <c r="K28" i="3"/>
  <c r="K24" i="3"/>
  <c r="K20" i="3"/>
  <c r="K16" i="3"/>
  <c r="K12" i="3"/>
  <c r="K8" i="3"/>
  <c r="K4" i="3"/>
  <c r="K61" i="3"/>
  <c r="K49" i="3"/>
  <c r="K37" i="3"/>
  <c r="K25" i="3"/>
  <c r="K13" i="3"/>
  <c r="K71" i="3"/>
  <c r="K67" i="3"/>
  <c r="K63" i="3"/>
  <c r="K59" i="3"/>
  <c r="K55" i="3"/>
  <c r="K51" i="3"/>
  <c r="K47" i="3"/>
  <c r="K43" i="3"/>
  <c r="K39" i="3"/>
  <c r="K35" i="3"/>
  <c r="K31" i="3"/>
  <c r="K27" i="3"/>
  <c r="K23" i="3"/>
  <c r="K19" i="3"/>
  <c r="K15" i="3"/>
  <c r="K11" i="3"/>
  <c r="K7" i="3"/>
  <c r="K3" i="3"/>
  <c r="K57" i="3"/>
  <c r="K45" i="3"/>
  <c r="K33" i="3"/>
  <c r="K21" i="3"/>
  <c r="K9" i="3"/>
  <c r="K70" i="3"/>
  <c r="K66" i="3"/>
  <c r="K62" i="3"/>
  <c r="K58" i="3"/>
  <c r="K54" i="3"/>
  <c r="K50" i="3"/>
  <c r="K46" i="3"/>
  <c r="K42" i="3"/>
  <c r="K38" i="3"/>
  <c r="K34" i="3"/>
  <c r="K30" i="3"/>
  <c r="K26" i="3"/>
  <c r="K22" i="3"/>
  <c r="K18" i="3"/>
  <c r="K14" i="3"/>
  <c r="K10" i="3"/>
  <c r="K6" i="3"/>
  <c r="K2" i="3"/>
  <c r="F13" i="1" l="1"/>
  <c r="J13" i="1" s="1" a="1"/>
  <c r="J13" i="1" s="1"/>
  <c r="F17" i="1"/>
  <c r="F21" i="1"/>
  <c r="F25" i="1"/>
  <c r="F29" i="1"/>
  <c r="F33" i="1"/>
  <c r="F37" i="1"/>
  <c r="F41" i="1"/>
  <c r="F45" i="1"/>
  <c r="F49" i="1"/>
  <c r="F53" i="1"/>
  <c r="F57" i="1"/>
  <c r="F61" i="1"/>
  <c r="F65" i="1"/>
  <c r="F69" i="1"/>
  <c r="F73" i="1"/>
  <c r="F77" i="1"/>
  <c r="F81" i="1"/>
  <c r="F20" i="1"/>
  <c r="F32" i="1"/>
  <c r="F40" i="1"/>
  <c r="F52" i="1"/>
  <c r="F64" i="1"/>
  <c r="F76" i="1"/>
  <c r="F14" i="1"/>
  <c r="F18" i="1"/>
  <c r="F22" i="1"/>
  <c r="F26" i="1"/>
  <c r="F30" i="1"/>
  <c r="F34" i="1"/>
  <c r="F38" i="1"/>
  <c r="F42" i="1"/>
  <c r="F46" i="1"/>
  <c r="F50" i="1"/>
  <c r="F54" i="1"/>
  <c r="F58" i="1"/>
  <c r="F62" i="1"/>
  <c r="F66" i="1"/>
  <c r="F70" i="1"/>
  <c r="F74" i="1"/>
  <c r="F78" i="1"/>
  <c r="F82" i="1"/>
  <c r="F24" i="1"/>
  <c r="F44" i="1"/>
  <c r="F56" i="1"/>
  <c r="F68" i="1"/>
  <c r="F80" i="1"/>
  <c r="F15" i="1"/>
  <c r="F19" i="1"/>
  <c r="F23" i="1"/>
  <c r="F27" i="1"/>
  <c r="F31" i="1"/>
  <c r="F35" i="1"/>
  <c r="F39" i="1"/>
  <c r="F43" i="1"/>
  <c r="F47" i="1"/>
  <c r="F51" i="1"/>
  <c r="F55" i="1"/>
  <c r="F59" i="1"/>
  <c r="F63" i="1"/>
  <c r="F67" i="1"/>
  <c r="F71" i="1"/>
  <c r="F75" i="1"/>
  <c r="F79" i="1"/>
  <c r="F83" i="1"/>
  <c r="F16" i="1"/>
  <c r="F28" i="1"/>
  <c r="F36" i="1"/>
  <c r="F48" i="1"/>
  <c r="F60" i="1"/>
  <c r="F72" i="1"/>
  <c r="F84" i="1"/>
  <c r="I67" i="1" l="1" a="1"/>
  <c r="I67" i="1" s="1"/>
  <c r="J67" i="1" a="1"/>
  <c r="J67" i="1" s="1"/>
  <c r="I84" i="1" a="1"/>
  <c r="I84" i="1" s="1"/>
  <c r="J84" i="1" a="1"/>
  <c r="J84" i="1" s="1"/>
  <c r="I36" i="1" a="1"/>
  <c r="I36" i="1" s="1"/>
  <c r="J36" i="1" a="1"/>
  <c r="J36" i="1" s="1"/>
  <c r="I63" i="1" a="1"/>
  <c r="I63" i="1" s="1"/>
  <c r="J63" i="1" a="1"/>
  <c r="J63" i="1" s="1"/>
  <c r="I47" i="1" a="1"/>
  <c r="I47" i="1" s="1"/>
  <c r="J47" i="1" a="1"/>
  <c r="J47" i="1" s="1"/>
  <c r="I15" i="1" a="1"/>
  <c r="I15" i="1" s="1"/>
  <c r="J15" i="1" a="1"/>
  <c r="J15" i="1" s="1"/>
  <c r="I74" i="1" a="1"/>
  <c r="I74" i="1" s="1"/>
  <c r="J74" i="1" a="1"/>
  <c r="J74" i="1" s="1"/>
  <c r="I42" i="1" a="1"/>
  <c r="I42" i="1" s="1"/>
  <c r="J42" i="1" a="1"/>
  <c r="J42" i="1" s="1"/>
  <c r="I76" i="1" a="1"/>
  <c r="I76" i="1" s="1"/>
  <c r="J76" i="1" a="1"/>
  <c r="J76" i="1" s="1"/>
  <c r="I73" i="1" a="1"/>
  <c r="I73" i="1" s="1"/>
  <c r="J73" i="1" a="1"/>
  <c r="J73" i="1" s="1"/>
  <c r="I41" i="1" a="1"/>
  <c r="I41" i="1" s="1"/>
  <c r="J41" i="1" a="1"/>
  <c r="J41" i="1" s="1"/>
  <c r="I72" i="1" a="1"/>
  <c r="I72" i="1" s="1"/>
  <c r="J72" i="1" a="1"/>
  <c r="J72" i="1" s="1"/>
  <c r="I28" i="1" a="1"/>
  <c r="I28" i="1" s="1"/>
  <c r="J28" i="1" a="1"/>
  <c r="J28" i="1" s="1"/>
  <c r="I75" i="1" a="1"/>
  <c r="I75" i="1" s="1"/>
  <c r="J75" i="1" a="1"/>
  <c r="J75" i="1" s="1"/>
  <c r="I59" i="1" a="1"/>
  <c r="I59" i="1" s="1"/>
  <c r="J59" i="1" a="1"/>
  <c r="J59" i="1" s="1"/>
  <c r="I43" i="1" a="1"/>
  <c r="I43" i="1" s="1"/>
  <c r="J43" i="1" a="1"/>
  <c r="J43" i="1" s="1"/>
  <c r="I27" i="1" a="1"/>
  <c r="I27" i="1" s="1"/>
  <c r="J27" i="1" a="1"/>
  <c r="J27" i="1" s="1"/>
  <c r="I80" i="1" a="1"/>
  <c r="I80" i="1" s="1"/>
  <c r="J80" i="1" a="1"/>
  <c r="J80" i="1" s="1"/>
  <c r="I24" i="1" a="1"/>
  <c r="I24" i="1" s="1"/>
  <c r="J24" i="1" a="1"/>
  <c r="J24" i="1" s="1"/>
  <c r="I70" i="1" a="1"/>
  <c r="I70" i="1" s="1"/>
  <c r="J70" i="1" a="1"/>
  <c r="J70" i="1" s="1"/>
  <c r="I54" i="1" a="1"/>
  <c r="I54" i="1" s="1"/>
  <c r="J54" i="1" a="1"/>
  <c r="J54" i="1" s="1"/>
  <c r="I38" i="1" a="1"/>
  <c r="I38" i="1" s="1"/>
  <c r="J38" i="1" a="1"/>
  <c r="J38" i="1" s="1"/>
  <c r="I22" i="1" a="1"/>
  <c r="I22" i="1" s="1"/>
  <c r="J22" i="1" a="1"/>
  <c r="J22" i="1" s="1"/>
  <c r="I64" i="1" a="1"/>
  <c r="I64" i="1" s="1"/>
  <c r="J64" i="1" a="1"/>
  <c r="J64" i="1" s="1"/>
  <c r="I20" i="1" a="1"/>
  <c r="I20" i="1" s="1"/>
  <c r="J20" i="1" a="1"/>
  <c r="J20" i="1" s="1"/>
  <c r="I69" i="1" a="1"/>
  <c r="I69" i="1" s="1"/>
  <c r="J69" i="1" a="1"/>
  <c r="J69" i="1" s="1"/>
  <c r="I53" i="1" a="1"/>
  <c r="I53" i="1" s="1"/>
  <c r="J53" i="1" a="1"/>
  <c r="J53" i="1" s="1"/>
  <c r="I37" i="1" a="1"/>
  <c r="I37" i="1" s="1"/>
  <c r="J37" i="1" a="1"/>
  <c r="J37" i="1" s="1"/>
  <c r="I21" i="1" a="1"/>
  <c r="I21" i="1" s="1"/>
  <c r="J21" i="1" a="1"/>
  <c r="J21" i="1" s="1"/>
  <c r="I48" i="1" a="1"/>
  <c r="I48" i="1" s="1"/>
  <c r="J48" i="1" a="1"/>
  <c r="J48" i="1" s="1"/>
  <c r="I35" i="1" a="1"/>
  <c r="I35" i="1" s="1"/>
  <c r="J35" i="1" a="1"/>
  <c r="J35" i="1" s="1"/>
  <c r="I79" i="1" a="1"/>
  <c r="I79" i="1" s="1"/>
  <c r="J79" i="1" a="1"/>
  <c r="J79" i="1" s="1"/>
  <c r="I31" i="1" a="1"/>
  <c r="I31" i="1" s="1"/>
  <c r="J31" i="1" a="1"/>
  <c r="J31" i="1" s="1"/>
  <c r="I44" i="1" a="1"/>
  <c r="I44" i="1" s="1"/>
  <c r="J44" i="1" a="1"/>
  <c r="J44" i="1" s="1"/>
  <c r="I58" i="1" a="1"/>
  <c r="I58" i="1" s="1"/>
  <c r="J58" i="1" a="1"/>
  <c r="J58" i="1" s="1"/>
  <c r="I26" i="1" a="1"/>
  <c r="I26" i="1" s="1"/>
  <c r="J26" i="1" a="1"/>
  <c r="J26" i="1" s="1"/>
  <c r="I32" i="1" a="1"/>
  <c r="I32" i="1" s="1"/>
  <c r="J32" i="1" a="1"/>
  <c r="J32" i="1" s="1"/>
  <c r="I57" i="1" a="1"/>
  <c r="I57" i="1" s="1"/>
  <c r="J57" i="1" a="1"/>
  <c r="J57" i="1" s="1"/>
  <c r="I25" i="1" a="1"/>
  <c r="I25" i="1" s="1"/>
  <c r="J25" i="1" a="1"/>
  <c r="J25" i="1" s="1"/>
  <c r="I60" i="1" a="1"/>
  <c r="I60" i="1" s="1"/>
  <c r="J60" i="1" a="1"/>
  <c r="J60" i="1" s="1"/>
  <c r="I16" i="1" a="1"/>
  <c r="I16" i="1" s="1"/>
  <c r="J16" i="1" a="1"/>
  <c r="J16" i="1" s="1"/>
  <c r="I71" i="1" a="1"/>
  <c r="I71" i="1" s="1"/>
  <c r="J71" i="1" a="1"/>
  <c r="J71" i="1" s="1"/>
  <c r="I55" i="1" a="1"/>
  <c r="I55" i="1" s="1"/>
  <c r="J55" i="1" a="1"/>
  <c r="J55" i="1" s="1"/>
  <c r="I39" i="1" a="1"/>
  <c r="I39" i="1" s="1"/>
  <c r="J39" i="1" a="1"/>
  <c r="J39" i="1" s="1"/>
  <c r="I23" i="1" a="1"/>
  <c r="I23" i="1" s="1"/>
  <c r="J23" i="1" a="1"/>
  <c r="J23" i="1" s="1"/>
  <c r="I68" i="1" a="1"/>
  <c r="I68" i="1" s="1"/>
  <c r="J68" i="1" a="1"/>
  <c r="J68" i="1" s="1"/>
  <c r="I82" i="1" a="1"/>
  <c r="I82" i="1" s="1"/>
  <c r="J82" i="1" a="1"/>
  <c r="J82" i="1" s="1"/>
  <c r="I66" i="1" a="1"/>
  <c r="I66" i="1" s="1"/>
  <c r="J66" i="1" a="1"/>
  <c r="J66" i="1" s="1"/>
  <c r="I50" i="1" a="1"/>
  <c r="I50" i="1" s="1"/>
  <c r="J50" i="1" a="1"/>
  <c r="J50" i="1" s="1"/>
  <c r="I34" i="1" a="1"/>
  <c r="I34" i="1" s="1"/>
  <c r="J34" i="1" a="1"/>
  <c r="J34" i="1" s="1"/>
  <c r="I18" i="1" a="1"/>
  <c r="I18" i="1" s="1"/>
  <c r="J18" i="1" a="1"/>
  <c r="J18" i="1" s="1"/>
  <c r="I52" i="1" a="1"/>
  <c r="I52" i="1" s="1"/>
  <c r="J52" i="1" a="1"/>
  <c r="J52" i="1" s="1"/>
  <c r="I81" i="1" a="1"/>
  <c r="I81" i="1" s="1"/>
  <c r="J81" i="1" a="1"/>
  <c r="J81" i="1" s="1"/>
  <c r="I65" i="1" a="1"/>
  <c r="I65" i="1" s="1"/>
  <c r="J65" i="1" a="1"/>
  <c r="J65" i="1" s="1"/>
  <c r="I49" i="1" a="1"/>
  <c r="I49" i="1" s="1"/>
  <c r="J49" i="1" a="1"/>
  <c r="J49" i="1" s="1"/>
  <c r="I33" i="1" a="1"/>
  <c r="I33" i="1" s="1"/>
  <c r="J33" i="1" a="1"/>
  <c r="J33" i="1" s="1"/>
  <c r="I17" i="1" a="1"/>
  <c r="I17" i="1" s="1"/>
  <c r="J17" i="1" a="1"/>
  <c r="J17" i="1" s="1"/>
  <c r="I83" i="1" a="1"/>
  <c r="I83" i="1" s="1"/>
  <c r="J83" i="1" a="1"/>
  <c r="J83" i="1" s="1"/>
  <c r="I51" i="1" a="1"/>
  <c r="I51" i="1" s="1"/>
  <c r="J51" i="1" a="1"/>
  <c r="J51" i="1" s="1"/>
  <c r="I19" i="1" a="1"/>
  <c r="I19" i="1" s="1"/>
  <c r="J19" i="1" a="1"/>
  <c r="J19" i="1" s="1"/>
  <c r="I56" i="1" a="1"/>
  <c r="I56" i="1" s="1"/>
  <c r="J56" i="1" a="1"/>
  <c r="J56" i="1" s="1"/>
  <c r="I78" i="1" a="1"/>
  <c r="I78" i="1" s="1"/>
  <c r="J78" i="1" a="1"/>
  <c r="J78" i="1" s="1"/>
  <c r="I62" i="1" a="1"/>
  <c r="I62" i="1" s="1"/>
  <c r="J62" i="1" a="1"/>
  <c r="J62" i="1" s="1"/>
  <c r="I46" i="1" a="1"/>
  <c r="I46" i="1" s="1"/>
  <c r="J46" i="1" a="1"/>
  <c r="J46" i="1" s="1"/>
  <c r="I30" i="1" a="1"/>
  <c r="I30" i="1" s="1"/>
  <c r="J30" i="1" a="1"/>
  <c r="J30" i="1" s="1"/>
  <c r="I14" i="1" a="1"/>
  <c r="I14" i="1" s="1"/>
  <c r="J14" i="1" a="1"/>
  <c r="J14" i="1" s="1"/>
  <c r="I40" i="1" a="1"/>
  <c r="I40" i="1" s="1"/>
  <c r="J40" i="1" a="1"/>
  <c r="J40" i="1" s="1"/>
  <c r="I77" i="1" a="1"/>
  <c r="I77" i="1" s="1"/>
  <c r="J77" i="1" a="1"/>
  <c r="J77" i="1" s="1"/>
  <c r="I61" i="1" a="1"/>
  <c r="I61" i="1" s="1"/>
  <c r="J61" i="1" a="1"/>
  <c r="J61" i="1" s="1"/>
  <c r="I45" i="1" a="1"/>
  <c r="I45" i="1" s="1"/>
  <c r="J45" i="1" a="1"/>
  <c r="J45" i="1" s="1"/>
  <c r="I29" i="1" a="1"/>
  <c r="I29" i="1" s="1"/>
  <c r="J29" i="1" a="1"/>
  <c r="J29" i="1" s="1"/>
  <c r="I13" i="1" a="1"/>
  <c r="I13" i="1" s="1"/>
  <c r="H13" i="1" a="1"/>
  <c r="H13" i="1" s="1"/>
  <c r="G36" i="1" a="1"/>
  <c r="G36" i="1" s="1"/>
  <c r="H36" i="1" a="1"/>
  <c r="H36" i="1" s="1"/>
  <c r="G63" i="1" a="1"/>
  <c r="G63" i="1" s="1"/>
  <c r="H63" i="1" a="1"/>
  <c r="H63" i="1" s="1"/>
  <c r="G31" i="1" a="1"/>
  <c r="G31" i="1" s="1"/>
  <c r="H31" i="1" a="1"/>
  <c r="H31" i="1" s="1"/>
  <c r="G15" i="1" a="1"/>
  <c r="G15" i="1" s="1"/>
  <c r="H15" i="1" a="1"/>
  <c r="H15" i="1" s="1"/>
  <c r="G74" i="1" a="1"/>
  <c r="G74" i="1" s="1"/>
  <c r="H74" i="1" a="1"/>
  <c r="H74" i="1" s="1"/>
  <c r="G58" i="1" a="1"/>
  <c r="G58" i="1" s="1"/>
  <c r="H58" i="1" a="1"/>
  <c r="H58" i="1" s="1"/>
  <c r="G26" i="1" a="1"/>
  <c r="G26" i="1" s="1"/>
  <c r="H26" i="1" a="1"/>
  <c r="H26" i="1" s="1"/>
  <c r="G32" i="1" a="1"/>
  <c r="G32" i="1" s="1"/>
  <c r="H32" i="1" a="1"/>
  <c r="H32" i="1" s="1"/>
  <c r="G73" i="1" a="1"/>
  <c r="G73" i="1" s="1"/>
  <c r="H73" i="1" a="1"/>
  <c r="H73" i="1" s="1"/>
  <c r="G41" i="1" a="1"/>
  <c r="G41" i="1" s="1"/>
  <c r="H41" i="1" a="1"/>
  <c r="H41" i="1" s="1"/>
  <c r="G25" i="1" a="1"/>
  <c r="G25" i="1" s="1"/>
  <c r="H25" i="1" a="1"/>
  <c r="H25" i="1" s="1"/>
  <c r="G75" i="1" a="1"/>
  <c r="G75" i="1" s="1"/>
  <c r="H75" i="1" a="1"/>
  <c r="H75" i="1" s="1"/>
  <c r="G43" i="1" a="1"/>
  <c r="G43" i="1" s="1"/>
  <c r="H43" i="1" a="1"/>
  <c r="H43" i="1" s="1"/>
  <c r="G27" i="1" a="1"/>
  <c r="G27" i="1" s="1"/>
  <c r="H27" i="1" a="1"/>
  <c r="H27" i="1" s="1"/>
  <c r="G24" i="1" a="1"/>
  <c r="G24" i="1" s="1"/>
  <c r="H24" i="1" a="1"/>
  <c r="H24" i="1" s="1"/>
  <c r="G70" i="1" a="1"/>
  <c r="G70" i="1" s="1"/>
  <c r="H70" i="1" a="1"/>
  <c r="H70" i="1" s="1"/>
  <c r="G38" i="1" a="1"/>
  <c r="G38" i="1" s="1"/>
  <c r="H38" i="1" a="1"/>
  <c r="H38" i="1" s="1"/>
  <c r="G64" i="1" a="1"/>
  <c r="G64" i="1" s="1"/>
  <c r="H64" i="1" a="1"/>
  <c r="H64" i="1" s="1"/>
  <c r="G20" i="1" a="1"/>
  <c r="G20" i="1" s="1"/>
  <c r="H20" i="1" a="1"/>
  <c r="H20" i="1" s="1"/>
  <c r="G69" i="1" a="1"/>
  <c r="G69" i="1" s="1"/>
  <c r="H69" i="1" a="1"/>
  <c r="H69" i="1" s="1"/>
  <c r="G53" i="1" a="1"/>
  <c r="G53" i="1" s="1"/>
  <c r="H53" i="1" a="1"/>
  <c r="H53" i="1" s="1"/>
  <c r="G37" i="1" a="1"/>
  <c r="G37" i="1" s="1"/>
  <c r="H37" i="1" a="1"/>
  <c r="H37" i="1" s="1"/>
  <c r="G21" i="1" a="1"/>
  <c r="G21" i="1" s="1"/>
  <c r="H21" i="1" a="1"/>
  <c r="H21" i="1" s="1"/>
  <c r="G60" i="1" a="1"/>
  <c r="G60" i="1" s="1"/>
  <c r="H60" i="1" a="1"/>
  <c r="H60" i="1" s="1"/>
  <c r="G16" i="1" a="1"/>
  <c r="G16" i="1" s="1"/>
  <c r="H16" i="1" a="1"/>
  <c r="H16" i="1" s="1"/>
  <c r="G71" i="1" a="1"/>
  <c r="G71" i="1" s="1"/>
  <c r="H71" i="1" a="1"/>
  <c r="H71" i="1" s="1"/>
  <c r="G55" i="1" a="1"/>
  <c r="G55" i="1" s="1"/>
  <c r="H55" i="1" a="1"/>
  <c r="H55" i="1" s="1"/>
  <c r="G39" i="1" a="1"/>
  <c r="G39" i="1" s="1"/>
  <c r="H39" i="1" a="1"/>
  <c r="H39" i="1" s="1"/>
  <c r="G23" i="1" a="1"/>
  <c r="G23" i="1" s="1"/>
  <c r="H23" i="1" a="1"/>
  <c r="H23" i="1" s="1"/>
  <c r="G68" i="1" a="1"/>
  <c r="G68" i="1" s="1"/>
  <c r="H68" i="1" a="1"/>
  <c r="H68" i="1" s="1"/>
  <c r="G82" i="1" a="1"/>
  <c r="G82" i="1" s="1"/>
  <c r="H82" i="1" a="1"/>
  <c r="H82" i="1" s="1"/>
  <c r="G66" i="1" a="1"/>
  <c r="G66" i="1" s="1"/>
  <c r="H66" i="1" a="1"/>
  <c r="H66" i="1" s="1"/>
  <c r="G50" i="1" a="1"/>
  <c r="G50" i="1" s="1"/>
  <c r="H50" i="1" a="1"/>
  <c r="H50" i="1" s="1"/>
  <c r="G34" i="1" a="1"/>
  <c r="G34" i="1" s="1"/>
  <c r="H34" i="1" a="1"/>
  <c r="H34" i="1" s="1"/>
  <c r="G18" i="1" a="1"/>
  <c r="G18" i="1" s="1"/>
  <c r="H18" i="1" a="1"/>
  <c r="H18" i="1" s="1"/>
  <c r="G52" i="1" a="1"/>
  <c r="G52" i="1" s="1"/>
  <c r="H52" i="1" a="1"/>
  <c r="H52" i="1" s="1"/>
  <c r="G81" i="1" a="1"/>
  <c r="G81" i="1" s="1"/>
  <c r="H81" i="1" a="1"/>
  <c r="H81" i="1" s="1"/>
  <c r="G65" i="1" a="1"/>
  <c r="G65" i="1" s="1"/>
  <c r="H65" i="1" a="1"/>
  <c r="H65" i="1" s="1"/>
  <c r="G49" i="1" a="1"/>
  <c r="G49" i="1" s="1"/>
  <c r="H49" i="1" a="1"/>
  <c r="H49" i="1" s="1"/>
  <c r="G33" i="1" a="1"/>
  <c r="G33" i="1" s="1"/>
  <c r="H33" i="1" a="1"/>
  <c r="H33" i="1" s="1"/>
  <c r="G17" i="1" a="1"/>
  <c r="G17" i="1" s="1"/>
  <c r="H17" i="1" a="1"/>
  <c r="H17" i="1" s="1"/>
  <c r="G84" i="1" a="1"/>
  <c r="G84" i="1" s="1"/>
  <c r="H84" i="1" a="1"/>
  <c r="H84" i="1" s="1"/>
  <c r="G79" i="1" a="1"/>
  <c r="G79" i="1" s="1"/>
  <c r="H79" i="1" a="1"/>
  <c r="H79" i="1" s="1"/>
  <c r="G47" i="1" a="1"/>
  <c r="G47" i="1" s="1"/>
  <c r="H47" i="1" a="1"/>
  <c r="H47" i="1" s="1"/>
  <c r="G44" i="1" a="1"/>
  <c r="G44" i="1" s="1"/>
  <c r="H44" i="1" a="1"/>
  <c r="H44" i="1" s="1"/>
  <c r="G42" i="1" a="1"/>
  <c r="G42" i="1" s="1"/>
  <c r="H42" i="1" a="1"/>
  <c r="H42" i="1" s="1"/>
  <c r="G76" i="1" a="1"/>
  <c r="G76" i="1" s="1"/>
  <c r="H76" i="1" a="1"/>
  <c r="H76" i="1" s="1"/>
  <c r="G57" i="1" a="1"/>
  <c r="G57" i="1" s="1"/>
  <c r="H57" i="1" a="1"/>
  <c r="H57" i="1" s="1"/>
  <c r="G72" i="1" a="1"/>
  <c r="G72" i="1" s="1"/>
  <c r="H72" i="1" a="1"/>
  <c r="H72" i="1" s="1"/>
  <c r="G28" i="1" a="1"/>
  <c r="G28" i="1" s="1"/>
  <c r="H28" i="1" a="1"/>
  <c r="H28" i="1" s="1"/>
  <c r="G59" i="1" a="1"/>
  <c r="G59" i="1" s="1"/>
  <c r="H59" i="1" a="1"/>
  <c r="H59" i="1" s="1"/>
  <c r="G80" i="1" a="1"/>
  <c r="G80" i="1" s="1"/>
  <c r="H80" i="1" a="1"/>
  <c r="H80" i="1" s="1"/>
  <c r="G54" i="1" a="1"/>
  <c r="G54" i="1" s="1"/>
  <c r="H54" i="1" a="1"/>
  <c r="H54" i="1" s="1"/>
  <c r="G22" i="1" a="1"/>
  <c r="G22" i="1" s="1"/>
  <c r="H22" i="1" a="1"/>
  <c r="H22" i="1" s="1"/>
  <c r="G48" i="1" a="1"/>
  <c r="G48" i="1" s="1"/>
  <c r="H48" i="1" a="1"/>
  <c r="H48" i="1" s="1"/>
  <c r="G83" i="1" a="1"/>
  <c r="G83" i="1" s="1"/>
  <c r="H83" i="1" a="1"/>
  <c r="H83" i="1" s="1"/>
  <c r="G67" i="1" a="1"/>
  <c r="G67" i="1" s="1"/>
  <c r="H67" i="1" a="1"/>
  <c r="H67" i="1" s="1"/>
  <c r="G51" i="1" a="1"/>
  <c r="G51" i="1" s="1"/>
  <c r="H51" i="1" a="1"/>
  <c r="H51" i="1" s="1"/>
  <c r="G35" i="1" a="1"/>
  <c r="G35" i="1" s="1"/>
  <c r="H35" i="1" a="1"/>
  <c r="H35" i="1" s="1"/>
  <c r="G19" i="1" a="1"/>
  <c r="G19" i="1" s="1"/>
  <c r="H19" i="1" a="1"/>
  <c r="H19" i="1" s="1"/>
  <c r="G56" i="1" a="1"/>
  <c r="G56" i="1" s="1"/>
  <c r="H56" i="1" a="1"/>
  <c r="H56" i="1" s="1"/>
  <c r="G78" i="1" a="1"/>
  <c r="G78" i="1" s="1"/>
  <c r="H78" i="1" a="1"/>
  <c r="H78" i="1" s="1"/>
  <c r="G62" i="1" a="1"/>
  <c r="G62" i="1" s="1"/>
  <c r="H62" i="1" a="1"/>
  <c r="H62" i="1" s="1"/>
  <c r="G46" i="1" a="1"/>
  <c r="G46" i="1" s="1"/>
  <c r="H46" i="1" a="1"/>
  <c r="H46" i="1" s="1"/>
  <c r="G30" i="1" a="1"/>
  <c r="G30" i="1" s="1"/>
  <c r="H30" i="1" a="1"/>
  <c r="H30" i="1" s="1"/>
  <c r="G14" i="1" a="1"/>
  <c r="G14" i="1" s="1"/>
  <c r="H14" i="1" a="1"/>
  <c r="H14" i="1" s="1"/>
  <c r="G40" i="1" a="1"/>
  <c r="G40" i="1" s="1"/>
  <c r="H40" i="1" a="1"/>
  <c r="H40" i="1" s="1"/>
  <c r="G77" i="1" a="1"/>
  <c r="G77" i="1" s="1"/>
  <c r="H77" i="1" a="1"/>
  <c r="H77" i="1" s="1"/>
  <c r="G61" i="1" a="1"/>
  <c r="G61" i="1" s="1"/>
  <c r="H61" i="1" a="1"/>
  <c r="H61" i="1" s="1"/>
  <c r="G45" i="1" a="1"/>
  <c r="G45" i="1" s="1"/>
  <c r="H45" i="1" a="1"/>
  <c r="H45" i="1" s="1"/>
  <c r="G29" i="1" a="1"/>
  <c r="G29" i="1" s="1"/>
  <c r="H29" i="1" a="1"/>
  <c r="H29" i="1" s="1"/>
  <c r="G13" i="1" a="1"/>
  <c r="G13" i="1" s="1"/>
  <c r="B39" i="2"/>
  <c r="C39" i="2" s="1"/>
  <c r="B68" i="2"/>
  <c r="C68" i="2" s="1"/>
  <c r="B29" i="2"/>
  <c r="C29" i="2" s="1"/>
  <c r="B6" i="2"/>
  <c r="C6" i="2" s="1"/>
  <c r="B49" i="2"/>
  <c r="C49" i="2" s="1"/>
  <c r="B33" i="2"/>
  <c r="C33" i="2" s="1"/>
  <c r="B70" i="2"/>
  <c r="C70" i="2" s="1"/>
  <c r="B38" i="2"/>
  <c r="C38" i="2" s="1"/>
  <c r="B20" i="2"/>
  <c r="C20" i="2" s="1"/>
  <c r="B3" i="2"/>
  <c r="C3" i="2" s="1"/>
  <c r="B56" i="2"/>
  <c r="C56" i="2" s="1"/>
  <c r="B15" i="2"/>
  <c r="C15" i="2" s="1"/>
  <c r="B55" i="2"/>
  <c r="C55" i="2" s="1"/>
  <c r="B54" i="2"/>
  <c r="C54" i="2" s="1"/>
  <c r="B64" i="2"/>
  <c r="C64" i="2" s="1"/>
  <c r="B23" i="2"/>
  <c r="C23" i="2" s="1"/>
  <c r="B71" i="2"/>
  <c r="C71" i="2" s="1"/>
  <c r="B17" i="2"/>
  <c r="C17" i="2" s="1"/>
  <c r="B45" i="2"/>
  <c r="C45" i="2" s="1"/>
  <c r="B22" i="2"/>
  <c r="C22" i="2" s="1"/>
  <c r="B24" i="2"/>
  <c r="C24" i="2" s="1"/>
  <c r="B7" i="2"/>
  <c r="C7" i="2" s="1"/>
  <c r="B51" i="2"/>
  <c r="C51" i="2" s="1"/>
  <c r="B36" i="2"/>
  <c r="C36" i="2" s="1"/>
  <c r="B10" i="2"/>
  <c r="C10" i="2" s="1"/>
  <c r="B26" i="2"/>
  <c r="C26" i="2" s="1"/>
  <c r="B42" i="2"/>
  <c r="C42" i="2" s="1"/>
  <c r="B58" i="2"/>
  <c r="C58" i="2" s="1"/>
  <c r="B4" i="2"/>
  <c r="C4" i="2" s="1"/>
  <c r="B32" i="2"/>
  <c r="C32" i="2" s="1"/>
  <c r="B11" i="2"/>
  <c r="C11" i="2" s="1"/>
  <c r="B27" i="2"/>
  <c r="C27" i="2" s="1"/>
  <c r="B43" i="2"/>
  <c r="C43" i="2" s="1"/>
  <c r="B59" i="2"/>
  <c r="C59" i="2" s="1"/>
  <c r="B8" i="2"/>
  <c r="C8" i="2" s="1"/>
  <c r="B44" i="2"/>
  <c r="C44" i="2" s="1"/>
  <c r="B5" i="2"/>
  <c r="C5" i="2" s="1"/>
  <c r="B21" i="2"/>
  <c r="C21" i="2" s="1"/>
  <c r="B37" i="2"/>
  <c r="C37" i="2" s="1"/>
  <c r="B53" i="2"/>
  <c r="C53" i="2" s="1"/>
  <c r="B30" i="2"/>
  <c r="C30" i="2" s="1"/>
  <c r="B46" i="2"/>
  <c r="C46" i="2" s="1"/>
  <c r="B62" i="2"/>
  <c r="C62" i="2" s="1"/>
  <c r="B12" i="2"/>
  <c r="C12" i="2" s="1"/>
  <c r="B40" i="2"/>
  <c r="C40" i="2" s="1"/>
  <c r="B72" i="2"/>
  <c r="C72" i="2" s="1"/>
  <c r="B31" i="2"/>
  <c r="C31" i="2" s="1"/>
  <c r="B47" i="2"/>
  <c r="C47" i="2" s="1"/>
  <c r="B63" i="2"/>
  <c r="C63" i="2" s="1"/>
  <c r="B52" i="2"/>
  <c r="C52" i="2" s="1"/>
  <c r="B9" i="2"/>
  <c r="C9" i="2" s="1"/>
  <c r="B25" i="2"/>
  <c r="C25" i="2" s="1"/>
  <c r="B41" i="2"/>
  <c r="C41" i="2" s="1"/>
  <c r="B57" i="2"/>
  <c r="C57" i="2" s="1"/>
  <c r="B61" i="2"/>
  <c r="C61" i="2" s="1"/>
  <c r="B65" i="2"/>
  <c r="C65" i="2" s="1"/>
  <c r="B69" i="2"/>
  <c r="C69" i="2" s="1"/>
  <c r="B1" i="2"/>
  <c r="C1" i="2" s="1"/>
  <c r="B14" i="2"/>
  <c r="C14" i="2" s="1"/>
  <c r="B18" i="2"/>
  <c r="C18" i="2" s="1"/>
  <c r="B34" i="2"/>
  <c r="C34" i="2" s="1"/>
  <c r="B50" i="2"/>
  <c r="C50" i="2" s="1"/>
  <c r="B66" i="2"/>
  <c r="C66" i="2" s="1"/>
  <c r="B16" i="2"/>
  <c r="C16" i="2" s="1"/>
  <c r="B48" i="2"/>
  <c r="C48" i="2" s="1"/>
  <c r="B19" i="2"/>
  <c r="C19" i="2" s="1"/>
  <c r="B35" i="2"/>
  <c r="C35" i="2" s="1"/>
  <c r="B67" i="2"/>
  <c r="C67" i="2" s="1"/>
  <c r="B28" i="2"/>
  <c r="C28" i="2" s="1"/>
  <c r="B60" i="2"/>
  <c r="C60" i="2" s="1"/>
  <c r="B13" i="2"/>
  <c r="C13" i="2" s="1"/>
  <c r="B2" i="2"/>
  <c r="C2" i="2" s="1"/>
  <c r="D22" i="2" l="1"/>
  <c r="D49" i="2"/>
  <c r="D21" i="2"/>
  <c r="D5" i="2"/>
  <c r="D50" i="2"/>
  <c r="D62" i="2"/>
  <c r="D36" i="2"/>
  <c r="D72" i="2"/>
  <c r="D19" i="2"/>
  <c r="D9" i="2"/>
  <c r="D71" i="2"/>
  <c r="D60" i="2"/>
  <c r="D33" i="2"/>
  <c r="D67" i="2"/>
  <c r="D40" i="2"/>
  <c r="D17" i="2"/>
  <c r="D30" i="2"/>
  <c r="D44" i="2"/>
  <c r="D58" i="2"/>
  <c r="D39" i="2"/>
  <c r="D28" i="2"/>
  <c r="D32" i="2"/>
  <c r="D47" i="2"/>
  <c r="D61" i="2"/>
  <c r="D4" i="2"/>
  <c r="D18" i="2"/>
  <c r="D7" i="2"/>
  <c r="D3" i="2"/>
  <c r="D56" i="2"/>
  <c r="D69" i="2"/>
  <c r="D26" i="2"/>
  <c r="D35" i="2"/>
  <c r="D2" i="2"/>
  <c r="D15" i="2"/>
  <c r="D29" i="2"/>
  <c r="D43" i="2"/>
  <c r="D16" i="2"/>
  <c r="D53" i="2"/>
  <c r="D10" i="2"/>
  <c r="D24" i="2"/>
  <c r="D1" i="2"/>
  <c r="D63" i="2"/>
  <c r="D6" i="2"/>
  <c r="D20" i="2"/>
  <c r="D34" i="2"/>
  <c r="D31" i="2"/>
  <c r="D45" i="2"/>
  <c r="D38" i="2"/>
  <c r="D52" i="2"/>
  <c r="D48" i="2"/>
  <c r="D59" i="2"/>
  <c r="D25" i="2"/>
  <c r="D57" i="2"/>
  <c r="D70" i="2"/>
  <c r="D13" i="2"/>
  <c r="D27" i="2"/>
  <c r="D66" i="2"/>
  <c r="D55" i="2"/>
  <c r="D12" i="2"/>
  <c r="D46" i="2"/>
  <c r="D8" i="2"/>
  <c r="D23" i="2"/>
  <c r="D37" i="2"/>
  <c r="D51" i="2"/>
  <c r="D64" i="2"/>
  <c r="D14" i="2"/>
  <c r="D42" i="2"/>
  <c r="D41" i="2"/>
  <c r="D54" i="2"/>
  <c r="D68" i="2"/>
  <c r="D11" i="2"/>
  <c r="D65" i="2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<sst xmlns="http://schemas.openxmlformats.org/spreadsheetml/2006/main" count="642" uniqueCount="394">
  <si>
    <t>Niveau de classe</t>
  </si>
  <si>
    <t>PS</t>
  </si>
  <si>
    <t>CE1</t>
  </si>
  <si>
    <t>MS</t>
  </si>
  <si>
    <t>CM1</t>
  </si>
  <si>
    <t>PS/MS</t>
  </si>
  <si>
    <t>CE1/CE2</t>
  </si>
  <si>
    <t>GS</t>
  </si>
  <si>
    <t>CE2</t>
  </si>
  <si>
    <t>CM1/CM2</t>
  </si>
  <si>
    <t>CM2</t>
  </si>
  <si>
    <t>Ordre de préférence</t>
  </si>
  <si>
    <t>N° RNE</t>
  </si>
  <si>
    <t>Ecole</t>
  </si>
  <si>
    <t>Commune</t>
  </si>
  <si>
    <t>Circonscription</t>
  </si>
  <si>
    <t>CP</t>
  </si>
  <si>
    <t>PS/MS/GS</t>
  </si>
  <si>
    <t>CP/CE1</t>
  </si>
  <si>
    <t>GS/CP</t>
  </si>
  <si>
    <t>PS/GS</t>
  </si>
  <si>
    <t>Prénom:</t>
  </si>
  <si>
    <t>Nom patronymique:</t>
  </si>
  <si>
    <t>Date de naissance:</t>
  </si>
  <si>
    <r>
      <rPr>
        <b/>
        <sz val="11"/>
        <color theme="1"/>
        <rFont val="Arial"/>
        <family val="2"/>
      </rPr>
      <t>Adresse électronique</t>
    </r>
    <r>
      <rPr>
        <sz val="11"/>
        <color theme="1"/>
        <rFont val="Arial"/>
        <family val="2"/>
      </rPr>
      <t>:</t>
    </r>
  </si>
  <si>
    <r>
      <rPr>
        <b/>
        <sz val="11"/>
        <rFont val="Arial"/>
        <family val="2"/>
      </rPr>
      <t>Téléphone</t>
    </r>
    <r>
      <rPr>
        <sz val="11"/>
        <rFont val="Arial"/>
        <family val="2"/>
      </rPr>
      <t>:</t>
    </r>
  </si>
  <si>
    <t>Adresse postale:</t>
  </si>
  <si>
    <t>Commune:</t>
  </si>
  <si>
    <t xml:space="preserve">Nom d'usage: </t>
  </si>
  <si>
    <t>MS/GS</t>
  </si>
  <si>
    <t xml:space="preserve">CP/CE2 </t>
  </si>
  <si>
    <t>CE2/CM1/CM2</t>
  </si>
  <si>
    <t>PS MS GS</t>
  </si>
  <si>
    <t xml:space="preserve">Fiche de vœux d'affectation des professeurs des écoles </t>
  </si>
  <si>
    <t>00x0652B</t>
  </si>
  <si>
    <t>00x1222W</t>
  </si>
  <si>
    <t>00x1378R</t>
  </si>
  <si>
    <t>00x1624H</t>
  </si>
  <si>
    <t>00x1783F</t>
  </si>
  <si>
    <t>00x0761V</t>
  </si>
  <si>
    <t>00x1281K</t>
  </si>
  <si>
    <t>00x1435C</t>
  </si>
  <si>
    <t>00x1724S</t>
  </si>
  <si>
    <t>00x0543H</t>
  </si>
  <si>
    <t>00x0545K</t>
  </si>
  <si>
    <t>00x0547M</t>
  </si>
  <si>
    <t>00x1406W</t>
  </si>
  <si>
    <t>00x1654R</t>
  </si>
  <si>
    <t>00x0174G</t>
  </si>
  <si>
    <t>00x0184T</t>
  </si>
  <si>
    <t>00x1111A</t>
  </si>
  <si>
    <t>00x1571A</t>
  </si>
  <si>
    <t>00x0258Y</t>
  </si>
  <si>
    <t>00x0268J</t>
  </si>
  <si>
    <t>00x0943T</t>
  </si>
  <si>
    <t>00x1082U</t>
  </si>
  <si>
    <t>00x1157A</t>
  </si>
  <si>
    <t>00x0204P</t>
  </si>
  <si>
    <t>00x1285P</t>
  </si>
  <si>
    <t>00x1083V</t>
  </si>
  <si>
    <t>00x1327K</t>
  </si>
  <si>
    <t>00x1871B</t>
  </si>
  <si>
    <t>00x0312G</t>
  </si>
  <si>
    <t>00x0952C</t>
  </si>
  <si>
    <t>00x0247L</t>
  </si>
  <si>
    <t>00x0470D</t>
  </si>
  <si>
    <t>00x0956G</t>
  </si>
  <si>
    <t>00x0142X</t>
  </si>
  <si>
    <t>00x1581L</t>
  </si>
  <si>
    <t>00x0128G</t>
  </si>
  <si>
    <t>00x0338K</t>
  </si>
  <si>
    <t>00x0390S</t>
  </si>
  <si>
    <t>00x0429J</t>
  </si>
  <si>
    <t>00x0948Y</t>
  </si>
  <si>
    <t>00x1227B</t>
  </si>
  <si>
    <t>00x0380F</t>
  </si>
  <si>
    <t>00x0837C</t>
  </si>
  <si>
    <t>00x0356E</t>
  </si>
  <si>
    <t>00x0405H</t>
  </si>
  <si>
    <t>00x0416V</t>
  </si>
  <si>
    <t>00x0433N</t>
  </si>
  <si>
    <t>00x1233H</t>
  </si>
  <si>
    <t>00x0853V</t>
  </si>
  <si>
    <t>00x0336H</t>
  </si>
  <si>
    <t>00x0393V</t>
  </si>
  <si>
    <t>00x1600G</t>
  </si>
  <si>
    <t>00x1180A</t>
  </si>
  <si>
    <t>00x0233W</t>
  </si>
  <si>
    <t>00x2175G</t>
  </si>
  <si>
    <t>00x0467A</t>
  </si>
  <si>
    <t>00x1150T</t>
  </si>
  <si>
    <t>00x1860P</t>
  </si>
  <si>
    <t>00x0515C</t>
  </si>
  <si>
    <t>00x1152V</t>
  </si>
  <si>
    <t>00x1536M</t>
  </si>
  <si>
    <t>00x1537N</t>
  </si>
  <si>
    <t>00x1151U</t>
  </si>
  <si>
    <t>00x0216C</t>
  </si>
  <si>
    <t>00x1221V</t>
  </si>
  <si>
    <t>00x0608D</t>
  </si>
  <si>
    <t>00x0254U</t>
  </si>
  <si>
    <t>00x1799Y</t>
  </si>
  <si>
    <t>00x0584C</t>
  </si>
  <si>
    <t>00x1352M</t>
  </si>
  <si>
    <t>00x1800Z</t>
  </si>
  <si>
    <t>00x2050W</t>
  </si>
  <si>
    <t>Ecole 1</t>
  </si>
  <si>
    <t>Ecole 2</t>
  </si>
  <si>
    <t>Ecole 3</t>
  </si>
  <si>
    <t>Ecole 4</t>
  </si>
  <si>
    <t>Ecole 5</t>
  </si>
  <si>
    <t>Ecole 6</t>
  </si>
  <si>
    <t>Ecole 7</t>
  </si>
  <si>
    <t>Ecole 8</t>
  </si>
  <si>
    <t>Ecole 9</t>
  </si>
  <si>
    <t>Ecole 10</t>
  </si>
  <si>
    <t>Ecole 11</t>
  </si>
  <si>
    <t>Ecole 12</t>
  </si>
  <si>
    <t>Ecole 13</t>
  </si>
  <si>
    <t>Ecole 14</t>
  </si>
  <si>
    <t>Ecole 15</t>
  </si>
  <si>
    <t>Ecole 16</t>
  </si>
  <si>
    <t>Ecole 17</t>
  </si>
  <si>
    <t>Ecole 18</t>
  </si>
  <si>
    <t>Ecole 19</t>
  </si>
  <si>
    <t>Ecole 20</t>
  </si>
  <si>
    <t>Ecole 21</t>
  </si>
  <si>
    <t>Ecole 22</t>
  </si>
  <si>
    <t>Ecole 23</t>
  </si>
  <si>
    <t>Ecole 24</t>
  </si>
  <si>
    <t>Ecole 25</t>
  </si>
  <si>
    <t>Ecole 26</t>
  </si>
  <si>
    <t>Ecole 27</t>
  </si>
  <si>
    <t>Ecole 28</t>
  </si>
  <si>
    <t>Ecole 29</t>
  </si>
  <si>
    <t>Ecole 30</t>
  </si>
  <si>
    <t>Ecole 31</t>
  </si>
  <si>
    <t>Ecole 32</t>
  </si>
  <si>
    <t>Ecole 33</t>
  </si>
  <si>
    <t>Ecole 34</t>
  </si>
  <si>
    <t>Ecole 35</t>
  </si>
  <si>
    <t>Ecole 36</t>
  </si>
  <si>
    <t>Ecole 37</t>
  </si>
  <si>
    <t>Ecole 38</t>
  </si>
  <si>
    <t>Ecole 39</t>
  </si>
  <si>
    <t>Ecole 40</t>
  </si>
  <si>
    <t>Ecole 41</t>
  </si>
  <si>
    <t>Ecole 42</t>
  </si>
  <si>
    <t>Ecole 43</t>
  </si>
  <si>
    <t>Ecole 44</t>
  </si>
  <si>
    <t>Ecole 45</t>
  </si>
  <si>
    <t>Ecole 46</t>
  </si>
  <si>
    <t>Ecole 47</t>
  </si>
  <si>
    <t>Ecole 48</t>
  </si>
  <si>
    <t>Ecole 49</t>
  </si>
  <si>
    <t>Ecole 50</t>
  </si>
  <si>
    <t>Ecole 51</t>
  </si>
  <si>
    <t>Ecole 52</t>
  </si>
  <si>
    <t>Ecole 53</t>
  </si>
  <si>
    <t>Ecole 54</t>
  </si>
  <si>
    <t>Ecole 55</t>
  </si>
  <si>
    <t>Ecole 56</t>
  </si>
  <si>
    <t>Ecole 57</t>
  </si>
  <si>
    <t>Ecole 58</t>
  </si>
  <si>
    <t>Ecole 59</t>
  </si>
  <si>
    <t>Ecole 60</t>
  </si>
  <si>
    <t>Ecole 61</t>
  </si>
  <si>
    <t>Ecole 62</t>
  </si>
  <si>
    <t>Ecole 63</t>
  </si>
  <si>
    <t>Ecole 64</t>
  </si>
  <si>
    <t>Ecole 65</t>
  </si>
  <si>
    <t>Ecole 66</t>
  </si>
  <si>
    <t>Ecole 67</t>
  </si>
  <si>
    <t>Ecole 68</t>
  </si>
  <si>
    <t>Ecole 69</t>
  </si>
  <si>
    <t>Ecole 70</t>
  </si>
  <si>
    <t>Ecole 71</t>
  </si>
  <si>
    <t>Ecole 72</t>
  </si>
  <si>
    <t>VILLE 1</t>
  </si>
  <si>
    <t>VILLE 2</t>
  </si>
  <si>
    <t>VILLE 3</t>
  </si>
  <si>
    <t>CIRCO 1</t>
  </si>
  <si>
    <t>CIRCO 2</t>
  </si>
  <si>
    <t>VILLE 4</t>
  </si>
  <si>
    <t>VILLE 5</t>
  </si>
  <si>
    <t>VILLE 6</t>
  </si>
  <si>
    <t>VILLE 7</t>
  </si>
  <si>
    <t>VILLE 8</t>
  </si>
  <si>
    <t>VILLE 9</t>
  </si>
  <si>
    <t>VILLE 10</t>
  </si>
  <si>
    <t>VILLE 11</t>
  </si>
  <si>
    <t>VILLE 12</t>
  </si>
  <si>
    <t>VILLE 13</t>
  </si>
  <si>
    <t>VILLE 14</t>
  </si>
  <si>
    <t>VILLE 15</t>
  </si>
  <si>
    <t>VILLE 16</t>
  </si>
  <si>
    <t>VILLE 17</t>
  </si>
  <si>
    <t>VILLE 18</t>
  </si>
  <si>
    <t>VILLE 19</t>
  </si>
  <si>
    <t>VILLE 20</t>
  </si>
  <si>
    <t>VILLE 21</t>
  </si>
  <si>
    <t>VILLE 22</t>
  </si>
  <si>
    <t>VILLE 23</t>
  </si>
  <si>
    <t>VILLE 24</t>
  </si>
  <si>
    <t>VILLE 25</t>
  </si>
  <si>
    <t>VILLE 26</t>
  </si>
  <si>
    <t>VILLE 27</t>
  </si>
  <si>
    <t>VILLE 28</t>
  </si>
  <si>
    <t>VILLE 29</t>
  </si>
  <si>
    <t>CIRCO 3</t>
  </si>
  <si>
    <t>CIRCO 4</t>
  </si>
  <si>
    <t>CIRCO 5</t>
  </si>
  <si>
    <t>CIRCO 6</t>
  </si>
  <si>
    <t>CIRCO 7</t>
  </si>
  <si>
    <t>CIRCO 8</t>
  </si>
  <si>
    <t>CIRCO 9</t>
  </si>
  <si>
    <t>CIRCO 10</t>
  </si>
  <si>
    <t>CIRCO 11</t>
  </si>
  <si>
    <t>CIRCO 12</t>
  </si>
  <si>
    <t>CIRCO 13</t>
  </si>
  <si>
    <t>CIRCO 14</t>
  </si>
  <si>
    <t>CIRCO 15</t>
  </si>
  <si>
    <t>CIRCO 16</t>
  </si>
  <si>
    <t>CIRCO 17</t>
  </si>
  <si>
    <t>VILLE 30</t>
  </si>
  <si>
    <t>N°</t>
  </si>
  <si>
    <t>Civ</t>
  </si>
  <si>
    <t>Nom</t>
  </si>
  <si>
    <t>Prénom</t>
  </si>
  <si>
    <t>Barème</t>
  </si>
  <si>
    <t>MOYENNE M1</t>
  </si>
  <si>
    <t>STATUT 2024-2025
BOURSIER
1/3 TEMPS
SHNU</t>
  </si>
  <si>
    <t>Points boursier</t>
  </si>
  <si>
    <t xml:space="preserve">NOMBRE D'ENFANTS À CHARGE
</t>
  </si>
  <si>
    <t>Madame</t>
  </si>
  <si>
    <t>NOM 1</t>
  </si>
  <si>
    <t>PRENOM 1</t>
  </si>
  <si>
    <t>BOURSIÈRE</t>
  </si>
  <si>
    <t>2</t>
  </si>
  <si>
    <t>NOM 2</t>
  </si>
  <si>
    <t>PRENOM 2</t>
  </si>
  <si>
    <t>Monsieur</t>
  </si>
  <si>
    <t>NOM 3</t>
  </si>
  <si>
    <t>PRENOM 3</t>
  </si>
  <si>
    <t>BOURSIER</t>
  </si>
  <si>
    <t>NOM 4</t>
  </si>
  <si>
    <t>PRENOM 4</t>
  </si>
  <si>
    <t>NOM 5</t>
  </si>
  <si>
    <t>PRENOM 5</t>
  </si>
  <si>
    <t>NOM 6</t>
  </si>
  <si>
    <t>PRENOM 6</t>
  </si>
  <si>
    <t>NOM 7</t>
  </si>
  <si>
    <t>PRENOM 7</t>
  </si>
  <si>
    <t>NOM 8</t>
  </si>
  <si>
    <t>PRENOM 8</t>
  </si>
  <si>
    <t>NOM 9</t>
  </si>
  <si>
    <t>PRENOM 9</t>
  </si>
  <si>
    <t>BOURSIER - SHNU</t>
  </si>
  <si>
    <t>NOM 10</t>
  </si>
  <si>
    <t>PRENOM 10</t>
  </si>
  <si>
    <t>NOM 11</t>
  </si>
  <si>
    <t>PRENOM 11</t>
  </si>
  <si>
    <t>NOM 12</t>
  </si>
  <si>
    <t>PRENOM 12</t>
  </si>
  <si>
    <t>NOM 13</t>
  </si>
  <si>
    <t>PRENOM 13</t>
  </si>
  <si>
    <t>NOM 14</t>
  </si>
  <si>
    <t>PRENOM 14</t>
  </si>
  <si>
    <t>NOM 15</t>
  </si>
  <si>
    <t>PRENOM 15</t>
  </si>
  <si>
    <t>NOM 16</t>
  </si>
  <si>
    <t>PRENOM 16</t>
  </si>
  <si>
    <t>NOM 17</t>
  </si>
  <si>
    <t>PRENOM 17</t>
  </si>
  <si>
    <t>NOM 18</t>
  </si>
  <si>
    <t>PRENOM 18</t>
  </si>
  <si>
    <t>NOM 19</t>
  </si>
  <si>
    <t>PRENOM 19</t>
  </si>
  <si>
    <t>BOURSIÈRE - 1/3 TEMPS</t>
  </si>
  <si>
    <t>NOM 20</t>
  </si>
  <si>
    <t>PRENOM 20</t>
  </si>
  <si>
    <t>NOM 21</t>
  </si>
  <si>
    <t>PRENOM 21</t>
  </si>
  <si>
    <t>NOM 22</t>
  </si>
  <si>
    <t>PRENOM 22</t>
  </si>
  <si>
    <t>NOM 23</t>
  </si>
  <si>
    <t>PRENOM 23</t>
  </si>
  <si>
    <t>NOM 24</t>
  </si>
  <si>
    <t>PRENOM 24</t>
  </si>
  <si>
    <t>NOM 25</t>
  </si>
  <si>
    <t>PRENOM 25</t>
  </si>
  <si>
    <t>NOM 26</t>
  </si>
  <si>
    <t>PRENOM 26</t>
  </si>
  <si>
    <t>NOM 27</t>
  </si>
  <si>
    <t>PRENOM 27</t>
  </si>
  <si>
    <t>NOM 28</t>
  </si>
  <si>
    <t>PRENOM 28</t>
  </si>
  <si>
    <t>NOM 29</t>
  </si>
  <si>
    <t>PRENOM 29</t>
  </si>
  <si>
    <t>NOM 30</t>
  </si>
  <si>
    <t>PRENOM 30</t>
  </si>
  <si>
    <t>NOM 31</t>
  </si>
  <si>
    <t>PRENOM 31</t>
  </si>
  <si>
    <t>NOM 32</t>
  </si>
  <si>
    <t>PRENOM 32</t>
  </si>
  <si>
    <t>NOM 33</t>
  </si>
  <si>
    <t>PRENOM 33</t>
  </si>
  <si>
    <t>NOM 34</t>
  </si>
  <si>
    <t>PRENOM 34</t>
  </si>
  <si>
    <t>NOM 35</t>
  </si>
  <si>
    <t>PRENOM 35</t>
  </si>
  <si>
    <t>NOM 36</t>
  </si>
  <si>
    <t>PRENOM 36</t>
  </si>
  <si>
    <t>NOM 37</t>
  </si>
  <si>
    <t>PRENOM 37</t>
  </si>
  <si>
    <t>NOM 38</t>
  </si>
  <si>
    <t>PRENOM 38</t>
  </si>
  <si>
    <t>NOM 39</t>
  </si>
  <si>
    <t>PRENOM 39</t>
  </si>
  <si>
    <t>BOURSIÈRE - AMÉNAG.</t>
  </si>
  <si>
    <t>NOM 40</t>
  </si>
  <si>
    <t>PRENOM 40</t>
  </si>
  <si>
    <t>1/3 TEMPS</t>
  </si>
  <si>
    <t>NOM 41</t>
  </si>
  <si>
    <t>PRENOM 41</t>
  </si>
  <si>
    <t>NOM 42</t>
  </si>
  <si>
    <t>PRENOM 42</t>
  </si>
  <si>
    <t>NOM 43</t>
  </si>
  <si>
    <t>PRENOM 43</t>
  </si>
  <si>
    <t>NOM 44</t>
  </si>
  <si>
    <t>PRENOM 44</t>
  </si>
  <si>
    <t>NOM 45</t>
  </si>
  <si>
    <t>PRENOM 45</t>
  </si>
  <si>
    <t>NOM 46</t>
  </si>
  <si>
    <t>PRENOM 46</t>
  </si>
  <si>
    <t>NOM 47</t>
  </si>
  <si>
    <t>PRENOM 47</t>
  </si>
  <si>
    <t>NOM 48</t>
  </si>
  <si>
    <t>PRENOM 48</t>
  </si>
  <si>
    <t>NOM 49</t>
  </si>
  <si>
    <t>PRENOM 49</t>
  </si>
  <si>
    <t>NOM 50</t>
  </si>
  <si>
    <t>PRENOM 50</t>
  </si>
  <si>
    <t>NOM 51</t>
  </si>
  <si>
    <t>PRENOM 51</t>
  </si>
  <si>
    <t>NOM 52</t>
  </si>
  <si>
    <t>PRENOM 52</t>
  </si>
  <si>
    <t>NOM 53</t>
  </si>
  <si>
    <t>PRENOM 53</t>
  </si>
  <si>
    <t>NOM 54</t>
  </si>
  <si>
    <t>PRENOM 54</t>
  </si>
  <si>
    <t>NOM 55</t>
  </si>
  <si>
    <t>PRENOM 55</t>
  </si>
  <si>
    <t>NOM 56</t>
  </si>
  <si>
    <t>PRENOM 56</t>
  </si>
  <si>
    <t>NOM 57</t>
  </si>
  <si>
    <t>PRENOM 57</t>
  </si>
  <si>
    <t>BOURSIÈRE - 1/3 TEMPS - ORDINATEUR</t>
  </si>
  <si>
    <t>NOM 58</t>
  </si>
  <si>
    <t>PRENOM 58</t>
  </si>
  <si>
    <t>NOM 59</t>
  </si>
  <si>
    <t>PRENOM 59</t>
  </si>
  <si>
    <t>NOM 60</t>
  </si>
  <si>
    <t>PRENOM 60</t>
  </si>
  <si>
    <t>NOM 61</t>
  </si>
  <si>
    <t>PRENOM 61</t>
  </si>
  <si>
    <t>NOM 62</t>
  </si>
  <si>
    <t>PRENOM 62</t>
  </si>
  <si>
    <t>NOM 63</t>
  </si>
  <si>
    <t>PRENOM 63</t>
  </si>
  <si>
    <t>NOM 64</t>
  </si>
  <si>
    <t>PRENOM 64</t>
  </si>
  <si>
    <t>NOM 65</t>
  </si>
  <si>
    <t>PRENOM 65</t>
  </si>
  <si>
    <t>NOM 66</t>
  </si>
  <si>
    <t>PRENOM 66</t>
  </si>
  <si>
    <t>NOM 67</t>
  </si>
  <si>
    <t>PRENOM 67</t>
  </si>
  <si>
    <t>NOM 68</t>
  </si>
  <si>
    <t>PRENOM 68</t>
  </si>
  <si>
    <t>NOM 69</t>
  </si>
  <si>
    <t>PRENOM 69</t>
  </si>
  <si>
    <t>NOM 70</t>
  </si>
  <si>
    <t>PRENOM 70</t>
  </si>
  <si>
    <t>NOM 71</t>
  </si>
  <si>
    <t>PRENOM 71</t>
  </si>
  <si>
    <t>NOM 72</t>
  </si>
  <si>
    <t>PRENOM 72</t>
  </si>
  <si>
    <t>alea</t>
  </si>
  <si>
    <t>rank</t>
  </si>
  <si>
    <t>nom</t>
  </si>
  <si>
    <t>prenom</t>
  </si>
  <si>
    <t>bareme</t>
  </si>
  <si>
    <t>moyenne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</si>
</sst>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b/>
      <sz val="9"/>
      <color rgb="FFFFFFFF"/>
      <name val="Arial"/>
      <family val="2"/>
    </font>
    <font>
      <sz val="9"/>
      <name val="Arial"/>
      <family val="2"/>
    </font>
    <font>
      <u/>
      <sz val="11"/>
      <color theme="10"/>
      <name val="Calibri"/>
      <family val="2"/>
      <scheme val="minor"/>
    </font>
    <font>
      <sz val="11"/>
      <color theme="1"/>
      <name val="Arial"/>
      <family val="2"/>
    </font>
    <font>
      <b/>
      <sz val="12"/>
      <color theme="1"/>
      <name val="Arial"/>
      <family val="2"/>
    </font>
    <font>
      <b/>
      <sz val="11"/>
      <color theme="1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sz val="9"/>
      <color theme="1"/>
      <name val="Arial"/>
      <family val="2"/>
    </font>
    <font>
      <sz val="9"/>
      <color rgb="FF000000"/>
      <name val="Arial"/>
      <family val="2"/>
    </font>
    <font>
      <sz val="9"/>
      <color rgb="FF000000"/>
      <name val="Arial"/>
      <family val="2"/>
      <charset val="1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5175B9"/>
        <bgColor rgb="FFFFFFFF"/>
      </patternFill>
    </fill>
    <fill>
      <patternFill patternType="solid">
        <fgColor theme="9" tint="0.59999389629810485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64">
    <xf numFmtId="0" fontId="0" fillId="0" borderId="0" xfId="0"/>
    <xf numFmtId="0" fontId="4" fillId="0" borderId="0" xfId="0" applyFont="1" applyAlignment="1" applyProtection="1">
      <alignment horizontal="left"/>
      <protection locked="0"/>
    </xf>
    <xf numFmtId="0" fontId="4" fillId="0" borderId="0" xfId="0" applyFont="1" applyProtection="1">
      <protection locked="0"/>
    </xf>
    <xf numFmtId="0" fontId="5" fillId="0" borderId="0" xfId="0" applyFont="1" applyProtection="1">
      <protection locked="0"/>
    </xf>
    <xf numFmtId="0" fontId="4" fillId="0" borderId="0" xfId="0" applyFont="1" applyAlignment="1" applyProtection="1">
      <alignment horizontal="center" vertical="center" wrapText="1"/>
      <protection locked="0"/>
    </xf>
    <xf numFmtId="0" fontId="7" fillId="0" borderId="0" xfId="0" applyFont="1" applyProtection="1">
      <protection locked="0"/>
    </xf>
    <xf numFmtId="0" fontId="9" fillId="0" borderId="0" xfId="0" applyFont="1" applyProtection="1">
      <protection locked="0"/>
    </xf>
    <xf numFmtId="0" fontId="9" fillId="0" borderId="0" xfId="0" applyFont="1" applyAlignment="1" applyProtection="1">
      <alignment horizontal="left"/>
      <protection locked="0"/>
    </xf>
    <xf numFmtId="49" fontId="10" fillId="0" borderId="1" xfId="0" applyNumberFormat="1" applyFont="1" applyBorder="1" applyAlignment="1">
      <alignment horizontal="left"/>
    </xf>
    <xf numFmtId="0" fontId="7" fillId="0" borderId="0" xfId="1" applyFont="1" applyAlignment="1" applyProtection="1">
      <alignment horizontal="left"/>
      <protection locked="0"/>
    </xf>
    <xf numFmtId="0" fontId="6" fillId="0" borderId="0" xfId="0" applyFont="1" applyAlignment="1" applyProtection="1">
      <alignment horizontal="left"/>
      <protection locked="0"/>
    </xf>
    <xf numFmtId="0" fontId="8" fillId="0" borderId="0" xfId="1" applyFont="1" applyAlignment="1" applyProtection="1">
      <alignment horizontal="left"/>
      <protection locked="0"/>
    </xf>
    <xf numFmtId="0" fontId="5" fillId="0" borderId="0" xfId="0" applyFont="1" applyAlignment="1" applyProtection="1">
      <alignment horizontal="center"/>
      <protection locked="0"/>
    </xf>
    <xf numFmtId="0" fontId="4" fillId="0" borderId="0" xfId="0" applyFont="1" applyAlignment="1" applyProtection="1">
      <alignment horizontal="center"/>
      <protection locked="0"/>
    </xf>
    <xf numFmtId="0" fontId="0" fillId="0" borderId="0" xfId="0" applyAlignment="1">
      <alignment horizontal="center" vertical="center" wrapText="1"/>
    </xf>
    <xf numFmtId="0" fontId="0" fillId="0" borderId="1" xfId="0" applyBorder="1"/>
    <xf numFmtId="49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vertical="center"/>
    </xf>
    <xf numFmtId="49" fontId="0" fillId="0" borderId="1" xfId="0" quotePrefix="1" applyNumberForma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0" fillId="0" borderId="1" xfId="0" applyBorder="1" applyAlignment="1">
      <alignment horizontal="left" vertical="center"/>
    </xf>
    <xf numFmtId="49" fontId="0" fillId="0" borderId="1" xfId="0" applyNumberFormat="1" applyBorder="1" applyAlignment="1">
      <alignment horizontal="center" vertical="center"/>
    </xf>
    <xf numFmtId="0" fontId="0" fillId="0" borderId="2" xfId="0" applyBorder="1"/>
    <xf numFmtId="0" fontId="0" fillId="0" borderId="3" xfId="0" applyBorder="1"/>
    <xf numFmtId="49" fontId="10" fillId="0" borderId="3" xfId="0" applyNumberFormat="1" applyFont="1" applyBorder="1" applyAlignment="1">
      <alignment horizontal="left"/>
    </xf>
    <xf numFmtId="49" fontId="2" fillId="0" borderId="3" xfId="0" applyNumberFormat="1" applyFont="1" applyBorder="1" applyAlignment="1">
      <alignment horizontal="left"/>
    </xf>
    <xf numFmtId="49" fontId="1" fillId="2" borderId="5" xfId="0" applyNumberFormat="1" applyFont="1" applyFill="1" applyBorder="1" applyAlignment="1" applyProtection="1">
      <alignment horizontal="center" vertical="center" wrapText="1"/>
      <protection locked="0"/>
    </xf>
    <xf numFmtId="49" fontId="1" fillId="2" borderId="6" xfId="0" applyNumberFormat="1" applyFont="1" applyFill="1" applyBorder="1" applyAlignment="1" applyProtection="1">
      <alignment horizontal="center" vertical="center" wrapText="1"/>
      <protection locked="0"/>
    </xf>
    <xf numFmtId="49" fontId="1" fillId="2" borderId="7" xfId="0" applyNumberFormat="1" applyFont="1" applyFill="1" applyBorder="1" applyAlignment="1" applyProtection="1">
      <alignment horizontal="center" vertical="center" wrapText="1"/>
      <protection locked="0"/>
    </xf>
    <xf numFmtId="49" fontId="10" fillId="0" borderId="8" xfId="0" applyNumberFormat="1" applyFont="1" applyBorder="1" applyAlignment="1">
      <alignment horizontal="left"/>
    </xf>
    <xf numFmtId="49" fontId="10" fillId="0" borderId="2" xfId="0" applyNumberFormat="1" applyFont="1" applyBorder="1" applyAlignment="1">
      <alignment horizontal="left"/>
    </xf>
    <xf numFmtId="0" fontId="0" fillId="0" borderId="8" xfId="0" applyBorder="1"/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6" xfId="0" applyBorder="1"/>
    <xf numFmtId="0" fontId="1" fillId="2" borderId="6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0" xfId="0" applyNumberFormat="1" applyFont="1" applyAlignment="1" applyProtection="1">
      <protection locked="0"/>
    </xf>
    <xf numFmtId="0" fontId="1" fillId="2" borderId="6" xfId="0" applyNumberFormat="1" applyFont="1" applyFill="1" applyBorder="1" applyAlignment="1" applyProtection="1">
      <alignment vertical="center" wrapText="1"/>
      <protection locked="0"/>
    </xf>
    <xf numFmtId="0" fontId="10" fillId="0" borderId="4" xfId="0" applyFont="1" applyBorder="1" applyAlignment="1">
      <alignment horizontal="left"/>
    </xf>
    <xf numFmtId="0" fontId="10" fillId="0" borderId="4" xfId="0" applyFont="1" applyBorder="1" applyAlignment="1">
      <alignment horizontal="left" wrapText="1"/>
    </xf>
    <xf numFmtId="0" fontId="11" fillId="0" borderId="4" xfId="0" applyFont="1" applyBorder="1" applyAlignment="1">
      <alignment horizontal="left"/>
    </xf>
    <xf numFmtId="0" fontId="2" fillId="0" borderId="4" xfId="0" applyFont="1" applyBorder="1" applyAlignment="1">
      <alignment horizontal="left"/>
    </xf>
    <xf numFmtId="0" fontId="10" fillId="0" borderId="9" xfId="0" applyFont="1" applyBorder="1" applyAlignment="1">
      <alignment horizontal="left"/>
    </xf>
    <xf numFmtId="49" fontId="1" fillId="2" borderId="11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10" xfId="0" applyFont="1" applyBorder="1" applyAlignment="1" applyProtection="1">
      <alignment horizontal="center"/>
      <protection locked="0"/>
    </xf>
    <xf numFmtId="0" fontId="4" fillId="0" borderId="0" xfId="0" applyNumberFormat="1" applyFont="1" applyAlignment="1" applyProtection="1">
      <alignment horizontal="center"/>
      <protection locked="0"/>
    </xf>
    <xf numFmtId="0" fontId="4" fillId="0" borderId="10" xfId="0" applyFont="1" applyBorder="1" applyAlignment="1" applyProtection="1">
      <alignment horizontal="center"/>
      <protection locked="0"/>
    </xf>
    <xf numFmtId="0" fontId="6" fillId="0" borderId="0" xfId="0" applyFont="1" applyAlignment="1" applyProtection="1">
      <alignment horizontal="center"/>
      <protection locked="0"/>
    </xf>
    <xf numFmtId="0" fontId="7" fillId="0" borderId="0" xfId="1" applyFont="1" applyAlignment="1" applyProtection="1">
      <alignment horizontal="center"/>
      <protection locked="0"/>
    </xf>
    <xf numFmtId="0" fontId="8" fillId="0" borderId="0" xfId="1" applyFont="1" applyAlignment="1" applyProtection="1">
      <alignment horizontal="center"/>
      <protection locked="0"/>
    </xf>
    <xf numFmtId="0" fontId="9" fillId="0" borderId="10" xfId="0" applyFont="1" applyBorder="1" applyAlignment="1" applyProtection="1">
      <alignment horizontal="center"/>
      <protection locked="0"/>
    </xf>
    <xf numFmtId="0" fontId="9" fillId="3" borderId="12" xfId="0" applyFont="1" applyFill="1" applyBorder="1" applyAlignment="1" applyProtection="1">
      <alignment horizontal="center"/>
      <protection locked="0"/>
    </xf>
    <xf numFmtId="0" fontId="10" fillId="3" borderId="6" xfId="0" applyNumberFormat="1" applyFont="1" applyFill="1" applyBorder="1" applyAlignment="1" applyProtection="1">
      <alignment horizontal="center"/>
      <protection locked="0"/>
    </xf>
    <xf numFmtId="0" fontId="10" fillId="3" borderId="6" xfId="0" applyNumberFormat="1" applyFont="1" applyFill="1" applyBorder="1" applyAlignment="1" applyProtection="1">
      <protection locked="0"/>
    </xf>
    <xf numFmtId="0" fontId="10" fillId="3" borderId="1" xfId="0" applyNumberFormat="1" applyFont="1" applyFill="1" applyBorder="1" applyAlignment="1" applyProtection="1">
      <alignment horizontal="center"/>
      <protection locked="0"/>
    </xf>
    <xf numFmtId="0" fontId="10" fillId="3" borderId="1" xfId="0" applyNumberFormat="1" applyFont="1" applyFill="1" applyBorder="1" applyAlignment="1" applyProtection="1">
      <protection locked="0"/>
    </xf>
    <xf numFmtId="0" fontId="2" fillId="3" borderId="12" xfId="0" applyFont="1" applyFill="1" applyBorder="1" applyAlignment="1" applyProtection="1">
      <alignment horizontal="center"/>
      <protection locked="0"/>
    </xf>
    <xf numFmtId="0" fontId="9" fillId="3" borderId="13" xfId="0" applyFont="1" applyFill="1" applyBorder="1" applyAlignment="1" applyProtection="1">
      <alignment horizontal="center"/>
      <protection locked="0"/>
    </xf>
    <xf numFmtId="0" fontId="10" fillId="3" borderId="2" xfId="0" applyNumberFormat="1" applyFont="1" applyFill="1" applyBorder="1" applyAlignment="1" applyProtection="1">
      <alignment horizontal="center"/>
      <protection locked="0"/>
    </xf>
    <xf numFmtId="0" fontId="10" fillId="3" borderId="2" xfId="0" applyNumberFormat="1" applyFont="1" applyFill="1" applyBorder="1" applyAlignment="1" applyProtection="1">
      <protection locked="0"/>
    </xf>
  </cellXfs>
  <cellStyles count="2">
    <cellStyle name="Hyperlink" xfId="1" builtinId="8"/>
    <cellStyle name="Standaard" xfId="0" builtinId="0"/>
  </cellStyles>
  <dxfs count="30"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numFmt numFmtId="0" formatCode="General"/>
      <fill>
        <patternFill patternType="solid">
          <fgColor indexed="64"/>
          <bgColor theme="9" tint="0.5999938962981048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numFmt numFmtId="0" formatCode="General"/>
      <fill>
        <patternFill patternType="solid">
          <fgColor indexed="64"/>
          <bgColor theme="9" tint="0.5999938962981048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numFmt numFmtId="0" formatCode="General"/>
      <fill>
        <patternFill patternType="solid">
          <fgColor indexed="64"/>
          <bgColor theme="9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numFmt numFmtId="0" formatCode="General"/>
      <fill>
        <patternFill patternType="solid">
          <fgColor indexed="64"/>
          <bgColor theme="9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family val="2"/>
        <scheme val="none"/>
      </font>
      <numFmt numFmtId="0" formatCode="General"/>
      <fill>
        <patternFill patternType="solid">
          <fgColor indexed="64"/>
          <bgColor theme="9" tint="0.59999389629810485"/>
        </patternFill>
      </fill>
      <alignment horizontal="center" textRotation="0" indent="0" justifyLastLine="0" shrinkToFit="0" readingOrder="0"/>
      <border diagonalUp="0" diagonalDown="0" outline="0">
        <left style="medium">
          <color auto="1"/>
        </left>
        <right/>
        <top style="thin">
          <color auto="1"/>
        </top>
        <bottom style="thin">
          <color auto="1"/>
        </bottom>
      </border>
      <protection locked="0" hidden="0"/>
    </dxf>
    <dxf>
      <numFmt numFmtId="0" formatCode="General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0" formatCode="General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top style="thin">
          <color auto="1"/>
        </top>
      </border>
    </dxf>
    <dxf>
      <border outline="0">
        <bottom style="thin">
          <color auto="1"/>
        </bottom>
      </border>
    </dxf>
    <dxf>
      <border outline="0">
        <left style="thin">
          <color indexed="64"/>
        </left>
        <right style="thin">
          <color auto="1"/>
        </right>
        <top style="thin">
          <color auto="1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FFFFFF"/>
        <name val="Arial"/>
        <family val="2"/>
        <scheme val="none"/>
      </font>
      <numFmt numFmtId="30" formatCode="@"/>
      <fill>
        <patternFill patternType="solid">
          <fgColor rgb="FFFFFFFF"/>
          <bgColor rgb="FF5175B9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alignment horizontal="left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numFmt numFmtId="30" formatCode="@"/>
      <alignment horizontal="left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numFmt numFmtId="30" formatCode="@"/>
      <alignment horizontal="left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numFmt numFmtId="30" formatCode="@"/>
      <alignment horizontal="left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numFmt numFmtId="30" formatCode="@"/>
      <alignment horizontal="left" vertical="bottom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top style="thin">
          <color auto="1"/>
        </top>
      </border>
    </dxf>
    <dxf>
      <border outline="0">
        <bottom style="thin">
          <color auto="1"/>
        </bottom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A104CB2-EBC8-449D-8869-3BE4167E05C2}" name="Tabel2" displayName="Tabel2" ref="A1:K73" totalsRowShown="0" headerRowDxfId="7" headerRowBorderDxfId="18" tableBorderDxfId="19" totalsRowBorderDxfId="17">
  <autoFilter ref="A1:K73" xr:uid="{5A104CB2-EBC8-449D-8869-3BE4167E05C2}"/>
  <tableColumns count="11">
    <tableColumn id="1" xr3:uid="{7A414A8D-DE71-437B-8A01-07E5736FEEB6}" name="N°" dataDxfId="16"/>
    <tableColumn id="2" xr3:uid="{6ACEF1DC-4DB0-4745-AF1D-FFF1CAC7886B}" name="Civ" dataDxfId="15"/>
    <tableColumn id="3" xr3:uid="{3E229F30-7E82-48D6-BE68-CEFFD937A4E6}" name="Nom" dataDxfId="14"/>
    <tableColumn id="4" xr3:uid="{D64573CA-51AE-4149-B077-7695728E72D3}" name="Prénom" dataDxfId="13"/>
    <tableColumn id="5" xr3:uid="{9D7793AE-F7AF-4C74-AFD3-2C24A3442F1F}" name="Barème" dataDxfId="12">
      <calculatedColumnFormula>F2+H2+I2</calculatedColumnFormula>
    </tableColumn>
    <tableColumn id="6" xr3:uid="{3FB9652F-449B-445C-9CBD-38177F3DF27C}" name="MOYENNE M1" dataDxfId="11"/>
    <tableColumn id="7" xr3:uid="{EED15BE1-3FD9-46C0-BBED-020851905165}" name="STATUT 2024-2025_x000a_BOURSIER_x000a_1/3 TEMPS_x000a_SHNU" dataDxfId="10"/>
    <tableColumn id="8" xr3:uid="{BC03F5A2-4FF4-4CD1-95F7-C96091C4797E}" name="Points boursier" dataDxfId="9"/>
    <tableColumn id="9" xr3:uid="{30E644A1-4291-49FB-BC45-98FBC45025D9}" name="NOMBRE D'ENFANTS À CHARGE_x000a_" dataDxfId="8"/>
    <tableColumn id="10" xr3:uid="{27A36DAC-A9D9-4DF7-AA18-0F247559A637}" name="alea" dataDxfId="6">
      <calculatedColumnFormula>RAND()</calculatedColumnFormula>
    </tableColumn>
    <tableColumn id="11" xr3:uid="{30F9BCBA-5B7F-41E9-9DCA-F9A4BB511064}" name="rank" dataDxfId="5">
      <calculatedColumnFormula>RANK(Tabel2[[#This Row],[alea]],Tabel2[alea])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E60B33A-6BE0-43CF-BC40-C258C1EC6598}" name="Tabel1" displayName="Tabel1" ref="A12:J84" totalsRowShown="0" headerRowDxfId="20" dataDxfId="21" headerRowBorderDxfId="28" tableBorderDxfId="29" totalsRowBorderDxfId="27">
  <autoFilter ref="A12:J84" xr:uid="{00000000-0009-0000-0000-000000000000}"/>
  <tableColumns count="10">
    <tableColumn id="1" xr3:uid="{57245A9D-7EB5-4915-B9CF-EEC52F2DFF51}" name="N° RNE" dataDxfId="26"/>
    <tableColumn id="2" xr3:uid="{9E176153-36A0-43AB-A4DC-8730A35EDB40}" name="Ecole" dataDxfId="25"/>
    <tableColumn id="3" xr3:uid="{6F6E8AB4-EAA8-4F24-A7BF-9C9B072F041E}" name="Commune" dataDxfId="24"/>
    <tableColumn id="4" xr3:uid="{F40D5E75-3290-4C1F-ADAC-184F31632600}" name="Circonscription" dataDxfId="23"/>
    <tableColumn id="5" xr3:uid="{0CED6FBF-DD15-46EB-8168-427828068E45}" name="Niveau de classe" dataDxfId="22"/>
    <tableColumn id="6" xr3:uid="{717258A7-4BC8-4A3C-B46F-56BE524882AB}" name="Ordre de préférence" dataDxfId="4">
      <calculatedColumnFormula>MATCH(ROW()-12,Tabel2[rank],0)</calculatedColumnFormula>
    </tableColumn>
    <tableColumn id="7" xr3:uid="{68DD8913-F13E-4166-8C60-8DD305B10807}" name="nom" dataDxfId="3">
      <calculatedColumnFormula array="1">INDEX(Tabel2[Nom],postes!$F13)</calculatedColumnFormula>
    </tableColumn>
    <tableColumn id="8" xr3:uid="{A720D41A-6471-4043-8FBE-EFF56CAE80E8}" name="prenom" dataDxfId="2">
      <calculatedColumnFormula array="1">INDEX(Tabel2[Prénom],postes!$F13)</calculatedColumnFormula>
    </tableColumn>
    <tableColumn id="9" xr3:uid="{DC622443-45DE-409A-A9BD-BB20ED843AEB}" name="bareme" dataDxfId="1">
      <calculatedColumnFormula array="1">INDEX(Tabel2[Barème],postes!$F13)</calculatedColumnFormula>
    </tableColumn>
    <tableColumn id="10" xr3:uid="{59C4F06B-5EB6-4980-AD98-92F657D5B3E1}" name="moyenne" dataDxfId="0">
      <calculatedColumnFormula array="1">INDEX(Tabel2[MOYENNE M1],postes!$F13)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a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tel:&#8230;&#8230;&#8230;&#8230;&#8230;&#8230;&#8230;&#8230;&#8230;&#8230;&#8230;&#8230;&#8230;&#8230;&#8230;&#8230;&#8230;&#8230;&#8230;.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2D19BF-32FE-46C0-B8A5-FE9051CB68F1}">
  <sheetPr>
    <pageSetUpPr fitToPage="1"/>
  </sheetPr>
  <dimension ref="A1:K73"/>
  <sheetViews>
    <sheetView zoomScaleNormal="100" workbookViewId="0">
      <selection activeCell="K3" sqref="K3"/>
    </sheetView>
  </sheetViews>
  <sheetFormatPr defaultColWidth="11.42578125" defaultRowHeight="25.9" customHeight="1" x14ac:dyDescent="0.25"/>
  <cols>
    <col min="2" max="2" width="10.7109375" customWidth="1"/>
    <col min="3" max="3" width="14.7109375" bestFit="1" customWidth="1"/>
    <col min="5" max="5" width="11.5703125" customWidth="1"/>
    <col min="6" max="6" width="15.7109375" customWidth="1"/>
    <col min="7" max="7" width="19.85546875" customWidth="1"/>
    <col min="8" max="8" width="16.5703125" customWidth="1"/>
    <col min="9" max="9" width="11.5703125" customWidth="1"/>
  </cols>
  <sheetData>
    <row r="1" spans="1:11" s="14" customFormat="1" ht="25.9" customHeight="1" x14ac:dyDescent="0.25">
      <c r="A1" s="35" t="s">
        <v>225</v>
      </c>
      <c r="B1" s="36" t="s">
        <v>226</v>
      </c>
      <c r="C1" s="36" t="s">
        <v>227</v>
      </c>
      <c r="D1" s="36" t="s">
        <v>228</v>
      </c>
      <c r="E1" s="36" t="s">
        <v>229</v>
      </c>
      <c r="F1" s="36" t="s">
        <v>230</v>
      </c>
      <c r="G1" s="36" t="s">
        <v>231</v>
      </c>
      <c r="H1" s="36" t="s">
        <v>232</v>
      </c>
      <c r="I1" s="37" t="s">
        <v>233</v>
      </c>
      <c r="J1" s="36" t="s">
        <v>388</v>
      </c>
      <c r="K1" s="36" t="s">
        <v>389</v>
      </c>
    </row>
    <row r="2" spans="1:11" ht="25.9" customHeight="1" x14ac:dyDescent="0.25">
      <c r="A2" s="24">
        <v>1</v>
      </c>
      <c r="B2" s="15" t="s">
        <v>234</v>
      </c>
      <c r="C2" s="15" t="s">
        <v>235</v>
      </c>
      <c r="D2" s="15" t="s">
        <v>236</v>
      </c>
      <c r="E2" s="15">
        <f t="shared" ref="E2:E8" si="0">F2+H2+I2</f>
        <v>17.855</v>
      </c>
      <c r="F2" s="15">
        <v>15.855</v>
      </c>
      <c r="G2" s="15" t="s">
        <v>237</v>
      </c>
      <c r="H2" s="16" t="s">
        <v>238</v>
      </c>
      <c r="I2" s="33"/>
      <c r="J2" s="38">
        <f t="shared" ref="J2:J33" ca="1" si="1">RAND()</f>
        <v>0.67098501076336281</v>
      </c>
      <c r="K2" s="38">
        <f ca="1">RANK(Tabel2[[#This Row],[alea]],Tabel2[alea])</f>
        <v>25</v>
      </c>
    </row>
    <row r="3" spans="1:11" ht="25.9" customHeight="1" x14ac:dyDescent="0.25">
      <c r="A3" s="24">
        <v>2</v>
      </c>
      <c r="B3" s="15" t="s">
        <v>234</v>
      </c>
      <c r="C3" s="15" t="s">
        <v>239</v>
      </c>
      <c r="D3" s="15" t="s">
        <v>240</v>
      </c>
      <c r="E3" s="15">
        <f t="shared" si="0"/>
        <v>17.743000000000002</v>
      </c>
      <c r="F3" s="15">
        <v>15.743</v>
      </c>
      <c r="G3" s="15" t="s">
        <v>237</v>
      </c>
      <c r="H3" s="17">
        <v>2</v>
      </c>
      <c r="I3" s="33">
        <v>0</v>
      </c>
      <c r="J3" s="15">
        <f t="shared" ca="1" si="1"/>
        <v>0.51191514833901586</v>
      </c>
      <c r="K3" s="15">
        <f ca="1">RANK(Tabel2[[#This Row],[alea]],Tabel2[alea])</f>
        <v>38</v>
      </c>
    </row>
    <row r="4" spans="1:11" ht="25.9" customHeight="1" x14ac:dyDescent="0.25">
      <c r="A4" s="24">
        <v>3</v>
      </c>
      <c r="B4" s="15" t="s">
        <v>241</v>
      </c>
      <c r="C4" s="15" t="s">
        <v>242</v>
      </c>
      <c r="D4" s="15" t="s">
        <v>243</v>
      </c>
      <c r="E4" s="15">
        <f t="shared" si="0"/>
        <v>17.509999999999998</v>
      </c>
      <c r="F4" s="15">
        <v>15.51</v>
      </c>
      <c r="G4" s="15" t="s">
        <v>244</v>
      </c>
      <c r="H4" s="17">
        <v>2</v>
      </c>
      <c r="I4" s="33">
        <v>0</v>
      </c>
      <c r="J4" s="15">
        <f t="shared" ca="1" si="1"/>
        <v>0.13740636664161876</v>
      </c>
      <c r="K4" s="15">
        <f ca="1">RANK(Tabel2[[#This Row],[alea]],Tabel2[alea])</f>
        <v>62</v>
      </c>
    </row>
    <row r="5" spans="1:11" ht="25.9" customHeight="1" x14ac:dyDescent="0.25">
      <c r="A5" s="24">
        <v>4</v>
      </c>
      <c r="B5" s="15" t="s">
        <v>234</v>
      </c>
      <c r="C5" s="15" t="s">
        <v>245</v>
      </c>
      <c r="D5" s="15" t="s">
        <v>246</v>
      </c>
      <c r="E5" s="15">
        <f t="shared" si="0"/>
        <v>17.489000000000001</v>
      </c>
      <c r="F5" s="15">
        <v>13.489000000000001</v>
      </c>
      <c r="G5" s="15" t="s">
        <v>237</v>
      </c>
      <c r="H5" s="17">
        <v>2</v>
      </c>
      <c r="I5" s="33">
        <v>2</v>
      </c>
      <c r="J5" s="15">
        <f t="shared" ca="1" si="1"/>
        <v>0.51275738544812577</v>
      </c>
      <c r="K5" s="15">
        <f ca="1">RANK(Tabel2[[#This Row],[alea]],Tabel2[alea])</f>
        <v>37</v>
      </c>
    </row>
    <row r="6" spans="1:11" ht="25.9" customHeight="1" x14ac:dyDescent="0.25">
      <c r="A6" s="24">
        <v>5</v>
      </c>
      <c r="B6" s="15" t="s">
        <v>234</v>
      </c>
      <c r="C6" s="15" t="s">
        <v>247</v>
      </c>
      <c r="D6" s="15" t="s">
        <v>248</v>
      </c>
      <c r="E6" s="15">
        <f t="shared" si="0"/>
        <v>17.382999999999999</v>
      </c>
      <c r="F6" s="15">
        <v>15.382999999999999</v>
      </c>
      <c r="G6" s="15" t="s">
        <v>237</v>
      </c>
      <c r="H6" s="17">
        <v>2</v>
      </c>
      <c r="I6" s="33">
        <v>0</v>
      </c>
      <c r="J6" s="15">
        <f t="shared" ca="1" si="1"/>
        <v>5.978232017921159E-2</v>
      </c>
      <c r="K6" s="15">
        <f ca="1">RANK(Tabel2[[#This Row],[alea]],Tabel2[alea])</f>
        <v>69</v>
      </c>
    </row>
    <row r="7" spans="1:11" ht="25.9" customHeight="1" x14ac:dyDescent="0.25">
      <c r="A7" s="24">
        <v>6</v>
      </c>
      <c r="B7" s="15" t="s">
        <v>234</v>
      </c>
      <c r="C7" s="15" t="s">
        <v>249</v>
      </c>
      <c r="D7" s="15" t="s">
        <v>250</v>
      </c>
      <c r="E7" s="15">
        <f t="shared" si="0"/>
        <v>17.295999999999999</v>
      </c>
      <c r="F7" s="15">
        <v>15.295999999999999</v>
      </c>
      <c r="G7" s="15" t="s">
        <v>237</v>
      </c>
      <c r="H7" s="17">
        <v>2</v>
      </c>
      <c r="I7" s="33">
        <v>0</v>
      </c>
      <c r="J7" s="15">
        <f t="shared" ca="1" si="1"/>
        <v>0.51410241657649491</v>
      </c>
      <c r="K7" s="15">
        <f ca="1">RANK(Tabel2[[#This Row],[alea]],Tabel2[alea])</f>
        <v>36</v>
      </c>
    </row>
    <row r="8" spans="1:11" ht="25.9" customHeight="1" x14ac:dyDescent="0.25">
      <c r="A8" s="24">
        <v>7</v>
      </c>
      <c r="B8" s="15" t="s">
        <v>241</v>
      </c>
      <c r="C8" s="15" t="s">
        <v>251</v>
      </c>
      <c r="D8" s="15" t="s">
        <v>252</v>
      </c>
      <c r="E8" s="15">
        <f t="shared" si="0"/>
        <v>16.908999999999999</v>
      </c>
      <c r="F8" s="15">
        <v>14.909000000000001</v>
      </c>
      <c r="G8" s="15" t="s">
        <v>244</v>
      </c>
      <c r="H8" s="17">
        <v>2</v>
      </c>
      <c r="I8" s="33">
        <v>0</v>
      </c>
      <c r="J8" s="15">
        <f t="shared" ca="1" si="1"/>
        <v>9.4059664930247866E-2</v>
      </c>
      <c r="K8" s="15">
        <f ca="1">RANK(Tabel2[[#This Row],[alea]],Tabel2[alea])</f>
        <v>67</v>
      </c>
    </row>
    <row r="9" spans="1:11" ht="25.9" customHeight="1" x14ac:dyDescent="0.25">
      <c r="A9" s="24">
        <v>8</v>
      </c>
      <c r="B9" s="15" t="s">
        <v>234</v>
      </c>
      <c r="C9" s="15" t="s">
        <v>253</v>
      </c>
      <c r="D9" s="15" t="s">
        <v>254</v>
      </c>
      <c r="E9" s="18">
        <v>16.870999999999999</v>
      </c>
      <c r="F9" s="18">
        <v>14.871</v>
      </c>
      <c r="G9" s="18" t="s">
        <v>237</v>
      </c>
      <c r="H9" s="19" t="s">
        <v>238</v>
      </c>
      <c r="I9" s="34"/>
      <c r="J9" s="15">
        <f t="shared" ca="1" si="1"/>
        <v>0.93616915268324807</v>
      </c>
      <c r="K9" s="15">
        <f ca="1">RANK(Tabel2[[#This Row],[alea]],Tabel2[alea])</f>
        <v>9</v>
      </c>
    </row>
    <row r="10" spans="1:11" ht="25.9" customHeight="1" x14ac:dyDescent="0.25">
      <c r="A10" s="24">
        <v>9</v>
      </c>
      <c r="B10" s="15" t="s">
        <v>241</v>
      </c>
      <c r="C10" s="15" t="s">
        <v>255</v>
      </c>
      <c r="D10" s="15" t="s">
        <v>256</v>
      </c>
      <c r="E10" s="15">
        <f t="shared" ref="E10:E28" si="2">F10+H10+I10</f>
        <v>16.838999999999999</v>
      </c>
      <c r="F10" s="15">
        <v>14.839</v>
      </c>
      <c r="G10" s="15" t="s">
        <v>257</v>
      </c>
      <c r="H10" s="17">
        <v>2</v>
      </c>
      <c r="I10" s="33">
        <v>0</v>
      </c>
      <c r="J10" s="15">
        <f t="shared" ca="1" si="1"/>
        <v>0.2462315638831476</v>
      </c>
      <c r="K10" s="15">
        <f ca="1">RANK(Tabel2[[#This Row],[alea]],Tabel2[alea])</f>
        <v>51</v>
      </c>
    </row>
    <row r="11" spans="1:11" ht="25.9" customHeight="1" x14ac:dyDescent="0.25">
      <c r="A11" s="24">
        <v>10</v>
      </c>
      <c r="B11" s="15" t="s">
        <v>234</v>
      </c>
      <c r="C11" s="15" t="s">
        <v>258</v>
      </c>
      <c r="D11" s="15" t="s">
        <v>259</v>
      </c>
      <c r="E11" s="15">
        <f t="shared" si="2"/>
        <v>16.744999999999997</v>
      </c>
      <c r="F11" s="15">
        <v>14.744999999999999</v>
      </c>
      <c r="G11" s="15" t="s">
        <v>237</v>
      </c>
      <c r="H11" s="17">
        <v>2</v>
      </c>
      <c r="I11" s="33">
        <v>0</v>
      </c>
      <c r="J11" s="15">
        <f t="shared" ca="1" si="1"/>
        <v>0.72439895799723464</v>
      </c>
      <c r="K11" s="15">
        <f ca="1">RANK(Tabel2[[#This Row],[alea]],Tabel2[alea])</f>
        <v>23</v>
      </c>
    </row>
    <row r="12" spans="1:11" ht="25.9" customHeight="1" x14ac:dyDescent="0.25">
      <c r="A12" s="24">
        <v>11</v>
      </c>
      <c r="B12" s="15" t="s">
        <v>234</v>
      </c>
      <c r="C12" s="15" t="s">
        <v>260</v>
      </c>
      <c r="D12" s="15" t="s">
        <v>261</v>
      </c>
      <c r="E12" s="15">
        <f t="shared" si="2"/>
        <v>16.649999999999999</v>
      </c>
      <c r="F12" s="15">
        <v>14.65</v>
      </c>
      <c r="G12" s="15" t="s">
        <v>237</v>
      </c>
      <c r="H12" s="17">
        <v>2</v>
      </c>
      <c r="I12" s="33">
        <v>0</v>
      </c>
      <c r="J12" s="15">
        <f t="shared" ca="1" si="1"/>
        <v>0.79436742506174174</v>
      </c>
      <c r="K12" s="15">
        <f ca="1">RANK(Tabel2[[#This Row],[alea]],Tabel2[alea])</f>
        <v>16</v>
      </c>
    </row>
    <row r="13" spans="1:11" ht="25.9" customHeight="1" x14ac:dyDescent="0.25">
      <c r="A13" s="24">
        <v>12</v>
      </c>
      <c r="B13" s="15" t="s">
        <v>234</v>
      </c>
      <c r="C13" s="15" t="s">
        <v>262</v>
      </c>
      <c r="D13" s="15" t="s">
        <v>263</v>
      </c>
      <c r="E13" s="15">
        <f t="shared" si="2"/>
        <v>16.621000000000002</v>
      </c>
      <c r="F13" s="15">
        <v>14.621</v>
      </c>
      <c r="G13" s="15" t="s">
        <v>237</v>
      </c>
      <c r="H13" s="17">
        <v>2</v>
      </c>
      <c r="I13" s="33">
        <v>0</v>
      </c>
      <c r="J13" s="15">
        <f t="shared" ca="1" si="1"/>
        <v>0.65082758187107315</v>
      </c>
      <c r="K13" s="15">
        <f ca="1">RANK(Tabel2[[#This Row],[alea]],Tabel2[alea])</f>
        <v>28</v>
      </c>
    </row>
    <row r="14" spans="1:11" ht="25.9" customHeight="1" x14ac:dyDescent="0.25">
      <c r="A14" s="24">
        <v>13</v>
      </c>
      <c r="B14" s="15" t="s">
        <v>234</v>
      </c>
      <c r="C14" s="15" t="s">
        <v>264</v>
      </c>
      <c r="D14" s="15" t="s">
        <v>265</v>
      </c>
      <c r="E14" s="15">
        <f t="shared" si="2"/>
        <v>16.619</v>
      </c>
      <c r="F14" s="15">
        <v>14.619</v>
      </c>
      <c r="G14" s="15" t="s">
        <v>237</v>
      </c>
      <c r="H14" s="17">
        <v>2</v>
      </c>
      <c r="I14" s="33">
        <v>0</v>
      </c>
      <c r="J14" s="15">
        <f t="shared" ca="1" si="1"/>
        <v>0.13689198223322041</v>
      </c>
      <c r="K14" s="15">
        <f ca="1">RANK(Tabel2[[#This Row],[alea]],Tabel2[alea])</f>
        <v>63</v>
      </c>
    </row>
    <row r="15" spans="1:11" ht="25.9" customHeight="1" x14ac:dyDescent="0.25">
      <c r="A15" s="24">
        <v>14</v>
      </c>
      <c r="B15" s="15" t="s">
        <v>234</v>
      </c>
      <c r="C15" s="15" t="s">
        <v>266</v>
      </c>
      <c r="D15" s="15" t="s">
        <v>267</v>
      </c>
      <c r="E15" s="15">
        <f t="shared" si="2"/>
        <v>16.366</v>
      </c>
      <c r="F15" s="15">
        <v>14.366</v>
      </c>
      <c r="G15" s="15" t="s">
        <v>237</v>
      </c>
      <c r="H15" s="17">
        <v>2</v>
      </c>
      <c r="I15" s="33">
        <v>0</v>
      </c>
      <c r="J15" s="15">
        <f t="shared" ca="1" si="1"/>
        <v>1.7955675646115332E-2</v>
      </c>
      <c r="K15" s="15">
        <f ca="1">RANK(Tabel2[[#This Row],[alea]],Tabel2[alea])</f>
        <v>71</v>
      </c>
    </row>
    <row r="16" spans="1:11" ht="25.9" customHeight="1" x14ac:dyDescent="0.25">
      <c r="A16" s="24">
        <v>15</v>
      </c>
      <c r="B16" s="15" t="s">
        <v>241</v>
      </c>
      <c r="C16" s="15" t="s">
        <v>268</v>
      </c>
      <c r="D16" s="15" t="s">
        <v>269</v>
      </c>
      <c r="E16" s="15">
        <f t="shared" si="2"/>
        <v>16.341000000000001</v>
      </c>
      <c r="F16" s="15">
        <v>14.340999999999999</v>
      </c>
      <c r="G16" s="15" t="s">
        <v>244</v>
      </c>
      <c r="H16" s="17">
        <v>2</v>
      </c>
      <c r="I16" s="33">
        <v>0</v>
      </c>
      <c r="J16" s="15">
        <f t="shared" ca="1" si="1"/>
        <v>0.17879710743260868</v>
      </c>
      <c r="K16" s="15">
        <f ca="1">RANK(Tabel2[[#This Row],[alea]],Tabel2[alea])</f>
        <v>60</v>
      </c>
    </row>
    <row r="17" spans="1:11" ht="25.9" customHeight="1" x14ac:dyDescent="0.25">
      <c r="A17" s="24">
        <v>16</v>
      </c>
      <c r="B17" s="15" t="s">
        <v>241</v>
      </c>
      <c r="C17" s="15" t="s">
        <v>270</v>
      </c>
      <c r="D17" s="15" t="s">
        <v>271</v>
      </c>
      <c r="E17" s="15">
        <f t="shared" si="2"/>
        <v>16.239999999999998</v>
      </c>
      <c r="F17" s="15">
        <v>16.239999999999998</v>
      </c>
      <c r="G17" s="15"/>
      <c r="H17" s="17"/>
      <c r="I17" s="33">
        <v>0</v>
      </c>
      <c r="J17" s="15">
        <f t="shared" ca="1" si="1"/>
        <v>0.4671841875911642</v>
      </c>
      <c r="K17" s="15">
        <f ca="1">RANK(Tabel2[[#This Row],[alea]],Tabel2[alea])</f>
        <v>42</v>
      </c>
    </row>
    <row r="18" spans="1:11" ht="25.9" customHeight="1" x14ac:dyDescent="0.25">
      <c r="A18" s="24">
        <v>17</v>
      </c>
      <c r="B18" s="15" t="s">
        <v>234</v>
      </c>
      <c r="C18" s="15" t="s">
        <v>272</v>
      </c>
      <c r="D18" s="15" t="s">
        <v>273</v>
      </c>
      <c r="E18" s="15">
        <f t="shared" si="2"/>
        <v>16.201999999999998</v>
      </c>
      <c r="F18" s="15">
        <v>14.202</v>
      </c>
      <c r="G18" s="15" t="s">
        <v>237</v>
      </c>
      <c r="H18" s="17">
        <v>2</v>
      </c>
      <c r="I18" s="33">
        <v>0</v>
      </c>
      <c r="J18" s="15">
        <f t="shared" ca="1" si="1"/>
        <v>0.75193742466829738</v>
      </c>
      <c r="K18" s="15">
        <f ca="1">RANK(Tabel2[[#This Row],[alea]],Tabel2[alea])</f>
        <v>21</v>
      </c>
    </row>
    <row r="19" spans="1:11" ht="25.9" customHeight="1" x14ac:dyDescent="0.25">
      <c r="A19" s="24">
        <v>18</v>
      </c>
      <c r="B19" s="15" t="s">
        <v>234</v>
      </c>
      <c r="C19" s="15" t="s">
        <v>274</v>
      </c>
      <c r="D19" s="15" t="s">
        <v>275</v>
      </c>
      <c r="E19" s="15">
        <f t="shared" si="2"/>
        <v>16.085999999999999</v>
      </c>
      <c r="F19" s="15">
        <v>16.085999999999999</v>
      </c>
      <c r="G19" s="15"/>
      <c r="H19" s="17"/>
      <c r="I19" s="33">
        <v>0</v>
      </c>
      <c r="J19" s="15">
        <f t="shared" ca="1" si="1"/>
        <v>0.22671183106269965</v>
      </c>
      <c r="K19" s="15">
        <f ca="1">RANK(Tabel2[[#This Row],[alea]],Tabel2[alea])</f>
        <v>54</v>
      </c>
    </row>
    <row r="20" spans="1:11" ht="25.9" customHeight="1" x14ac:dyDescent="0.25">
      <c r="A20" s="24">
        <v>19</v>
      </c>
      <c r="B20" s="15" t="s">
        <v>234</v>
      </c>
      <c r="C20" s="15" t="s">
        <v>276</v>
      </c>
      <c r="D20" s="15" t="s">
        <v>277</v>
      </c>
      <c r="E20" s="15">
        <f t="shared" si="2"/>
        <v>15.994999999999999</v>
      </c>
      <c r="F20" s="15">
        <v>13.994999999999999</v>
      </c>
      <c r="G20" s="15" t="s">
        <v>278</v>
      </c>
      <c r="H20" s="17">
        <v>2</v>
      </c>
      <c r="I20" s="33">
        <v>0</v>
      </c>
      <c r="J20" s="15">
        <f t="shared" ca="1" si="1"/>
        <v>0.21704372317788445</v>
      </c>
      <c r="K20" s="15">
        <f ca="1">RANK(Tabel2[[#This Row],[alea]],Tabel2[alea])</f>
        <v>55</v>
      </c>
    </row>
    <row r="21" spans="1:11" ht="25.9" customHeight="1" x14ac:dyDescent="0.25">
      <c r="A21" s="24">
        <v>20</v>
      </c>
      <c r="B21" s="15" t="s">
        <v>234</v>
      </c>
      <c r="C21" s="15" t="s">
        <v>279</v>
      </c>
      <c r="D21" s="15" t="s">
        <v>280</v>
      </c>
      <c r="E21" s="15">
        <f t="shared" si="2"/>
        <v>15.968999999999999</v>
      </c>
      <c r="F21" s="15">
        <v>13.968999999999999</v>
      </c>
      <c r="G21" s="15" t="s">
        <v>237</v>
      </c>
      <c r="H21" s="17">
        <v>2</v>
      </c>
      <c r="I21" s="33">
        <v>0</v>
      </c>
      <c r="J21" s="15">
        <f t="shared" ca="1" si="1"/>
        <v>0.80155555588807326</v>
      </c>
      <c r="K21" s="15">
        <f ca="1">RANK(Tabel2[[#This Row],[alea]],Tabel2[alea])</f>
        <v>15</v>
      </c>
    </row>
    <row r="22" spans="1:11" ht="25.9" customHeight="1" x14ac:dyDescent="0.25">
      <c r="A22" s="24">
        <v>21</v>
      </c>
      <c r="B22" s="15" t="s">
        <v>234</v>
      </c>
      <c r="C22" s="15" t="s">
        <v>281</v>
      </c>
      <c r="D22" s="15" t="s">
        <v>282</v>
      </c>
      <c r="E22" s="15">
        <f t="shared" si="2"/>
        <v>15.949</v>
      </c>
      <c r="F22" s="15">
        <v>13.949</v>
      </c>
      <c r="G22" s="15" t="s">
        <v>237</v>
      </c>
      <c r="H22" s="17">
        <v>2</v>
      </c>
      <c r="I22" s="33">
        <v>0</v>
      </c>
      <c r="J22" s="15">
        <f t="shared" ca="1" si="1"/>
        <v>0.47523409627111646</v>
      </c>
      <c r="K22" s="15">
        <f ca="1">RANK(Tabel2[[#This Row],[alea]],Tabel2[alea])</f>
        <v>41</v>
      </c>
    </row>
    <row r="23" spans="1:11" ht="25.9" customHeight="1" x14ac:dyDescent="0.25">
      <c r="A23" s="24">
        <v>22</v>
      </c>
      <c r="B23" s="15" t="s">
        <v>234</v>
      </c>
      <c r="C23" s="15" t="s">
        <v>283</v>
      </c>
      <c r="D23" s="15" t="s">
        <v>284</v>
      </c>
      <c r="E23" s="15">
        <f t="shared" si="2"/>
        <v>15.920999999999999</v>
      </c>
      <c r="F23" s="15">
        <v>13.920999999999999</v>
      </c>
      <c r="G23" s="15" t="s">
        <v>237</v>
      </c>
      <c r="H23" s="17">
        <v>2</v>
      </c>
      <c r="I23" s="33">
        <v>0</v>
      </c>
      <c r="J23" s="15">
        <f t="shared" ca="1" si="1"/>
        <v>0.33971542760495643</v>
      </c>
      <c r="K23" s="15">
        <f ca="1">RANK(Tabel2[[#This Row],[alea]],Tabel2[alea])</f>
        <v>46</v>
      </c>
    </row>
    <row r="24" spans="1:11" ht="25.9" customHeight="1" x14ac:dyDescent="0.25">
      <c r="A24" s="24">
        <v>23</v>
      </c>
      <c r="B24" s="15" t="s">
        <v>241</v>
      </c>
      <c r="C24" s="15" t="s">
        <v>285</v>
      </c>
      <c r="D24" s="15" t="s">
        <v>286</v>
      </c>
      <c r="E24" s="15">
        <f t="shared" si="2"/>
        <v>15.834</v>
      </c>
      <c r="F24" s="15">
        <v>15.834</v>
      </c>
      <c r="G24" s="15"/>
      <c r="H24" s="17"/>
      <c r="I24" s="33">
        <v>0</v>
      </c>
      <c r="J24" s="15">
        <f t="shared" ca="1" si="1"/>
        <v>0.5453440261013891</v>
      </c>
      <c r="K24" s="15">
        <f ca="1">RANK(Tabel2[[#This Row],[alea]],Tabel2[alea])</f>
        <v>34</v>
      </c>
    </row>
    <row r="25" spans="1:11" ht="25.9" customHeight="1" x14ac:dyDescent="0.25">
      <c r="A25" s="24">
        <v>24</v>
      </c>
      <c r="B25" s="15" t="s">
        <v>234</v>
      </c>
      <c r="C25" s="15" t="s">
        <v>287</v>
      </c>
      <c r="D25" s="15" t="s">
        <v>288</v>
      </c>
      <c r="E25" s="15">
        <f t="shared" si="2"/>
        <v>15.819000000000001</v>
      </c>
      <c r="F25" s="15">
        <v>13.819000000000001</v>
      </c>
      <c r="G25" s="15" t="s">
        <v>237</v>
      </c>
      <c r="H25" s="17">
        <v>2</v>
      </c>
      <c r="I25" s="33">
        <v>0</v>
      </c>
      <c r="J25" s="15">
        <f t="shared" ca="1" si="1"/>
        <v>0.22686631245665478</v>
      </c>
      <c r="K25" s="15">
        <f ca="1">RANK(Tabel2[[#This Row],[alea]],Tabel2[alea])</f>
        <v>53</v>
      </c>
    </row>
    <row r="26" spans="1:11" ht="25.9" customHeight="1" x14ac:dyDescent="0.25">
      <c r="A26" s="24">
        <v>25</v>
      </c>
      <c r="B26" s="15" t="s">
        <v>234</v>
      </c>
      <c r="C26" s="15" t="s">
        <v>289</v>
      </c>
      <c r="D26" s="15" t="s">
        <v>290</v>
      </c>
      <c r="E26" s="15">
        <f t="shared" si="2"/>
        <v>15.816000000000001</v>
      </c>
      <c r="F26" s="15">
        <v>14.816000000000001</v>
      </c>
      <c r="G26" s="15"/>
      <c r="H26" s="17"/>
      <c r="I26" s="33">
        <v>1</v>
      </c>
      <c r="J26" s="15">
        <f t="shared" ca="1" si="1"/>
        <v>0.61800535448283256</v>
      </c>
      <c r="K26" s="15">
        <f ca="1">RANK(Tabel2[[#This Row],[alea]],Tabel2[alea])</f>
        <v>30</v>
      </c>
    </row>
    <row r="27" spans="1:11" ht="25.9" customHeight="1" x14ac:dyDescent="0.25">
      <c r="A27" s="24">
        <v>26</v>
      </c>
      <c r="B27" s="15" t="s">
        <v>241</v>
      </c>
      <c r="C27" s="15" t="s">
        <v>291</v>
      </c>
      <c r="D27" s="15" t="s">
        <v>292</v>
      </c>
      <c r="E27" s="15">
        <f t="shared" si="2"/>
        <v>15.801</v>
      </c>
      <c r="F27" s="15">
        <v>13.801</v>
      </c>
      <c r="G27" s="15" t="s">
        <v>244</v>
      </c>
      <c r="H27" s="17">
        <v>2</v>
      </c>
      <c r="I27" s="33">
        <v>0</v>
      </c>
      <c r="J27" s="15">
        <f t="shared" ca="1" si="1"/>
        <v>0.29232611770125072</v>
      </c>
      <c r="K27" s="15">
        <f ca="1">RANK(Tabel2[[#This Row],[alea]],Tabel2[alea])</f>
        <v>50</v>
      </c>
    </row>
    <row r="28" spans="1:11" ht="25.9" customHeight="1" x14ac:dyDescent="0.25">
      <c r="A28" s="24">
        <v>27</v>
      </c>
      <c r="B28" s="15" t="s">
        <v>234</v>
      </c>
      <c r="C28" s="15" t="s">
        <v>293</v>
      </c>
      <c r="D28" s="15" t="s">
        <v>294</v>
      </c>
      <c r="E28" s="15">
        <f t="shared" si="2"/>
        <v>15.637</v>
      </c>
      <c r="F28" s="15">
        <v>15.637</v>
      </c>
      <c r="G28" s="15"/>
      <c r="H28" s="17"/>
      <c r="I28" s="33">
        <v>0</v>
      </c>
      <c r="J28" s="15">
        <f t="shared" ca="1" si="1"/>
        <v>0.67013203933000398</v>
      </c>
      <c r="K28" s="15">
        <f ca="1">RANK(Tabel2[[#This Row],[alea]],Tabel2[alea])</f>
        <v>26</v>
      </c>
    </row>
    <row r="29" spans="1:11" ht="25.9" customHeight="1" x14ac:dyDescent="0.25">
      <c r="A29" s="24">
        <v>28</v>
      </c>
      <c r="B29" s="15" t="s">
        <v>241</v>
      </c>
      <c r="C29" s="15" t="s">
        <v>295</v>
      </c>
      <c r="D29" s="15" t="s">
        <v>296</v>
      </c>
      <c r="E29" s="18">
        <v>15.579000000000001</v>
      </c>
      <c r="F29" s="18">
        <v>13.579000000000001</v>
      </c>
      <c r="G29" s="18" t="s">
        <v>244</v>
      </c>
      <c r="H29" s="19"/>
      <c r="I29" s="34"/>
      <c r="J29" s="15">
        <f t="shared" ca="1" si="1"/>
        <v>0.84360796041351549</v>
      </c>
      <c r="K29" s="15">
        <f ca="1">RANK(Tabel2[[#This Row],[alea]],Tabel2[alea])</f>
        <v>11</v>
      </c>
    </row>
    <row r="30" spans="1:11" ht="25.9" customHeight="1" x14ac:dyDescent="0.25">
      <c r="A30" s="24">
        <v>29</v>
      </c>
      <c r="B30" s="15" t="s">
        <v>234</v>
      </c>
      <c r="C30" s="15" t="s">
        <v>297</v>
      </c>
      <c r="D30" s="15" t="s">
        <v>298</v>
      </c>
      <c r="E30" s="15">
        <f t="shared" ref="E30:E49" si="3">F30+H30+I30</f>
        <v>15.565</v>
      </c>
      <c r="F30" s="15">
        <v>13.565</v>
      </c>
      <c r="G30" s="15" t="s">
        <v>237</v>
      </c>
      <c r="H30" s="17">
        <v>2</v>
      </c>
      <c r="I30" s="33">
        <v>0</v>
      </c>
      <c r="J30" s="15">
        <f t="shared" ca="1" si="1"/>
        <v>0.7839346355933613</v>
      </c>
      <c r="K30" s="15">
        <f ca="1">RANK(Tabel2[[#This Row],[alea]],Tabel2[alea])</f>
        <v>18</v>
      </c>
    </row>
    <row r="31" spans="1:11" ht="25.9" customHeight="1" x14ac:dyDescent="0.25">
      <c r="A31" s="24">
        <v>30</v>
      </c>
      <c r="B31" s="15" t="s">
        <v>234</v>
      </c>
      <c r="C31" s="15" t="s">
        <v>299</v>
      </c>
      <c r="D31" s="15" t="s">
        <v>300</v>
      </c>
      <c r="E31" s="15">
        <f t="shared" si="3"/>
        <v>15.525</v>
      </c>
      <c r="F31" s="15">
        <v>13.525</v>
      </c>
      <c r="G31" s="15" t="s">
        <v>237</v>
      </c>
      <c r="H31" s="17">
        <v>2</v>
      </c>
      <c r="I31" s="33">
        <v>0</v>
      </c>
      <c r="J31" s="15">
        <f t="shared" ca="1" si="1"/>
        <v>0.42238244980042305</v>
      </c>
      <c r="K31" s="15">
        <f ca="1">RANK(Tabel2[[#This Row],[alea]],Tabel2[alea])</f>
        <v>44</v>
      </c>
    </row>
    <row r="32" spans="1:11" ht="25.9" customHeight="1" x14ac:dyDescent="0.25">
      <c r="A32" s="24">
        <v>31</v>
      </c>
      <c r="B32" s="15" t="s">
        <v>234</v>
      </c>
      <c r="C32" s="15" t="s">
        <v>301</v>
      </c>
      <c r="D32" s="15" t="s">
        <v>302</v>
      </c>
      <c r="E32" s="15">
        <f t="shared" si="3"/>
        <v>15.478</v>
      </c>
      <c r="F32" s="15">
        <v>13.478</v>
      </c>
      <c r="G32" s="15" t="s">
        <v>237</v>
      </c>
      <c r="H32" s="17">
        <v>2</v>
      </c>
      <c r="I32" s="33">
        <v>0</v>
      </c>
      <c r="J32" s="15">
        <f t="shared" ca="1" si="1"/>
        <v>0.75966523729227475</v>
      </c>
      <c r="K32" s="15">
        <f ca="1">RANK(Tabel2[[#This Row],[alea]],Tabel2[alea])</f>
        <v>19</v>
      </c>
    </row>
    <row r="33" spans="1:11" ht="25.9" customHeight="1" x14ac:dyDescent="0.25">
      <c r="A33" s="24">
        <v>32</v>
      </c>
      <c r="B33" s="15" t="s">
        <v>234</v>
      </c>
      <c r="C33" s="15" t="s">
        <v>303</v>
      </c>
      <c r="D33" s="15" t="s">
        <v>304</v>
      </c>
      <c r="E33" s="15">
        <f t="shared" si="3"/>
        <v>15.420999999999999</v>
      </c>
      <c r="F33" s="15">
        <v>13.420999999999999</v>
      </c>
      <c r="G33" s="15" t="s">
        <v>237</v>
      </c>
      <c r="H33" s="17">
        <v>2</v>
      </c>
      <c r="I33" s="33">
        <v>0</v>
      </c>
      <c r="J33" s="15">
        <f t="shared" ca="1" si="1"/>
        <v>0.98133219023534213</v>
      </c>
      <c r="K33" s="15">
        <f ca="1">RANK(Tabel2[[#This Row],[alea]],Tabel2[alea])</f>
        <v>2</v>
      </c>
    </row>
    <row r="34" spans="1:11" ht="25.9" customHeight="1" x14ac:dyDescent="0.25">
      <c r="A34" s="24">
        <v>33</v>
      </c>
      <c r="B34" s="15" t="s">
        <v>234</v>
      </c>
      <c r="C34" s="15" t="s">
        <v>305</v>
      </c>
      <c r="D34" s="15" t="s">
        <v>306</v>
      </c>
      <c r="E34" s="15">
        <f t="shared" si="3"/>
        <v>15.38</v>
      </c>
      <c r="F34" s="15">
        <v>15.38</v>
      </c>
      <c r="G34" s="15"/>
      <c r="H34" s="17"/>
      <c r="I34" s="33">
        <v>0</v>
      </c>
      <c r="J34" s="15">
        <f t="shared" ref="J34:J65" ca="1" si="4">RAND()</f>
        <v>0.83210131858157022</v>
      </c>
      <c r="K34" s="15">
        <f ca="1">RANK(Tabel2[[#This Row],[alea]],Tabel2[alea])</f>
        <v>13</v>
      </c>
    </row>
    <row r="35" spans="1:11" ht="25.9" customHeight="1" x14ac:dyDescent="0.25">
      <c r="A35" s="24">
        <v>34</v>
      </c>
      <c r="B35" s="15" t="s">
        <v>234</v>
      </c>
      <c r="C35" s="15" t="s">
        <v>307</v>
      </c>
      <c r="D35" s="15" t="s">
        <v>308</v>
      </c>
      <c r="E35" s="15">
        <f t="shared" si="3"/>
        <v>15.349</v>
      </c>
      <c r="F35" s="15">
        <v>15.349</v>
      </c>
      <c r="G35" s="15"/>
      <c r="H35" s="17"/>
      <c r="I35" s="33">
        <v>0</v>
      </c>
      <c r="J35" s="15">
        <f t="shared" ca="1" si="4"/>
        <v>2.5994856907590735E-3</v>
      </c>
      <c r="K35" s="15">
        <f ca="1">RANK(Tabel2[[#This Row],[alea]],Tabel2[alea])</f>
        <v>72</v>
      </c>
    </row>
    <row r="36" spans="1:11" ht="25.9" customHeight="1" x14ac:dyDescent="0.25">
      <c r="A36" s="24">
        <v>35</v>
      </c>
      <c r="B36" s="15" t="s">
        <v>234</v>
      </c>
      <c r="C36" s="15" t="s">
        <v>309</v>
      </c>
      <c r="D36" s="15" t="s">
        <v>310</v>
      </c>
      <c r="E36" s="15">
        <f t="shared" si="3"/>
        <v>15.316000000000001</v>
      </c>
      <c r="F36" s="15">
        <v>15.316000000000001</v>
      </c>
      <c r="G36" s="15"/>
      <c r="H36" s="17"/>
      <c r="I36" s="33">
        <v>0</v>
      </c>
      <c r="J36" s="15">
        <f t="shared" ca="1" si="4"/>
        <v>0.98700213435988948</v>
      </c>
      <c r="K36" s="15">
        <f ca="1">RANK(Tabel2[[#This Row],[alea]],Tabel2[alea])</f>
        <v>1</v>
      </c>
    </row>
    <row r="37" spans="1:11" ht="25.9" customHeight="1" x14ac:dyDescent="0.25">
      <c r="A37" s="24">
        <v>36</v>
      </c>
      <c r="B37" s="15" t="s">
        <v>234</v>
      </c>
      <c r="C37" s="15" t="s">
        <v>311</v>
      </c>
      <c r="D37" s="15" t="s">
        <v>312</v>
      </c>
      <c r="E37" s="15">
        <f t="shared" si="3"/>
        <v>15.167999999999999</v>
      </c>
      <c r="F37" s="15">
        <v>15.167999999999999</v>
      </c>
      <c r="G37" s="15"/>
      <c r="H37" s="17"/>
      <c r="I37" s="33">
        <v>0</v>
      </c>
      <c r="J37" s="15">
        <f t="shared" ca="1" si="4"/>
        <v>0.93920544608431422</v>
      </c>
      <c r="K37" s="15">
        <f ca="1">RANK(Tabel2[[#This Row],[alea]],Tabel2[alea])</f>
        <v>8</v>
      </c>
    </row>
    <row r="38" spans="1:11" ht="25.9" customHeight="1" x14ac:dyDescent="0.25">
      <c r="A38" s="24">
        <v>37</v>
      </c>
      <c r="B38" s="15" t="s">
        <v>234</v>
      </c>
      <c r="C38" s="15" t="s">
        <v>313</v>
      </c>
      <c r="D38" s="15" t="s">
        <v>314</v>
      </c>
      <c r="E38" s="15">
        <f t="shared" si="3"/>
        <v>14.972</v>
      </c>
      <c r="F38" s="15">
        <v>14.972</v>
      </c>
      <c r="G38" s="15"/>
      <c r="H38" s="17"/>
      <c r="I38" s="33">
        <v>0</v>
      </c>
      <c r="J38" s="15">
        <f t="shared" ca="1" si="4"/>
        <v>0.48746245863064896</v>
      </c>
      <c r="K38" s="15">
        <f ca="1">RANK(Tabel2[[#This Row],[alea]],Tabel2[alea])</f>
        <v>40</v>
      </c>
    </row>
    <row r="39" spans="1:11" ht="25.9" customHeight="1" x14ac:dyDescent="0.25">
      <c r="A39" s="24">
        <v>38</v>
      </c>
      <c r="B39" s="15" t="s">
        <v>241</v>
      </c>
      <c r="C39" s="15" t="s">
        <v>315</v>
      </c>
      <c r="D39" s="15" t="s">
        <v>316</v>
      </c>
      <c r="E39" s="15">
        <f t="shared" si="3"/>
        <v>14.875</v>
      </c>
      <c r="F39" s="15">
        <v>14.875</v>
      </c>
      <c r="G39" s="15"/>
      <c r="H39" s="17"/>
      <c r="I39" s="33">
        <v>0</v>
      </c>
      <c r="J39" s="15">
        <f t="shared" ca="1" si="4"/>
        <v>0.20768679482971841</v>
      </c>
      <c r="K39" s="15">
        <f ca="1">RANK(Tabel2[[#This Row],[alea]],Tabel2[alea])</f>
        <v>56</v>
      </c>
    </row>
    <row r="40" spans="1:11" ht="25.9" customHeight="1" x14ac:dyDescent="0.25">
      <c r="A40" s="24">
        <v>39</v>
      </c>
      <c r="B40" s="15" t="s">
        <v>234</v>
      </c>
      <c r="C40" s="15" t="s">
        <v>317</v>
      </c>
      <c r="D40" s="15" t="s">
        <v>318</v>
      </c>
      <c r="E40" s="15">
        <f t="shared" si="3"/>
        <v>14.865</v>
      </c>
      <c r="F40" s="15">
        <v>12.865</v>
      </c>
      <c r="G40" s="15" t="s">
        <v>319</v>
      </c>
      <c r="H40" s="17">
        <v>2</v>
      </c>
      <c r="I40" s="33">
        <v>0</v>
      </c>
      <c r="J40" s="15">
        <f t="shared" ca="1" si="4"/>
        <v>0.9810215354854066</v>
      </c>
      <c r="K40" s="15">
        <f ca="1">RANK(Tabel2[[#This Row],[alea]],Tabel2[alea])</f>
        <v>3</v>
      </c>
    </row>
    <row r="41" spans="1:11" ht="25.9" customHeight="1" x14ac:dyDescent="0.25">
      <c r="A41" s="24">
        <v>40</v>
      </c>
      <c r="B41" s="15" t="s">
        <v>234</v>
      </c>
      <c r="C41" s="15" t="s">
        <v>320</v>
      </c>
      <c r="D41" s="15" t="s">
        <v>321</v>
      </c>
      <c r="E41" s="15">
        <f t="shared" si="3"/>
        <v>14.835000000000001</v>
      </c>
      <c r="F41" s="15">
        <v>14.835000000000001</v>
      </c>
      <c r="G41" s="15" t="s">
        <v>322</v>
      </c>
      <c r="H41" s="17"/>
      <c r="I41" s="33">
        <v>0</v>
      </c>
      <c r="J41" s="15">
        <f t="shared" ca="1" si="4"/>
        <v>0.78846375522707857</v>
      </c>
      <c r="K41" s="15">
        <f ca="1">RANK(Tabel2[[#This Row],[alea]],Tabel2[alea])</f>
        <v>17</v>
      </c>
    </row>
    <row r="42" spans="1:11" ht="25.9" customHeight="1" x14ac:dyDescent="0.25">
      <c r="A42" s="24">
        <v>41</v>
      </c>
      <c r="B42" s="15" t="s">
        <v>234</v>
      </c>
      <c r="C42" s="15" t="s">
        <v>323</v>
      </c>
      <c r="D42" s="15" t="s">
        <v>324</v>
      </c>
      <c r="E42" s="15">
        <f t="shared" si="3"/>
        <v>14.753</v>
      </c>
      <c r="F42" s="15">
        <v>14.753</v>
      </c>
      <c r="G42" s="15"/>
      <c r="H42" s="17"/>
      <c r="I42" s="33">
        <v>0</v>
      </c>
      <c r="J42" s="15">
        <f t="shared" ca="1" si="4"/>
        <v>0.97018200438994606</v>
      </c>
      <c r="K42" s="15">
        <f ca="1">RANK(Tabel2[[#This Row],[alea]],Tabel2[alea])</f>
        <v>6</v>
      </c>
    </row>
    <row r="43" spans="1:11" ht="25.9" customHeight="1" x14ac:dyDescent="0.25">
      <c r="A43" s="24">
        <v>42</v>
      </c>
      <c r="B43" s="15" t="s">
        <v>234</v>
      </c>
      <c r="C43" s="15" t="s">
        <v>325</v>
      </c>
      <c r="D43" s="15" t="s">
        <v>326</v>
      </c>
      <c r="E43" s="15">
        <f t="shared" si="3"/>
        <v>14.739000000000001</v>
      </c>
      <c r="F43" s="15">
        <v>14.739000000000001</v>
      </c>
      <c r="G43" s="15"/>
      <c r="H43" s="17"/>
      <c r="I43" s="33">
        <v>0</v>
      </c>
      <c r="J43" s="15">
        <f t="shared" ca="1" si="4"/>
        <v>0.18765237394807344</v>
      </c>
      <c r="K43" s="15">
        <f ca="1">RANK(Tabel2[[#This Row],[alea]],Tabel2[alea])</f>
        <v>57</v>
      </c>
    </row>
    <row r="44" spans="1:11" ht="25.9" customHeight="1" x14ac:dyDescent="0.25">
      <c r="A44" s="24">
        <v>43</v>
      </c>
      <c r="B44" s="15" t="s">
        <v>234</v>
      </c>
      <c r="C44" s="15" t="s">
        <v>327</v>
      </c>
      <c r="D44" s="15" t="s">
        <v>328</v>
      </c>
      <c r="E44" s="15">
        <f t="shared" si="3"/>
        <v>14.670999999999999</v>
      </c>
      <c r="F44" s="15">
        <v>14.670999999999999</v>
      </c>
      <c r="G44" s="15"/>
      <c r="H44" s="16"/>
      <c r="I44" s="33"/>
      <c r="J44" s="15">
        <f t="shared" ca="1" si="4"/>
        <v>0.75216006947888059</v>
      </c>
      <c r="K44" s="15">
        <f ca="1">RANK(Tabel2[[#This Row],[alea]],Tabel2[alea])</f>
        <v>20</v>
      </c>
    </row>
    <row r="45" spans="1:11" ht="25.9" customHeight="1" x14ac:dyDescent="0.25">
      <c r="A45" s="24">
        <v>44</v>
      </c>
      <c r="B45" s="15" t="s">
        <v>241</v>
      </c>
      <c r="C45" s="15" t="s">
        <v>329</v>
      </c>
      <c r="D45" s="15" t="s">
        <v>330</v>
      </c>
      <c r="E45" s="15">
        <f t="shared" si="3"/>
        <v>14.663</v>
      </c>
      <c r="F45" s="15">
        <v>14.663</v>
      </c>
      <c r="G45" s="15"/>
      <c r="H45" s="17"/>
      <c r="I45" s="33">
        <v>0</v>
      </c>
      <c r="J45" s="15">
        <f t="shared" ca="1" si="4"/>
        <v>0.94565333699537879</v>
      </c>
      <c r="K45" s="15">
        <f ca="1">RANK(Tabel2[[#This Row],[alea]],Tabel2[alea])</f>
        <v>7</v>
      </c>
    </row>
    <row r="46" spans="1:11" ht="25.9" customHeight="1" x14ac:dyDescent="0.25">
      <c r="A46" s="24">
        <v>45</v>
      </c>
      <c r="B46" s="15" t="s">
        <v>234</v>
      </c>
      <c r="C46" s="15" t="s">
        <v>331</v>
      </c>
      <c r="D46" s="15" t="s">
        <v>332</v>
      </c>
      <c r="E46" s="15">
        <f t="shared" si="3"/>
        <v>14.619</v>
      </c>
      <c r="F46" s="15">
        <v>14.619</v>
      </c>
      <c r="G46" s="15"/>
      <c r="H46" s="17"/>
      <c r="I46" s="33">
        <v>0</v>
      </c>
      <c r="J46" s="15">
        <f t="shared" ca="1" si="4"/>
        <v>7.507721278721724E-2</v>
      </c>
      <c r="K46" s="15">
        <f ca="1">RANK(Tabel2[[#This Row],[alea]],Tabel2[alea])</f>
        <v>68</v>
      </c>
    </row>
    <row r="47" spans="1:11" ht="25.9" customHeight="1" x14ac:dyDescent="0.25">
      <c r="A47" s="24">
        <v>46</v>
      </c>
      <c r="B47" s="15" t="s">
        <v>234</v>
      </c>
      <c r="C47" s="15" t="s">
        <v>333</v>
      </c>
      <c r="D47" s="15" t="s">
        <v>334</v>
      </c>
      <c r="E47" s="15">
        <f t="shared" si="3"/>
        <v>14.599</v>
      </c>
      <c r="F47" s="15">
        <v>14.599</v>
      </c>
      <c r="G47" s="15"/>
      <c r="H47" s="17"/>
      <c r="I47" s="33">
        <v>0</v>
      </c>
      <c r="J47" s="15">
        <f t="shared" ca="1" si="4"/>
        <v>0.36450716086501034</v>
      </c>
      <c r="K47" s="15">
        <f ca="1">RANK(Tabel2[[#This Row],[alea]],Tabel2[alea])</f>
        <v>45</v>
      </c>
    </row>
    <row r="48" spans="1:11" ht="25.9" customHeight="1" x14ac:dyDescent="0.25">
      <c r="A48" s="24">
        <v>47</v>
      </c>
      <c r="B48" s="15" t="s">
        <v>234</v>
      </c>
      <c r="C48" s="15" t="s">
        <v>335</v>
      </c>
      <c r="D48" s="15" t="s">
        <v>336</v>
      </c>
      <c r="E48" s="15">
        <f t="shared" si="3"/>
        <v>14.505000000000001</v>
      </c>
      <c r="F48" s="15">
        <v>12.505000000000001</v>
      </c>
      <c r="G48" s="15" t="s">
        <v>237</v>
      </c>
      <c r="H48" s="17">
        <v>2</v>
      </c>
      <c r="I48" s="33">
        <v>0</v>
      </c>
      <c r="J48" s="15">
        <f t="shared" ca="1" si="4"/>
        <v>0.57244077110949709</v>
      </c>
      <c r="K48" s="15">
        <f ca="1">RANK(Tabel2[[#This Row],[alea]],Tabel2[alea])</f>
        <v>31</v>
      </c>
    </row>
    <row r="49" spans="1:11" ht="25.9" customHeight="1" x14ac:dyDescent="0.25">
      <c r="A49" s="24">
        <v>48</v>
      </c>
      <c r="B49" s="15" t="s">
        <v>234</v>
      </c>
      <c r="C49" s="15" t="s">
        <v>337</v>
      </c>
      <c r="D49" s="15" t="s">
        <v>338</v>
      </c>
      <c r="E49" s="15">
        <f t="shared" si="3"/>
        <v>14.413</v>
      </c>
      <c r="F49" s="15">
        <v>12.413</v>
      </c>
      <c r="G49" s="15" t="s">
        <v>237</v>
      </c>
      <c r="H49" s="17">
        <v>2</v>
      </c>
      <c r="I49" s="33">
        <v>0</v>
      </c>
      <c r="J49" s="15">
        <f t="shared" ca="1" si="4"/>
        <v>0.56353558081661004</v>
      </c>
      <c r="K49" s="15">
        <f ca="1">RANK(Tabel2[[#This Row],[alea]],Tabel2[alea])</f>
        <v>32</v>
      </c>
    </row>
    <row r="50" spans="1:11" ht="25.9" customHeight="1" x14ac:dyDescent="0.25">
      <c r="A50" s="24">
        <v>49</v>
      </c>
      <c r="B50" s="15" t="s">
        <v>234</v>
      </c>
      <c r="C50" s="15" t="s">
        <v>339</v>
      </c>
      <c r="D50" s="15" t="s">
        <v>340</v>
      </c>
      <c r="E50" s="18">
        <v>14.411</v>
      </c>
      <c r="F50" s="18">
        <v>14.411</v>
      </c>
      <c r="G50" s="18"/>
      <c r="H50" s="19"/>
      <c r="I50" s="34"/>
      <c r="J50" s="15">
        <f t="shared" ca="1" si="4"/>
        <v>0.32556181990856392</v>
      </c>
      <c r="K50" s="15">
        <f ca="1">RANK(Tabel2[[#This Row],[alea]],Tabel2[alea])</f>
        <v>48</v>
      </c>
    </row>
    <row r="51" spans="1:11" ht="25.9" customHeight="1" x14ac:dyDescent="0.25">
      <c r="A51" s="24">
        <v>50</v>
      </c>
      <c r="B51" s="15" t="s">
        <v>234</v>
      </c>
      <c r="C51" s="15" t="s">
        <v>341</v>
      </c>
      <c r="D51" s="15" t="s">
        <v>342</v>
      </c>
      <c r="E51" s="15">
        <f t="shared" ref="E51:E73" si="5">F51+H51+I51</f>
        <v>14.365</v>
      </c>
      <c r="F51" s="15">
        <v>12.365</v>
      </c>
      <c r="G51" s="15" t="s">
        <v>237</v>
      </c>
      <c r="H51" s="17">
        <v>2</v>
      </c>
      <c r="I51" s="33">
        <v>0</v>
      </c>
      <c r="J51" s="15">
        <f t="shared" ca="1" si="4"/>
        <v>0.97044654910984574</v>
      </c>
      <c r="K51" s="15">
        <f ca="1">RANK(Tabel2[[#This Row],[alea]],Tabel2[alea])</f>
        <v>5</v>
      </c>
    </row>
    <row r="52" spans="1:11" ht="25.9" customHeight="1" x14ac:dyDescent="0.25">
      <c r="A52" s="24">
        <v>51</v>
      </c>
      <c r="B52" s="15" t="s">
        <v>234</v>
      </c>
      <c r="C52" s="15" t="s">
        <v>343</v>
      </c>
      <c r="D52" s="15" t="s">
        <v>344</v>
      </c>
      <c r="E52" s="15">
        <f t="shared" si="5"/>
        <v>14.364000000000001</v>
      </c>
      <c r="F52" s="15">
        <v>12.364000000000001</v>
      </c>
      <c r="G52" s="15" t="s">
        <v>237</v>
      </c>
      <c r="H52" s="17">
        <v>2</v>
      </c>
      <c r="I52" s="33">
        <v>0</v>
      </c>
      <c r="J52" s="15">
        <f t="shared" ca="1" si="4"/>
        <v>0.16772593256552792</v>
      </c>
      <c r="K52" s="15">
        <f ca="1">RANK(Tabel2[[#This Row],[alea]],Tabel2[alea])</f>
        <v>61</v>
      </c>
    </row>
    <row r="53" spans="1:11" ht="25.9" customHeight="1" x14ac:dyDescent="0.25">
      <c r="A53" s="24">
        <v>52</v>
      </c>
      <c r="B53" s="15" t="s">
        <v>234</v>
      </c>
      <c r="C53" s="15" t="s">
        <v>345</v>
      </c>
      <c r="D53" s="15" t="s">
        <v>346</v>
      </c>
      <c r="E53" s="15">
        <f t="shared" si="5"/>
        <v>14.263999999999999</v>
      </c>
      <c r="F53" s="15">
        <v>14.263999999999999</v>
      </c>
      <c r="G53" s="15"/>
      <c r="H53" s="17"/>
      <c r="I53" s="33">
        <v>0</v>
      </c>
      <c r="J53" s="15">
        <f t="shared" ca="1" si="4"/>
        <v>0.18486308325858714</v>
      </c>
      <c r="K53" s="15">
        <f ca="1">RANK(Tabel2[[#This Row],[alea]],Tabel2[alea])</f>
        <v>59</v>
      </c>
    </row>
    <row r="54" spans="1:11" ht="25.9" customHeight="1" x14ac:dyDescent="0.25">
      <c r="A54" s="24">
        <v>53</v>
      </c>
      <c r="B54" s="15" t="s">
        <v>241</v>
      </c>
      <c r="C54" s="15" t="s">
        <v>347</v>
      </c>
      <c r="D54" s="15" t="s">
        <v>348</v>
      </c>
      <c r="E54" s="15">
        <f t="shared" si="5"/>
        <v>14.250999999999999</v>
      </c>
      <c r="F54" s="20">
        <v>14.250999999999999</v>
      </c>
      <c r="G54" s="15"/>
      <c r="H54" s="17"/>
      <c r="I54" s="33">
        <v>0</v>
      </c>
      <c r="J54" s="15">
        <f t="shared" ca="1" si="4"/>
        <v>0.33457841792397736</v>
      </c>
      <c r="K54" s="15">
        <f ca="1">RANK(Tabel2[[#This Row],[alea]],Tabel2[alea])</f>
        <v>47</v>
      </c>
    </row>
    <row r="55" spans="1:11" ht="25.9" customHeight="1" x14ac:dyDescent="0.25">
      <c r="A55" s="24">
        <v>54</v>
      </c>
      <c r="B55" s="15" t="s">
        <v>234</v>
      </c>
      <c r="C55" s="15" t="s">
        <v>349</v>
      </c>
      <c r="D55" s="15" t="s">
        <v>350</v>
      </c>
      <c r="E55" s="15">
        <f t="shared" si="5"/>
        <v>14.238</v>
      </c>
      <c r="F55" s="15">
        <v>14.238</v>
      </c>
      <c r="G55" s="15"/>
      <c r="H55" s="17"/>
      <c r="I55" s="33">
        <v>0</v>
      </c>
      <c r="J55" s="15">
        <f t="shared" ca="1" si="4"/>
        <v>0.65750751761996118</v>
      </c>
      <c r="K55" s="15">
        <f ca="1">RANK(Tabel2[[#This Row],[alea]],Tabel2[alea])</f>
        <v>27</v>
      </c>
    </row>
    <row r="56" spans="1:11" ht="25.9" customHeight="1" x14ac:dyDescent="0.25">
      <c r="A56" s="24">
        <v>55</v>
      </c>
      <c r="B56" s="15" t="s">
        <v>234</v>
      </c>
      <c r="C56" s="15" t="s">
        <v>351</v>
      </c>
      <c r="D56" s="15" t="s">
        <v>352</v>
      </c>
      <c r="E56" s="15">
        <f t="shared" si="5"/>
        <v>14.186</v>
      </c>
      <c r="F56" s="15">
        <v>14.186</v>
      </c>
      <c r="G56" s="15"/>
      <c r="H56" s="17"/>
      <c r="I56" s="33">
        <v>0</v>
      </c>
      <c r="J56" s="15">
        <f t="shared" ca="1" si="4"/>
        <v>0.48860830704953839</v>
      </c>
      <c r="K56" s="15">
        <f ca="1">RANK(Tabel2[[#This Row],[alea]],Tabel2[alea])</f>
        <v>39</v>
      </c>
    </row>
    <row r="57" spans="1:11" ht="25.9" customHeight="1" x14ac:dyDescent="0.25">
      <c r="A57" s="24">
        <v>56</v>
      </c>
      <c r="B57" s="15" t="s">
        <v>234</v>
      </c>
      <c r="C57" s="15" t="s">
        <v>353</v>
      </c>
      <c r="D57" s="15" t="s">
        <v>354</v>
      </c>
      <c r="E57" s="15">
        <f t="shared" si="5"/>
        <v>14.18</v>
      </c>
      <c r="F57" s="15">
        <v>13.18</v>
      </c>
      <c r="G57" s="15"/>
      <c r="H57" s="17"/>
      <c r="I57" s="33">
        <v>1</v>
      </c>
      <c r="J57" s="15">
        <f t="shared" ca="1" si="4"/>
        <v>0.43537787682970019</v>
      </c>
      <c r="K57" s="15">
        <f ca="1">RANK(Tabel2[[#This Row],[alea]],Tabel2[alea])</f>
        <v>43</v>
      </c>
    </row>
    <row r="58" spans="1:11" ht="25.9" customHeight="1" x14ac:dyDescent="0.25">
      <c r="A58" s="24">
        <v>57</v>
      </c>
      <c r="B58" s="15" t="s">
        <v>234</v>
      </c>
      <c r="C58" s="15" t="s">
        <v>355</v>
      </c>
      <c r="D58" s="15" t="s">
        <v>356</v>
      </c>
      <c r="E58" s="15">
        <f t="shared" si="5"/>
        <v>14.14</v>
      </c>
      <c r="F58" s="20">
        <v>12.14</v>
      </c>
      <c r="G58" s="15" t="s">
        <v>357</v>
      </c>
      <c r="H58" s="17">
        <v>2</v>
      </c>
      <c r="I58" s="33">
        <v>0</v>
      </c>
      <c r="J58" s="15">
        <f t="shared" ca="1" si="4"/>
        <v>0.54048532174460495</v>
      </c>
      <c r="K58" s="15">
        <f ca="1">RANK(Tabel2[[#This Row],[alea]],Tabel2[alea])</f>
        <v>35</v>
      </c>
    </row>
    <row r="59" spans="1:11" ht="25.9" customHeight="1" x14ac:dyDescent="0.25">
      <c r="A59" s="24">
        <v>58</v>
      </c>
      <c r="B59" s="15" t="s">
        <v>234</v>
      </c>
      <c r="C59" s="15" t="s">
        <v>358</v>
      </c>
      <c r="D59" s="15" t="s">
        <v>359</v>
      </c>
      <c r="E59" s="15">
        <f t="shared" si="5"/>
        <v>14.115</v>
      </c>
      <c r="F59" s="15">
        <v>14.115</v>
      </c>
      <c r="G59" s="15"/>
      <c r="H59" s="17"/>
      <c r="I59" s="33">
        <v>0</v>
      </c>
      <c r="J59" s="15">
        <f t="shared" ca="1" si="4"/>
        <v>0.74570872467363158</v>
      </c>
      <c r="K59" s="15">
        <f ca="1">RANK(Tabel2[[#This Row],[alea]],Tabel2[alea])</f>
        <v>22</v>
      </c>
    </row>
    <row r="60" spans="1:11" ht="25.9" customHeight="1" x14ac:dyDescent="0.25">
      <c r="A60" s="24">
        <v>59</v>
      </c>
      <c r="B60" s="15" t="s">
        <v>234</v>
      </c>
      <c r="C60" s="15" t="s">
        <v>360</v>
      </c>
      <c r="D60" s="15" t="s">
        <v>361</v>
      </c>
      <c r="E60" s="15">
        <f t="shared" si="5"/>
        <v>14.093999999999999</v>
      </c>
      <c r="F60" s="15">
        <v>14.093999999999999</v>
      </c>
      <c r="G60" s="15"/>
      <c r="H60" s="17"/>
      <c r="I60" s="33">
        <v>0</v>
      </c>
      <c r="J60" s="15">
        <f t="shared" ca="1" si="4"/>
        <v>0.72320956111572232</v>
      </c>
      <c r="K60" s="15">
        <f ca="1">RANK(Tabel2[[#This Row],[alea]],Tabel2[alea])</f>
        <v>24</v>
      </c>
    </row>
    <row r="61" spans="1:11" ht="25.9" customHeight="1" x14ac:dyDescent="0.25">
      <c r="A61" s="24">
        <v>60</v>
      </c>
      <c r="B61" s="15" t="s">
        <v>234</v>
      </c>
      <c r="C61" s="15" t="s">
        <v>362</v>
      </c>
      <c r="D61" s="15" t="s">
        <v>363</v>
      </c>
      <c r="E61" s="15">
        <f t="shared" si="5"/>
        <v>14.052</v>
      </c>
      <c r="F61" s="15">
        <v>14.052</v>
      </c>
      <c r="G61" s="15"/>
      <c r="H61" s="17"/>
      <c r="I61" s="33">
        <v>0</v>
      </c>
      <c r="J61" s="15">
        <f t="shared" ca="1" si="4"/>
        <v>2.5683699459394194E-2</v>
      </c>
      <c r="K61" s="15">
        <f ca="1">RANK(Tabel2[[#This Row],[alea]],Tabel2[alea])</f>
        <v>70</v>
      </c>
    </row>
    <row r="62" spans="1:11" ht="25.9" customHeight="1" x14ac:dyDescent="0.25">
      <c r="A62" s="24">
        <v>61</v>
      </c>
      <c r="B62" s="15" t="s">
        <v>234</v>
      </c>
      <c r="C62" s="15" t="s">
        <v>364</v>
      </c>
      <c r="D62" s="15" t="s">
        <v>365</v>
      </c>
      <c r="E62" s="15">
        <f t="shared" si="5"/>
        <v>13.919</v>
      </c>
      <c r="F62" s="15">
        <v>13.919</v>
      </c>
      <c r="G62" s="15"/>
      <c r="H62" s="17"/>
      <c r="I62" s="33">
        <v>0</v>
      </c>
      <c r="J62" s="15">
        <f t="shared" ca="1" si="4"/>
        <v>0.62103742563370579</v>
      </c>
      <c r="K62" s="15">
        <f ca="1">RANK(Tabel2[[#This Row],[alea]],Tabel2[alea])</f>
        <v>29</v>
      </c>
    </row>
    <row r="63" spans="1:11" ht="25.9" customHeight="1" x14ac:dyDescent="0.25">
      <c r="A63" s="24">
        <v>62</v>
      </c>
      <c r="B63" s="15" t="s">
        <v>234</v>
      </c>
      <c r="C63" s="15" t="s">
        <v>366</v>
      </c>
      <c r="D63" s="15" t="s">
        <v>367</v>
      </c>
      <c r="E63" s="15">
        <f t="shared" si="5"/>
        <v>13.692</v>
      </c>
      <c r="F63" s="15">
        <v>13.692</v>
      </c>
      <c r="G63" s="15"/>
      <c r="H63" s="17"/>
      <c r="I63" s="33">
        <v>0</v>
      </c>
      <c r="J63" s="15">
        <f t="shared" ca="1" si="4"/>
        <v>0.12750039678485658</v>
      </c>
      <c r="K63" s="15">
        <f ca="1">RANK(Tabel2[[#This Row],[alea]],Tabel2[alea])</f>
        <v>66</v>
      </c>
    </row>
    <row r="64" spans="1:11" ht="25.9" customHeight="1" x14ac:dyDescent="0.25">
      <c r="A64" s="24">
        <v>63</v>
      </c>
      <c r="B64" s="15" t="s">
        <v>234</v>
      </c>
      <c r="C64" s="15" t="s">
        <v>368</v>
      </c>
      <c r="D64" s="15" t="s">
        <v>369</v>
      </c>
      <c r="E64" s="15">
        <f t="shared" si="5"/>
        <v>13.667</v>
      </c>
      <c r="F64" s="15">
        <v>13.667</v>
      </c>
      <c r="G64" s="15"/>
      <c r="H64" s="17"/>
      <c r="I64" s="33">
        <v>0</v>
      </c>
      <c r="J64" s="15">
        <f t="shared" ca="1" si="4"/>
        <v>0.18589783894862721</v>
      </c>
      <c r="K64" s="15">
        <f ca="1">RANK(Tabel2[[#This Row],[alea]],Tabel2[alea])</f>
        <v>58</v>
      </c>
    </row>
    <row r="65" spans="1:11" ht="25.9" customHeight="1" x14ac:dyDescent="0.25">
      <c r="A65" s="24">
        <v>64</v>
      </c>
      <c r="B65" s="15" t="s">
        <v>234</v>
      </c>
      <c r="C65" s="15" t="s">
        <v>370</v>
      </c>
      <c r="D65" s="15" t="s">
        <v>371</v>
      </c>
      <c r="E65" s="15">
        <f t="shared" si="5"/>
        <v>13.641</v>
      </c>
      <c r="F65" s="15">
        <v>13.641</v>
      </c>
      <c r="G65" s="15"/>
      <c r="H65" s="17"/>
      <c r="I65" s="33">
        <v>0</v>
      </c>
      <c r="J65" s="15">
        <f t="shared" ca="1" si="4"/>
        <v>0.54992183880782008</v>
      </c>
      <c r="K65" s="15">
        <f ca="1">RANK(Tabel2[[#This Row],[alea]],Tabel2[alea])</f>
        <v>33</v>
      </c>
    </row>
    <row r="66" spans="1:11" ht="25.9" customHeight="1" x14ac:dyDescent="0.25">
      <c r="A66" s="24">
        <v>65</v>
      </c>
      <c r="B66" s="15" t="s">
        <v>234</v>
      </c>
      <c r="C66" s="15" t="s">
        <v>372</v>
      </c>
      <c r="D66" s="15" t="s">
        <v>373</v>
      </c>
      <c r="E66" s="15">
        <f t="shared" si="5"/>
        <v>13.634</v>
      </c>
      <c r="F66" s="15">
        <v>13.634</v>
      </c>
      <c r="G66" s="15"/>
      <c r="H66" s="17"/>
      <c r="I66" s="33">
        <v>0</v>
      </c>
      <c r="J66" s="15">
        <f t="shared" ref="J66:J73" ca="1" si="6">RAND()</f>
        <v>0.12999792842085234</v>
      </c>
      <c r="K66" s="15">
        <f ca="1">RANK(Tabel2[[#This Row],[alea]],Tabel2[alea])</f>
        <v>65</v>
      </c>
    </row>
    <row r="67" spans="1:11" ht="25.9" customHeight="1" x14ac:dyDescent="0.25">
      <c r="A67" s="24">
        <v>66</v>
      </c>
      <c r="B67" s="15" t="s">
        <v>234</v>
      </c>
      <c r="C67" s="15" t="s">
        <v>374</v>
      </c>
      <c r="D67" s="15" t="s">
        <v>375</v>
      </c>
      <c r="E67" s="15">
        <f t="shared" si="5"/>
        <v>13.596</v>
      </c>
      <c r="F67" s="15">
        <v>13.596</v>
      </c>
      <c r="G67" s="15"/>
      <c r="H67" s="17"/>
      <c r="I67" s="33">
        <v>0</v>
      </c>
      <c r="J67" s="15">
        <f t="shared" ca="1" si="6"/>
        <v>0.13112194345822981</v>
      </c>
      <c r="K67" s="15">
        <f ca="1">RANK(Tabel2[[#This Row],[alea]],Tabel2[alea])</f>
        <v>64</v>
      </c>
    </row>
    <row r="68" spans="1:11" ht="25.9" customHeight="1" x14ac:dyDescent="0.25">
      <c r="A68" s="24">
        <v>67</v>
      </c>
      <c r="B68" s="21" t="s">
        <v>234</v>
      </c>
      <c r="C68" s="15" t="s">
        <v>376</v>
      </c>
      <c r="D68" s="15" t="s">
        <v>377</v>
      </c>
      <c r="E68" s="15">
        <f t="shared" si="5"/>
        <v>13.465</v>
      </c>
      <c r="F68" s="18">
        <v>13.465</v>
      </c>
      <c r="G68" s="18"/>
      <c r="H68" s="22"/>
      <c r="I68" s="34">
        <v>0</v>
      </c>
      <c r="J68" s="15">
        <f t="shared" ca="1" si="6"/>
        <v>0.82086812108929952</v>
      </c>
      <c r="K68" s="15">
        <f ca="1">RANK(Tabel2[[#This Row],[alea]],Tabel2[alea])</f>
        <v>14</v>
      </c>
    </row>
    <row r="69" spans="1:11" ht="25.9" customHeight="1" x14ac:dyDescent="0.25">
      <c r="A69" s="24">
        <v>68</v>
      </c>
      <c r="B69" s="15" t="s">
        <v>234</v>
      </c>
      <c r="C69" s="15" t="s">
        <v>378</v>
      </c>
      <c r="D69" s="15" t="s">
        <v>379</v>
      </c>
      <c r="E69" s="15">
        <f t="shared" si="5"/>
        <v>13.401</v>
      </c>
      <c r="F69" s="15">
        <v>13.401</v>
      </c>
      <c r="G69" s="15"/>
      <c r="H69" s="17"/>
      <c r="I69" s="33">
        <v>0</v>
      </c>
      <c r="J69" s="15">
        <f t="shared" ca="1" si="6"/>
        <v>0.97083021515008538</v>
      </c>
      <c r="K69" s="15">
        <f ca="1">RANK(Tabel2[[#This Row],[alea]],Tabel2[alea])</f>
        <v>4</v>
      </c>
    </row>
    <row r="70" spans="1:11" ht="25.9" customHeight="1" x14ac:dyDescent="0.25">
      <c r="A70" s="24">
        <v>69</v>
      </c>
      <c r="B70" s="15" t="s">
        <v>234</v>
      </c>
      <c r="C70" s="15" t="s">
        <v>380</v>
      </c>
      <c r="D70" s="15" t="s">
        <v>381</v>
      </c>
      <c r="E70" s="15">
        <f t="shared" si="5"/>
        <v>13.347</v>
      </c>
      <c r="F70" s="15">
        <v>13.347</v>
      </c>
      <c r="G70" s="15"/>
      <c r="H70" s="17"/>
      <c r="I70" s="33">
        <v>0</v>
      </c>
      <c r="J70" s="15">
        <f t="shared" ca="1" si="6"/>
        <v>0.23819539870613449</v>
      </c>
      <c r="K70" s="15">
        <f ca="1">RANK(Tabel2[[#This Row],[alea]],Tabel2[alea])</f>
        <v>52</v>
      </c>
    </row>
    <row r="71" spans="1:11" ht="25.9" customHeight="1" x14ac:dyDescent="0.25">
      <c r="A71" s="24">
        <v>70</v>
      </c>
      <c r="B71" s="15" t="s">
        <v>234</v>
      </c>
      <c r="C71" s="15" t="s">
        <v>382</v>
      </c>
      <c r="D71" s="15" t="s">
        <v>383</v>
      </c>
      <c r="E71" s="15">
        <f t="shared" si="5"/>
        <v>13.272</v>
      </c>
      <c r="F71" s="15">
        <v>13.272</v>
      </c>
      <c r="G71" s="15"/>
      <c r="H71" s="17"/>
      <c r="I71" s="33">
        <v>0</v>
      </c>
      <c r="J71" s="15">
        <f t="shared" ca="1" si="6"/>
        <v>0.92079424241710583</v>
      </c>
      <c r="K71" s="15">
        <f ca="1">RANK(Tabel2[[#This Row],[alea]],Tabel2[alea])</f>
        <v>10</v>
      </c>
    </row>
    <row r="72" spans="1:11" ht="25.9" customHeight="1" x14ac:dyDescent="0.25">
      <c r="A72" s="24">
        <v>71</v>
      </c>
      <c r="B72" s="15" t="s">
        <v>234</v>
      </c>
      <c r="C72" s="15" t="s">
        <v>384</v>
      </c>
      <c r="D72" s="15" t="s">
        <v>385</v>
      </c>
      <c r="E72" s="15">
        <f t="shared" si="5"/>
        <v>12.576000000000001</v>
      </c>
      <c r="F72" s="15">
        <v>12.576000000000001</v>
      </c>
      <c r="G72" s="15"/>
      <c r="H72" s="17"/>
      <c r="I72" s="33">
        <v>0</v>
      </c>
      <c r="J72" s="15">
        <f t="shared" ca="1" si="6"/>
        <v>0.30840570382724031</v>
      </c>
      <c r="K72" s="15">
        <f ca="1">RANK(Tabel2[[#This Row],[alea]],Tabel2[alea])</f>
        <v>49</v>
      </c>
    </row>
    <row r="73" spans="1:11" ht="25.9" customHeight="1" x14ac:dyDescent="0.25">
      <c r="A73" s="32">
        <v>72</v>
      </c>
      <c r="B73" s="24" t="s">
        <v>234</v>
      </c>
      <c r="C73" s="15" t="s">
        <v>386</v>
      </c>
      <c r="D73" s="15" t="s">
        <v>387</v>
      </c>
      <c r="E73" s="15">
        <f t="shared" si="5"/>
        <v>12.425000000000001</v>
      </c>
      <c r="F73" s="15">
        <v>12.425000000000001</v>
      </c>
      <c r="G73" s="15"/>
      <c r="H73" s="17"/>
      <c r="I73" s="33">
        <v>0</v>
      </c>
      <c r="J73" s="23">
        <f t="shared" ca="1" si="6"/>
        <v>0.83239098132676859</v>
      </c>
      <c r="K73" s="23">
        <f ca="1">RANK(Tabel2[[#This Row],[alea]],Tabel2[alea])</f>
        <v>12</v>
      </c>
    </row>
  </sheetData>
  <pageMargins left="0.70866141732283472" right="0.70866141732283472" top="0.74803149606299213" bottom="0.74803149606299213" header="0.31496062992125984" footer="0.31496062992125984"/>
  <pageSetup paperSize="8" scale="47" fitToHeight="0" orientation="landscape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J99"/>
  <sheetViews>
    <sheetView tabSelected="1" topLeftCell="A3" zoomScaleNormal="100" workbookViewId="0">
      <selection activeCell="D23" sqref="D23"/>
    </sheetView>
  </sheetViews>
  <sheetFormatPr defaultColWidth="11.5703125" defaultRowHeight="14.25" x14ac:dyDescent="0.2"/>
  <cols>
    <col min="1" max="1" width="9.5703125" style="2" customWidth="1"/>
    <col min="2" max="2" width="32.7109375" style="2" bestFit="1" customWidth="1"/>
    <col min="3" max="3" width="22.28515625" style="2" customWidth="1"/>
    <col min="4" max="4" width="24.5703125" style="2" customWidth="1"/>
    <col min="5" max="5" width="16.85546875" style="1" customWidth="1"/>
    <col min="6" max="6" width="14.5703125" style="50" bestFit="1" customWidth="1"/>
    <col min="7" max="7" width="7.28515625" style="49" bestFit="1" customWidth="1"/>
    <col min="8" max="8" width="10.85546875" style="49" bestFit="1" customWidth="1"/>
    <col min="9" max="9" width="9.5703125" style="40" bestFit="1" customWidth="1"/>
    <col min="10" max="10" width="10.7109375" style="40" bestFit="1" customWidth="1"/>
    <col min="11" max="16384" width="11.5703125" style="2"/>
  </cols>
  <sheetData>
    <row r="1" spans="1:10" ht="15.75" x14ac:dyDescent="0.25">
      <c r="F1" s="48"/>
    </row>
    <row r="2" spans="1:10" ht="15.75" x14ac:dyDescent="0.25">
      <c r="F2" s="48"/>
    </row>
    <row r="4" spans="1:10" ht="15.75" x14ac:dyDescent="0.25">
      <c r="A4" s="12" t="s">
        <v>33</v>
      </c>
      <c r="B4" s="12"/>
      <c r="C4" s="12"/>
      <c r="D4" s="12"/>
      <c r="E4" s="12"/>
      <c r="F4" s="12"/>
    </row>
    <row r="5" spans="1:10" ht="15.4" customHeight="1" x14ac:dyDescent="0.2">
      <c r="A5" s="13"/>
      <c r="B5" s="13"/>
      <c r="C5" s="13"/>
      <c r="D5" s="13"/>
      <c r="E5" s="13"/>
      <c r="F5" s="13"/>
    </row>
    <row r="6" spans="1:10" ht="15.75" x14ac:dyDescent="0.25">
      <c r="C6" s="3"/>
    </row>
    <row r="7" spans="1:10" ht="28.9" customHeight="1" x14ac:dyDescent="0.25">
      <c r="A7" s="10" t="s">
        <v>28</v>
      </c>
      <c r="B7" s="1"/>
      <c r="C7" s="1"/>
      <c r="D7" s="10" t="s">
        <v>21</v>
      </c>
      <c r="E7" s="10"/>
      <c r="F7" s="51"/>
    </row>
    <row r="8" spans="1:10" ht="28.9" customHeight="1" x14ac:dyDescent="0.25">
      <c r="A8" s="10" t="s">
        <v>22</v>
      </c>
      <c r="B8" s="10"/>
      <c r="C8" s="10"/>
      <c r="D8" s="10" t="s">
        <v>23</v>
      </c>
      <c r="E8" s="10"/>
      <c r="F8" s="51"/>
    </row>
    <row r="9" spans="1:10" ht="28.9" customHeight="1" x14ac:dyDescent="0.25">
      <c r="A9" s="1" t="s">
        <v>24</v>
      </c>
      <c r="B9" s="1"/>
      <c r="C9" s="1"/>
      <c r="D9" s="9" t="s">
        <v>25</v>
      </c>
      <c r="E9" s="9"/>
      <c r="F9" s="52"/>
    </row>
    <row r="10" spans="1:10" ht="27.95" customHeight="1" x14ac:dyDescent="0.25">
      <c r="A10" s="10" t="s">
        <v>26</v>
      </c>
      <c r="B10" s="10"/>
      <c r="C10" s="10"/>
      <c r="D10" s="11" t="s">
        <v>27</v>
      </c>
      <c r="E10" s="11"/>
      <c r="F10" s="53"/>
    </row>
    <row r="12" spans="1:10" s="4" customFormat="1" ht="26.65" customHeight="1" x14ac:dyDescent="0.25">
      <c r="A12" s="27" t="s">
        <v>12</v>
      </c>
      <c r="B12" s="28" t="s">
        <v>13</v>
      </c>
      <c r="C12" s="28" t="s">
        <v>14</v>
      </c>
      <c r="D12" s="28" t="s">
        <v>15</v>
      </c>
      <c r="E12" s="29" t="s">
        <v>0</v>
      </c>
      <c r="F12" s="47" t="s">
        <v>11</v>
      </c>
      <c r="G12" s="39" t="s">
        <v>390</v>
      </c>
      <c r="H12" s="39" t="s">
        <v>391</v>
      </c>
      <c r="I12" s="41" t="s">
        <v>392</v>
      </c>
      <c r="J12" s="41" t="s">
        <v>393</v>
      </c>
    </row>
    <row r="13" spans="1:10" ht="16.7" customHeight="1" x14ac:dyDescent="0.2">
      <c r="A13" s="25" t="s">
        <v>34</v>
      </c>
      <c r="B13" s="8" t="s">
        <v>106</v>
      </c>
      <c r="C13" s="8" t="s">
        <v>178</v>
      </c>
      <c r="D13" s="8" t="s">
        <v>181</v>
      </c>
      <c r="E13" s="42" t="s">
        <v>17</v>
      </c>
      <c r="F13" s="55">
        <f ca="1">MATCH(ROW()-12,Tabel2[rank],0)</f>
        <v>35</v>
      </c>
      <c r="G13" s="56" t="str" cm="1">
        <f t="array" aca="1" ref="G13" ca="1">INDEX(Tabel2[Nom],postes!$F13)</f>
        <v>NOM 35</v>
      </c>
      <c r="H13" s="56" t="str" cm="1">
        <f t="array" aca="1" ref="H13" ca="1">INDEX(Tabel2[Prénom],postes!$F13)</f>
        <v>PRENOM 35</v>
      </c>
      <c r="I13" s="57" cm="1">
        <f t="array" aca="1" ref="I13" ca="1">INDEX(Tabel2[Barème],postes!$F13)</f>
        <v>15.316000000000001</v>
      </c>
      <c r="J13" s="57" cm="1">
        <f t="array" aca="1" ref="J13" ca="1">INDEX(Tabel2[MOYENNE M1],postes!$F13)</f>
        <v>15.316000000000001</v>
      </c>
    </row>
    <row r="14" spans="1:10" ht="16.7" customHeight="1" x14ac:dyDescent="0.2">
      <c r="A14" s="25" t="s">
        <v>35</v>
      </c>
      <c r="B14" s="8" t="s">
        <v>107</v>
      </c>
      <c r="C14" s="8" t="s">
        <v>178</v>
      </c>
      <c r="D14" s="8" t="s">
        <v>181</v>
      </c>
      <c r="E14" s="43" t="s">
        <v>20</v>
      </c>
      <c r="F14" s="55">
        <f ca="1">MATCH(ROW()-12,Tabel2[rank],0)</f>
        <v>32</v>
      </c>
      <c r="G14" s="58" t="str" cm="1">
        <f t="array" aca="1" ref="G14" ca="1">INDEX(Tabel2[Nom],postes!$F14)</f>
        <v>NOM 32</v>
      </c>
      <c r="H14" s="58" t="str" cm="1">
        <f t="array" aca="1" ref="H14" ca="1">INDEX(Tabel2[Prénom],postes!$F14)</f>
        <v>PRENOM 32</v>
      </c>
      <c r="I14" s="59" cm="1">
        <f t="array" aca="1" ref="I14" ca="1">INDEX(Tabel2[Barème],postes!$F14)</f>
        <v>15.420999999999999</v>
      </c>
      <c r="J14" s="59" cm="1">
        <f t="array" aca="1" ref="J14" ca="1">INDEX(Tabel2[MOYENNE M1],postes!$F14)</f>
        <v>13.420999999999999</v>
      </c>
    </row>
    <row r="15" spans="1:10" ht="16.7" customHeight="1" x14ac:dyDescent="0.2">
      <c r="A15" s="25" t="s">
        <v>36</v>
      </c>
      <c r="B15" s="8" t="s">
        <v>108</v>
      </c>
      <c r="C15" s="8" t="s">
        <v>178</v>
      </c>
      <c r="D15" s="8" t="s">
        <v>181</v>
      </c>
      <c r="E15" s="42" t="s">
        <v>1</v>
      </c>
      <c r="F15" s="55">
        <f ca="1">MATCH(ROW()-12,Tabel2[rank],0)</f>
        <v>39</v>
      </c>
      <c r="G15" s="58" t="str" cm="1">
        <f t="array" aca="1" ref="G15" ca="1">INDEX(Tabel2[Nom],postes!$F15)</f>
        <v>NOM 39</v>
      </c>
      <c r="H15" s="58" t="str" cm="1">
        <f t="array" aca="1" ref="H15" ca="1">INDEX(Tabel2[Prénom],postes!$F15)</f>
        <v>PRENOM 39</v>
      </c>
      <c r="I15" s="59" cm="1">
        <f t="array" aca="1" ref="I15" ca="1">INDEX(Tabel2[Barème],postes!$F15)</f>
        <v>14.865</v>
      </c>
      <c r="J15" s="59" cm="1">
        <f t="array" aca="1" ref="J15" ca="1">INDEX(Tabel2[MOYENNE M1],postes!$F15)</f>
        <v>12.865</v>
      </c>
    </row>
    <row r="16" spans="1:10" ht="16.7" customHeight="1" x14ac:dyDescent="0.2">
      <c r="A16" s="25" t="s">
        <v>37</v>
      </c>
      <c r="B16" s="8" t="s">
        <v>109</v>
      </c>
      <c r="C16" s="8" t="s">
        <v>178</v>
      </c>
      <c r="D16" s="8" t="s">
        <v>181</v>
      </c>
      <c r="E16" s="42" t="s">
        <v>29</v>
      </c>
      <c r="F16" s="55">
        <f ca="1">MATCH(ROW()-12,Tabel2[rank],0)</f>
        <v>68</v>
      </c>
      <c r="G16" s="58" t="str" cm="1">
        <f t="array" aca="1" ref="G16" ca="1">INDEX(Tabel2[Nom],postes!$F16)</f>
        <v>NOM 68</v>
      </c>
      <c r="H16" s="58" t="str" cm="1">
        <f t="array" aca="1" ref="H16" ca="1">INDEX(Tabel2[Prénom],postes!$F16)</f>
        <v>PRENOM 68</v>
      </c>
      <c r="I16" s="59" cm="1">
        <f t="array" aca="1" ref="I16" ca="1">INDEX(Tabel2[Barème],postes!$F16)</f>
        <v>13.401</v>
      </c>
      <c r="J16" s="59" cm="1">
        <f t="array" aca="1" ref="J16" ca="1">INDEX(Tabel2[MOYENNE M1],postes!$F16)</f>
        <v>13.401</v>
      </c>
    </row>
    <row r="17" spans="1:10" ht="16.7" customHeight="1" x14ac:dyDescent="0.2">
      <c r="A17" s="25" t="s">
        <v>38</v>
      </c>
      <c r="B17" s="8" t="s">
        <v>110</v>
      </c>
      <c r="C17" s="8" t="s">
        <v>179</v>
      </c>
      <c r="D17" s="8" t="s">
        <v>181</v>
      </c>
      <c r="E17" s="42" t="s">
        <v>10</v>
      </c>
      <c r="F17" s="55">
        <f ca="1">MATCH(ROW()-12,Tabel2[rank],0)</f>
        <v>50</v>
      </c>
      <c r="G17" s="58" t="str" cm="1">
        <f t="array" aca="1" ref="G17" ca="1">INDEX(Tabel2[Nom],postes!$F17)</f>
        <v>NOM 50</v>
      </c>
      <c r="H17" s="58" t="str" cm="1">
        <f t="array" aca="1" ref="H17" ca="1">INDEX(Tabel2[Prénom],postes!$F17)</f>
        <v>PRENOM 50</v>
      </c>
      <c r="I17" s="59" cm="1">
        <f t="array" aca="1" ref="I17" ca="1">INDEX(Tabel2[Barème],postes!$F17)</f>
        <v>14.365</v>
      </c>
      <c r="J17" s="59" cm="1">
        <f t="array" aca="1" ref="J17" ca="1">INDEX(Tabel2[MOYENNE M1],postes!$F17)</f>
        <v>12.365</v>
      </c>
    </row>
    <row r="18" spans="1:10" ht="16.7" customHeight="1" x14ac:dyDescent="0.2">
      <c r="A18" s="25" t="s">
        <v>39</v>
      </c>
      <c r="B18" s="8" t="s">
        <v>111</v>
      </c>
      <c r="C18" s="8" t="s">
        <v>180</v>
      </c>
      <c r="D18" s="8" t="s">
        <v>182</v>
      </c>
      <c r="E18" s="42" t="s">
        <v>3</v>
      </c>
      <c r="F18" s="55">
        <f ca="1">MATCH(ROW()-12,Tabel2[rank],0)</f>
        <v>41</v>
      </c>
      <c r="G18" s="58" t="str" cm="1">
        <f t="array" aca="1" ref="G18" ca="1">INDEX(Tabel2[Nom],postes!$F18)</f>
        <v>NOM 41</v>
      </c>
      <c r="H18" s="58" t="str" cm="1">
        <f t="array" aca="1" ref="H18" ca="1">INDEX(Tabel2[Prénom],postes!$F18)</f>
        <v>PRENOM 41</v>
      </c>
      <c r="I18" s="59" cm="1">
        <f t="array" aca="1" ref="I18" ca="1">INDEX(Tabel2[Barème],postes!$F18)</f>
        <v>14.753</v>
      </c>
      <c r="J18" s="59" cm="1">
        <f t="array" aca="1" ref="J18" ca="1">INDEX(Tabel2[MOYENNE M1],postes!$F18)</f>
        <v>14.753</v>
      </c>
    </row>
    <row r="19" spans="1:10" ht="16.7" customHeight="1" x14ac:dyDescent="0.2">
      <c r="A19" s="25" t="s">
        <v>40</v>
      </c>
      <c r="B19" s="8" t="s">
        <v>112</v>
      </c>
      <c r="C19" s="8" t="s">
        <v>180</v>
      </c>
      <c r="D19" s="8" t="s">
        <v>182</v>
      </c>
      <c r="E19" s="42" t="s">
        <v>1</v>
      </c>
      <c r="F19" s="55">
        <f ca="1">MATCH(ROW()-12,Tabel2[rank],0)</f>
        <v>44</v>
      </c>
      <c r="G19" s="58" t="str" cm="1">
        <f t="array" aca="1" ref="G19" ca="1">INDEX(Tabel2[Nom],postes!$F19)</f>
        <v>NOM 44</v>
      </c>
      <c r="H19" s="58" t="str" cm="1">
        <f t="array" aca="1" ref="H19" ca="1">INDEX(Tabel2[Prénom],postes!$F19)</f>
        <v>PRENOM 44</v>
      </c>
      <c r="I19" s="59" cm="1">
        <f t="array" aca="1" ref="I19" ca="1">INDEX(Tabel2[Barème],postes!$F19)</f>
        <v>14.663</v>
      </c>
      <c r="J19" s="59" cm="1">
        <f t="array" aca="1" ref="J19" ca="1">INDEX(Tabel2[MOYENNE M1],postes!$F19)</f>
        <v>14.663</v>
      </c>
    </row>
    <row r="20" spans="1:10" ht="16.7" customHeight="1" x14ac:dyDescent="0.2">
      <c r="A20" s="25" t="s">
        <v>41</v>
      </c>
      <c r="B20" s="8" t="s">
        <v>113</v>
      </c>
      <c r="C20" s="8" t="s">
        <v>180</v>
      </c>
      <c r="D20" s="8" t="s">
        <v>182</v>
      </c>
      <c r="E20" s="42" t="s">
        <v>1</v>
      </c>
      <c r="F20" s="55">
        <f ca="1">MATCH(ROW()-12,Tabel2[rank],0)</f>
        <v>36</v>
      </c>
      <c r="G20" s="58" t="str" cm="1">
        <f t="array" aca="1" ref="G20" ca="1">INDEX(Tabel2[Nom],postes!$F20)</f>
        <v>NOM 36</v>
      </c>
      <c r="H20" s="58" t="str" cm="1">
        <f t="array" aca="1" ref="H20" ca="1">INDEX(Tabel2[Prénom],postes!$F20)</f>
        <v>PRENOM 36</v>
      </c>
      <c r="I20" s="59" cm="1">
        <f t="array" aca="1" ref="I20" ca="1">INDEX(Tabel2[Barème],postes!$F20)</f>
        <v>15.167999999999999</v>
      </c>
      <c r="J20" s="59" cm="1">
        <f t="array" aca="1" ref="J20" ca="1">INDEX(Tabel2[MOYENNE M1],postes!$F20)</f>
        <v>15.167999999999999</v>
      </c>
    </row>
    <row r="21" spans="1:10" ht="16.7" customHeight="1" x14ac:dyDescent="0.2">
      <c r="A21" s="25" t="s">
        <v>42</v>
      </c>
      <c r="B21" s="8" t="s">
        <v>114</v>
      </c>
      <c r="C21" s="8" t="s">
        <v>180</v>
      </c>
      <c r="D21" s="8" t="s">
        <v>182</v>
      </c>
      <c r="E21" s="42" t="s">
        <v>3</v>
      </c>
      <c r="F21" s="55">
        <f ca="1">MATCH(ROW()-12,Tabel2[rank],0)</f>
        <v>8</v>
      </c>
      <c r="G21" s="58" t="str" cm="1">
        <f t="array" aca="1" ref="G21" ca="1">INDEX(Tabel2[Nom],postes!$F21)</f>
        <v>NOM 8</v>
      </c>
      <c r="H21" s="58" t="str" cm="1">
        <f t="array" aca="1" ref="H21" ca="1">INDEX(Tabel2[Prénom],postes!$F21)</f>
        <v>PRENOM 8</v>
      </c>
      <c r="I21" s="59" cm="1">
        <f t="array" aca="1" ref="I21" ca="1">INDEX(Tabel2[Barème],postes!$F21)</f>
        <v>16.870999999999999</v>
      </c>
      <c r="J21" s="59" cm="1">
        <f t="array" aca="1" ref="J21" ca="1">INDEX(Tabel2[MOYENNE M1],postes!$F21)</f>
        <v>14.871</v>
      </c>
    </row>
    <row r="22" spans="1:10" ht="16.7" customHeight="1" x14ac:dyDescent="0.2">
      <c r="A22" s="25" t="s">
        <v>43</v>
      </c>
      <c r="B22" s="8" t="s">
        <v>115</v>
      </c>
      <c r="C22" s="8" t="s">
        <v>183</v>
      </c>
      <c r="D22" s="8" t="s">
        <v>182</v>
      </c>
      <c r="E22" s="42" t="s">
        <v>16</v>
      </c>
      <c r="F22" s="55">
        <f ca="1">MATCH(ROW()-12,Tabel2[rank],0)</f>
        <v>70</v>
      </c>
      <c r="G22" s="58" t="str" cm="1">
        <f t="array" aca="1" ref="G22" ca="1">INDEX(Tabel2[Nom],postes!$F22)</f>
        <v>NOM 70</v>
      </c>
      <c r="H22" s="58" t="str" cm="1">
        <f t="array" aca="1" ref="H22" ca="1">INDEX(Tabel2[Prénom],postes!$F22)</f>
        <v>PRENOM 70</v>
      </c>
      <c r="I22" s="59" cm="1">
        <f t="array" aca="1" ref="I22" ca="1">INDEX(Tabel2[Barème],postes!$F22)</f>
        <v>13.272</v>
      </c>
      <c r="J22" s="59" cm="1">
        <f t="array" aca="1" ref="J22" ca="1">INDEX(Tabel2[MOYENNE M1],postes!$F22)</f>
        <v>13.272</v>
      </c>
    </row>
    <row r="23" spans="1:10" ht="16.7" customHeight="1" x14ac:dyDescent="0.2">
      <c r="A23" s="25" t="s">
        <v>44</v>
      </c>
      <c r="B23" s="8" t="s">
        <v>116</v>
      </c>
      <c r="C23" s="8" t="s">
        <v>183</v>
      </c>
      <c r="D23" s="8" t="s">
        <v>182</v>
      </c>
      <c r="E23" s="42" t="s">
        <v>10</v>
      </c>
      <c r="F23" s="55">
        <f ca="1">MATCH(ROW()-12,Tabel2[rank],0)</f>
        <v>28</v>
      </c>
      <c r="G23" s="58" t="str" cm="1">
        <f t="array" aca="1" ref="G23" ca="1">INDEX(Tabel2[Nom],postes!$F23)</f>
        <v>NOM 28</v>
      </c>
      <c r="H23" s="58" t="str" cm="1">
        <f t="array" aca="1" ref="H23" ca="1">INDEX(Tabel2[Prénom],postes!$F23)</f>
        <v>PRENOM 28</v>
      </c>
      <c r="I23" s="59" cm="1">
        <f t="array" aca="1" ref="I23" ca="1">INDEX(Tabel2[Barème],postes!$F23)</f>
        <v>15.579000000000001</v>
      </c>
      <c r="J23" s="59" cm="1">
        <f t="array" aca="1" ref="J23" ca="1">INDEX(Tabel2[MOYENNE M1],postes!$F23)</f>
        <v>13.579000000000001</v>
      </c>
    </row>
    <row r="24" spans="1:10" ht="16.7" customHeight="1" x14ac:dyDescent="0.2">
      <c r="A24" s="25" t="s">
        <v>45</v>
      </c>
      <c r="B24" s="8" t="s">
        <v>117</v>
      </c>
      <c r="C24" s="8" t="s">
        <v>183</v>
      </c>
      <c r="D24" s="8" t="s">
        <v>182</v>
      </c>
      <c r="E24" s="42" t="s">
        <v>7</v>
      </c>
      <c r="F24" s="55">
        <f ca="1">MATCH(ROW()-12,Tabel2[rank],0)</f>
        <v>72</v>
      </c>
      <c r="G24" s="58" t="str" cm="1">
        <f t="array" aca="1" ref="G24" ca="1">INDEX(Tabel2[Nom],postes!$F24)</f>
        <v>NOM 72</v>
      </c>
      <c r="H24" s="58" t="str" cm="1">
        <f t="array" aca="1" ref="H24" ca="1">INDEX(Tabel2[Prénom],postes!$F24)</f>
        <v>PRENOM 72</v>
      </c>
      <c r="I24" s="59" cm="1">
        <f t="array" aca="1" ref="I24" ca="1">INDEX(Tabel2[Barème],postes!$F24)</f>
        <v>12.425000000000001</v>
      </c>
      <c r="J24" s="59" cm="1">
        <f t="array" aca="1" ref="J24" ca="1">INDEX(Tabel2[MOYENNE M1],postes!$F24)</f>
        <v>12.425000000000001</v>
      </c>
    </row>
    <row r="25" spans="1:10" ht="16.7" customHeight="1" x14ac:dyDescent="0.2">
      <c r="A25" s="25" t="s">
        <v>46</v>
      </c>
      <c r="B25" s="8" t="s">
        <v>118</v>
      </c>
      <c r="C25" s="8" t="s">
        <v>183</v>
      </c>
      <c r="D25" s="8" t="s">
        <v>182</v>
      </c>
      <c r="E25" s="42" t="s">
        <v>16</v>
      </c>
      <c r="F25" s="55">
        <f ca="1">MATCH(ROW()-12,Tabel2[rank],0)</f>
        <v>33</v>
      </c>
      <c r="G25" s="58" t="str" cm="1">
        <f t="array" aca="1" ref="G25" ca="1">INDEX(Tabel2[Nom],postes!$F25)</f>
        <v>NOM 33</v>
      </c>
      <c r="H25" s="58" t="str" cm="1">
        <f t="array" aca="1" ref="H25" ca="1">INDEX(Tabel2[Prénom],postes!$F25)</f>
        <v>PRENOM 33</v>
      </c>
      <c r="I25" s="59" cm="1">
        <f t="array" aca="1" ref="I25" ca="1">INDEX(Tabel2[Barème],postes!$F25)</f>
        <v>15.38</v>
      </c>
      <c r="J25" s="59" cm="1">
        <f t="array" aca="1" ref="J25" ca="1">INDEX(Tabel2[MOYENNE M1],postes!$F25)</f>
        <v>15.38</v>
      </c>
    </row>
    <row r="26" spans="1:10" ht="16.7" customHeight="1" x14ac:dyDescent="0.2">
      <c r="A26" s="25" t="s">
        <v>47</v>
      </c>
      <c r="B26" s="8" t="s">
        <v>119</v>
      </c>
      <c r="C26" s="8" t="s">
        <v>183</v>
      </c>
      <c r="D26" s="8" t="s">
        <v>182</v>
      </c>
      <c r="E26" s="42" t="s">
        <v>1</v>
      </c>
      <c r="F26" s="55">
        <f ca="1">MATCH(ROW()-12,Tabel2[rank],0)</f>
        <v>67</v>
      </c>
      <c r="G26" s="58" t="str" cm="1">
        <f t="array" aca="1" ref="G26" ca="1">INDEX(Tabel2[Nom],postes!$F26)</f>
        <v>NOM 67</v>
      </c>
      <c r="H26" s="58" t="str" cm="1">
        <f t="array" aca="1" ref="H26" ca="1">INDEX(Tabel2[Prénom],postes!$F26)</f>
        <v>PRENOM 67</v>
      </c>
      <c r="I26" s="59" cm="1">
        <f t="array" aca="1" ref="I26" ca="1">INDEX(Tabel2[Barème],postes!$F26)</f>
        <v>13.465</v>
      </c>
      <c r="J26" s="59" cm="1">
        <f t="array" aca="1" ref="J26" ca="1">INDEX(Tabel2[MOYENNE M1],postes!$F26)</f>
        <v>13.465</v>
      </c>
    </row>
    <row r="27" spans="1:10" ht="16.7" customHeight="1" x14ac:dyDescent="0.2">
      <c r="A27" s="25" t="s">
        <v>48</v>
      </c>
      <c r="B27" s="8" t="s">
        <v>120</v>
      </c>
      <c r="C27" s="8" t="s">
        <v>184</v>
      </c>
      <c r="D27" s="8" t="s">
        <v>209</v>
      </c>
      <c r="E27" s="42" t="s">
        <v>1</v>
      </c>
      <c r="F27" s="55">
        <f ca="1">MATCH(ROW()-12,Tabel2[rank],0)</f>
        <v>20</v>
      </c>
      <c r="G27" s="58" t="str" cm="1">
        <f t="array" aca="1" ref="G27" ca="1">INDEX(Tabel2[Nom],postes!$F27)</f>
        <v>NOM 20</v>
      </c>
      <c r="H27" s="58" t="str" cm="1">
        <f t="array" aca="1" ref="H27" ca="1">INDEX(Tabel2[Prénom],postes!$F27)</f>
        <v>PRENOM 20</v>
      </c>
      <c r="I27" s="59" cm="1">
        <f t="array" aca="1" ref="I27" ca="1">INDEX(Tabel2[Barème],postes!$F27)</f>
        <v>15.968999999999999</v>
      </c>
      <c r="J27" s="59" cm="1">
        <f t="array" aca="1" ref="J27" ca="1">INDEX(Tabel2[MOYENNE M1],postes!$F27)</f>
        <v>13.968999999999999</v>
      </c>
    </row>
    <row r="28" spans="1:10" ht="16.7" customHeight="1" x14ac:dyDescent="0.2">
      <c r="A28" s="25" t="s">
        <v>49</v>
      </c>
      <c r="B28" s="8" t="s">
        <v>121</v>
      </c>
      <c r="C28" s="8" t="s">
        <v>184</v>
      </c>
      <c r="D28" s="8" t="s">
        <v>209</v>
      </c>
      <c r="E28" s="42" t="s">
        <v>7</v>
      </c>
      <c r="F28" s="55">
        <f ca="1">MATCH(ROW()-12,Tabel2[rank],0)</f>
        <v>11</v>
      </c>
      <c r="G28" s="58" t="str" cm="1">
        <f t="array" aca="1" ref="G28" ca="1">INDEX(Tabel2[Nom],postes!$F28)</f>
        <v>NOM 11</v>
      </c>
      <c r="H28" s="58" t="str" cm="1">
        <f t="array" aca="1" ref="H28" ca="1">INDEX(Tabel2[Prénom],postes!$F28)</f>
        <v>PRENOM 11</v>
      </c>
      <c r="I28" s="59" cm="1">
        <f t="array" aca="1" ref="I28" ca="1">INDEX(Tabel2[Barème],postes!$F28)</f>
        <v>16.649999999999999</v>
      </c>
      <c r="J28" s="59" cm="1">
        <f t="array" aca="1" ref="J28" ca="1">INDEX(Tabel2[MOYENNE M1],postes!$F28)</f>
        <v>14.65</v>
      </c>
    </row>
    <row r="29" spans="1:10" ht="16.7" customHeight="1" x14ac:dyDescent="0.2">
      <c r="A29" s="25" t="s">
        <v>50</v>
      </c>
      <c r="B29" s="8" t="s">
        <v>122</v>
      </c>
      <c r="C29" s="8" t="s">
        <v>184</v>
      </c>
      <c r="D29" s="8" t="s">
        <v>209</v>
      </c>
      <c r="E29" s="42" t="s">
        <v>16</v>
      </c>
      <c r="F29" s="55">
        <f ca="1">MATCH(ROW()-12,Tabel2[rank],0)</f>
        <v>40</v>
      </c>
      <c r="G29" s="58" t="str" cm="1">
        <f t="array" aca="1" ref="G29" ca="1">INDEX(Tabel2[Nom],postes!$F29)</f>
        <v>NOM 40</v>
      </c>
      <c r="H29" s="58" t="str" cm="1">
        <f t="array" aca="1" ref="H29" ca="1">INDEX(Tabel2[Prénom],postes!$F29)</f>
        <v>PRENOM 40</v>
      </c>
      <c r="I29" s="59" cm="1">
        <f t="array" aca="1" ref="I29" ca="1">INDEX(Tabel2[Barème],postes!$F29)</f>
        <v>14.835000000000001</v>
      </c>
      <c r="J29" s="59" cm="1">
        <f t="array" aca="1" ref="J29" ca="1">INDEX(Tabel2[MOYENNE M1],postes!$F29)</f>
        <v>14.835000000000001</v>
      </c>
    </row>
    <row r="30" spans="1:10" ht="16.7" customHeight="1" x14ac:dyDescent="0.2">
      <c r="A30" s="25" t="s">
        <v>51</v>
      </c>
      <c r="B30" s="8" t="s">
        <v>123</v>
      </c>
      <c r="C30" s="8" t="s">
        <v>185</v>
      </c>
      <c r="D30" s="8" t="s">
        <v>210</v>
      </c>
      <c r="E30" s="42" t="s">
        <v>9</v>
      </c>
      <c r="F30" s="55">
        <f ca="1">MATCH(ROW()-12,Tabel2[rank],0)</f>
        <v>29</v>
      </c>
      <c r="G30" s="58" t="str" cm="1">
        <f t="array" aca="1" ref="G30" ca="1">INDEX(Tabel2[Nom],postes!$F30)</f>
        <v>NOM 29</v>
      </c>
      <c r="H30" s="58" t="str" cm="1">
        <f t="array" aca="1" ref="H30" ca="1">INDEX(Tabel2[Prénom],postes!$F30)</f>
        <v>PRENOM 29</v>
      </c>
      <c r="I30" s="59" cm="1">
        <f t="array" aca="1" ref="I30" ca="1">INDEX(Tabel2[Barème],postes!$F30)</f>
        <v>15.565</v>
      </c>
      <c r="J30" s="59" cm="1">
        <f t="array" aca="1" ref="J30" ca="1">INDEX(Tabel2[MOYENNE M1],postes!$F30)</f>
        <v>13.565</v>
      </c>
    </row>
    <row r="31" spans="1:10" ht="16.7" customHeight="1" x14ac:dyDescent="0.2">
      <c r="A31" s="25" t="s">
        <v>52</v>
      </c>
      <c r="B31" s="8" t="s">
        <v>124</v>
      </c>
      <c r="C31" s="8" t="s">
        <v>186</v>
      </c>
      <c r="D31" s="8" t="s">
        <v>210</v>
      </c>
      <c r="E31" s="42" t="s">
        <v>9</v>
      </c>
      <c r="F31" s="55">
        <f ca="1">MATCH(ROW()-12,Tabel2[rank],0)</f>
        <v>31</v>
      </c>
      <c r="G31" s="58" t="str" cm="1">
        <f t="array" aca="1" ref="G31" ca="1">INDEX(Tabel2[Nom],postes!$F31)</f>
        <v>NOM 31</v>
      </c>
      <c r="H31" s="58" t="str" cm="1">
        <f t="array" aca="1" ref="H31" ca="1">INDEX(Tabel2[Prénom],postes!$F31)</f>
        <v>PRENOM 31</v>
      </c>
      <c r="I31" s="59" cm="1">
        <f t="array" aca="1" ref="I31" ca="1">INDEX(Tabel2[Barème],postes!$F31)</f>
        <v>15.478</v>
      </c>
      <c r="J31" s="59" cm="1">
        <f t="array" aca="1" ref="J31" ca="1">INDEX(Tabel2[MOYENNE M1],postes!$F31)</f>
        <v>13.478</v>
      </c>
    </row>
    <row r="32" spans="1:10" ht="16.7" customHeight="1" x14ac:dyDescent="0.2">
      <c r="A32" s="25" t="s">
        <v>53</v>
      </c>
      <c r="B32" s="8" t="s">
        <v>125</v>
      </c>
      <c r="C32" s="8" t="s">
        <v>187</v>
      </c>
      <c r="D32" s="8" t="s">
        <v>211</v>
      </c>
      <c r="E32" s="42" t="s">
        <v>8</v>
      </c>
      <c r="F32" s="55">
        <f ca="1">MATCH(ROW()-12,Tabel2[rank],0)</f>
        <v>43</v>
      </c>
      <c r="G32" s="58" t="str" cm="1">
        <f t="array" aca="1" ref="G32" ca="1">INDEX(Tabel2[Nom],postes!$F32)</f>
        <v>NOM 43</v>
      </c>
      <c r="H32" s="58" t="str" cm="1">
        <f t="array" aca="1" ref="H32" ca="1">INDEX(Tabel2[Prénom],postes!$F32)</f>
        <v>PRENOM 43</v>
      </c>
      <c r="I32" s="59" cm="1">
        <f t="array" aca="1" ref="I32" ca="1">INDEX(Tabel2[Barème],postes!$F32)</f>
        <v>14.670999999999999</v>
      </c>
      <c r="J32" s="59" cm="1">
        <f t="array" aca="1" ref="J32" ca="1">INDEX(Tabel2[MOYENNE M1],postes!$F32)</f>
        <v>14.670999999999999</v>
      </c>
    </row>
    <row r="33" spans="1:10" ht="16.7" customHeight="1" x14ac:dyDescent="0.2">
      <c r="A33" s="25" t="s">
        <v>54</v>
      </c>
      <c r="B33" s="8" t="s">
        <v>126</v>
      </c>
      <c r="C33" s="8" t="s">
        <v>187</v>
      </c>
      <c r="D33" s="8" t="s">
        <v>211</v>
      </c>
      <c r="E33" s="42" t="s">
        <v>8</v>
      </c>
      <c r="F33" s="55">
        <f ca="1">MATCH(ROW()-12,Tabel2[rank],0)</f>
        <v>17</v>
      </c>
      <c r="G33" s="58" t="str" cm="1">
        <f t="array" aca="1" ref="G33" ca="1">INDEX(Tabel2[Nom],postes!$F33)</f>
        <v>NOM 17</v>
      </c>
      <c r="H33" s="58" t="str" cm="1">
        <f t="array" aca="1" ref="H33" ca="1">INDEX(Tabel2[Prénom],postes!$F33)</f>
        <v>PRENOM 17</v>
      </c>
      <c r="I33" s="59" cm="1">
        <f t="array" aca="1" ref="I33" ca="1">INDEX(Tabel2[Barème],postes!$F33)</f>
        <v>16.201999999999998</v>
      </c>
      <c r="J33" s="59" cm="1">
        <f t="array" aca="1" ref="J33" ca="1">INDEX(Tabel2[MOYENNE M1],postes!$F33)</f>
        <v>14.202</v>
      </c>
    </row>
    <row r="34" spans="1:10" ht="16.7" customHeight="1" x14ac:dyDescent="0.2">
      <c r="A34" s="25" t="s">
        <v>55</v>
      </c>
      <c r="B34" s="8" t="s">
        <v>127</v>
      </c>
      <c r="C34" s="8" t="s">
        <v>187</v>
      </c>
      <c r="D34" s="8" t="s">
        <v>211</v>
      </c>
      <c r="E34" s="43" t="s">
        <v>20</v>
      </c>
      <c r="F34" s="55">
        <f ca="1">MATCH(ROW()-12,Tabel2[rank],0)</f>
        <v>58</v>
      </c>
      <c r="G34" s="58" t="str" cm="1">
        <f t="array" aca="1" ref="G34" ca="1">INDEX(Tabel2[Nom],postes!$F34)</f>
        <v>NOM 58</v>
      </c>
      <c r="H34" s="58" t="str" cm="1">
        <f t="array" aca="1" ref="H34" ca="1">INDEX(Tabel2[Prénom],postes!$F34)</f>
        <v>PRENOM 58</v>
      </c>
      <c r="I34" s="59" cm="1">
        <f t="array" aca="1" ref="I34" ca="1">INDEX(Tabel2[Barème],postes!$F34)</f>
        <v>14.115</v>
      </c>
      <c r="J34" s="59" cm="1">
        <f t="array" aca="1" ref="J34" ca="1">INDEX(Tabel2[MOYENNE M1],postes!$F34)</f>
        <v>14.115</v>
      </c>
    </row>
    <row r="35" spans="1:10" ht="16.7" customHeight="1" x14ac:dyDescent="0.2">
      <c r="A35" s="25" t="s">
        <v>56</v>
      </c>
      <c r="B35" s="8" t="s">
        <v>128</v>
      </c>
      <c r="C35" s="8" t="s">
        <v>187</v>
      </c>
      <c r="D35" s="8" t="s">
        <v>211</v>
      </c>
      <c r="E35" s="42" t="s">
        <v>2</v>
      </c>
      <c r="F35" s="55">
        <f ca="1">MATCH(ROW()-12,Tabel2[rank],0)</f>
        <v>10</v>
      </c>
      <c r="G35" s="58" t="str" cm="1">
        <f t="array" aca="1" ref="G35" ca="1">INDEX(Tabel2[Nom],postes!$F35)</f>
        <v>NOM 10</v>
      </c>
      <c r="H35" s="58" t="str" cm="1">
        <f t="array" aca="1" ref="H35" ca="1">INDEX(Tabel2[Prénom],postes!$F35)</f>
        <v>PRENOM 10</v>
      </c>
      <c r="I35" s="59" cm="1">
        <f t="array" aca="1" ref="I35" ca="1">INDEX(Tabel2[Barème],postes!$F35)</f>
        <v>16.744999999999997</v>
      </c>
      <c r="J35" s="59" cm="1">
        <f t="array" aca="1" ref="J35" ca="1">INDEX(Tabel2[MOYENNE M1],postes!$F35)</f>
        <v>14.744999999999999</v>
      </c>
    </row>
    <row r="36" spans="1:10" ht="16.7" customHeight="1" x14ac:dyDescent="0.2">
      <c r="A36" s="25" t="s">
        <v>57</v>
      </c>
      <c r="B36" s="8" t="s">
        <v>129</v>
      </c>
      <c r="C36" s="8" t="s">
        <v>188</v>
      </c>
      <c r="D36" s="8" t="s">
        <v>212</v>
      </c>
      <c r="E36" s="42" t="s">
        <v>1</v>
      </c>
      <c r="F36" s="55">
        <f ca="1">MATCH(ROW()-12,Tabel2[rank],0)</f>
        <v>59</v>
      </c>
      <c r="G36" s="58" t="str" cm="1">
        <f t="array" aca="1" ref="G36" ca="1">INDEX(Tabel2[Nom],postes!$F36)</f>
        <v>NOM 59</v>
      </c>
      <c r="H36" s="58" t="str" cm="1">
        <f t="array" aca="1" ref="H36" ca="1">INDEX(Tabel2[Prénom],postes!$F36)</f>
        <v>PRENOM 59</v>
      </c>
      <c r="I36" s="59" cm="1">
        <f t="array" aca="1" ref="I36" ca="1">INDEX(Tabel2[Barème],postes!$F36)</f>
        <v>14.093999999999999</v>
      </c>
      <c r="J36" s="59" cm="1">
        <f t="array" aca="1" ref="J36" ca="1">INDEX(Tabel2[MOYENNE M1],postes!$F36)</f>
        <v>14.093999999999999</v>
      </c>
    </row>
    <row r="37" spans="1:10" ht="16.7" customHeight="1" x14ac:dyDescent="0.2">
      <c r="A37" s="25" t="s">
        <v>58</v>
      </c>
      <c r="B37" s="8" t="s">
        <v>130</v>
      </c>
      <c r="C37" s="8" t="s">
        <v>188</v>
      </c>
      <c r="D37" s="8" t="s">
        <v>212</v>
      </c>
      <c r="E37" s="42" t="s">
        <v>1</v>
      </c>
      <c r="F37" s="55">
        <f ca="1">MATCH(ROW()-12,Tabel2[rank],0)</f>
        <v>1</v>
      </c>
      <c r="G37" s="58" t="str" cm="1">
        <f t="array" aca="1" ref="G37" ca="1">INDEX(Tabel2[Nom],postes!$F37)</f>
        <v>NOM 1</v>
      </c>
      <c r="H37" s="58" t="str" cm="1">
        <f t="array" aca="1" ref="H37" ca="1">INDEX(Tabel2[Prénom],postes!$F37)</f>
        <v>PRENOM 1</v>
      </c>
      <c r="I37" s="59" cm="1">
        <f t="array" aca="1" ref="I37" ca="1">INDEX(Tabel2[Barème],postes!$F37)</f>
        <v>17.855</v>
      </c>
      <c r="J37" s="59" cm="1">
        <f t="array" aca="1" ref="J37" ca="1">INDEX(Tabel2[MOYENNE M1],postes!$F37)</f>
        <v>15.855</v>
      </c>
    </row>
    <row r="38" spans="1:10" ht="16.7" customHeight="1" x14ac:dyDescent="0.2">
      <c r="A38" s="25" t="s">
        <v>59</v>
      </c>
      <c r="B38" s="8" t="s">
        <v>131</v>
      </c>
      <c r="C38" s="8" t="s">
        <v>189</v>
      </c>
      <c r="D38" s="8" t="s">
        <v>212</v>
      </c>
      <c r="E38" s="42" t="s">
        <v>3</v>
      </c>
      <c r="F38" s="55">
        <f ca="1">MATCH(ROW()-12,Tabel2[rank],0)</f>
        <v>27</v>
      </c>
      <c r="G38" s="58" t="str" cm="1">
        <f t="array" aca="1" ref="G38" ca="1">INDEX(Tabel2[Nom],postes!$F38)</f>
        <v>NOM 27</v>
      </c>
      <c r="H38" s="58" t="str" cm="1">
        <f t="array" aca="1" ref="H38" ca="1">INDEX(Tabel2[Prénom],postes!$F38)</f>
        <v>PRENOM 27</v>
      </c>
      <c r="I38" s="59" cm="1">
        <f t="array" aca="1" ref="I38" ca="1">INDEX(Tabel2[Barème],postes!$F38)</f>
        <v>15.637</v>
      </c>
      <c r="J38" s="59" cm="1">
        <f t="array" aca="1" ref="J38" ca="1">INDEX(Tabel2[MOYENNE M1],postes!$F38)</f>
        <v>15.637</v>
      </c>
    </row>
    <row r="39" spans="1:10" ht="16.7" customHeight="1" x14ac:dyDescent="0.2">
      <c r="A39" s="25" t="s">
        <v>60</v>
      </c>
      <c r="B39" s="8" t="s">
        <v>132</v>
      </c>
      <c r="C39" s="8" t="s">
        <v>189</v>
      </c>
      <c r="D39" s="8" t="s">
        <v>212</v>
      </c>
      <c r="E39" s="42" t="s">
        <v>5</v>
      </c>
      <c r="F39" s="55">
        <f ca="1">MATCH(ROW()-12,Tabel2[rank],0)</f>
        <v>54</v>
      </c>
      <c r="G39" s="58" t="str" cm="1">
        <f t="array" aca="1" ref="G39" ca="1">INDEX(Tabel2[Nom],postes!$F39)</f>
        <v>NOM 54</v>
      </c>
      <c r="H39" s="58" t="str" cm="1">
        <f t="array" aca="1" ref="H39" ca="1">INDEX(Tabel2[Prénom],postes!$F39)</f>
        <v>PRENOM 54</v>
      </c>
      <c r="I39" s="59" cm="1">
        <f t="array" aca="1" ref="I39" ca="1">INDEX(Tabel2[Barème],postes!$F39)</f>
        <v>14.238</v>
      </c>
      <c r="J39" s="59" cm="1">
        <f t="array" aca="1" ref="J39" ca="1">INDEX(Tabel2[MOYENNE M1],postes!$F39)</f>
        <v>14.238</v>
      </c>
    </row>
    <row r="40" spans="1:10" ht="16.7" customHeight="1" x14ac:dyDescent="0.2">
      <c r="A40" s="25" t="s">
        <v>61</v>
      </c>
      <c r="B40" s="8" t="s">
        <v>133</v>
      </c>
      <c r="C40" s="8" t="s">
        <v>189</v>
      </c>
      <c r="D40" s="8" t="s">
        <v>212</v>
      </c>
      <c r="E40" s="42" t="s">
        <v>10</v>
      </c>
      <c r="F40" s="55">
        <f ca="1">MATCH(ROW()-12,Tabel2[rank],0)</f>
        <v>12</v>
      </c>
      <c r="G40" s="58" t="str" cm="1">
        <f t="array" aca="1" ref="G40" ca="1">INDEX(Tabel2[Nom],postes!$F40)</f>
        <v>NOM 12</v>
      </c>
      <c r="H40" s="58" t="str" cm="1">
        <f t="array" aca="1" ref="H40" ca="1">INDEX(Tabel2[Prénom],postes!$F40)</f>
        <v>PRENOM 12</v>
      </c>
      <c r="I40" s="59" cm="1">
        <f t="array" aca="1" ref="I40" ca="1">INDEX(Tabel2[Barème],postes!$F40)</f>
        <v>16.621000000000002</v>
      </c>
      <c r="J40" s="59" cm="1">
        <f t="array" aca="1" ref="J40" ca="1">INDEX(Tabel2[MOYENNE M1],postes!$F40)</f>
        <v>14.621</v>
      </c>
    </row>
    <row r="41" spans="1:10" ht="16.7" customHeight="1" x14ac:dyDescent="0.2">
      <c r="A41" s="25" t="s">
        <v>62</v>
      </c>
      <c r="B41" s="8" t="s">
        <v>134</v>
      </c>
      <c r="C41" s="8" t="s">
        <v>190</v>
      </c>
      <c r="D41" s="8" t="s">
        <v>213</v>
      </c>
      <c r="E41" s="42" t="s">
        <v>1</v>
      </c>
      <c r="F41" s="55">
        <f ca="1">MATCH(ROW()-12,Tabel2[rank],0)</f>
        <v>61</v>
      </c>
      <c r="G41" s="58" t="str" cm="1">
        <f t="array" aca="1" ref="G41" ca="1">INDEX(Tabel2[Nom],postes!$F41)</f>
        <v>NOM 61</v>
      </c>
      <c r="H41" s="58" t="str" cm="1">
        <f t="array" aca="1" ref="H41" ca="1">INDEX(Tabel2[Prénom],postes!$F41)</f>
        <v>PRENOM 61</v>
      </c>
      <c r="I41" s="59" cm="1">
        <f t="array" aca="1" ref="I41" ca="1">INDEX(Tabel2[Barème],postes!$F41)</f>
        <v>13.919</v>
      </c>
      <c r="J41" s="59" cm="1">
        <f t="array" aca="1" ref="J41" ca="1">INDEX(Tabel2[MOYENNE M1],postes!$F41)</f>
        <v>13.919</v>
      </c>
    </row>
    <row r="42" spans="1:10" ht="16.7" customHeight="1" x14ac:dyDescent="0.2">
      <c r="A42" s="25" t="s">
        <v>63</v>
      </c>
      <c r="B42" s="8" t="s">
        <v>135</v>
      </c>
      <c r="C42" s="8" t="s">
        <v>190</v>
      </c>
      <c r="D42" s="8" t="s">
        <v>213</v>
      </c>
      <c r="E42" s="42" t="s">
        <v>16</v>
      </c>
      <c r="F42" s="55">
        <f ca="1">MATCH(ROW()-12,Tabel2[rank],0)</f>
        <v>25</v>
      </c>
      <c r="G42" s="58" t="str" cm="1">
        <f t="array" aca="1" ref="G42" ca="1">INDEX(Tabel2[Nom],postes!$F42)</f>
        <v>NOM 25</v>
      </c>
      <c r="H42" s="58" t="str" cm="1">
        <f t="array" aca="1" ref="H42" ca="1">INDEX(Tabel2[Prénom],postes!$F42)</f>
        <v>PRENOM 25</v>
      </c>
      <c r="I42" s="59" cm="1">
        <f t="array" aca="1" ref="I42" ca="1">INDEX(Tabel2[Barème],postes!$F42)</f>
        <v>15.816000000000001</v>
      </c>
      <c r="J42" s="59" cm="1">
        <f t="array" aca="1" ref="J42" ca="1">INDEX(Tabel2[MOYENNE M1],postes!$F42)</f>
        <v>14.816000000000001</v>
      </c>
    </row>
    <row r="43" spans="1:10" ht="16.7" customHeight="1" x14ac:dyDescent="0.2">
      <c r="A43" s="25" t="s">
        <v>64</v>
      </c>
      <c r="B43" s="8" t="s">
        <v>136</v>
      </c>
      <c r="C43" s="8" t="s">
        <v>191</v>
      </c>
      <c r="D43" s="8" t="s">
        <v>214</v>
      </c>
      <c r="E43" s="42" t="s">
        <v>7</v>
      </c>
      <c r="F43" s="55">
        <f ca="1">MATCH(ROW()-12,Tabel2[rank],0)</f>
        <v>47</v>
      </c>
      <c r="G43" s="58" t="str" cm="1">
        <f t="array" aca="1" ref="G43" ca="1">INDEX(Tabel2[Nom],postes!$F43)</f>
        <v>NOM 47</v>
      </c>
      <c r="H43" s="58" t="str" cm="1">
        <f t="array" aca="1" ref="H43" ca="1">INDEX(Tabel2[Prénom],postes!$F43)</f>
        <v>PRENOM 47</v>
      </c>
      <c r="I43" s="59" cm="1">
        <f t="array" aca="1" ref="I43" ca="1">INDEX(Tabel2[Barème],postes!$F43)</f>
        <v>14.505000000000001</v>
      </c>
      <c r="J43" s="59" cm="1">
        <f t="array" aca="1" ref="J43" ca="1">INDEX(Tabel2[MOYENNE M1],postes!$F43)</f>
        <v>12.505000000000001</v>
      </c>
    </row>
    <row r="44" spans="1:10" ht="16.7" customHeight="1" x14ac:dyDescent="0.2">
      <c r="A44" s="25" t="s">
        <v>65</v>
      </c>
      <c r="B44" s="8" t="s">
        <v>137</v>
      </c>
      <c r="C44" s="8" t="s">
        <v>192</v>
      </c>
      <c r="D44" s="8" t="s">
        <v>214</v>
      </c>
      <c r="E44" s="42" t="s">
        <v>1</v>
      </c>
      <c r="F44" s="55">
        <f ca="1">MATCH(ROW()-12,Tabel2[rank],0)</f>
        <v>48</v>
      </c>
      <c r="G44" s="58" t="str" cm="1">
        <f t="array" aca="1" ref="G44" ca="1">INDEX(Tabel2[Nom],postes!$F44)</f>
        <v>NOM 48</v>
      </c>
      <c r="H44" s="58" t="str" cm="1">
        <f t="array" aca="1" ref="H44" ca="1">INDEX(Tabel2[Prénom],postes!$F44)</f>
        <v>PRENOM 48</v>
      </c>
      <c r="I44" s="59" cm="1">
        <f t="array" aca="1" ref="I44" ca="1">INDEX(Tabel2[Barème],postes!$F44)</f>
        <v>14.413</v>
      </c>
      <c r="J44" s="59" cm="1">
        <f t="array" aca="1" ref="J44" ca="1">INDEX(Tabel2[MOYENNE M1],postes!$F44)</f>
        <v>12.413</v>
      </c>
    </row>
    <row r="45" spans="1:10" ht="16.7" customHeight="1" x14ac:dyDescent="0.2">
      <c r="A45" s="25" t="s">
        <v>66</v>
      </c>
      <c r="B45" s="8" t="s">
        <v>138</v>
      </c>
      <c r="C45" s="8" t="s">
        <v>193</v>
      </c>
      <c r="D45" s="8" t="s">
        <v>214</v>
      </c>
      <c r="E45" s="42" t="s">
        <v>19</v>
      </c>
      <c r="F45" s="55">
        <f ca="1">MATCH(ROW()-12,Tabel2[rank],0)</f>
        <v>64</v>
      </c>
      <c r="G45" s="58" t="str" cm="1">
        <f t="array" aca="1" ref="G45" ca="1">INDEX(Tabel2[Nom],postes!$F45)</f>
        <v>NOM 64</v>
      </c>
      <c r="H45" s="58" t="str" cm="1">
        <f t="array" aca="1" ref="H45" ca="1">INDEX(Tabel2[Prénom],postes!$F45)</f>
        <v>PRENOM 64</v>
      </c>
      <c r="I45" s="59" cm="1">
        <f t="array" aca="1" ref="I45" ca="1">INDEX(Tabel2[Barème],postes!$F45)</f>
        <v>13.641</v>
      </c>
      <c r="J45" s="59" cm="1">
        <f t="array" aca="1" ref="J45" ca="1">INDEX(Tabel2[MOYENNE M1],postes!$F45)</f>
        <v>13.641</v>
      </c>
    </row>
    <row r="46" spans="1:10" ht="16.7" customHeight="1" x14ac:dyDescent="0.2">
      <c r="A46" s="25" t="s">
        <v>67</v>
      </c>
      <c r="B46" s="8" t="s">
        <v>139</v>
      </c>
      <c r="C46" s="8" t="s">
        <v>194</v>
      </c>
      <c r="D46" s="8" t="s">
        <v>215</v>
      </c>
      <c r="E46" s="42" t="s">
        <v>9</v>
      </c>
      <c r="F46" s="55">
        <f ca="1">MATCH(ROW()-12,Tabel2[rank],0)</f>
        <v>23</v>
      </c>
      <c r="G46" s="58" t="str" cm="1">
        <f t="array" aca="1" ref="G46" ca="1">INDEX(Tabel2[Nom],postes!$F46)</f>
        <v>NOM 23</v>
      </c>
      <c r="H46" s="58" t="str" cm="1">
        <f t="array" aca="1" ref="H46" ca="1">INDEX(Tabel2[Prénom],postes!$F46)</f>
        <v>PRENOM 23</v>
      </c>
      <c r="I46" s="59" cm="1">
        <f t="array" aca="1" ref="I46" ca="1">INDEX(Tabel2[Barème],postes!$F46)</f>
        <v>15.834</v>
      </c>
      <c r="J46" s="59" cm="1">
        <f t="array" aca="1" ref="J46" ca="1">INDEX(Tabel2[MOYENNE M1],postes!$F46)</f>
        <v>15.834</v>
      </c>
    </row>
    <row r="47" spans="1:10" ht="16.7" customHeight="1" x14ac:dyDescent="0.2">
      <c r="A47" s="25" t="s">
        <v>68</v>
      </c>
      <c r="B47" s="8" t="s">
        <v>140</v>
      </c>
      <c r="C47" s="8" t="s">
        <v>192</v>
      </c>
      <c r="D47" s="8" t="s">
        <v>215</v>
      </c>
      <c r="E47" s="42" t="s">
        <v>1</v>
      </c>
      <c r="F47" s="55">
        <f ca="1">MATCH(ROW()-12,Tabel2[rank],0)</f>
        <v>57</v>
      </c>
      <c r="G47" s="58" t="str" cm="1">
        <f t="array" aca="1" ref="G47" ca="1">INDEX(Tabel2[Nom],postes!$F47)</f>
        <v>NOM 57</v>
      </c>
      <c r="H47" s="58" t="str" cm="1">
        <f t="array" aca="1" ref="H47" ca="1">INDEX(Tabel2[Prénom],postes!$F47)</f>
        <v>PRENOM 57</v>
      </c>
      <c r="I47" s="59" cm="1">
        <f t="array" aca="1" ref="I47" ca="1">INDEX(Tabel2[Barème],postes!$F47)</f>
        <v>14.14</v>
      </c>
      <c r="J47" s="59" cm="1">
        <f t="array" aca="1" ref="J47" ca="1">INDEX(Tabel2[MOYENNE M1],postes!$F47)</f>
        <v>12.14</v>
      </c>
    </row>
    <row r="48" spans="1:10" ht="16.7" customHeight="1" x14ac:dyDescent="0.2">
      <c r="A48" s="25" t="s">
        <v>69</v>
      </c>
      <c r="B48" s="8" t="s">
        <v>141</v>
      </c>
      <c r="C48" s="8" t="s">
        <v>195</v>
      </c>
      <c r="D48" s="8" t="s">
        <v>216</v>
      </c>
      <c r="E48" s="42" t="s">
        <v>9</v>
      </c>
      <c r="F48" s="55">
        <f ca="1">MATCH(ROW()-12,Tabel2[rank],0)</f>
        <v>6</v>
      </c>
      <c r="G48" s="58" t="str" cm="1">
        <f t="array" aca="1" ref="G48" ca="1">INDEX(Tabel2[Nom],postes!$F48)</f>
        <v>NOM 6</v>
      </c>
      <c r="H48" s="58" t="str" cm="1">
        <f t="array" aca="1" ref="H48" ca="1">INDEX(Tabel2[Prénom],postes!$F48)</f>
        <v>PRENOM 6</v>
      </c>
      <c r="I48" s="59" cm="1">
        <f t="array" aca="1" ref="I48" ca="1">INDEX(Tabel2[Barème],postes!$F48)</f>
        <v>17.295999999999999</v>
      </c>
      <c r="J48" s="59" cm="1">
        <f t="array" aca="1" ref="J48" ca="1">INDEX(Tabel2[MOYENNE M1],postes!$F48)</f>
        <v>15.295999999999999</v>
      </c>
    </row>
    <row r="49" spans="1:10" ht="16.7" customHeight="1" x14ac:dyDescent="0.2">
      <c r="A49" s="25" t="s">
        <v>70</v>
      </c>
      <c r="B49" s="8" t="s">
        <v>142</v>
      </c>
      <c r="C49" s="8" t="s">
        <v>192</v>
      </c>
      <c r="D49" s="8" t="s">
        <v>216</v>
      </c>
      <c r="E49" s="42" t="s">
        <v>9</v>
      </c>
      <c r="F49" s="55">
        <f ca="1">MATCH(ROW()-12,Tabel2[rank],0)</f>
        <v>4</v>
      </c>
      <c r="G49" s="58" t="str" cm="1">
        <f t="array" aca="1" ref="G49" ca="1">INDEX(Tabel2[Nom],postes!$F49)</f>
        <v>NOM 4</v>
      </c>
      <c r="H49" s="58" t="str" cm="1">
        <f t="array" aca="1" ref="H49" ca="1">INDEX(Tabel2[Prénom],postes!$F49)</f>
        <v>PRENOM 4</v>
      </c>
      <c r="I49" s="59" cm="1">
        <f t="array" aca="1" ref="I49" ca="1">INDEX(Tabel2[Barème],postes!$F49)</f>
        <v>17.489000000000001</v>
      </c>
      <c r="J49" s="59" cm="1">
        <f t="array" aca="1" ref="J49" ca="1">INDEX(Tabel2[MOYENNE M1],postes!$F49)</f>
        <v>13.489000000000001</v>
      </c>
    </row>
    <row r="50" spans="1:10" ht="16.7" customHeight="1" x14ac:dyDescent="0.2">
      <c r="A50" s="25" t="s">
        <v>71</v>
      </c>
      <c r="B50" s="8" t="s">
        <v>143</v>
      </c>
      <c r="C50" s="8" t="s">
        <v>192</v>
      </c>
      <c r="D50" s="8" t="s">
        <v>216</v>
      </c>
      <c r="E50" s="44" t="s">
        <v>2</v>
      </c>
      <c r="F50" s="55">
        <f ca="1">MATCH(ROW()-12,Tabel2[rank],0)</f>
        <v>2</v>
      </c>
      <c r="G50" s="58" t="str" cm="1">
        <f t="array" aca="1" ref="G50" ca="1">INDEX(Tabel2[Nom],postes!$F50)</f>
        <v>NOM 2</v>
      </c>
      <c r="H50" s="58" t="str" cm="1">
        <f t="array" aca="1" ref="H50" ca="1">INDEX(Tabel2[Prénom],postes!$F50)</f>
        <v>PRENOM 2</v>
      </c>
      <c r="I50" s="59" cm="1">
        <f t="array" aca="1" ref="I50" ca="1">INDEX(Tabel2[Barème],postes!$F50)</f>
        <v>17.743000000000002</v>
      </c>
      <c r="J50" s="59" cm="1">
        <f t="array" aca="1" ref="J50" ca="1">INDEX(Tabel2[MOYENNE M1],postes!$F50)</f>
        <v>15.743</v>
      </c>
    </row>
    <row r="51" spans="1:10" ht="16.7" customHeight="1" x14ac:dyDescent="0.2">
      <c r="A51" s="25" t="s">
        <v>72</v>
      </c>
      <c r="B51" s="8" t="s">
        <v>144</v>
      </c>
      <c r="C51" s="8" t="s">
        <v>192</v>
      </c>
      <c r="D51" s="8" t="s">
        <v>216</v>
      </c>
      <c r="E51" s="42" t="s">
        <v>1</v>
      </c>
      <c r="F51" s="55">
        <f ca="1">MATCH(ROW()-12,Tabel2[rank],0)</f>
        <v>55</v>
      </c>
      <c r="G51" s="58" t="str" cm="1">
        <f t="array" aca="1" ref="G51" ca="1">INDEX(Tabel2[Nom],postes!$F51)</f>
        <v>NOM 55</v>
      </c>
      <c r="H51" s="58" t="str" cm="1">
        <f t="array" aca="1" ref="H51" ca="1">INDEX(Tabel2[Prénom],postes!$F51)</f>
        <v>PRENOM 55</v>
      </c>
      <c r="I51" s="59" cm="1">
        <f t="array" aca="1" ref="I51" ca="1">INDEX(Tabel2[Barème],postes!$F51)</f>
        <v>14.186</v>
      </c>
      <c r="J51" s="59" cm="1">
        <f t="array" aca="1" ref="J51" ca="1">INDEX(Tabel2[MOYENNE M1],postes!$F51)</f>
        <v>14.186</v>
      </c>
    </row>
    <row r="52" spans="1:10" ht="16.7" customHeight="1" x14ac:dyDescent="0.2">
      <c r="A52" s="25" t="s">
        <v>73</v>
      </c>
      <c r="B52" s="8" t="s">
        <v>145</v>
      </c>
      <c r="C52" s="8" t="s">
        <v>192</v>
      </c>
      <c r="D52" s="8" t="s">
        <v>216</v>
      </c>
      <c r="E52" s="42" t="s">
        <v>10</v>
      </c>
      <c r="F52" s="55">
        <f ca="1">MATCH(ROW()-12,Tabel2[rank],0)</f>
        <v>37</v>
      </c>
      <c r="G52" s="58" t="str" cm="1">
        <f t="array" aca="1" ref="G52" ca="1">INDEX(Tabel2[Nom],postes!$F52)</f>
        <v>NOM 37</v>
      </c>
      <c r="H52" s="58" t="str" cm="1">
        <f t="array" aca="1" ref="H52" ca="1">INDEX(Tabel2[Prénom],postes!$F52)</f>
        <v>PRENOM 37</v>
      </c>
      <c r="I52" s="59" cm="1">
        <f t="array" aca="1" ref="I52" ca="1">INDEX(Tabel2[Barème],postes!$F52)</f>
        <v>14.972</v>
      </c>
      <c r="J52" s="59" cm="1">
        <f t="array" aca="1" ref="J52" ca="1">INDEX(Tabel2[MOYENNE M1],postes!$F52)</f>
        <v>14.972</v>
      </c>
    </row>
    <row r="53" spans="1:10" ht="16.7" customHeight="1" x14ac:dyDescent="0.2">
      <c r="A53" s="25" t="s">
        <v>74</v>
      </c>
      <c r="B53" s="8" t="s">
        <v>146</v>
      </c>
      <c r="C53" s="8" t="s">
        <v>192</v>
      </c>
      <c r="D53" s="8" t="s">
        <v>216</v>
      </c>
      <c r="E53" s="42" t="s">
        <v>10</v>
      </c>
      <c r="F53" s="55">
        <f ca="1">MATCH(ROW()-12,Tabel2[rank],0)</f>
        <v>21</v>
      </c>
      <c r="G53" s="58" t="str" cm="1">
        <f t="array" aca="1" ref="G53" ca="1">INDEX(Tabel2[Nom],postes!$F53)</f>
        <v>NOM 21</v>
      </c>
      <c r="H53" s="58" t="str" cm="1">
        <f t="array" aca="1" ref="H53" ca="1">INDEX(Tabel2[Prénom],postes!$F53)</f>
        <v>PRENOM 21</v>
      </c>
      <c r="I53" s="59" cm="1">
        <f t="array" aca="1" ref="I53" ca="1">INDEX(Tabel2[Barème],postes!$F53)</f>
        <v>15.949</v>
      </c>
      <c r="J53" s="59" cm="1">
        <f t="array" aca="1" ref="J53" ca="1">INDEX(Tabel2[MOYENNE M1],postes!$F53)</f>
        <v>13.949</v>
      </c>
    </row>
    <row r="54" spans="1:10" ht="16.7" customHeight="1" x14ac:dyDescent="0.2">
      <c r="A54" s="25" t="s">
        <v>75</v>
      </c>
      <c r="B54" s="8" t="s">
        <v>147</v>
      </c>
      <c r="C54" s="8" t="s">
        <v>192</v>
      </c>
      <c r="D54" s="8" t="s">
        <v>217</v>
      </c>
      <c r="E54" s="42" t="s">
        <v>30</v>
      </c>
      <c r="F54" s="60">
        <f ca="1">MATCH(ROW()-12,Tabel2[rank],0)</f>
        <v>16</v>
      </c>
      <c r="G54" s="58" t="str" cm="1">
        <f t="array" aca="1" ref="G54" ca="1">INDEX(Tabel2[Nom],postes!$F54)</f>
        <v>NOM 16</v>
      </c>
      <c r="H54" s="58" t="str" cm="1">
        <f t="array" aca="1" ref="H54" ca="1">INDEX(Tabel2[Prénom],postes!$F54)</f>
        <v>PRENOM 16</v>
      </c>
      <c r="I54" s="59" cm="1">
        <f t="array" aca="1" ref="I54" ca="1">INDEX(Tabel2[Barème],postes!$F54)</f>
        <v>16.239999999999998</v>
      </c>
      <c r="J54" s="59" cm="1">
        <f t="array" aca="1" ref="J54" ca="1">INDEX(Tabel2[MOYENNE M1],postes!$F54)</f>
        <v>16.239999999999998</v>
      </c>
    </row>
    <row r="55" spans="1:10" ht="16.7" customHeight="1" x14ac:dyDescent="0.2">
      <c r="A55" s="25" t="s">
        <v>76</v>
      </c>
      <c r="B55" s="8" t="s">
        <v>148</v>
      </c>
      <c r="C55" s="8" t="s">
        <v>192</v>
      </c>
      <c r="D55" s="8" t="s">
        <v>217</v>
      </c>
      <c r="E55" s="42" t="s">
        <v>20</v>
      </c>
      <c r="F55" s="55">
        <f ca="1">MATCH(ROW()-12,Tabel2[rank],0)</f>
        <v>56</v>
      </c>
      <c r="G55" s="58" t="str" cm="1">
        <f t="array" aca="1" ref="G55" ca="1">INDEX(Tabel2[Nom],postes!$F55)</f>
        <v>NOM 56</v>
      </c>
      <c r="H55" s="58" t="str" cm="1">
        <f t="array" aca="1" ref="H55" ca="1">INDEX(Tabel2[Prénom],postes!$F55)</f>
        <v>PRENOM 56</v>
      </c>
      <c r="I55" s="59" cm="1">
        <f t="array" aca="1" ref="I55" ca="1">INDEX(Tabel2[Barème],postes!$F55)</f>
        <v>14.18</v>
      </c>
      <c r="J55" s="59" cm="1">
        <f t="array" aca="1" ref="J55" ca="1">INDEX(Tabel2[MOYENNE M1],postes!$F55)</f>
        <v>13.18</v>
      </c>
    </row>
    <row r="56" spans="1:10" ht="16.7" customHeight="1" x14ac:dyDescent="0.2">
      <c r="A56" s="25" t="s">
        <v>77</v>
      </c>
      <c r="B56" s="8" t="s">
        <v>149</v>
      </c>
      <c r="C56" s="8" t="s">
        <v>192</v>
      </c>
      <c r="D56" s="8" t="s">
        <v>218</v>
      </c>
      <c r="E56" s="42" t="s">
        <v>5</v>
      </c>
      <c r="F56" s="55">
        <f ca="1">MATCH(ROW()-12,Tabel2[rank],0)</f>
        <v>30</v>
      </c>
      <c r="G56" s="58" t="str" cm="1">
        <f t="array" aca="1" ref="G56" ca="1">INDEX(Tabel2[Nom],postes!$F56)</f>
        <v>NOM 30</v>
      </c>
      <c r="H56" s="58" t="str" cm="1">
        <f t="array" aca="1" ref="H56" ca="1">INDEX(Tabel2[Prénom],postes!$F56)</f>
        <v>PRENOM 30</v>
      </c>
      <c r="I56" s="59" cm="1">
        <f t="array" aca="1" ref="I56" ca="1">INDEX(Tabel2[Barème],postes!$F56)</f>
        <v>15.525</v>
      </c>
      <c r="J56" s="59" cm="1">
        <f t="array" aca="1" ref="J56" ca="1">INDEX(Tabel2[MOYENNE M1],postes!$F56)</f>
        <v>13.525</v>
      </c>
    </row>
    <row r="57" spans="1:10" ht="16.7" customHeight="1" x14ac:dyDescent="0.2">
      <c r="A57" s="25" t="s">
        <v>78</v>
      </c>
      <c r="B57" s="8" t="s">
        <v>150</v>
      </c>
      <c r="C57" s="8" t="s">
        <v>192</v>
      </c>
      <c r="D57" s="8" t="s">
        <v>218</v>
      </c>
      <c r="E57" s="42" t="s">
        <v>10</v>
      </c>
      <c r="F57" s="55">
        <f ca="1">MATCH(ROW()-12,Tabel2[rank],0)</f>
        <v>46</v>
      </c>
      <c r="G57" s="58" t="str" cm="1">
        <f t="array" aca="1" ref="G57" ca="1">INDEX(Tabel2[Nom],postes!$F57)</f>
        <v>NOM 46</v>
      </c>
      <c r="H57" s="58" t="str" cm="1">
        <f t="array" aca="1" ref="H57" ca="1">INDEX(Tabel2[Prénom],postes!$F57)</f>
        <v>PRENOM 46</v>
      </c>
      <c r="I57" s="59" cm="1">
        <f t="array" aca="1" ref="I57" ca="1">INDEX(Tabel2[Barème],postes!$F57)</f>
        <v>14.599</v>
      </c>
      <c r="J57" s="59" cm="1">
        <f t="array" aca="1" ref="J57" ca="1">INDEX(Tabel2[MOYENNE M1],postes!$F57)</f>
        <v>14.599</v>
      </c>
    </row>
    <row r="58" spans="1:10" ht="16.7" customHeight="1" x14ac:dyDescent="0.2">
      <c r="A58" s="25" t="s">
        <v>79</v>
      </c>
      <c r="B58" s="8" t="s">
        <v>151</v>
      </c>
      <c r="C58" s="8" t="s">
        <v>192</v>
      </c>
      <c r="D58" s="8" t="s">
        <v>218</v>
      </c>
      <c r="E58" s="42" t="s">
        <v>1</v>
      </c>
      <c r="F58" s="55">
        <f ca="1">MATCH(ROW()-12,Tabel2[rank],0)</f>
        <v>22</v>
      </c>
      <c r="G58" s="58" t="str" cm="1">
        <f t="array" aca="1" ref="G58" ca="1">INDEX(Tabel2[Nom],postes!$F58)</f>
        <v>NOM 22</v>
      </c>
      <c r="H58" s="58" t="str" cm="1">
        <f t="array" aca="1" ref="H58" ca="1">INDEX(Tabel2[Prénom],postes!$F58)</f>
        <v>PRENOM 22</v>
      </c>
      <c r="I58" s="59" cm="1">
        <f t="array" aca="1" ref="I58" ca="1">INDEX(Tabel2[Barème],postes!$F58)</f>
        <v>15.920999999999999</v>
      </c>
      <c r="J58" s="59" cm="1">
        <f t="array" aca="1" ref="J58" ca="1">INDEX(Tabel2[MOYENNE M1],postes!$F58)</f>
        <v>13.920999999999999</v>
      </c>
    </row>
    <row r="59" spans="1:10" ht="16.7" customHeight="1" x14ac:dyDescent="0.2">
      <c r="A59" s="25" t="s">
        <v>80</v>
      </c>
      <c r="B59" s="8" t="s">
        <v>152</v>
      </c>
      <c r="C59" s="8" t="s">
        <v>192</v>
      </c>
      <c r="D59" s="8" t="s">
        <v>218</v>
      </c>
      <c r="E59" s="42" t="s">
        <v>4</v>
      </c>
      <c r="F59" s="55">
        <f ca="1">MATCH(ROW()-12,Tabel2[rank],0)</f>
        <v>53</v>
      </c>
      <c r="G59" s="58" t="str" cm="1">
        <f t="array" aca="1" ref="G59" ca="1">INDEX(Tabel2[Nom],postes!$F59)</f>
        <v>NOM 53</v>
      </c>
      <c r="H59" s="58" t="str" cm="1">
        <f t="array" aca="1" ref="H59" ca="1">INDEX(Tabel2[Prénom],postes!$F59)</f>
        <v>PRENOM 53</v>
      </c>
      <c r="I59" s="59" cm="1">
        <f t="array" aca="1" ref="I59" ca="1">INDEX(Tabel2[Barème],postes!$F59)</f>
        <v>14.250999999999999</v>
      </c>
      <c r="J59" s="59" cm="1">
        <f t="array" aca="1" ref="J59" ca="1">INDEX(Tabel2[MOYENNE M1],postes!$F59)</f>
        <v>14.250999999999999</v>
      </c>
    </row>
    <row r="60" spans="1:10" ht="16.7" customHeight="1" x14ac:dyDescent="0.2">
      <c r="A60" s="25" t="s">
        <v>81</v>
      </c>
      <c r="B60" s="8" t="s">
        <v>153</v>
      </c>
      <c r="C60" s="8" t="s">
        <v>192</v>
      </c>
      <c r="D60" s="8" t="s">
        <v>218</v>
      </c>
      <c r="E60" s="42" t="s">
        <v>2</v>
      </c>
      <c r="F60" s="55">
        <f ca="1">MATCH(ROW()-12,Tabel2[rank],0)</f>
        <v>49</v>
      </c>
      <c r="G60" s="58" t="str" cm="1">
        <f t="array" aca="1" ref="G60" ca="1">INDEX(Tabel2[Nom],postes!$F60)</f>
        <v>NOM 49</v>
      </c>
      <c r="H60" s="58" t="str" cm="1">
        <f t="array" aca="1" ref="H60" ca="1">INDEX(Tabel2[Prénom],postes!$F60)</f>
        <v>PRENOM 49</v>
      </c>
      <c r="I60" s="59" cm="1">
        <f t="array" aca="1" ref="I60" ca="1">INDEX(Tabel2[Barème],postes!$F60)</f>
        <v>14.411</v>
      </c>
      <c r="J60" s="59" cm="1">
        <f t="array" aca="1" ref="J60" ca="1">INDEX(Tabel2[MOYENNE M1],postes!$F60)</f>
        <v>14.411</v>
      </c>
    </row>
    <row r="61" spans="1:10" ht="16.7" customHeight="1" x14ac:dyDescent="0.2">
      <c r="A61" s="25" t="s">
        <v>82</v>
      </c>
      <c r="B61" s="8" t="s">
        <v>154</v>
      </c>
      <c r="C61" s="8" t="s">
        <v>196</v>
      </c>
      <c r="D61" s="8" t="s">
        <v>219</v>
      </c>
      <c r="E61" s="42" t="s">
        <v>9</v>
      </c>
      <c r="F61" s="55">
        <f ca="1">MATCH(ROW()-12,Tabel2[rank],0)</f>
        <v>71</v>
      </c>
      <c r="G61" s="58" t="str" cm="1">
        <f t="array" aca="1" ref="G61" ca="1">INDEX(Tabel2[Nom],postes!$F61)</f>
        <v>NOM 71</v>
      </c>
      <c r="H61" s="58" t="str" cm="1">
        <f t="array" aca="1" ref="H61" ca="1">INDEX(Tabel2[Prénom],postes!$F61)</f>
        <v>PRENOM 71</v>
      </c>
      <c r="I61" s="59" cm="1">
        <f t="array" aca="1" ref="I61" ca="1">INDEX(Tabel2[Barème],postes!$F61)</f>
        <v>12.576000000000001</v>
      </c>
      <c r="J61" s="59" cm="1">
        <f t="array" aca="1" ref="J61" ca="1">INDEX(Tabel2[MOYENNE M1],postes!$F61)</f>
        <v>12.576000000000001</v>
      </c>
    </row>
    <row r="62" spans="1:10" ht="16.7" customHeight="1" x14ac:dyDescent="0.2">
      <c r="A62" s="25" t="s">
        <v>83</v>
      </c>
      <c r="B62" s="8" t="s">
        <v>155</v>
      </c>
      <c r="C62" s="8" t="s">
        <v>192</v>
      </c>
      <c r="D62" s="8" t="s">
        <v>219</v>
      </c>
      <c r="E62" s="42" t="s">
        <v>1</v>
      </c>
      <c r="F62" s="55">
        <f ca="1">MATCH(ROW()-12,Tabel2[rank],0)</f>
        <v>26</v>
      </c>
      <c r="G62" s="58" t="str" cm="1">
        <f t="array" aca="1" ref="G62" ca="1">INDEX(Tabel2[Nom],postes!$F62)</f>
        <v>NOM 26</v>
      </c>
      <c r="H62" s="58" t="str" cm="1">
        <f t="array" aca="1" ref="H62" ca="1">INDEX(Tabel2[Prénom],postes!$F62)</f>
        <v>PRENOM 26</v>
      </c>
      <c r="I62" s="59" cm="1">
        <f t="array" aca="1" ref="I62" ca="1">INDEX(Tabel2[Barème],postes!$F62)</f>
        <v>15.801</v>
      </c>
      <c r="J62" s="59" cm="1">
        <f t="array" aca="1" ref="J62" ca="1">INDEX(Tabel2[MOYENNE M1],postes!$F62)</f>
        <v>13.801</v>
      </c>
    </row>
    <row r="63" spans="1:10" ht="16.7" customHeight="1" x14ac:dyDescent="0.2">
      <c r="A63" s="25" t="s">
        <v>84</v>
      </c>
      <c r="B63" s="8" t="s">
        <v>156</v>
      </c>
      <c r="C63" s="8" t="s">
        <v>192</v>
      </c>
      <c r="D63" s="8" t="s">
        <v>219</v>
      </c>
      <c r="E63" s="42" t="s">
        <v>1</v>
      </c>
      <c r="F63" s="55">
        <f ca="1">MATCH(ROW()-12,Tabel2[rank],0)</f>
        <v>9</v>
      </c>
      <c r="G63" s="58" t="str" cm="1">
        <f t="array" aca="1" ref="G63" ca="1">INDEX(Tabel2[Nom],postes!$F63)</f>
        <v>NOM 9</v>
      </c>
      <c r="H63" s="58" t="str" cm="1">
        <f t="array" aca="1" ref="H63" ca="1">INDEX(Tabel2[Prénom],postes!$F63)</f>
        <v>PRENOM 9</v>
      </c>
      <c r="I63" s="59" cm="1">
        <f t="array" aca="1" ref="I63" ca="1">INDEX(Tabel2[Barème],postes!$F63)</f>
        <v>16.838999999999999</v>
      </c>
      <c r="J63" s="59" cm="1">
        <f t="array" aca="1" ref="J63" ca="1">INDEX(Tabel2[MOYENNE M1],postes!$F63)</f>
        <v>14.839</v>
      </c>
    </row>
    <row r="64" spans="1:10" ht="16.7" customHeight="1" x14ac:dyDescent="0.2">
      <c r="A64" s="25" t="s">
        <v>85</v>
      </c>
      <c r="B64" s="8" t="s">
        <v>157</v>
      </c>
      <c r="C64" s="8" t="s">
        <v>192</v>
      </c>
      <c r="D64" s="8" t="s">
        <v>219</v>
      </c>
      <c r="E64" s="42" t="s">
        <v>1</v>
      </c>
      <c r="F64" s="55">
        <f ca="1">MATCH(ROW()-12,Tabel2[rank],0)</f>
        <v>69</v>
      </c>
      <c r="G64" s="58" t="str" cm="1">
        <f t="array" aca="1" ref="G64" ca="1">INDEX(Tabel2[Nom],postes!$F64)</f>
        <v>NOM 69</v>
      </c>
      <c r="H64" s="58" t="str" cm="1">
        <f t="array" aca="1" ref="H64" ca="1">INDEX(Tabel2[Prénom],postes!$F64)</f>
        <v>PRENOM 69</v>
      </c>
      <c r="I64" s="59" cm="1">
        <f t="array" aca="1" ref="I64" ca="1">INDEX(Tabel2[Barème],postes!$F64)</f>
        <v>13.347</v>
      </c>
      <c r="J64" s="59" cm="1">
        <f t="array" aca="1" ref="J64" ca="1">INDEX(Tabel2[MOYENNE M1],postes!$F64)</f>
        <v>13.347</v>
      </c>
    </row>
    <row r="65" spans="1:10" ht="16.7" customHeight="1" x14ac:dyDescent="0.2">
      <c r="A65" s="25" t="s">
        <v>86</v>
      </c>
      <c r="B65" s="8" t="s">
        <v>158</v>
      </c>
      <c r="C65" s="8" t="s">
        <v>197</v>
      </c>
      <c r="D65" s="8" t="s">
        <v>219</v>
      </c>
      <c r="E65" s="42" t="s">
        <v>1</v>
      </c>
      <c r="F65" s="55">
        <f ca="1">MATCH(ROW()-12,Tabel2[rank],0)</f>
        <v>24</v>
      </c>
      <c r="G65" s="58" t="str" cm="1">
        <f t="array" aca="1" ref="G65" ca="1">INDEX(Tabel2[Nom],postes!$F65)</f>
        <v>NOM 24</v>
      </c>
      <c r="H65" s="58" t="str" cm="1">
        <f t="array" aca="1" ref="H65" ca="1">INDEX(Tabel2[Prénom],postes!$F65)</f>
        <v>PRENOM 24</v>
      </c>
      <c r="I65" s="59" cm="1">
        <f t="array" aca="1" ref="I65" ca="1">INDEX(Tabel2[Barème],postes!$F65)</f>
        <v>15.819000000000001</v>
      </c>
      <c r="J65" s="59" cm="1">
        <f t="array" aca="1" ref="J65" ca="1">INDEX(Tabel2[MOYENNE M1],postes!$F65)</f>
        <v>13.819000000000001</v>
      </c>
    </row>
    <row r="66" spans="1:10" ht="16.7" customHeight="1" x14ac:dyDescent="0.2">
      <c r="A66" s="25" t="s">
        <v>87</v>
      </c>
      <c r="B66" s="8" t="s">
        <v>159</v>
      </c>
      <c r="C66" s="8" t="s">
        <v>198</v>
      </c>
      <c r="D66" s="8" t="s">
        <v>220</v>
      </c>
      <c r="E66" s="42" t="s">
        <v>31</v>
      </c>
      <c r="F66" s="55">
        <f ca="1">MATCH(ROW()-12,Tabel2[rank],0)</f>
        <v>18</v>
      </c>
      <c r="G66" s="58" t="str" cm="1">
        <f t="array" aca="1" ref="G66" ca="1">INDEX(Tabel2[Nom],postes!$F66)</f>
        <v>NOM 18</v>
      </c>
      <c r="H66" s="58" t="str" cm="1">
        <f t="array" aca="1" ref="H66" ca="1">INDEX(Tabel2[Prénom],postes!$F66)</f>
        <v>PRENOM 18</v>
      </c>
      <c r="I66" s="59" cm="1">
        <f t="array" aca="1" ref="I66" ca="1">INDEX(Tabel2[Barème],postes!$F66)</f>
        <v>16.085999999999999</v>
      </c>
      <c r="J66" s="59" cm="1">
        <f t="array" aca="1" ref="J66" ca="1">INDEX(Tabel2[MOYENNE M1],postes!$F66)</f>
        <v>16.085999999999999</v>
      </c>
    </row>
    <row r="67" spans="1:10" ht="16.7" customHeight="1" x14ac:dyDescent="0.2">
      <c r="A67" s="25" t="s">
        <v>88</v>
      </c>
      <c r="B67" s="8" t="s">
        <v>160</v>
      </c>
      <c r="C67" s="8" t="s">
        <v>198</v>
      </c>
      <c r="D67" s="8" t="s">
        <v>220</v>
      </c>
      <c r="E67" s="42" t="s">
        <v>1</v>
      </c>
      <c r="F67" s="55">
        <f ca="1">MATCH(ROW()-12,Tabel2[rank],0)</f>
        <v>19</v>
      </c>
      <c r="G67" s="58" t="str" cm="1">
        <f t="array" aca="1" ref="G67" ca="1">INDEX(Tabel2[Nom],postes!$F67)</f>
        <v>NOM 19</v>
      </c>
      <c r="H67" s="58" t="str" cm="1">
        <f t="array" aca="1" ref="H67" ca="1">INDEX(Tabel2[Prénom],postes!$F67)</f>
        <v>PRENOM 19</v>
      </c>
      <c r="I67" s="59" cm="1">
        <f t="array" aca="1" ref="I67" ca="1">INDEX(Tabel2[Barème],postes!$F67)</f>
        <v>15.994999999999999</v>
      </c>
      <c r="J67" s="59" cm="1">
        <f t="array" aca="1" ref="J67" ca="1">INDEX(Tabel2[MOYENNE M1],postes!$F67)</f>
        <v>13.994999999999999</v>
      </c>
    </row>
    <row r="68" spans="1:10" ht="16.7" customHeight="1" x14ac:dyDescent="0.2">
      <c r="A68" s="25" t="s">
        <v>89</v>
      </c>
      <c r="B68" s="8" t="s">
        <v>161</v>
      </c>
      <c r="C68" s="8" t="s">
        <v>192</v>
      </c>
      <c r="D68" s="8" t="s">
        <v>220</v>
      </c>
      <c r="E68" s="42" t="s">
        <v>6</v>
      </c>
      <c r="F68" s="55">
        <f ca="1">MATCH(ROW()-12,Tabel2[rank],0)</f>
        <v>38</v>
      </c>
      <c r="G68" s="58" t="str" cm="1">
        <f t="array" aca="1" ref="G68" ca="1">INDEX(Tabel2[Nom],postes!$F68)</f>
        <v>NOM 38</v>
      </c>
      <c r="H68" s="58" t="str" cm="1">
        <f t="array" aca="1" ref="H68" ca="1">INDEX(Tabel2[Prénom],postes!$F68)</f>
        <v>PRENOM 38</v>
      </c>
      <c r="I68" s="59" cm="1">
        <f t="array" aca="1" ref="I68" ca="1">INDEX(Tabel2[Barème],postes!$F68)</f>
        <v>14.875</v>
      </c>
      <c r="J68" s="59" cm="1">
        <f t="array" aca="1" ref="J68" ca="1">INDEX(Tabel2[MOYENNE M1],postes!$F68)</f>
        <v>14.875</v>
      </c>
    </row>
    <row r="69" spans="1:10" ht="16.7" customHeight="1" x14ac:dyDescent="0.2">
      <c r="A69" s="25" t="s">
        <v>90</v>
      </c>
      <c r="B69" s="8" t="s">
        <v>162</v>
      </c>
      <c r="C69" s="8" t="s">
        <v>192</v>
      </c>
      <c r="D69" s="8" t="s">
        <v>220</v>
      </c>
      <c r="E69" s="42" t="s">
        <v>5</v>
      </c>
      <c r="F69" s="55">
        <f ca="1">MATCH(ROW()-12,Tabel2[rank],0)</f>
        <v>42</v>
      </c>
      <c r="G69" s="58" t="str" cm="1">
        <f t="array" aca="1" ref="G69" ca="1">INDEX(Tabel2[Nom],postes!$F69)</f>
        <v>NOM 42</v>
      </c>
      <c r="H69" s="58" t="str" cm="1">
        <f t="array" aca="1" ref="H69" ca="1">INDEX(Tabel2[Prénom],postes!$F69)</f>
        <v>PRENOM 42</v>
      </c>
      <c r="I69" s="59" cm="1">
        <f t="array" aca="1" ref="I69" ca="1">INDEX(Tabel2[Barème],postes!$F69)</f>
        <v>14.739000000000001</v>
      </c>
      <c r="J69" s="59" cm="1">
        <f t="array" aca="1" ref="J69" ca="1">INDEX(Tabel2[MOYENNE M1],postes!$F69)</f>
        <v>14.739000000000001</v>
      </c>
    </row>
    <row r="70" spans="1:10" s="5" customFormat="1" ht="16.7" customHeight="1" x14ac:dyDescent="0.2">
      <c r="A70" s="26" t="s">
        <v>91</v>
      </c>
      <c r="B70" s="8" t="s">
        <v>163</v>
      </c>
      <c r="C70" s="8" t="s">
        <v>192</v>
      </c>
      <c r="D70" s="8" t="s">
        <v>220</v>
      </c>
      <c r="E70" s="45" t="s">
        <v>10</v>
      </c>
      <c r="F70" s="60">
        <f ca="1">MATCH(ROW()-12,Tabel2[rank],0)</f>
        <v>63</v>
      </c>
      <c r="G70" s="58" t="str" cm="1">
        <f t="array" aca="1" ref="G70" ca="1">INDEX(Tabel2[Nom],postes!$F70)</f>
        <v>NOM 63</v>
      </c>
      <c r="H70" s="58" t="str" cm="1">
        <f t="array" aca="1" ref="H70" ca="1">INDEX(Tabel2[Prénom],postes!$F70)</f>
        <v>PRENOM 63</v>
      </c>
      <c r="I70" s="59" cm="1">
        <f t="array" aca="1" ref="I70" ca="1">INDEX(Tabel2[Barème],postes!$F70)</f>
        <v>13.667</v>
      </c>
      <c r="J70" s="59" cm="1">
        <f t="array" aca="1" ref="J70" ca="1">INDEX(Tabel2[MOYENNE M1],postes!$F70)</f>
        <v>13.667</v>
      </c>
    </row>
    <row r="71" spans="1:10" ht="16.7" customHeight="1" x14ac:dyDescent="0.2">
      <c r="A71" s="25" t="s">
        <v>92</v>
      </c>
      <c r="B71" s="8" t="s">
        <v>164</v>
      </c>
      <c r="C71" s="8" t="s">
        <v>199</v>
      </c>
      <c r="D71" s="8" t="s">
        <v>221</v>
      </c>
      <c r="E71" s="42" t="s">
        <v>10</v>
      </c>
      <c r="F71" s="55">
        <f ca="1">MATCH(ROW()-12,Tabel2[rank],0)</f>
        <v>52</v>
      </c>
      <c r="G71" s="58" t="str" cm="1">
        <f t="array" aca="1" ref="G71" ca="1">INDEX(Tabel2[Nom],postes!$F71)</f>
        <v>NOM 52</v>
      </c>
      <c r="H71" s="58" t="str" cm="1">
        <f t="array" aca="1" ref="H71" ca="1">INDEX(Tabel2[Prénom],postes!$F71)</f>
        <v>PRENOM 52</v>
      </c>
      <c r="I71" s="59" cm="1">
        <f t="array" aca="1" ref="I71" ca="1">INDEX(Tabel2[Barème],postes!$F71)</f>
        <v>14.263999999999999</v>
      </c>
      <c r="J71" s="59" cm="1">
        <f t="array" aca="1" ref="J71" ca="1">INDEX(Tabel2[MOYENNE M1],postes!$F71)</f>
        <v>14.263999999999999</v>
      </c>
    </row>
    <row r="72" spans="1:10" ht="16.7" customHeight="1" x14ac:dyDescent="0.2">
      <c r="A72" s="25" t="s">
        <v>93</v>
      </c>
      <c r="B72" s="8" t="s">
        <v>165</v>
      </c>
      <c r="C72" s="8" t="s">
        <v>200</v>
      </c>
      <c r="D72" s="8" t="s">
        <v>221</v>
      </c>
      <c r="E72" s="42" t="s">
        <v>32</v>
      </c>
      <c r="F72" s="55">
        <f ca="1">MATCH(ROW()-12,Tabel2[rank],0)</f>
        <v>15</v>
      </c>
      <c r="G72" s="58" t="str" cm="1">
        <f t="array" aca="1" ref="G72" ca="1">INDEX(Tabel2[Nom],postes!$F72)</f>
        <v>NOM 15</v>
      </c>
      <c r="H72" s="58" t="str" cm="1">
        <f t="array" aca="1" ref="H72" ca="1">INDEX(Tabel2[Prénom],postes!$F72)</f>
        <v>PRENOM 15</v>
      </c>
      <c r="I72" s="59" cm="1">
        <f t="array" aca="1" ref="I72" ca="1">INDEX(Tabel2[Barème],postes!$F72)</f>
        <v>16.341000000000001</v>
      </c>
      <c r="J72" s="59" cm="1">
        <f t="array" aca="1" ref="J72" ca="1">INDEX(Tabel2[MOYENNE M1],postes!$F72)</f>
        <v>14.340999999999999</v>
      </c>
    </row>
    <row r="73" spans="1:10" ht="16.7" customHeight="1" x14ac:dyDescent="0.2">
      <c r="A73" s="25" t="s">
        <v>94</v>
      </c>
      <c r="B73" s="8" t="s">
        <v>166</v>
      </c>
      <c r="C73" s="8" t="s">
        <v>201</v>
      </c>
      <c r="D73" s="8" t="s">
        <v>221</v>
      </c>
      <c r="E73" s="42" t="s">
        <v>1</v>
      </c>
      <c r="F73" s="55">
        <f ca="1">MATCH(ROW()-12,Tabel2[rank],0)</f>
        <v>51</v>
      </c>
      <c r="G73" s="58" t="str" cm="1">
        <f t="array" aca="1" ref="G73" ca="1">INDEX(Tabel2[Nom],postes!$F73)</f>
        <v>NOM 51</v>
      </c>
      <c r="H73" s="58" t="str" cm="1">
        <f t="array" aca="1" ref="H73" ca="1">INDEX(Tabel2[Prénom],postes!$F73)</f>
        <v>PRENOM 51</v>
      </c>
      <c r="I73" s="59" cm="1">
        <f t="array" aca="1" ref="I73" ca="1">INDEX(Tabel2[Barème],postes!$F73)</f>
        <v>14.364000000000001</v>
      </c>
      <c r="J73" s="59" cm="1">
        <f t="array" aca="1" ref="J73" ca="1">INDEX(Tabel2[MOYENNE M1],postes!$F73)</f>
        <v>12.364000000000001</v>
      </c>
    </row>
    <row r="74" spans="1:10" ht="16.7" customHeight="1" x14ac:dyDescent="0.2">
      <c r="A74" s="25" t="s">
        <v>95</v>
      </c>
      <c r="B74" s="8" t="s">
        <v>167</v>
      </c>
      <c r="C74" s="8" t="s">
        <v>201</v>
      </c>
      <c r="D74" s="8" t="s">
        <v>221</v>
      </c>
      <c r="E74" s="42" t="s">
        <v>10</v>
      </c>
      <c r="F74" s="55">
        <f ca="1">MATCH(ROW()-12,Tabel2[rank],0)</f>
        <v>3</v>
      </c>
      <c r="G74" s="58" t="str" cm="1">
        <f t="array" aca="1" ref="G74" ca="1">INDEX(Tabel2[Nom],postes!$F74)</f>
        <v>NOM 3</v>
      </c>
      <c r="H74" s="58" t="str" cm="1">
        <f t="array" aca="1" ref="H74" ca="1">INDEX(Tabel2[Prénom],postes!$F74)</f>
        <v>PRENOM 3</v>
      </c>
      <c r="I74" s="59" cm="1">
        <f t="array" aca="1" ref="I74" ca="1">INDEX(Tabel2[Barème],postes!$F74)</f>
        <v>17.509999999999998</v>
      </c>
      <c r="J74" s="59" cm="1">
        <f t="array" aca="1" ref="J74" ca="1">INDEX(Tabel2[MOYENNE M1],postes!$F74)</f>
        <v>15.51</v>
      </c>
    </row>
    <row r="75" spans="1:10" ht="16.7" customHeight="1" x14ac:dyDescent="0.2">
      <c r="A75" s="25" t="s">
        <v>96</v>
      </c>
      <c r="B75" s="8" t="s">
        <v>168</v>
      </c>
      <c r="C75" s="8" t="s">
        <v>202</v>
      </c>
      <c r="D75" s="8" t="s">
        <v>221</v>
      </c>
      <c r="E75" s="42" t="s">
        <v>7</v>
      </c>
      <c r="F75" s="55">
        <f ca="1">MATCH(ROW()-12,Tabel2[rank],0)</f>
        <v>13</v>
      </c>
      <c r="G75" s="58" t="str" cm="1">
        <f t="array" aca="1" ref="G75" ca="1">INDEX(Tabel2[Nom],postes!$F75)</f>
        <v>NOM 13</v>
      </c>
      <c r="H75" s="58" t="str" cm="1">
        <f t="array" aca="1" ref="H75" ca="1">INDEX(Tabel2[Prénom],postes!$F75)</f>
        <v>PRENOM 13</v>
      </c>
      <c r="I75" s="59" cm="1">
        <f t="array" aca="1" ref="I75" ca="1">INDEX(Tabel2[Barème],postes!$F75)</f>
        <v>16.619</v>
      </c>
      <c r="J75" s="59" cm="1">
        <f t="array" aca="1" ref="J75" ca="1">INDEX(Tabel2[MOYENNE M1],postes!$F75)</f>
        <v>14.619</v>
      </c>
    </row>
    <row r="76" spans="1:10" ht="16.7" customHeight="1" x14ac:dyDescent="0.2">
      <c r="A76" s="25" t="s">
        <v>97</v>
      </c>
      <c r="B76" s="8" t="s">
        <v>169</v>
      </c>
      <c r="C76" s="8" t="s">
        <v>203</v>
      </c>
      <c r="D76" s="8" t="s">
        <v>222</v>
      </c>
      <c r="E76" s="42" t="s">
        <v>9</v>
      </c>
      <c r="F76" s="55">
        <f ca="1">MATCH(ROW()-12,Tabel2[rank],0)</f>
        <v>66</v>
      </c>
      <c r="G76" s="58" t="str" cm="1">
        <f t="array" aca="1" ref="G76" ca="1">INDEX(Tabel2[Nom],postes!$F76)</f>
        <v>NOM 66</v>
      </c>
      <c r="H76" s="58" t="str" cm="1">
        <f t="array" aca="1" ref="H76" ca="1">INDEX(Tabel2[Prénom],postes!$F76)</f>
        <v>PRENOM 66</v>
      </c>
      <c r="I76" s="59" cm="1">
        <f t="array" aca="1" ref="I76" ca="1">INDEX(Tabel2[Barème],postes!$F76)</f>
        <v>13.596</v>
      </c>
      <c r="J76" s="59" cm="1">
        <f t="array" aca="1" ref="J76" ca="1">INDEX(Tabel2[MOYENNE M1],postes!$F76)</f>
        <v>13.596</v>
      </c>
    </row>
    <row r="77" spans="1:10" ht="16.7" customHeight="1" x14ac:dyDescent="0.2">
      <c r="A77" s="25" t="s">
        <v>98</v>
      </c>
      <c r="B77" s="8" t="s">
        <v>170</v>
      </c>
      <c r="C77" s="8" t="s">
        <v>204</v>
      </c>
      <c r="D77" s="8" t="s">
        <v>222</v>
      </c>
      <c r="E77" s="42" t="s">
        <v>1</v>
      </c>
      <c r="F77" s="55">
        <f ca="1">MATCH(ROW()-12,Tabel2[rank],0)</f>
        <v>65</v>
      </c>
      <c r="G77" s="58" t="str" cm="1">
        <f t="array" aca="1" ref="G77" ca="1">INDEX(Tabel2[Nom],postes!$F77)</f>
        <v>NOM 65</v>
      </c>
      <c r="H77" s="58" t="str" cm="1">
        <f t="array" aca="1" ref="H77" ca="1">INDEX(Tabel2[Prénom],postes!$F77)</f>
        <v>PRENOM 65</v>
      </c>
      <c r="I77" s="59" cm="1">
        <f t="array" aca="1" ref="I77" ca="1">INDEX(Tabel2[Barème],postes!$F77)</f>
        <v>13.634</v>
      </c>
      <c r="J77" s="59" cm="1">
        <f t="array" aca="1" ref="J77" ca="1">INDEX(Tabel2[MOYENNE M1],postes!$F77)</f>
        <v>13.634</v>
      </c>
    </row>
    <row r="78" spans="1:10" ht="16.7" customHeight="1" x14ac:dyDescent="0.2">
      <c r="A78" s="25" t="s">
        <v>99</v>
      </c>
      <c r="B78" s="8" t="s">
        <v>171</v>
      </c>
      <c r="C78" s="8" t="s">
        <v>205</v>
      </c>
      <c r="D78" s="8" t="s">
        <v>222</v>
      </c>
      <c r="E78" s="42" t="s">
        <v>7</v>
      </c>
      <c r="F78" s="55">
        <f ca="1">MATCH(ROW()-12,Tabel2[rank],0)</f>
        <v>62</v>
      </c>
      <c r="G78" s="58" t="str" cm="1">
        <f t="array" aca="1" ref="G78" ca="1">INDEX(Tabel2[Nom],postes!$F78)</f>
        <v>NOM 62</v>
      </c>
      <c r="H78" s="58" t="str" cm="1">
        <f t="array" aca="1" ref="H78" ca="1">INDEX(Tabel2[Prénom],postes!$F78)</f>
        <v>PRENOM 62</v>
      </c>
      <c r="I78" s="59" cm="1">
        <f t="array" aca="1" ref="I78" ca="1">INDEX(Tabel2[Barème],postes!$F78)</f>
        <v>13.692</v>
      </c>
      <c r="J78" s="59" cm="1">
        <f t="array" aca="1" ref="J78" ca="1">INDEX(Tabel2[MOYENNE M1],postes!$F78)</f>
        <v>13.692</v>
      </c>
    </row>
    <row r="79" spans="1:10" ht="16.7" customHeight="1" x14ac:dyDescent="0.2">
      <c r="A79" s="25" t="s">
        <v>100</v>
      </c>
      <c r="B79" s="8" t="s">
        <v>172</v>
      </c>
      <c r="C79" s="8" t="s">
        <v>206</v>
      </c>
      <c r="D79" s="8" t="s">
        <v>223</v>
      </c>
      <c r="E79" s="42" t="s">
        <v>19</v>
      </c>
      <c r="F79" s="55">
        <f ca="1">MATCH(ROW()-12,Tabel2[rank],0)</f>
        <v>7</v>
      </c>
      <c r="G79" s="58" t="str" cm="1">
        <f t="array" aca="1" ref="G79" ca="1">INDEX(Tabel2[Nom],postes!$F79)</f>
        <v>NOM 7</v>
      </c>
      <c r="H79" s="58" t="str" cm="1">
        <f t="array" aca="1" ref="H79" ca="1">INDEX(Tabel2[Prénom],postes!$F79)</f>
        <v>PRENOM 7</v>
      </c>
      <c r="I79" s="59" cm="1">
        <f t="array" aca="1" ref="I79" ca="1">INDEX(Tabel2[Barème],postes!$F79)</f>
        <v>16.908999999999999</v>
      </c>
      <c r="J79" s="59" cm="1">
        <f t="array" aca="1" ref="J79" ca="1">INDEX(Tabel2[MOYENNE M1],postes!$F79)</f>
        <v>14.909000000000001</v>
      </c>
    </row>
    <row r="80" spans="1:10" ht="16.7" customHeight="1" x14ac:dyDescent="0.2">
      <c r="A80" s="25" t="s">
        <v>101</v>
      </c>
      <c r="B80" s="8" t="s">
        <v>173</v>
      </c>
      <c r="C80" s="8" t="s">
        <v>207</v>
      </c>
      <c r="D80" s="8" t="s">
        <v>223</v>
      </c>
      <c r="E80" s="42" t="s">
        <v>5</v>
      </c>
      <c r="F80" s="55">
        <f ca="1">MATCH(ROW()-12,Tabel2[rank],0)</f>
        <v>45</v>
      </c>
      <c r="G80" s="58" t="str" cm="1">
        <f t="array" aca="1" ref="G80" ca="1">INDEX(Tabel2[Nom],postes!$F80)</f>
        <v>NOM 45</v>
      </c>
      <c r="H80" s="58" t="str" cm="1">
        <f t="array" aca="1" ref="H80" ca="1">INDEX(Tabel2[Prénom],postes!$F80)</f>
        <v>PRENOM 45</v>
      </c>
      <c r="I80" s="59" cm="1">
        <f t="array" aca="1" ref="I80" ca="1">INDEX(Tabel2[Barème],postes!$F80)</f>
        <v>14.619</v>
      </c>
      <c r="J80" s="59" cm="1">
        <f t="array" aca="1" ref="J80" ca="1">INDEX(Tabel2[MOYENNE M1],postes!$F80)</f>
        <v>14.619</v>
      </c>
    </row>
    <row r="81" spans="1:10" ht="16.7" customHeight="1" x14ac:dyDescent="0.2">
      <c r="A81" s="25" t="s">
        <v>102</v>
      </c>
      <c r="B81" s="8" t="s">
        <v>174</v>
      </c>
      <c r="C81" s="8" t="s">
        <v>208</v>
      </c>
      <c r="D81" s="8" t="s">
        <v>223</v>
      </c>
      <c r="E81" s="42" t="s">
        <v>10</v>
      </c>
      <c r="F81" s="55">
        <f ca="1">MATCH(ROW()-12,Tabel2[rank],0)</f>
        <v>5</v>
      </c>
      <c r="G81" s="58" t="str" cm="1">
        <f t="array" aca="1" ref="G81" ca="1">INDEX(Tabel2[Nom],postes!$F81)</f>
        <v>NOM 5</v>
      </c>
      <c r="H81" s="58" t="str" cm="1">
        <f t="array" aca="1" ref="H81" ca="1">INDEX(Tabel2[Prénom],postes!$F81)</f>
        <v>PRENOM 5</v>
      </c>
      <c r="I81" s="59" cm="1">
        <f t="array" aca="1" ref="I81" ca="1">INDEX(Tabel2[Barème],postes!$F81)</f>
        <v>17.382999999999999</v>
      </c>
      <c r="J81" s="59" cm="1">
        <f t="array" aca="1" ref="J81" ca="1">INDEX(Tabel2[MOYENNE M1],postes!$F81)</f>
        <v>15.382999999999999</v>
      </c>
    </row>
    <row r="82" spans="1:10" ht="16.7" customHeight="1" x14ac:dyDescent="0.2">
      <c r="A82" s="25" t="s">
        <v>103</v>
      </c>
      <c r="B82" s="8" t="s">
        <v>175</v>
      </c>
      <c r="C82" s="8" t="s">
        <v>224</v>
      </c>
      <c r="D82" s="8" t="s">
        <v>223</v>
      </c>
      <c r="E82" s="42" t="s">
        <v>7</v>
      </c>
      <c r="F82" s="55">
        <f ca="1">MATCH(ROW()-12,Tabel2[rank],0)</f>
        <v>60</v>
      </c>
      <c r="G82" s="58" t="str" cm="1">
        <f t="array" aca="1" ref="G82" ca="1">INDEX(Tabel2[Nom],postes!$F82)</f>
        <v>NOM 60</v>
      </c>
      <c r="H82" s="58" t="str" cm="1">
        <f t="array" aca="1" ref="H82" ca="1">INDEX(Tabel2[Prénom],postes!$F82)</f>
        <v>PRENOM 60</v>
      </c>
      <c r="I82" s="59" cm="1">
        <f t="array" aca="1" ref="I82" ca="1">INDEX(Tabel2[Barème],postes!$F82)</f>
        <v>14.052</v>
      </c>
      <c r="J82" s="59" cm="1">
        <f t="array" aca="1" ref="J82" ca="1">INDEX(Tabel2[MOYENNE M1],postes!$F82)</f>
        <v>14.052</v>
      </c>
    </row>
    <row r="83" spans="1:10" ht="16.7" customHeight="1" x14ac:dyDescent="0.2">
      <c r="A83" s="25" t="s">
        <v>104</v>
      </c>
      <c r="B83" s="8" t="s">
        <v>176</v>
      </c>
      <c r="C83" s="8" t="s">
        <v>224</v>
      </c>
      <c r="D83" s="8" t="s">
        <v>223</v>
      </c>
      <c r="E83" s="42" t="s">
        <v>18</v>
      </c>
      <c r="F83" s="55">
        <f ca="1">MATCH(ROW()-12,Tabel2[rank],0)</f>
        <v>14</v>
      </c>
      <c r="G83" s="58" t="str" cm="1">
        <f t="array" aca="1" ref="G83" ca="1">INDEX(Tabel2[Nom],postes!$F83)</f>
        <v>NOM 14</v>
      </c>
      <c r="H83" s="58" t="str" cm="1">
        <f t="array" aca="1" ref="H83" ca="1">INDEX(Tabel2[Prénom],postes!$F83)</f>
        <v>PRENOM 14</v>
      </c>
      <c r="I83" s="59" cm="1">
        <f t="array" aca="1" ref="I83" ca="1">INDEX(Tabel2[Barème],postes!$F83)</f>
        <v>16.366</v>
      </c>
      <c r="J83" s="59" cm="1">
        <f t="array" aca="1" ref="J83" ca="1">INDEX(Tabel2[MOYENNE M1],postes!$F83)</f>
        <v>14.366</v>
      </c>
    </row>
    <row r="84" spans="1:10" ht="16.7" customHeight="1" x14ac:dyDescent="0.2">
      <c r="A84" s="30" t="s">
        <v>105</v>
      </c>
      <c r="B84" s="31" t="s">
        <v>177</v>
      </c>
      <c r="C84" s="31" t="s">
        <v>224</v>
      </c>
      <c r="D84" s="31" t="s">
        <v>223</v>
      </c>
      <c r="E84" s="46" t="s">
        <v>5</v>
      </c>
      <c r="F84" s="61">
        <f ca="1">MATCH(ROW()-12,Tabel2[rank],0)</f>
        <v>34</v>
      </c>
      <c r="G84" s="62" t="str" cm="1">
        <f t="array" aca="1" ref="G84" ca="1">INDEX(Tabel2[Nom],postes!$F84)</f>
        <v>NOM 34</v>
      </c>
      <c r="H84" s="62" t="str" cm="1">
        <f t="array" aca="1" ref="H84" ca="1">INDEX(Tabel2[Prénom],postes!$F84)</f>
        <v>PRENOM 34</v>
      </c>
      <c r="I84" s="63" cm="1">
        <f t="array" aca="1" ref="I84" ca="1">INDEX(Tabel2[Barème],postes!$F84)</f>
        <v>15.349</v>
      </c>
      <c r="J84" s="63" cm="1">
        <f t="array" aca="1" ref="J84" ca="1">INDEX(Tabel2[MOYENNE M1],postes!$F84)</f>
        <v>15.349</v>
      </c>
    </row>
    <row r="85" spans="1:10" ht="16.7" customHeight="1" x14ac:dyDescent="0.2">
      <c r="A85" s="6"/>
      <c r="B85" s="6"/>
      <c r="C85" s="6"/>
      <c r="D85" s="6"/>
      <c r="E85" s="7"/>
      <c r="F85" s="54"/>
    </row>
    <row r="86" spans="1:10" ht="16.7" customHeight="1" x14ac:dyDescent="0.2">
      <c r="A86" s="6"/>
      <c r="B86" s="6"/>
      <c r="C86" s="6"/>
      <c r="D86" s="6"/>
      <c r="E86" s="7"/>
      <c r="F86" s="54"/>
    </row>
    <row r="87" spans="1:10" ht="16.7" customHeight="1" x14ac:dyDescent="0.2">
      <c r="A87" s="6"/>
      <c r="B87" s="6"/>
      <c r="C87" s="6"/>
      <c r="D87" s="6"/>
      <c r="E87" s="7"/>
      <c r="F87" s="54"/>
    </row>
    <row r="88" spans="1:10" ht="16.7" customHeight="1" x14ac:dyDescent="0.2">
      <c r="A88" s="6"/>
      <c r="B88" s="6"/>
      <c r="C88" s="6"/>
      <c r="D88" s="6"/>
      <c r="E88" s="7"/>
      <c r="F88" s="54"/>
    </row>
    <row r="89" spans="1:10" ht="16.7" customHeight="1" x14ac:dyDescent="0.2">
      <c r="A89" s="6"/>
      <c r="B89" s="6"/>
      <c r="C89" s="6"/>
      <c r="D89" s="6"/>
      <c r="E89" s="7"/>
      <c r="F89" s="54"/>
    </row>
    <row r="90" spans="1:10" ht="16.7" customHeight="1" x14ac:dyDescent="0.2">
      <c r="A90" s="6"/>
      <c r="B90" s="6"/>
      <c r="C90" s="6"/>
      <c r="D90" s="6"/>
      <c r="E90" s="7"/>
      <c r="F90" s="54"/>
    </row>
    <row r="91" spans="1:10" ht="16.7" customHeight="1" x14ac:dyDescent="0.2">
      <c r="A91" s="6"/>
      <c r="B91" s="6"/>
      <c r="C91" s="6"/>
      <c r="D91" s="6"/>
      <c r="E91" s="7"/>
      <c r="F91" s="54"/>
    </row>
    <row r="92" spans="1:10" ht="16.7" customHeight="1" x14ac:dyDescent="0.2">
      <c r="A92" s="6"/>
      <c r="B92" s="6"/>
      <c r="C92" s="6"/>
      <c r="D92" s="6"/>
      <c r="E92" s="7"/>
      <c r="F92" s="54"/>
    </row>
    <row r="93" spans="1:10" ht="16.7" customHeight="1" x14ac:dyDescent="0.2">
      <c r="A93" s="6"/>
      <c r="B93" s="6"/>
      <c r="C93" s="6"/>
      <c r="D93" s="6"/>
      <c r="E93" s="7"/>
      <c r="F93" s="54"/>
    </row>
    <row r="94" spans="1:10" ht="16.7" customHeight="1" x14ac:dyDescent="0.2">
      <c r="A94" s="6"/>
      <c r="B94" s="6"/>
      <c r="C94" s="6"/>
      <c r="D94" s="6"/>
      <c r="E94" s="7"/>
      <c r="F94" s="54"/>
    </row>
    <row r="95" spans="1:10" ht="16.7" customHeight="1" x14ac:dyDescent="0.2">
      <c r="A95" s="6"/>
      <c r="B95" s="6"/>
      <c r="C95" s="6"/>
      <c r="D95" s="6"/>
      <c r="E95" s="7"/>
      <c r="F95" s="54"/>
    </row>
    <row r="99" spans="2:4" x14ac:dyDescent="0.2">
      <c r="B99" s="6" t="str">
        <f>A7</f>
        <v xml:space="preserve">Nom d'usage: </v>
      </c>
      <c r="D99" s="6" t="str">
        <f>D7</f>
        <v>Prénom:</v>
      </c>
    </row>
  </sheetData>
  <sheetProtection insertColumns="0" insertRows="0" deleteColumns="0" deleteRows="0" selectLockedCells="1" sort="0"/>
  <phoneticPr fontId="12" type="noConversion"/>
  <dataValidations count="1">
    <dataValidation type="list" allowBlank="1" showInputMessage="1" showErrorMessage="1" sqref="F13:F95" xr:uid="{00000000-0002-0000-0000-000000000000}">
      <formula1>voeux</formula1>
    </dataValidation>
  </dataValidations>
  <hyperlinks>
    <hyperlink ref="D9" r:id="rId1" display="Tel:…………………………………………………." xr:uid="{00000000-0004-0000-0000-000000000000}"/>
  </hyperlinks>
  <pageMargins left="0.2" right="0.15748031496062992" top="0.26" bottom="0.4" header="0.16" footer="0.17"/>
  <pageSetup paperSize="9" scale="86" fitToHeight="0" orientation="portrait" r:id="rId2"/>
  <headerFooter>
    <oddFooter>&amp;L&amp;F&amp;R&amp;"Arial,Normal"&amp;10&amp;P/&amp;N</oddFooter>
  </headerFooter>
  <rowBreaks count="1" manualBreakCount="1">
    <brk id="49" max="5" man="1"/>
  </rowBreaks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D72"/>
  <sheetViews>
    <sheetView topLeftCell="A64" workbookViewId="0">
      <selection activeCell="E72" sqref="E72"/>
    </sheetView>
  </sheetViews>
  <sheetFormatPr defaultColWidth="11.28515625" defaultRowHeight="15" x14ac:dyDescent="0.25"/>
  <sheetData>
    <row r="1" spans="1:4" x14ac:dyDescent="0.25">
      <c r="A1">
        <v>1</v>
      </c>
      <c r="B1">
        <f ca="1">IFERROR(VLOOKUP(A1,postes!$F$13:$F$84,1,FALSE),"Non choisi")</f>
        <v>1</v>
      </c>
      <c r="C1" t="str">
        <f ca="1">IF(B1="Non choisi",A1,"")</f>
        <v/>
      </c>
      <c r="D1" t="str">
        <f t="shared" ref="D1:D32" ca="1" si="0">IFERROR(SMALL($C$1:$C$72,ROW(A1)),"")</f>
        <v/>
      </c>
    </row>
    <row r="2" spans="1:4" x14ac:dyDescent="0.25">
      <c r="A2">
        <v>2</v>
      </c>
      <c r="B2">
        <f ca="1">IFERROR(VLOOKUP(A2,postes!$F$13:$F$84,1,FALSE),"Non choisi")</f>
        <v>2</v>
      </c>
      <c r="C2" t="str">
        <f t="shared" ref="C2:C65" ca="1" si="1">IF(B2="Non choisi",A2,"")</f>
        <v/>
      </c>
      <c r="D2" t="str">
        <f t="shared" ca="1" si="0"/>
        <v/>
      </c>
    </row>
    <row r="3" spans="1:4" x14ac:dyDescent="0.25">
      <c r="A3">
        <v>3</v>
      </c>
      <c r="B3">
        <f ca="1">IFERROR(VLOOKUP(A3,postes!$F$13:$F$84,1,FALSE),"Non choisi")</f>
        <v>3</v>
      </c>
      <c r="C3" t="str">
        <f t="shared" ca="1" si="1"/>
        <v/>
      </c>
      <c r="D3" t="str">
        <f t="shared" ca="1" si="0"/>
        <v/>
      </c>
    </row>
    <row r="4" spans="1:4" x14ac:dyDescent="0.25">
      <c r="A4">
        <v>4</v>
      </c>
      <c r="B4">
        <f ca="1">IFERROR(VLOOKUP(A4,postes!$F$13:$F$84,1,FALSE),"Non choisi")</f>
        <v>4</v>
      </c>
      <c r="C4" t="str">
        <f t="shared" ca="1" si="1"/>
        <v/>
      </c>
      <c r="D4" t="str">
        <f t="shared" ca="1" si="0"/>
        <v/>
      </c>
    </row>
    <row r="5" spans="1:4" x14ac:dyDescent="0.25">
      <c r="A5">
        <v>5</v>
      </c>
      <c r="B5">
        <f ca="1">IFERROR(VLOOKUP(A5,postes!$F$13:$F$84,1,FALSE),"Non choisi")</f>
        <v>5</v>
      </c>
      <c r="C5" t="str">
        <f t="shared" ca="1" si="1"/>
        <v/>
      </c>
      <c r="D5" t="str">
        <f t="shared" ca="1" si="0"/>
        <v/>
      </c>
    </row>
    <row r="6" spans="1:4" x14ac:dyDescent="0.25">
      <c r="A6">
        <v>6</v>
      </c>
      <c r="B6">
        <f ca="1">IFERROR(VLOOKUP(A6,postes!$F$13:$F$84,1,FALSE),"Non choisi")</f>
        <v>6</v>
      </c>
      <c r="C6" t="str">
        <f t="shared" ca="1" si="1"/>
        <v/>
      </c>
      <c r="D6" t="str">
        <f t="shared" ca="1" si="0"/>
        <v/>
      </c>
    </row>
    <row r="7" spans="1:4" x14ac:dyDescent="0.25">
      <c r="A7">
        <v>7</v>
      </c>
      <c r="B7">
        <f ca="1">IFERROR(VLOOKUP(A7,postes!$F$13:$F$84,1,FALSE),"Non choisi")</f>
        <v>7</v>
      </c>
      <c r="C7" t="str">
        <f t="shared" ca="1" si="1"/>
        <v/>
      </c>
      <c r="D7" t="str">
        <f t="shared" ca="1" si="0"/>
        <v/>
      </c>
    </row>
    <row r="8" spans="1:4" x14ac:dyDescent="0.25">
      <c r="A8">
        <v>8</v>
      </c>
      <c r="B8">
        <f ca="1">IFERROR(VLOOKUP(A8,postes!$F$13:$F$84,1,FALSE),"Non choisi")</f>
        <v>8</v>
      </c>
      <c r="C8" t="str">
        <f t="shared" ca="1" si="1"/>
        <v/>
      </c>
      <c r="D8" t="str">
        <f t="shared" ca="1" si="0"/>
        <v/>
      </c>
    </row>
    <row r="9" spans="1:4" x14ac:dyDescent="0.25">
      <c r="A9">
        <v>9</v>
      </c>
      <c r="B9">
        <f ca="1">IFERROR(VLOOKUP(A9,postes!$F$13:$F$84,1,FALSE),"Non choisi")</f>
        <v>9</v>
      </c>
      <c r="C9" t="str">
        <f t="shared" ca="1" si="1"/>
        <v/>
      </c>
      <c r="D9" t="str">
        <f t="shared" ca="1" si="0"/>
        <v/>
      </c>
    </row>
    <row r="10" spans="1:4" x14ac:dyDescent="0.25">
      <c r="A10">
        <v>10</v>
      </c>
      <c r="B10">
        <f ca="1">IFERROR(VLOOKUP(A10,postes!$F$13:$F$84,1,FALSE),"Non choisi")</f>
        <v>10</v>
      </c>
      <c r="C10" t="str">
        <f t="shared" ca="1" si="1"/>
        <v/>
      </c>
      <c r="D10" t="str">
        <f t="shared" ca="1" si="0"/>
        <v/>
      </c>
    </row>
    <row r="11" spans="1:4" x14ac:dyDescent="0.25">
      <c r="A11">
        <v>11</v>
      </c>
      <c r="B11">
        <f ca="1">IFERROR(VLOOKUP(A11,postes!$F$13:$F$84,1,FALSE),"Non choisi")</f>
        <v>11</v>
      </c>
      <c r="C11" t="str">
        <f t="shared" ca="1" si="1"/>
        <v/>
      </c>
      <c r="D11" t="str">
        <f t="shared" ca="1" si="0"/>
        <v/>
      </c>
    </row>
    <row r="12" spans="1:4" x14ac:dyDescent="0.25">
      <c r="A12">
        <v>12</v>
      </c>
      <c r="B12">
        <f ca="1">IFERROR(VLOOKUP(A12,postes!$F$13:$F$84,1,FALSE),"Non choisi")</f>
        <v>12</v>
      </c>
      <c r="C12" t="str">
        <f t="shared" ca="1" si="1"/>
        <v/>
      </c>
      <c r="D12" t="str">
        <f t="shared" ca="1" si="0"/>
        <v/>
      </c>
    </row>
    <row r="13" spans="1:4" x14ac:dyDescent="0.25">
      <c r="A13">
        <v>13</v>
      </c>
      <c r="B13">
        <f ca="1">IFERROR(VLOOKUP(A13,postes!$F$13:$F$84,1,FALSE),"Non choisi")</f>
        <v>13</v>
      </c>
      <c r="C13" t="str">
        <f t="shared" ca="1" si="1"/>
        <v/>
      </c>
      <c r="D13" t="str">
        <f t="shared" ca="1" si="0"/>
        <v/>
      </c>
    </row>
    <row r="14" spans="1:4" x14ac:dyDescent="0.25">
      <c r="A14">
        <v>14</v>
      </c>
      <c r="B14">
        <f ca="1">IFERROR(VLOOKUP(A14,postes!$F$13:$F$84,1,FALSE),"Non choisi")</f>
        <v>14</v>
      </c>
      <c r="C14" t="str">
        <f t="shared" ca="1" si="1"/>
        <v/>
      </c>
      <c r="D14" t="str">
        <f t="shared" ca="1" si="0"/>
        <v/>
      </c>
    </row>
    <row r="15" spans="1:4" x14ac:dyDescent="0.25">
      <c r="A15">
        <v>15</v>
      </c>
      <c r="B15">
        <f ca="1">IFERROR(VLOOKUP(A15,postes!$F$13:$F$84,1,FALSE),"Non choisi")</f>
        <v>15</v>
      </c>
      <c r="C15" t="str">
        <f t="shared" ca="1" si="1"/>
        <v/>
      </c>
      <c r="D15" t="str">
        <f t="shared" ca="1" si="0"/>
        <v/>
      </c>
    </row>
    <row r="16" spans="1:4" x14ac:dyDescent="0.25">
      <c r="A16">
        <v>16</v>
      </c>
      <c r="B16">
        <f ca="1">IFERROR(VLOOKUP(A16,postes!$F$13:$F$84,1,FALSE),"Non choisi")</f>
        <v>16</v>
      </c>
      <c r="C16" t="str">
        <f t="shared" ca="1" si="1"/>
        <v/>
      </c>
      <c r="D16" t="str">
        <f t="shared" ca="1" si="0"/>
        <v/>
      </c>
    </row>
    <row r="17" spans="1:4" x14ac:dyDescent="0.25">
      <c r="A17">
        <v>17</v>
      </c>
      <c r="B17">
        <f ca="1">IFERROR(VLOOKUP(A17,postes!$F$13:$F$84,1,FALSE),"Non choisi")</f>
        <v>17</v>
      </c>
      <c r="C17" t="str">
        <f t="shared" ca="1" si="1"/>
        <v/>
      </c>
      <c r="D17" t="str">
        <f t="shared" ca="1" si="0"/>
        <v/>
      </c>
    </row>
    <row r="18" spans="1:4" x14ac:dyDescent="0.25">
      <c r="A18">
        <v>18</v>
      </c>
      <c r="B18">
        <f ca="1">IFERROR(VLOOKUP(A18,postes!$F$13:$F$84,1,FALSE),"Non choisi")</f>
        <v>18</v>
      </c>
      <c r="C18" t="str">
        <f t="shared" ca="1" si="1"/>
        <v/>
      </c>
      <c r="D18" t="str">
        <f t="shared" ca="1" si="0"/>
        <v/>
      </c>
    </row>
    <row r="19" spans="1:4" x14ac:dyDescent="0.25">
      <c r="A19">
        <v>19</v>
      </c>
      <c r="B19">
        <f ca="1">IFERROR(VLOOKUP(A19,postes!$F$13:$F$84,1,FALSE),"Non choisi")</f>
        <v>19</v>
      </c>
      <c r="C19" t="str">
        <f t="shared" ca="1" si="1"/>
        <v/>
      </c>
      <c r="D19" t="str">
        <f t="shared" ca="1" si="0"/>
        <v/>
      </c>
    </row>
    <row r="20" spans="1:4" x14ac:dyDescent="0.25">
      <c r="A20">
        <v>20</v>
      </c>
      <c r="B20">
        <f ca="1">IFERROR(VLOOKUP(A20,postes!$F$13:$F$84,1,FALSE),"Non choisi")</f>
        <v>20</v>
      </c>
      <c r="C20" t="str">
        <f t="shared" ca="1" si="1"/>
        <v/>
      </c>
      <c r="D20" t="str">
        <f t="shared" ca="1" si="0"/>
        <v/>
      </c>
    </row>
    <row r="21" spans="1:4" x14ac:dyDescent="0.25">
      <c r="A21">
        <v>21</v>
      </c>
      <c r="B21">
        <f ca="1">IFERROR(VLOOKUP(A21,postes!$F$13:$F$84,1,FALSE),"Non choisi")</f>
        <v>21</v>
      </c>
      <c r="C21" t="str">
        <f t="shared" ca="1" si="1"/>
        <v/>
      </c>
      <c r="D21" t="str">
        <f t="shared" ca="1" si="0"/>
        <v/>
      </c>
    </row>
    <row r="22" spans="1:4" x14ac:dyDescent="0.25">
      <c r="A22">
        <v>22</v>
      </c>
      <c r="B22">
        <f ca="1">IFERROR(VLOOKUP(A22,postes!$F$13:$F$84,1,FALSE),"Non choisi")</f>
        <v>22</v>
      </c>
      <c r="C22" t="str">
        <f t="shared" ca="1" si="1"/>
        <v/>
      </c>
      <c r="D22" t="str">
        <f t="shared" ca="1" si="0"/>
        <v/>
      </c>
    </row>
    <row r="23" spans="1:4" x14ac:dyDescent="0.25">
      <c r="A23">
        <v>23</v>
      </c>
      <c r="B23">
        <f ca="1">IFERROR(VLOOKUP(A23,postes!$F$13:$F$84,1,FALSE),"Non choisi")</f>
        <v>23</v>
      </c>
      <c r="C23" t="str">
        <f t="shared" ca="1" si="1"/>
        <v/>
      </c>
      <c r="D23" t="str">
        <f t="shared" ca="1" si="0"/>
        <v/>
      </c>
    </row>
    <row r="24" spans="1:4" x14ac:dyDescent="0.25">
      <c r="A24">
        <v>24</v>
      </c>
      <c r="B24">
        <f ca="1">IFERROR(VLOOKUP(A24,postes!$F$13:$F$84,1,FALSE),"Non choisi")</f>
        <v>24</v>
      </c>
      <c r="C24" t="str">
        <f t="shared" ca="1" si="1"/>
        <v/>
      </c>
      <c r="D24" t="str">
        <f t="shared" ca="1" si="0"/>
        <v/>
      </c>
    </row>
    <row r="25" spans="1:4" x14ac:dyDescent="0.25">
      <c r="A25">
        <v>25</v>
      </c>
      <c r="B25">
        <f ca="1">IFERROR(VLOOKUP(A25,postes!$F$13:$F$84,1,FALSE),"Non choisi")</f>
        <v>25</v>
      </c>
      <c r="C25" t="str">
        <f t="shared" ca="1" si="1"/>
        <v/>
      </c>
      <c r="D25" t="str">
        <f t="shared" ca="1" si="0"/>
        <v/>
      </c>
    </row>
    <row r="26" spans="1:4" x14ac:dyDescent="0.25">
      <c r="A26">
        <v>26</v>
      </c>
      <c r="B26">
        <f ca="1">IFERROR(VLOOKUP(A26,postes!$F$13:$F$84,1,FALSE),"Non choisi")</f>
        <v>26</v>
      </c>
      <c r="C26" t="str">
        <f t="shared" ca="1" si="1"/>
        <v/>
      </c>
      <c r="D26" t="str">
        <f t="shared" ca="1" si="0"/>
        <v/>
      </c>
    </row>
    <row r="27" spans="1:4" x14ac:dyDescent="0.25">
      <c r="A27">
        <v>27</v>
      </c>
      <c r="B27">
        <f ca="1">IFERROR(VLOOKUP(A27,postes!$F$13:$F$84,1,FALSE),"Non choisi")</f>
        <v>27</v>
      </c>
      <c r="C27" t="str">
        <f t="shared" ca="1" si="1"/>
        <v/>
      </c>
      <c r="D27" t="str">
        <f t="shared" ca="1" si="0"/>
        <v/>
      </c>
    </row>
    <row r="28" spans="1:4" x14ac:dyDescent="0.25">
      <c r="A28">
        <v>28</v>
      </c>
      <c r="B28">
        <f ca="1">IFERROR(VLOOKUP(A28,postes!$F$13:$F$84,1,FALSE),"Non choisi")</f>
        <v>28</v>
      </c>
      <c r="C28" t="str">
        <f t="shared" ca="1" si="1"/>
        <v/>
      </c>
      <c r="D28" t="str">
        <f t="shared" ca="1" si="0"/>
        <v/>
      </c>
    </row>
    <row r="29" spans="1:4" x14ac:dyDescent="0.25">
      <c r="A29">
        <v>29</v>
      </c>
      <c r="B29">
        <f ca="1">IFERROR(VLOOKUP(A29,postes!$F$13:$F$84,1,FALSE),"Non choisi")</f>
        <v>29</v>
      </c>
      <c r="C29" t="str">
        <f t="shared" ca="1" si="1"/>
        <v/>
      </c>
      <c r="D29" t="str">
        <f t="shared" ca="1" si="0"/>
        <v/>
      </c>
    </row>
    <row r="30" spans="1:4" x14ac:dyDescent="0.25">
      <c r="A30">
        <v>30</v>
      </c>
      <c r="B30">
        <f ca="1">IFERROR(VLOOKUP(A30,postes!$F$13:$F$84,1,FALSE),"Non choisi")</f>
        <v>30</v>
      </c>
      <c r="C30" t="str">
        <f t="shared" ca="1" si="1"/>
        <v/>
      </c>
      <c r="D30" t="str">
        <f t="shared" ca="1" si="0"/>
        <v/>
      </c>
    </row>
    <row r="31" spans="1:4" x14ac:dyDescent="0.25">
      <c r="A31">
        <v>31</v>
      </c>
      <c r="B31">
        <f ca="1">IFERROR(VLOOKUP(A31,postes!$F$13:$F$84,1,FALSE),"Non choisi")</f>
        <v>31</v>
      </c>
      <c r="C31" t="str">
        <f t="shared" ca="1" si="1"/>
        <v/>
      </c>
      <c r="D31" t="str">
        <f t="shared" ca="1" si="0"/>
        <v/>
      </c>
    </row>
    <row r="32" spans="1:4" x14ac:dyDescent="0.25">
      <c r="A32">
        <v>32</v>
      </c>
      <c r="B32">
        <f ca="1">IFERROR(VLOOKUP(A32,postes!$F$13:$F$84,1,FALSE),"Non choisi")</f>
        <v>32</v>
      </c>
      <c r="C32" t="str">
        <f t="shared" ca="1" si="1"/>
        <v/>
      </c>
      <c r="D32" t="str">
        <f t="shared" ca="1" si="0"/>
        <v/>
      </c>
    </row>
    <row r="33" spans="1:4" x14ac:dyDescent="0.25">
      <c r="A33">
        <v>33</v>
      </c>
      <c r="B33">
        <f ca="1">IFERROR(VLOOKUP(A33,postes!$F$13:$F$84,1,FALSE),"Non choisi")</f>
        <v>33</v>
      </c>
      <c r="C33" t="str">
        <f t="shared" ca="1" si="1"/>
        <v/>
      </c>
      <c r="D33" t="str">
        <f t="shared" ref="D33:D64" ca="1" si="2">IFERROR(SMALL($C$1:$C$72,ROW(A33)),"")</f>
        <v/>
      </c>
    </row>
    <row r="34" spans="1:4" x14ac:dyDescent="0.25">
      <c r="A34">
        <v>34</v>
      </c>
      <c r="B34">
        <f ca="1">IFERROR(VLOOKUP(A34,postes!$F$13:$F$84,1,FALSE),"Non choisi")</f>
        <v>34</v>
      </c>
      <c r="C34" t="str">
        <f t="shared" ca="1" si="1"/>
        <v/>
      </c>
      <c r="D34" t="str">
        <f t="shared" ca="1" si="2"/>
        <v/>
      </c>
    </row>
    <row r="35" spans="1:4" x14ac:dyDescent="0.25">
      <c r="A35">
        <v>35</v>
      </c>
      <c r="B35">
        <f ca="1">IFERROR(VLOOKUP(A35,postes!$F$13:$F$84,1,FALSE),"Non choisi")</f>
        <v>35</v>
      </c>
      <c r="C35" t="str">
        <f t="shared" ca="1" si="1"/>
        <v/>
      </c>
      <c r="D35" t="str">
        <f t="shared" ca="1" si="2"/>
        <v/>
      </c>
    </row>
    <row r="36" spans="1:4" x14ac:dyDescent="0.25">
      <c r="A36">
        <v>36</v>
      </c>
      <c r="B36">
        <f ca="1">IFERROR(VLOOKUP(A36,postes!$F$13:$F$84,1,FALSE),"Non choisi")</f>
        <v>36</v>
      </c>
      <c r="C36" t="str">
        <f t="shared" ca="1" si="1"/>
        <v/>
      </c>
      <c r="D36" t="str">
        <f t="shared" ca="1" si="2"/>
        <v/>
      </c>
    </row>
    <row r="37" spans="1:4" x14ac:dyDescent="0.25">
      <c r="A37">
        <v>37</v>
      </c>
      <c r="B37">
        <f ca="1">IFERROR(VLOOKUP(A37,postes!$F$13:$F$84,1,FALSE),"Non choisi")</f>
        <v>37</v>
      </c>
      <c r="C37" t="str">
        <f t="shared" ca="1" si="1"/>
        <v/>
      </c>
      <c r="D37" t="str">
        <f t="shared" ca="1" si="2"/>
        <v/>
      </c>
    </row>
    <row r="38" spans="1:4" x14ac:dyDescent="0.25">
      <c r="A38">
        <v>38</v>
      </c>
      <c r="B38">
        <f ca="1">IFERROR(VLOOKUP(A38,postes!$F$13:$F$84,1,FALSE),"Non choisi")</f>
        <v>38</v>
      </c>
      <c r="C38" t="str">
        <f t="shared" ca="1" si="1"/>
        <v/>
      </c>
      <c r="D38" t="str">
        <f t="shared" ca="1" si="2"/>
        <v/>
      </c>
    </row>
    <row r="39" spans="1:4" x14ac:dyDescent="0.25">
      <c r="A39">
        <v>39</v>
      </c>
      <c r="B39">
        <f ca="1">IFERROR(VLOOKUP(A39,postes!$F$13:$F$84,1,FALSE),"Non choisi")</f>
        <v>39</v>
      </c>
      <c r="C39" t="str">
        <f t="shared" ca="1" si="1"/>
        <v/>
      </c>
      <c r="D39" t="str">
        <f t="shared" ca="1" si="2"/>
        <v/>
      </c>
    </row>
    <row r="40" spans="1:4" x14ac:dyDescent="0.25">
      <c r="A40">
        <v>40</v>
      </c>
      <c r="B40">
        <f ca="1">IFERROR(VLOOKUP(A40,postes!$F$13:$F$84,1,FALSE),"Non choisi")</f>
        <v>40</v>
      </c>
      <c r="C40" t="str">
        <f t="shared" ca="1" si="1"/>
        <v/>
      </c>
      <c r="D40" t="str">
        <f t="shared" ca="1" si="2"/>
        <v/>
      </c>
    </row>
    <row r="41" spans="1:4" x14ac:dyDescent="0.25">
      <c r="A41">
        <v>41</v>
      </c>
      <c r="B41">
        <f ca="1">IFERROR(VLOOKUP(A41,postes!$F$13:$F$84,1,FALSE),"Non choisi")</f>
        <v>41</v>
      </c>
      <c r="C41" t="str">
        <f t="shared" ca="1" si="1"/>
        <v/>
      </c>
      <c r="D41" t="str">
        <f t="shared" ca="1" si="2"/>
        <v/>
      </c>
    </row>
    <row r="42" spans="1:4" x14ac:dyDescent="0.25">
      <c r="A42">
        <v>42</v>
      </c>
      <c r="B42">
        <f ca="1">IFERROR(VLOOKUP(A42,postes!$F$13:$F$84,1,FALSE),"Non choisi")</f>
        <v>42</v>
      </c>
      <c r="C42" t="str">
        <f t="shared" ca="1" si="1"/>
        <v/>
      </c>
      <c r="D42" t="str">
        <f t="shared" ca="1" si="2"/>
        <v/>
      </c>
    </row>
    <row r="43" spans="1:4" x14ac:dyDescent="0.25">
      <c r="A43">
        <v>43</v>
      </c>
      <c r="B43">
        <f ca="1">IFERROR(VLOOKUP(A43,postes!$F$13:$F$84,1,FALSE),"Non choisi")</f>
        <v>43</v>
      </c>
      <c r="C43" t="str">
        <f t="shared" ca="1" si="1"/>
        <v/>
      </c>
      <c r="D43" t="str">
        <f t="shared" ca="1" si="2"/>
        <v/>
      </c>
    </row>
    <row r="44" spans="1:4" x14ac:dyDescent="0.25">
      <c r="A44">
        <v>44</v>
      </c>
      <c r="B44">
        <f ca="1">IFERROR(VLOOKUP(A44,postes!$F$13:$F$84,1,FALSE),"Non choisi")</f>
        <v>44</v>
      </c>
      <c r="C44" t="str">
        <f t="shared" ca="1" si="1"/>
        <v/>
      </c>
      <c r="D44" t="str">
        <f t="shared" ca="1" si="2"/>
        <v/>
      </c>
    </row>
    <row r="45" spans="1:4" x14ac:dyDescent="0.25">
      <c r="A45">
        <v>45</v>
      </c>
      <c r="B45">
        <f ca="1">IFERROR(VLOOKUP(A45,postes!$F$13:$F$84,1,FALSE),"Non choisi")</f>
        <v>45</v>
      </c>
      <c r="C45" t="str">
        <f t="shared" ca="1" si="1"/>
        <v/>
      </c>
      <c r="D45" t="str">
        <f t="shared" ca="1" si="2"/>
        <v/>
      </c>
    </row>
    <row r="46" spans="1:4" x14ac:dyDescent="0.25">
      <c r="A46">
        <v>46</v>
      </c>
      <c r="B46">
        <f ca="1">IFERROR(VLOOKUP(A46,postes!$F$13:$F$84,1,FALSE),"Non choisi")</f>
        <v>46</v>
      </c>
      <c r="C46" t="str">
        <f t="shared" ca="1" si="1"/>
        <v/>
      </c>
      <c r="D46" t="str">
        <f t="shared" ca="1" si="2"/>
        <v/>
      </c>
    </row>
    <row r="47" spans="1:4" x14ac:dyDescent="0.25">
      <c r="A47">
        <v>47</v>
      </c>
      <c r="B47">
        <f ca="1">IFERROR(VLOOKUP(A47,postes!$F$13:$F$84,1,FALSE),"Non choisi")</f>
        <v>47</v>
      </c>
      <c r="C47" t="str">
        <f t="shared" ca="1" si="1"/>
        <v/>
      </c>
      <c r="D47" t="str">
        <f t="shared" ca="1" si="2"/>
        <v/>
      </c>
    </row>
    <row r="48" spans="1:4" x14ac:dyDescent="0.25">
      <c r="A48">
        <v>48</v>
      </c>
      <c r="B48">
        <f ca="1">IFERROR(VLOOKUP(A48,postes!$F$13:$F$84,1,FALSE),"Non choisi")</f>
        <v>48</v>
      </c>
      <c r="C48" t="str">
        <f t="shared" ca="1" si="1"/>
        <v/>
      </c>
      <c r="D48" t="str">
        <f t="shared" ca="1" si="2"/>
        <v/>
      </c>
    </row>
    <row r="49" spans="1:4" x14ac:dyDescent="0.25">
      <c r="A49">
        <v>49</v>
      </c>
      <c r="B49">
        <f ca="1">IFERROR(VLOOKUP(A49,postes!$F$13:$F$84,1,FALSE),"Non choisi")</f>
        <v>49</v>
      </c>
      <c r="C49" t="str">
        <f t="shared" ca="1" si="1"/>
        <v/>
      </c>
      <c r="D49" t="str">
        <f t="shared" ca="1" si="2"/>
        <v/>
      </c>
    </row>
    <row r="50" spans="1:4" x14ac:dyDescent="0.25">
      <c r="A50">
        <v>50</v>
      </c>
      <c r="B50">
        <f ca="1">IFERROR(VLOOKUP(A50,postes!$F$13:$F$84,1,FALSE),"Non choisi")</f>
        <v>50</v>
      </c>
      <c r="C50" t="str">
        <f t="shared" ca="1" si="1"/>
        <v/>
      </c>
      <c r="D50" t="str">
        <f t="shared" ca="1" si="2"/>
        <v/>
      </c>
    </row>
    <row r="51" spans="1:4" x14ac:dyDescent="0.25">
      <c r="A51">
        <v>51</v>
      </c>
      <c r="B51">
        <f ca="1">IFERROR(VLOOKUP(A51,postes!$F$13:$F$84,1,FALSE),"Non choisi")</f>
        <v>51</v>
      </c>
      <c r="C51" t="str">
        <f t="shared" ca="1" si="1"/>
        <v/>
      </c>
      <c r="D51" t="str">
        <f t="shared" ca="1" si="2"/>
        <v/>
      </c>
    </row>
    <row r="52" spans="1:4" x14ac:dyDescent="0.25">
      <c r="A52">
        <v>52</v>
      </c>
      <c r="B52">
        <f ca="1">IFERROR(VLOOKUP(A52,postes!$F$13:$F$84,1,FALSE),"Non choisi")</f>
        <v>52</v>
      </c>
      <c r="C52" t="str">
        <f t="shared" ca="1" si="1"/>
        <v/>
      </c>
      <c r="D52" t="str">
        <f t="shared" ca="1" si="2"/>
        <v/>
      </c>
    </row>
    <row r="53" spans="1:4" x14ac:dyDescent="0.25">
      <c r="A53">
        <v>53</v>
      </c>
      <c r="B53">
        <f ca="1">IFERROR(VLOOKUP(A53,postes!$F$13:$F$84,1,FALSE),"Non choisi")</f>
        <v>53</v>
      </c>
      <c r="C53" t="str">
        <f t="shared" ca="1" si="1"/>
        <v/>
      </c>
      <c r="D53" t="str">
        <f t="shared" ca="1" si="2"/>
        <v/>
      </c>
    </row>
    <row r="54" spans="1:4" x14ac:dyDescent="0.25">
      <c r="A54">
        <v>54</v>
      </c>
      <c r="B54">
        <f ca="1">IFERROR(VLOOKUP(A54,postes!$F$13:$F$84,1,FALSE),"Non choisi")</f>
        <v>54</v>
      </c>
      <c r="C54" t="str">
        <f t="shared" ca="1" si="1"/>
        <v/>
      </c>
      <c r="D54" t="str">
        <f t="shared" ca="1" si="2"/>
        <v/>
      </c>
    </row>
    <row r="55" spans="1:4" x14ac:dyDescent="0.25">
      <c r="A55">
        <v>55</v>
      </c>
      <c r="B55">
        <f ca="1">IFERROR(VLOOKUP(A55,postes!$F$13:$F$84,1,FALSE),"Non choisi")</f>
        <v>55</v>
      </c>
      <c r="C55" t="str">
        <f t="shared" ca="1" si="1"/>
        <v/>
      </c>
      <c r="D55" t="str">
        <f t="shared" ca="1" si="2"/>
        <v/>
      </c>
    </row>
    <row r="56" spans="1:4" x14ac:dyDescent="0.25">
      <c r="A56">
        <v>56</v>
      </c>
      <c r="B56">
        <f ca="1">IFERROR(VLOOKUP(A56,postes!$F$13:$F$84,1,FALSE),"Non choisi")</f>
        <v>56</v>
      </c>
      <c r="C56" t="str">
        <f t="shared" ca="1" si="1"/>
        <v/>
      </c>
      <c r="D56" t="str">
        <f t="shared" ca="1" si="2"/>
        <v/>
      </c>
    </row>
    <row r="57" spans="1:4" x14ac:dyDescent="0.25">
      <c r="A57">
        <v>57</v>
      </c>
      <c r="B57">
        <f ca="1">IFERROR(VLOOKUP(A57,postes!$F$13:$F$84,1,FALSE),"Non choisi")</f>
        <v>57</v>
      </c>
      <c r="C57" t="str">
        <f t="shared" ca="1" si="1"/>
        <v/>
      </c>
      <c r="D57" t="str">
        <f t="shared" ca="1" si="2"/>
        <v/>
      </c>
    </row>
    <row r="58" spans="1:4" x14ac:dyDescent="0.25">
      <c r="A58">
        <v>58</v>
      </c>
      <c r="B58">
        <f ca="1">IFERROR(VLOOKUP(A58,postes!$F$13:$F$84,1,FALSE),"Non choisi")</f>
        <v>58</v>
      </c>
      <c r="C58" t="str">
        <f t="shared" ca="1" si="1"/>
        <v/>
      </c>
      <c r="D58" t="str">
        <f t="shared" ca="1" si="2"/>
        <v/>
      </c>
    </row>
    <row r="59" spans="1:4" x14ac:dyDescent="0.25">
      <c r="A59">
        <v>59</v>
      </c>
      <c r="B59">
        <f ca="1">IFERROR(VLOOKUP(A59,postes!$F$13:$F$84,1,FALSE),"Non choisi")</f>
        <v>59</v>
      </c>
      <c r="C59" t="str">
        <f t="shared" ca="1" si="1"/>
        <v/>
      </c>
      <c r="D59" t="str">
        <f t="shared" ca="1" si="2"/>
        <v/>
      </c>
    </row>
    <row r="60" spans="1:4" x14ac:dyDescent="0.25">
      <c r="A60">
        <v>60</v>
      </c>
      <c r="B60">
        <f ca="1">IFERROR(VLOOKUP(A60,postes!$F$13:$F$84,1,FALSE),"Non choisi")</f>
        <v>60</v>
      </c>
      <c r="C60" t="str">
        <f t="shared" ca="1" si="1"/>
        <v/>
      </c>
      <c r="D60" t="str">
        <f t="shared" ca="1" si="2"/>
        <v/>
      </c>
    </row>
    <row r="61" spans="1:4" x14ac:dyDescent="0.25">
      <c r="A61">
        <v>61</v>
      </c>
      <c r="B61">
        <f ca="1">IFERROR(VLOOKUP(A61,postes!$F$13:$F$84,1,FALSE),"Non choisi")</f>
        <v>61</v>
      </c>
      <c r="C61" t="str">
        <f t="shared" ca="1" si="1"/>
        <v/>
      </c>
      <c r="D61" t="str">
        <f t="shared" ca="1" si="2"/>
        <v/>
      </c>
    </row>
    <row r="62" spans="1:4" x14ac:dyDescent="0.25">
      <c r="A62">
        <v>62</v>
      </c>
      <c r="B62">
        <f ca="1">IFERROR(VLOOKUP(A62,postes!$F$13:$F$84,1,FALSE),"Non choisi")</f>
        <v>62</v>
      </c>
      <c r="C62" t="str">
        <f t="shared" ca="1" si="1"/>
        <v/>
      </c>
      <c r="D62" t="str">
        <f t="shared" ca="1" si="2"/>
        <v/>
      </c>
    </row>
    <row r="63" spans="1:4" x14ac:dyDescent="0.25">
      <c r="A63">
        <v>63</v>
      </c>
      <c r="B63">
        <f ca="1">IFERROR(VLOOKUP(A63,postes!$F$13:$F$84,1,FALSE),"Non choisi")</f>
        <v>63</v>
      </c>
      <c r="C63" t="str">
        <f t="shared" ca="1" si="1"/>
        <v/>
      </c>
      <c r="D63" t="str">
        <f t="shared" ca="1" si="2"/>
        <v/>
      </c>
    </row>
    <row r="64" spans="1:4" x14ac:dyDescent="0.25">
      <c r="A64">
        <v>64</v>
      </c>
      <c r="B64">
        <f ca="1">IFERROR(VLOOKUP(A64,postes!$F$13:$F$84,1,FALSE),"Non choisi")</f>
        <v>64</v>
      </c>
      <c r="C64" t="str">
        <f t="shared" ca="1" si="1"/>
        <v/>
      </c>
      <c r="D64" t="str">
        <f t="shared" ca="1" si="2"/>
        <v/>
      </c>
    </row>
    <row r="65" spans="1:4" x14ac:dyDescent="0.25">
      <c r="A65">
        <v>65</v>
      </c>
      <c r="B65">
        <f ca="1">IFERROR(VLOOKUP(A65,postes!$F$13:$F$84,1,FALSE),"Non choisi")</f>
        <v>65</v>
      </c>
      <c r="C65" t="str">
        <f t="shared" ca="1" si="1"/>
        <v/>
      </c>
      <c r="D65" t="str">
        <f t="shared" ref="D65:D72" ca="1" si="3">IFERROR(SMALL($C$1:$C$72,ROW(A65)),"")</f>
        <v/>
      </c>
    </row>
    <row r="66" spans="1:4" x14ac:dyDescent="0.25">
      <c r="A66">
        <v>66</v>
      </c>
      <c r="B66">
        <f ca="1">IFERROR(VLOOKUP(A66,postes!$F$13:$F$84,1,FALSE),"Non choisi")</f>
        <v>66</v>
      </c>
      <c r="C66" t="str">
        <f t="shared" ref="C66:C72" ca="1" si="4">IF(B66="Non choisi",A66,"")</f>
        <v/>
      </c>
      <c r="D66" t="str">
        <f t="shared" ca="1" si="3"/>
        <v/>
      </c>
    </row>
    <row r="67" spans="1:4" x14ac:dyDescent="0.25">
      <c r="A67">
        <v>67</v>
      </c>
      <c r="B67">
        <f ca="1">IFERROR(VLOOKUP(A67,postes!$F$13:$F$84,1,FALSE),"Non choisi")</f>
        <v>67</v>
      </c>
      <c r="C67" t="str">
        <f t="shared" ca="1" si="4"/>
        <v/>
      </c>
      <c r="D67" t="str">
        <f t="shared" ca="1" si="3"/>
        <v/>
      </c>
    </row>
    <row r="68" spans="1:4" x14ac:dyDescent="0.25">
      <c r="A68">
        <v>68</v>
      </c>
      <c r="B68">
        <f ca="1">IFERROR(VLOOKUP(A68,postes!$F$13:$F$84,1,FALSE),"Non choisi")</f>
        <v>68</v>
      </c>
      <c r="C68" t="str">
        <f t="shared" ca="1" si="4"/>
        <v/>
      </c>
      <c r="D68" t="str">
        <f t="shared" ca="1" si="3"/>
        <v/>
      </c>
    </row>
    <row r="69" spans="1:4" x14ac:dyDescent="0.25">
      <c r="A69">
        <v>69</v>
      </c>
      <c r="B69">
        <f ca="1">IFERROR(VLOOKUP(A69,postes!$F$13:$F$84,1,FALSE),"Non choisi")</f>
        <v>69</v>
      </c>
      <c r="C69" t="str">
        <f t="shared" ca="1" si="4"/>
        <v/>
      </c>
      <c r="D69" t="str">
        <f t="shared" ca="1" si="3"/>
        <v/>
      </c>
    </row>
    <row r="70" spans="1:4" x14ac:dyDescent="0.25">
      <c r="A70">
        <v>70</v>
      </c>
      <c r="B70">
        <f ca="1">IFERROR(VLOOKUP(A70,postes!$F$13:$F$84,1,FALSE),"Non choisi")</f>
        <v>70</v>
      </c>
      <c r="C70" t="str">
        <f t="shared" ca="1" si="4"/>
        <v/>
      </c>
      <c r="D70" t="str">
        <f t="shared" ca="1" si="3"/>
        <v/>
      </c>
    </row>
    <row r="71" spans="1:4" x14ac:dyDescent="0.25">
      <c r="A71">
        <v>71</v>
      </c>
      <c r="B71">
        <f ca="1">IFERROR(VLOOKUP(A71,postes!$F$13:$F$84,1,FALSE),"Non choisi")</f>
        <v>71</v>
      </c>
      <c r="C71" t="str">
        <f t="shared" ca="1" si="4"/>
        <v/>
      </c>
      <c r="D71" t="str">
        <f t="shared" ca="1" si="3"/>
        <v/>
      </c>
    </row>
    <row r="72" spans="1:4" x14ac:dyDescent="0.25">
      <c r="A72">
        <v>72</v>
      </c>
      <c r="B72">
        <f ca="1">IFERROR(VLOOKUP(A72,postes!$F$13:$F$84,1,FALSE),"Non choisi")</f>
        <v>72</v>
      </c>
      <c r="C72" t="str">
        <f t="shared" ca="1" si="4"/>
        <v/>
      </c>
      <c r="D72" t="str">
        <f t="shared" ca="1" si="3"/>
        <v/>
      </c>
    </row>
  </sheetData>
  <sheetProtection algorithmName="SHA-512" hashValue="7fPixHP/JSSo6zujFFXmfeiCbiUkG5UwMvW/PAvvVj66HCJg2+Cqrg/KJI7w/+cOLDnglSO4CkDJ1AxhwuZzZQ==" saltValue="vdkdI9PREdLjr2YDTK4KmA==" spinCount="100000" sheet="1" selectLockedCells="1" selectUnlockedCell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3</vt:i4>
      </vt:variant>
      <vt:variant>
        <vt:lpstr>Benoemde bereiken</vt:lpstr>
      </vt:variant>
      <vt:variant>
        <vt:i4>5</vt:i4>
      </vt:variant>
    </vt:vector>
  </HeadingPairs>
  <TitlesOfParts>
    <vt:vector size="8" baseType="lpstr">
      <vt:lpstr>Feuil1 (2)</vt:lpstr>
      <vt:lpstr>postes</vt:lpstr>
      <vt:lpstr>Feuil1</vt:lpstr>
      <vt:lpstr>'Feuil1 (2)'!Afdrukbereik</vt:lpstr>
      <vt:lpstr>postes!Afdrukbereik</vt:lpstr>
      <vt:lpstr>'Feuil1 (2)'!Afdruktitels</vt:lpstr>
      <vt:lpstr>postes!Afdruktitels</vt:lpstr>
      <vt:lpstr>voeux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Battesti Melisa</dc:creator>
  <cp:lastModifiedBy>BSA</cp:lastModifiedBy>
  <cp:lastPrinted>2025-07-07T14:17:38Z</cp:lastPrinted>
  <dcterms:created xsi:type="dcterms:W3CDTF">2020-04-10T13:50:42Z</dcterms:created>
  <dcterms:modified xsi:type="dcterms:W3CDTF">2025-07-12T00:32:30Z</dcterms:modified>
</cp:coreProperties>
</file>