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22CDE07-DC11-49F8-A443-A3F1ED898F1D}" xr6:coauthVersionLast="47" xr6:coauthVersionMax="47" xr10:uidLastSave="{00000000-0000-0000-0000-000000000000}"/>
  <bookViews>
    <workbookView xWindow="-120" yWindow="-120" windowWidth="29040" windowHeight="15990" xr2:uid="{78F5CCE9-5181-473C-B29D-1AEDFBF4946E}"/>
  </bookViews>
  <sheets>
    <sheet name="Feuil2" sheetId="1" r:id="rId1"/>
  </sheets>
  <externalReferences>
    <externalReference r:id="rId2"/>
  </externalReferences>
  <definedNames>
    <definedName name="ANNEE_N">[1]PARAMETRES!$C$1</definedName>
    <definedName name="DATEJOUR">[1]PARAMETRES!$B$7</definedName>
    <definedName name="Rang_ok_GROUPE">[1]PARAMETRES!$I$8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F8" i="1"/>
  <c r="F9" i="1" s="1"/>
  <c r="F10" i="1" s="1"/>
  <c r="F11" i="1" s="1"/>
  <c r="F12" i="1" s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E10" i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9" i="1"/>
  <c r="E8" i="1"/>
  <c r="B3" i="1"/>
  <c r="C2" i="1"/>
  <c r="C1" i="1" l="1"/>
  <c r="C4" i="1" s="1"/>
  <c r="C5" i="1" s="1"/>
  <c r="C3" i="1"/>
</calcChain>
</file>

<file path=xl/sharedStrings.xml><?xml version="1.0" encoding="utf-8"?>
<sst xmlns="http://schemas.openxmlformats.org/spreadsheetml/2006/main" count="12" uniqueCount="11">
  <si>
    <t>Marge Cumulé au 04/07/2025</t>
  </si>
  <si>
    <t>Objectifs Juillet 2025</t>
  </si>
  <si>
    <t>Reste à faire</t>
  </si>
  <si>
    <t>Soit  Marge / jour</t>
  </si>
  <si>
    <t>Date</t>
  </si>
  <si>
    <t>Marge 2024</t>
  </si>
  <si>
    <t>Marge 2025</t>
  </si>
  <si>
    <t>Marge 2024 Cumulée</t>
  </si>
  <si>
    <t>Marge 2025 Cumulée</t>
  </si>
  <si>
    <t>Marge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</si>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</sst>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\ \€"/>
    <numFmt numFmtId="165" formatCode="_-* #,##0_-;\-* #,##0_-;_-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FFFFFF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33399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164" fontId="0" fillId="0" borderId="0" xfId="0" applyNumberFormat="1"/>
    <xf numFmtId="10" fontId="0" fillId="0" borderId="0" xfId="0" applyNumberFormat="1"/>
    <xf numFmtId="165" fontId="0" fillId="0" borderId="0" xfId="1" applyNumberFormat="1" applyFont="1"/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164" fontId="3" fillId="3" borderId="2" xfId="0" applyNumberFormat="1" applyFont="1" applyFill="1" applyBorder="1" applyAlignment="1">
      <alignment horizontal="right" vertical="center"/>
    </xf>
    <xf numFmtId="164" fontId="3" fillId="3" borderId="3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right" vertical="center"/>
    </xf>
    <xf numFmtId="164" fontId="3" fillId="3" borderId="4" xfId="0" applyNumberFormat="1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left" vertical="center"/>
    </xf>
    <xf numFmtId="164" fontId="3" fillId="3" borderId="5" xfId="0" applyNumberFormat="1" applyFont="1" applyFill="1" applyBorder="1" applyAlignment="1">
      <alignment horizontal="right" vertical="center"/>
    </xf>
    <xf numFmtId="0" fontId="4" fillId="4" borderId="6" xfId="0" applyFont="1" applyFill="1" applyBorder="1" applyAlignment="1">
      <alignment horizontal="left" vertical="center"/>
    </xf>
    <xf numFmtId="164" fontId="5" fillId="2" borderId="1" xfId="0" applyNumberFormat="1" applyFont="1" applyFill="1" applyBorder="1" applyAlignment="1">
      <alignment horizontal="right" vertical="center"/>
    </xf>
    <xf numFmtId="164" fontId="0" fillId="0" borderId="1" xfId="0" applyNumberFormat="1" applyBorder="1"/>
  </cellXfs>
  <cellStyles count="2">
    <cellStyle name="Komma" xfId="1" builtinId="3"/>
    <cellStyle name="Standa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Marge</a:t>
            </a:r>
            <a:r>
              <a:rPr lang="fr-FR" baseline="0"/>
              <a:t> VM cumulée Juillet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Feuil2!$E$7</c:f>
              <c:strCache>
                <c:ptCount val="1"/>
                <c:pt idx="0">
                  <c:v>Marge 2024 Cumulée</c:v>
                </c:pt>
              </c:strCache>
            </c:strRef>
          </c:tx>
          <c:spPr>
            <a:ln w="28575" cap="rnd">
              <a:gradFill>
                <a:gsLst>
                  <a:gs pos="1300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Feuil2!$B$8:$B$30</c:f>
              <c:numCache>
                <c:formatCode>General</c:formatCode>
                <c:ptCount val="23"/>
                <c:pt idx="0">
                  <c:v>20240701</c:v>
                </c:pt>
                <c:pt idx="1">
                  <c:v>20240702</c:v>
                </c:pt>
                <c:pt idx="2">
                  <c:v>20240703</c:v>
                </c:pt>
                <c:pt idx="3">
                  <c:v>20240704</c:v>
                </c:pt>
                <c:pt idx="4">
                  <c:v>20240705</c:v>
                </c:pt>
                <c:pt idx="5">
                  <c:v>20240708</c:v>
                </c:pt>
                <c:pt idx="6">
                  <c:v>20240709</c:v>
                </c:pt>
                <c:pt idx="7">
                  <c:v>20240710</c:v>
                </c:pt>
                <c:pt idx="8">
                  <c:v>20240711</c:v>
                </c:pt>
                <c:pt idx="9">
                  <c:v>20240712</c:v>
                </c:pt>
                <c:pt idx="10">
                  <c:v>20240715</c:v>
                </c:pt>
                <c:pt idx="11">
                  <c:v>20240716</c:v>
                </c:pt>
                <c:pt idx="12">
                  <c:v>20240717</c:v>
                </c:pt>
                <c:pt idx="13">
                  <c:v>20240718</c:v>
                </c:pt>
                <c:pt idx="14">
                  <c:v>20240719</c:v>
                </c:pt>
                <c:pt idx="15">
                  <c:v>20240722</c:v>
                </c:pt>
                <c:pt idx="16">
                  <c:v>20240723</c:v>
                </c:pt>
                <c:pt idx="17">
                  <c:v>20240724</c:v>
                </c:pt>
                <c:pt idx="18">
                  <c:v>20240725</c:v>
                </c:pt>
                <c:pt idx="19">
                  <c:v>20240726</c:v>
                </c:pt>
                <c:pt idx="20">
                  <c:v>20240729</c:v>
                </c:pt>
                <c:pt idx="21">
                  <c:v>20240730</c:v>
                </c:pt>
                <c:pt idx="22">
                  <c:v>20240731</c:v>
                </c:pt>
              </c:numCache>
            </c:numRef>
          </c:cat>
          <c:val>
            <c:numRef>
              <c:f>Feuil2!$E$8:$E$30</c:f>
              <c:numCache>
                <c:formatCode>#\ ##0\ \€</c:formatCode>
                <c:ptCount val="23"/>
                <c:pt idx="0">
                  <c:v>3031.9425000000001</c:v>
                </c:pt>
                <c:pt idx="1">
                  <c:v>11785.246660000001</c:v>
                </c:pt>
                <c:pt idx="2">
                  <c:v>49722.032359999997</c:v>
                </c:pt>
                <c:pt idx="3">
                  <c:v>86814.810239999992</c:v>
                </c:pt>
                <c:pt idx="4">
                  <c:v>111585.73731999999</c:v>
                </c:pt>
                <c:pt idx="5">
                  <c:v>137575.71732999998</c:v>
                </c:pt>
                <c:pt idx="6">
                  <c:v>150995.22019999998</c:v>
                </c:pt>
                <c:pt idx="7">
                  <c:v>178335.71401</c:v>
                </c:pt>
                <c:pt idx="8">
                  <c:v>193841.25464</c:v>
                </c:pt>
                <c:pt idx="9">
                  <c:v>208630.08846999999</c:v>
                </c:pt>
                <c:pt idx="10">
                  <c:v>231445.01431</c:v>
                </c:pt>
                <c:pt idx="11">
                  <c:v>253133.30882999999</c:v>
                </c:pt>
                <c:pt idx="12">
                  <c:v>271427.11046</c:v>
                </c:pt>
                <c:pt idx="13">
                  <c:v>290338.31232000003</c:v>
                </c:pt>
                <c:pt idx="14">
                  <c:v>310636.65613000002</c:v>
                </c:pt>
                <c:pt idx="15">
                  <c:v>334485.86894000001</c:v>
                </c:pt>
                <c:pt idx="16">
                  <c:v>356842.37677999999</c:v>
                </c:pt>
                <c:pt idx="17">
                  <c:v>368380.81985999999</c:v>
                </c:pt>
                <c:pt idx="18">
                  <c:v>387896.34729000001</c:v>
                </c:pt>
                <c:pt idx="19">
                  <c:v>400934.64263999998</c:v>
                </c:pt>
                <c:pt idx="20">
                  <c:v>420021.20152999996</c:v>
                </c:pt>
                <c:pt idx="21">
                  <c:v>440876.38828999997</c:v>
                </c:pt>
                <c:pt idx="22">
                  <c:v>457204.24867999996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8F3-4C70-B3DB-6467F5C16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1733007"/>
        <c:axId val="861630767"/>
      </c:lineChart>
      <c:lineChart>
        <c:grouping val="standard"/>
        <c:varyColors val="0"/>
        <c:ser>
          <c:idx val="2"/>
          <c:order val="1"/>
          <c:tx>
            <c:strRef>
              <c:f>Feuil2!$F$7</c:f>
              <c:strCache>
                <c:ptCount val="1"/>
                <c:pt idx="0">
                  <c:v>Marge 2025 Cumulée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Feuil2!$B$8:$B$29</c:f>
              <c:numCache>
                <c:formatCode>General</c:formatCode>
                <c:ptCount val="22"/>
                <c:pt idx="0">
                  <c:v>20240701</c:v>
                </c:pt>
                <c:pt idx="1">
                  <c:v>20240702</c:v>
                </c:pt>
                <c:pt idx="2">
                  <c:v>20240703</c:v>
                </c:pt>
                <c:pt idx="3">
                  <c:v>20240704</c:v>
                </c:pt>
                <c:pt idx="4">
                  <c:v>20240705</c:v>
                </c:pt>
                <c:pt idx="5">
                  <c:v>20240708</c:v>
                </c:pt>
                <c:pt idx="6">
                  <c:v>20240709</c:v>
                </c:pt>
                <c:pt idx="7">
                  <c:v>20240710</c:v>
                </c:pt>
                <c:pt idx="8">
                  <c:v>20240711</c:v>
                </c:pt>
                <c:pt idx="9">
                  <c:v>20240712</c:v>
                </c:pt>
                <c:pt idx="10">
                  <c:v>20240715</c:v>
                </c:pt>
                <c:pt idx="11">
                  <c:v>20240716</c:v>
                </c:pt>
                <c:pt idx="12">
                  <c:v>20240717</c:v>
                </c:pt>
                <c:pt idx="13">
                  <c:v>20240718</c:v>
                </c:pt>
                <c:pt idx="14">
                  <c:v>20240719</c:v>
                </c:pt>
                <c:pt idx="15">
                  <c:v>20240722</c:v>
                </c:pt>
                <c:pt idx="16">
                  <c:v>20240723</c:v>
                </c:pt>
                <c:pt idx="17">
                  <c:v>20240724</c:v>
                </c:pt>
                <c:pt idx="18">
                  <c:v>20240725</c:v>
                </c:pt>
                <c:pt idx="19">
                  <c:v>20240726</c:v>
                </c:pt>
                <c:pt idx="20">
                  <c:v>20240729</c:v>
                </c:pt>
                <c:pt idx="21">
                  <c:v>20240730</c:v>
                </c:pt>
              </c:numCache>
            </c:numRef>
          </c:cat>
          <c:val>
            <c:numRef>
              <c:f>Feuil2!$F$8:$F$30</c:f>
              <c:numCache>
                <c:formatCode>#\ ##0\ \€</c:formatCode>
                <c:ptCount val="23"/>
                <c:pt idx="0">
                  <c:v>-1604.5668800000001</c:v>
                </c:pt>
                <c:pt idx="1">
                  <c:v>20658.375370000002</c:v>
                </c:pt>
                <c:pt idx="2">
                  <c:v>46569.510760000005</c:v>
                </c:pt>
                <c:pt idx="3">
                  <c:v>69477.730429999996</c:v>
                </c:pt>
                <c:pt idx="4">
                  <c:v>110861.77637000001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8F3-4C70-B3DB-6467F5C16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1733007"/>
        <c:axId val="861630767"/>
      </c:lineChart>
      <c:catAx>
        <c:axId val="8617330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1630767"/>
        <c:crosses val="autoZero"/>
        <c:auto val="1"/>
        <c:lblAlgn val="ctr"/>
        <c:lblOffset val="100"/>
        <c:noMultiLvlLbl val="0"/>
      </c:catAx>
      <c:valAx>
        <c:axId val="861630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17330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533399</xdr:colOff>
      <xdr:row>9</xdr:row>
      <xdr:rowOff>52387</xdr:rowOff>
    </xdr:from>
    <xdr:to>
      <xdr:col>16</xdr:col>
      <xdr:colOff>314324</xdr:colOff>
      <xdr:row>27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ED907A0-0618-4092-83E4-581CD78F74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264583</xdr:colOff>
      <xdr:row>1</xdr:row>
      <xdr:rowOff>95250</xdr:rowOff>
    </xdr:from>
    <xdr:to>
      <xdr:col>8</xdr:col>
      <xdr:colOff>571500</xdr:colOff>
      <xdr:row>6</xdr:row>
      <xdr:rowOff>74083</xdr:rowOff>
    </xdr:to>
    <xdr:sp macro="[1]!Macro3" textlink="">
      <xdr:nvSpPr>
        <xdr:cNvPr id="3" name="Étoile : 5 branches 2">
          <a:extLst>
            <a:ext uri="{FF2B5EF4-FFF2-40B4-BE49-F238E27FC236}">
              <a16:creationId xmlns:a16="http://schemas.microsoft.com/office/drawing/2014/main" id="{72040C75-481F-470A-A44A-F2000ADCBB70}"/>
            </a:ext>
          </a:extLst>
        </xdr:cNvPr>
        <xdr:cNvSpPr/>
      </xdr:nvSpPr>
      <xdr:spPr>
        <a:xfrm>
          <a:off x="6636808" y="285750"/>
          <a:ext cx="1068917" cy="931333"/>
        </a:xfrm>
        <a:prstGeom prst="star5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onedirectfrance-my.sharepoint.com/personal/pj_barthelargeron_onedirect_fr/Documents/Bureau/Objectifs%20collectif%20Juillet%202025.xlsm" TargetMode="External"/><Relationship Id="rId1" Type="http://schemas.openxmlformats.org/officeDocument/2006/relationships/externalLinkPath" Target="https://onedirectfrance-my.sharepoint.com/personal/pj_barthelargeron_onedirect_fr/Documents/Bureau/Objectifs%20collectif%20Juillet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RAMETRES"/>
      <sheetName val="Feuil2"/>
      <sheetName val="Objectifs collectif Juillet 202"/>
    </sheetNames>
    <definedNames>
      <definedName name="Macro3"/>
    </definedNames>
    <sheetDataSet>
      <sheetData sheetId="0">
        <row r="1">
          <cell r="C1">
            <v>2025</v>
          </cell>
        </row>
        <row r="7">
          <cell r="B7">
            <v>45845</v>
          </cell>
        </row>
        <row r="8">
          <cell r="I8">
            <v>5</v>
          </cell>
        </row>
      </sheetData>
      <sheetData sheetId="1">
        <row r="7">
          <cell r="E7" t="str">
            <v>Marge 2024 Cumulée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9EB0E-FFD8-4185-9CBC-089388DE1622}">
  <sheetPr codeName="Feuil2"/>
  <dimension ref="B1:X32"/>
  <sheetViews>
    <sheetView tabSelected="1" zoomScale="90" zoomScaleNormal="90" workbookViewId="0">
      <selection activeCell="J30" sqref="J30"/>
    </sheetView>
  </sheetViews>
  <sheetFormatPr defaultColWidth="11.42578125" defaultRowHeight="15" x14ac:dyDescent="0.25"/>
  <cols>
    <col min="2" max="2" width="27" bestFit="1" customWidth="1"/>
    <col min="3" max="4" width="11.42578125" customWidth="1"/>
    <col min="9" max="15" width="11.5703125" customWidth="1"/>
  </cols>
  <sheetData>
    <row r="1" spans="2:24" x14ac:dyDescent="0.25">
      <c r="B1" t="s">
        <v>0</v>
      </c>
      <c r="C1" s="1">
        <f>+F12</f>
        <v>110861.77637000001</v>
      </c>
    </row>
    <row r="2" spans="2:24" x14ac:dyDescent="0.25">
      <c r="B2" t="s">
        <v>1</v>
      </c>
      <c r="C2" s="1">
        <f>+C31</f>
        <v>457204.24867999897</v>
      </c>
    </row>
    <row r="3" spans="2:24" x14ac:dyDescent="0.25">
      <c r="B3" t="str">
        <f>+CONCATENATE("Tx d'atteinte"&amp;" " &amp; Rang_ok_GROUPE &amp;" "&amp; "jours" )</f>
        <v>Tx d'atteinte 5 jours</v>
      </c>
      <c r="C3" s="2">
        <f>+((F12-E12)/E12)+100%</f>
        <v>0.99351206554361116</v>
      </c>
    </row>
    <row r="4" spans="2:24" x14ac:dyDescent="0.25">
      <c r="B4" t="s">
        <v>2</v>
      </c>
      <c r="C4" s="1">
        <f>+C2-C1</f>
        <v>346342.47230999894</v>
      </c>
    </row>
    <row r="5" spans="2:24" x14ac:dyDescent="0.25">
      <c r="B5" t="s">
        <v>3</v>
      </c>
      <c r="C5" s="3">
        <f>+C4/(23-Rang_ok_GROUPE)</f>
        <v>19241.248461666608</v>
      </c>
    </row>
    <row r="7" spans="2:24" ht="22.5" x14ac:dyDescent="0.25">
      <c r="B7" t="s">
        <v>4</v>
      </c>
      <c r="C7" s="4" t="s">
        <v>5</v>
      </c>
      <c r="D7" s="4" t="s">
        <v>6</v>
      </c>
      <c r="E7" s="4" t="s">
        <v>7</v>
      </c>
      <c r="F7" s="4" t="s">
        <v>8</v>
      </c>
    </row>
    <row r="8" spans="2:24" x14ac:dyDescent="0.25">
      <c r="B8" s="5">
        <v>20240701</v>
      </c>
      <c r="C8" s="6">
        <v>3031.9425000000001</v>
      </c>
      <c r="D8" s="7">
        <v>-1604.5668800000001</v>
      </c>
      <c r="E8" s="6">
        <f>+C8</f>
        <v>3031.9425000000001</v>
      </c>
      <c r="F8" s="15">
        <f>IF(COUNTIF(D8:$D$30,"&lt;&gt;0"),SUM(F7,D8),NA())</f>
        <v>-1604.5668800000001</v>
      </c>
      <c r="U8" s="8">
        <v>2024</v>
      </c>
    </row>
    <row r="9" spans="2:24" x14ac:dyDescent="0.25">
      <c r="B9" s="5">
        <v>20240702</v>
      </c>
      <c r="C9" s="9">
        <v>8753.3041599999997</v>
      </c>
      <c r="D9" s="10">
        <v>22262.94225</v>
      </c>
      <c r="E9" s="9">
        <f>+C9+E8</f>
        <v>11785.246660000001</v>
      </c>
      <c r="F9" s="15">
        <f>IF(COUNTIF(D9:$D$30,"&lt;&gt;0"),SUM(F8,D9),NA())</f>
        <v>20658.375370000002</v>
      </c>
      <c r="U9" s="4" t="s">
        <v>9</v>
      </c>
      <c r="X9" s="8">
        <v>2025</v>
      </c>
    </row>
    <row r="10" spans="2:24" x14ac:dyDescent="0.25">
      <c r="B10" s="5">
        <v>20240703</v>
      </c>
      <c r="C10" s="9">
        <v>37936.7857</v>
      </c>
      <c r="D10" s="10">
        <v>25911.135389999999</v>
      </c>
      <c r="E10" s="9">
        <f t="shared" ref="E10:F25" si="0">+C10+E9</f>
        <v>49722.032359999997</v>
      </c>
      <c r="F10" s="15">
        <f>IF(COUNTIF(D10:$D$30,"&lt;&gt;0"),SUM(F9,D10),NA())</f>
        <v>46569.510760000005</v>
      </c>
      <c r="T10" s="5">
        <v>20240701</v>
      </c>
      <c r="U10" s="6">
        <v>3031.9425000000001</v>
      </c>
      <c r="W10" s="5">
        <v>20250701</v>
      </c>
      <c r="X10" s="7">
        <v>-1604.5668800000001</v>
      </c>
    </row>
    <row r="11" spans="2:24" x14ac:dyDescent="0.25">
      <c r="B11" s="5">
        <v>20240704</v>
      </c>
      <c r="C11" s="9">
        <v>37092.777880000001</v>
      </c>
      <c r="D11" s="10">
        <v>22908.219669999999</v>
      </c>
      <c r="E11" s="9">
        <f t="shared" si="0"/>
        <v>86814.810239999992</v>
      </c>
      <c r="F11" s="15">
        <f>IF(COUNTIF(D11:$D$30,"&lt;&gt;0"),SUM(F10,D11),NA())</f>
        <v>69477.730429999996</v>
      </c>
      <c r="T11" s="5">
        <v>20240702</v>
      </c>
      <c r="U11" s="9">
        <v>8753.3041599999997</v>
      </c>
      <c r="W11" s="5">
        <v>20250702</v>
      </c>
      <c r="X11" s="10">
        <v>22262.94225</v>
      </c>
    </row>
    <row r="12" spans="2:24" x14ac:dyDescent="0.25">
      <c r="B12" s="5">
        <v>20240705</v>
      </c>
      <c r="C12" s="9">
        <v>24770.927080000001</v>
      </c>
      <c r="D12" s="9">
        <f>+X14</f>
        <v>41384.045940000004</v>
      </c>
      <c r="E12" s="9">
        <f>+C12+E11</f>
        <v>111585.73731999999</v>
      </c>
      <c r="F12" s="15">
        <f>IF(COUNTIF(D12:$D$30,"&lt;&gt;0"),SUM(F11,D12),NA())</f>
        <v>110861.77637000001</v>
      </c>
      <c r="T12" s="5">
        <v>20240704</v>
      </c>
      <c r="U12" s="9">
        <v>37092.777880000001</v>
      </c>
      <c r="W12" s="5">
        <v>20250703</v>
      </c>
      <c r="X12" s="10">
        <v>25911.135389999999</v>
      </c>
    </row>
    <row r="13" spans="2:24" x14ac:dyDescent="0.25">
      <c r="B13" s="5">
        <v>20240708</v>
      </c>
      <c r="C13" s="9">
        <v>25989.980009999999</v>
      </c>
      <c r="D13" s="9">
        <f>+X15</f>
        <v>0</v>
      </c>
      <c r="E13" s="9">
        <f t="shared" si="0"/>
        <v>137575.71732999998</v>
      </c>
      <c r="F13" s="15" t="e">
        <f>IF(COUNTIF(D13:$D$30,"&lt;&gt;0"),SUM(F12,D13),NA())</f>
        <v>#N/A</v>
      </c>
      <c r="T13" s="5">
        <v>20240705</v>
      </c>
      <c r="U13" s="9">
        <v>24770.927080000001</v>
      </c>
      <c r="W13" s="5">
        <v>20250704</v>
      </c>
      <c r="X13" s="10">
        <v>22907.14832</v>
      </c>
    </row>
    <row r="14" spans="2:24" x14ac:dyDescent="0.25">
      <c r="B14" s="5">
        <v>20240709</v>
      </c>
      <c r="C14" s="9">
        <v>13419.50287</v>
      </c>
      <c r="D14" s="9">
        <f t="shared" ref="D14:D30" si="1">+X16</f>
        <v>0</v>
      </c>
      <c r="E14" s="9">
        <f t="shared" si="0"/>
        <v>150995.22019999998</v>
      </c>
      <c r="F14" s="15" t="e">
        <f>IF(COUNTIF(D14:$D$30,"&lt;&gt;0"),SUM(F13,D14),NA())</f>
        <v>#N/A</v>
      </c>
      <c r="T14" s="5">
        <v>20240708</v>
      </c>
      <c r="U14" s="9">
        <v>25989.980009999999</v>
      </c>
      <c r="W14" s="5">
        <v>20250707</v>
      </c>
      <c r="X14" s="10">
        <v>41384.045940000004</v>
      </c>
    </row>
    <row r="15" spans="2:24" x14ac:dyDescent="0.25">
      <c r="B15" s="5">
        <v>20240710</v>
      </c>
      <c r="C15" s="9">
        <v>27340.49381</v>
      </c>
      <c r="D15" s="9">
        <f t="shared" si="1"/>
        <v>0</v>
      </c>
      <c r="E15" s="9">
        <f t="shared" si="0"/>
        <v>178335.71401</v>
      </c>
      <c r="F15" s="15" t="e">
        <f>IF(COUNTIF(D15:$D$30,"&lt;&gt;0"),SUM(F14,D15),NA())</f>
        <v>#N/A</v>
      </c>
      <c r="T15" s="5">
        <v>20240709</v>
      </c>
      <c r="U15" s="9">
        <v>13419.50287</v>
      </c>
    </row>
    <row r="16" spans="2:24" x14ac:dyDescent="0.25">
      <c r="B16" s="5">
        <v>20240711</v>
      </c>
      <c r="C16" s="9">
        <v>15505.54063</v>
      </c>
      <c r="D16" s="9">
        <f t="shared" si="1"/>
        <v>0</v>
      </c>
      <c r="E16" s="9">
        <f t="shared" si="0"/>
        <v>193841.25464</v>
      </c>
      <c r="F16" s="15" t="e">
        <f>IF(COUNTIF(D16:$D$30,"&lt;&gt;0"),SUM(F15,D16),NA())</f>
        <v>#N/A</v>
      </c>
      <c r="T16" s="5">
        <v>20240710</v>
      </c>
      <c r="U16" s="9">
        <v>27340.49381</v>
      </c>
    </row>
    <row r="17" spans="2:21" x14ac:dyDescent="0.25">
      <c r="B17" s="5">
        <v>20240712</v>
      </c>
      <c r="C17" s="9">
        <v>14788.83383</v>
      </c>
      <c r="D17" s="9">
        <f t="shared" si="1"/>
        <v>0</v>
      </c>
      <c r="E17" s="9">
        <f t="shared" si="0"/>
        <v>208630.08846999999</v>
      </c>
      <c r="F17" s="15" t="e">
        <f>IF(COUNTIF(D17:$D$30,"&lt;&gt;0"),SUM(F16,D17),NA())</f>
        <v>#N/A</v>
      </c>
      <c r="T17" s="5">
        <v>20240711</v>
      </c>
      <c r="U17" s="9">
        <v>15505.54063</v>
      </c>
    </row>
    <row r="18" spans="2:21" x14ac:dyDescent="0.25">
      <c r="B18" s="5">
        <v>20240715</v>
      </c>
      <c r="C18" s="9">
        <v>22814.92584</v>
      </c>
      <c r="D18" s="9">
        <f t="shared" si="1"/>
        <v>0</v>
      </c>
      <c r="E18" s="9">
        <f t="shared" si="0"/>
        <v>231445.01431</v>
      </c>
      <c r="F18" s="15" t="e">
        <f>IF(COUNTIF(D18:$D$30,"&lt;&gt;0"),SUM(F17,D18),NA())</f>
        <v>#N/A</v>
      </c>
      <c r="T18" s="5">
        <v>20240712</v>
      </c>
      <c r="U18" s="9">
        <v>14788.83383</v>
      </c>
    </row>
    <row r="19" spans="2:21" x14ac:dyDescent="0.25">
      <c r="B19" s="5">
        <v>20240716</v>
      </c>
      <c r="C19" s="9">
        <v>21688.294519999999</v>
      </c>
      <c r="D19" s="9">
        <f t="shared" si="1"/>
        <v>0</v>
      </c>
      <c r="E19" s="9">
        <f t="shared" si="0"/>
        <v>253133.30882999999</v>
      </c>
      <c r="F19" s="15" t="e">
        <f>IF(COUNTIF(D19:$D$30,"&lt;&gt;0"),SUM(F18,D19),NA())</f>
        <v>#N/A</v>
      </c>
      <c r="T19" s="5">
        <v>20240715</v>
      </c>
      <c r="U19" s="9">
        <v>22814.92584</v>
      </c>
    </row>
    <row r="20" spans="2:21" x14ac:dyDescent="0.25">
      <c r="B20" s="5">
        <v>20240717</v>
      </c>
      <c r="C20" s="9">
        <v>18293.801630000002</v>
      </c>
      <c r="D20" s="9">
        <f t="shared" si="1"/>
        <v>0</v>
      </c>
      <c r="E20" s="9">
        <f t="shared" si="0"/>
        <v>271427.11046</v>
      </c>
      <c r="F20" s="15" t="e">
        <f>IF(COUNTIF(D20:$D$30,"&lt;&gt;0"),SUM(F19,D20),NA())</f>
        <v>#N/A</v>
      </c>
      <c r="T20" s="5">
        <v>20240716</v>
      </c>
      <c r="U20" s="9">
        <v>21688.294519999999</v>
      </c>
    </row>
    <row r="21" spans="2:21" x14ac:dyDescent="0.25">
      <c r="B21" s="5">
        <v>20240718</v>
      </c>
      <c r="C21" s="9">
        <v>18911.201860000001</v>
      </c>
      <c r="D21" s="9">
        <f t="shared" si="1"/>
        <v>0</v>
      </c>
      <c r="E21" s="9">
        <f t="shared" si="0"/>
        <v>290338.31232000003</v>
      </c>
      <c r="F21" s="15" t="e">
        <f>IF(COUNTIF(D21:$D$30,"&lt;&gt;0"),SUM(F20,D21),NA())</f>
        <v>#N/A</v>
      </c>
      <c r="T21" s="5">
        <v>20240717</v>
      </c>
      <c r="U21" s="9">
        <v>18293.801630000002</v>
      </c>
    </row>
    <row r="22" spans="2:21" x14ac:dyDescent="0.25">
      <c r="B22" s="5">
        <v>20240719</v>
      </c>
      <c r="C22" s="9">
        <v>20298.343809999998</v>
      </c>
      <c r="D22" s="9">
        <f t="shared" si="1"/>
        <v>0</v>
      </c>
      <c r="E22" s="9">
        <f t="shared" si="0"/>
        <v>310636.65613000002</v>
      </c>
      <c r="F22" s="15" t="e">
        <f>IF(COUNTIF(D22:$D$30,"&lt;&gt;0"),SUM(F21,D22),NA())</f>
        <v>#N/A</v>
      </c>
      <c r="T22" s="5">
        <v>20240718</v>
      </c>
      <c r="U22" s="9">
        <v>18911.201860000001</v>
      </c>
    </row>
    <row r="23" spans="2:21" x14ac:dyDescent="0.25">
      <c r="B23" s="5">
        <v>20240722</v>
      </c>
      <c r="C23" s="9">
        <v>23849.212810000001</v>
      </c>
      <c r="D23" s="9">
        <f t="shared" si="1"/>
        <v>0</v>
      </c>
      <c r="E23" s="9">
        <f t="shared" si="0"/>
        <v>334485.86894000001</v>
      </c>
      <c r="F23" s="15" t="e">
        <f>IF(COUNTIF(D23:$D$30,"&lt;&gt;0"),SUM(F22,D23),NA())</f>
        <v>#N/A</v>
      </c>
      <c r="T23" s="5">
        <v>20240719</v>
      </c>
      <c r="U23" s="9">
        <v>20298.343809999998</v>
      </c>
    </row>
    <row r="24" spans="2:21" x14ac:dyDescent="0.25">
      <c r="B24" s="5">
        <v>20240723</v>
      </c>
      <c r="C24" s="9">
        <v>22356.507839999998</v>
      </c>
      <c r="D24" s="9">
        <f t="shared" si="1"/>
        <v>0</v>
      </c>
      <c r="E24" s="9">
        <f t="shared" si="0"/>
        <v>356842.37677999999</v>
      </c>
      <c r="F24" s="15" t="e">
        <f>IF(COUNTIF(D24:$D$30,"&lt;&gt;0"),SUM(F23,D24),NA())</f>
        <v>#N/A</v>
      </c>
      <c r="T24" s="5">
        <v>20240722</v>
      </c>
      <c r="U24" s="9">
        <v>23849.212810000001</v>
      </c>
    </row>
    <row r="25" spans="2:21" x14ac:dyDescent="0.25">
      <c r="B25" s="5">
        <v>20240724</v>
      </c>
      <c r="C25" s="9">
        <v>11538.443079999999</v>
      </c>
      <c r="D25" s="9">
        <f t="shared" si="1"/>
        <v>0</v>
      </c>
      <c r="E25" s="9">
        <f t="shared" si="0"/>
        <v>368380.81985999999</v>
      </c>
      <c r="F25" s="15" t="e">
        <f>IF(COUNTIF(D25:$D$30,"&lt;&gt;0"),SUM(F24,D25),NA())</f>
        <v>#N/A</v>
      </c>
      <c r="T25" s="5">
        <v>20240723</v>
      </c>
      <c r="U25" s="9">
        <v>22356.507839999998</v>
      </c>
    </row>
    <row r="26" spans="2:21" x14ac:dyDescent="0.25">
      <c r="B26" s="5">
        <v>20240725</v>
      </c>
      <c r="C26" s="9">
        <v>19515.527429999998</v>
      </c>
      <c r="D26" s="9">
        <f t="shared" si="1"/>
        <v>0</v>
      </c>
      <c r="E26" s="9">
        <f t="shared" ref="E26:E29" si="2">+C26+E25</f>
        <v>387896.34729000001</v>
      </c>
      <c r="F26" s="15" t="e">
        <f>IF(COUNTIF(D26:$D$30,"&lt;&gt;0"),SUM(F25,D26),NA())</f>
        <v>#N/A</v>
      </c>
      <c r="T26" s="5">
        <v>20240724</v>
      </c>
      <c r="U26" s="9">
        <v>11538.443079999999</v>
      </c>
    </row>
    <row r="27" spans="2:21" x14ac:dyDescent="0.25">
      <c r="B27" s="5">
        <v>20240726</v>
      </c>
      <c r="C27" s="9">
        <v>13038.29535</v>
      </c>
      <c r="D27" s="9">
        <f t="shared" si="1"/>
        <v>0</v>
      </c>
      <c r="E27" s="9">
        <f t="shared" si="2"/>
        <v>400934.64263999998</v>
      </c>
      <c r="F27" s="15" t="e">
        <f>IF(COUNTIF(D27:$D$30,"&lt;&gt;0"),SUM(F26,D27),NA())</f>
        <v>#N/A</v>
      </c>
      <c r="T27" s="5">
        <v>20240725</v>
      </c>
      <c r="U27" s="9">
        <v>19515.527429999998</v>
      </c>
    </row>
    <row r="28" spans="2:21" x14ac:dyDescent="0.25">
      <c r="B28" s="5">
        <v>20240729</v>
      </c>
      <c r="C28" s="9">
        <v>19086.55889</v>
      </c>
      <c r="D28" s="9">
        <f t="shared" si="1"/>
        <v>0</v>
      </c>
      <c r="E28" s="9">
        <f t="shared" si="2"/>
        <v>420021.20152999996</v>
      </c>
      <c r="F28" s="15" t="e">
        <f>IF(COUNTIF(D28:$D$30,"&lt;&gt;0"),SUM(F27,D28),NA())</f>
        <v>#N/A</v>
      </c>
      <c r="T28" s="5">
        <v>20240726</v>
      </c>
      <c r="U28" s="9">
        <v>13038.29535</v>
      </c>
    </row>
    <row r="29" spans="2:21" x14ac:dyDescent="0.25">
      <c r="B29" s="5">
        <v>20240730</v>
      </c>
      <c r="C29" s="9">
        <v>20855.186760000001</v>
      </c>
      <c r="D29" s="9">
        <f t="shared" si="1"/>
        <v>0</v>
      </c>
      <c r="E29" s="9">
        <f t="shared" si="2"/>
        <v>440876.38828999997</v>
      </c>
      <c r="F29" s="15" t="e">
        <f>IF(COUNTIF(D29:$D$30,"&lt;&gt;0"),SUM(F28,D29),NA())</f>
        <v>#N/A</v>
      </c>
      <c r="T29" s="5">
        <v>20240729</v>
      </c>
      <c r="U29" s="9">
        <v>19086.55889</v>
      </c>
    </row>
    <row r="30" spans="2:21" x14ac:dyDescent="0.25">
      <c r="B30" s="11">
        <v>20240731</v>
      </c>
      <c r="C30" s="12">
        <v>16327.86039</v>
      </c>
      <c r="D30" s="9">
        <f t="shared" si="1"/>
        <v>0</v>
      </c>
      <c r="E30" s="9">
        <f>+C30+E29</f>
        <v>457204.24867999996</v>
      </c>
      <c r="F30" s="15" t="e">
        <f>IF(COUNTIF(D30:$D$30,"&lt;&gt;0"),SUM(F29,D30),NA())</f>
        <v>#N/A</v>
      </c>
      <c r="T30" s="5">
        <v>20240730</v>
      </c>
      <c r="U30" s="9">
        <v>20855.186760000001</v>
      </c>
    </row>
    <row r="31" spans="2:21" x14ac:dyDescent="0.25">
      <c r="B31" s="13" t="s">
        <v>10</v>
      </c>
      <c r="C31" s="14">
        <v>457204.24867999897</v>
      </c>
      <c r="D31" s="14"/>
      <c r="F31" s="1"/>
      <c r="T31" s="11">
        <v>20240731</v>
      </c>
      <c r="U31" s="12">
        <v>16327.86039</v>
      </c>
    </row>
    <row r="32" spans="2:21" x14ac:dyDescent="0.25">
      <c r="T32" s="13" t="s">
        <v>10</v>
      </c>
      <c r="U32" s="14">
        <v>457204.24867999897</v>
      </c>
    </row>
  </sheetData>
  <conditionalFormatting sqref="F8:F30">
    <cfRule type="expression" dxfId="0" priority="1">
      <formula>ISERROR(F8)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Pierre-Jean BARTHE LARGERON</dc:creator>
  <cp:lastModifiedBy>BSA</cp:lastModifiedBy>
  <dcterms:created xsi:type="dcterms:W3CDTF">2025-07-08T09:12:04Z</dcterms:created>
  <dcterms:modified xsi:type="dcterms:W3CDTF">2025-07-08T16:06:57Z</dcterms:modified>
</cp:coreProperties>
</file>