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14FAC33-FEE6-43F6-8017-18F3737799A1}" xr6:coauthVersionLast="47" xr6:coauthVersionMax="47" xr10:uidLastSave="{00000000-0000-0000-0000-000000000000}"/>
  <bookViews>
    <workbookView xWindow="-19680" yWindow="660" windowWidth="19800" windowHeight="11760" tabRatio="867" activeTab="6" xr2:uid="{D3E309CA-DFDE-49A0-9F02-D4AB21F90001}"/>
  </bookViews>
  <sheets>
    <sheet name="Sources_Commande" sheetId="4" r:id="rId1"/>
    <sheet name="Répart effectif" sheetId="1" r:id="rId2"/>
    <sheet name="Planning sup OTO" sheetId="9" r:id="rId3"/>
    <sheet name="Planning abs" sheetId="40" r:id="rId4"/>
    <sheet name="Date analyse contrat" sheetId="23" r:id="rId5"/>
    <sheet name="Calendrier" sheetId="10" state="hidden" r:id="rId6"/>
    <sheet name="Affectations" sheetId="41" r:id="rId7"/>
  </sheets>
  <functionGroups builtInGroupCount="19"/>
  <externalReferences>
    <externalReference r:id="rId8"/>
  </externalReferences>
  <definedNames>
    <definedName name="_1Whole">#REF!</definedName>
    <definedName name="_xlnm._FilterDatabase" localSheetId="6" hidden="1">Affectations!$I$2:$P$139</definedName>
    <definedName name="_xlnm._FilterDatabase" localSheetId="3" hidden="1">'Planning abs'!$A$1:$B$4100</definedName>
    <definedName name="_xlnm._FilterDatabase" localSheetId="1" hidden="1">'Répart effectif'!$A$1:$B$110</definedName>
    <definedName name="_xleta.DATE" hidden="1" xlm="1">#NAME?</definedName>
    <definedName name="_xleta.IF" hidden="1" xlm="1">#NAME?</definedName>
    <definedName name="_xlnm.Print_Area" localSheetId="5">Calendrier!$A$1:$X$68</definedName>
    <definedName name="An" localSheetId="5">Calendrier!$A$2</definedName>
    <definedName name="Fériés" localSheetId="5">Calendrier!$Y$4:$Y$25</definedName>
    <definedName name="Fériés">[1]mensuel!$L$3:$L$15</definedName>
    <definedName name="HNOSemaine">#REF!</definedName>
    <definedName name="HNOWE">#REF!</definedName>
    <definedName name="HO">#REF!</definedName>
    <definedName name="JFR">#REF!</definedName>
    <definedName name="JFRbis">#REF!</definedName>
    <definedName name="Query1">#REF!</definedName>
    <definedName name="tridate" localSheetId="5">#REF!</definedName>
    <definedName name="tridate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23" l="1"/>
  <c r="G3" i="23"/>
  <c r="G4" i="23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G34" i="23"/>
  <c r="G35" i="23"/>
  <c r="G36" i="23"/>
  <c r="G37" i="23"/>
  <c r="G38" i="23"/>
  <c r="G39" i="23"/>
  <c r="F3" i="23"/>
  <c r="F4" i="23"/>
  <c r="F5" i="23"/>
  <c r="F6" i="23"/>
  <c r="F7" i="23"/>
  <c r="F8" i="23"/>
  <c r="F9" i="23"/>
  <c r="F10" i="23"/>
  <c r="F11" i="23"/>
  <c r="F12" i="23"/>
  <c r="F13" i="23"/>
  <c r="F14" i="23"/>
  <c r="F15" i="23"/>
  <c r="F16" i="23"/>
  <c r="F17" i="23"/>
  <c r="F18" i="23"/>
  <c r="F19" i="23"/>
  <c r="F20" i="23"/>
  <c r="F21" i="23"/>
  <c r="F22" i="23"/>
  <c r="F23" i="23"/>
  <c r="F24" i="23"/>
  <c r="F25" i="23"/>
  <c r="F26" i="23"/>
  <c r="F27" i="23"/>
  <c r="F28" i="23"/>
  <c r="F29" i="23"/>
  <c r="F30" i="23"/>
  <c r="F31" i="23"/>
  <c r="F32" i="23"/>
  <c r="F33" i="23"/>
  <c r="F34" i="23"/>
  <c r="F35" i="23"/>
  <c r="F36" i="23"/>
  <c r="F37" i="23"/>
  <c r="F38" i="23"/>
  <c r="F39" i="23"/>
  <c r="F2" i="23"/>
  <c r="A3" i="9"/>
  <c r="A4" i="9" s="1"/>
  <c r="A5" i="9" s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A95" i="9" s="1"/>
  <c r="A96" i="9" s="1"/>
  <c r="A97" i="9" s="1"/>
  <c r="A98" i="9" s="1"/>
  <c r="A99" i="9" s="1"/>
  <c r="A100" i="9" s="1"/>
  <c r="A101" i="9" s="1"/>
  <c r="A102" i="9" s="1"/>
  <c r="A103" i="9" s="1"/>
  <c r="A104" i="9" s="1"/>
  <c r="A105" i="9" s="1"/>
  <c r="A106" i="9" s="1"/>
  <c r="A107" i="9" s="1"/>
  <c r="A108" i="9" s="1"/>
  <c r="A109" i="9" s="1"/>
  <c r="A110" i="9" s="1"/>
  <c r="A111" i="9" s="1"/>
  <c r="A112" i="9" s="1"/>
  <c r="A113" i="9" s="1"/>
  <c r="A114" i="9" s="1"/>
  <c r="A115" i="9" s="1"/>
  <c r="A116" i="9" s="1"/>
  <c r="A117" i="9" s="1"/>
  <c r="A118" i="9" s="1"/>
  <c r="A119" i="9" s="1"/>
  <c r="A120" i="9" s="1"/>
  <c r="A121" i="9" s="1"/>
  <c r="A122" i="9" s="1"/>
  <c r="A123" i="9" s="1"/>
  <c r="A124" i="9" s="1"/>
  <c r="A125" i="9" s="1"/>
  <c r="A126" i="9" s="1"/>
  <c r="A127" i="9" s="1"/>
  <c r="A128" i="9" s="1"/>
  <c r="A129" i="9" s="1"/>
  <c r="A130" i="9" s="1"/>
  <c r="A131" i="9" s="1"/>
  <c r="A132" i="9" s="1"/>
  <c r="A133" i="9" s="1"/>
  <c r="A134" i="9" s="1"/>
  <c r="A135" i="9" s="1"/>
  <c r="A136" i="9" s="1"/>
  <c r="A137" i="9" s="1"/>
  <c r="A138" i="9" s="1"/>
  <c r="A139" i="9" s="1"/>
  <c r="Y23" i="10" l="1"/>
  <c r="Y22" i="10"/>
  <c r="Y19" i="10"/>
  <c r="Y18" i="10"/>
  <c r="Y15" i="10"/>
  <c r="Y14" i="10"/>
  <c r="Y11" i="10"/>
  <c r="Y10" i="10"/>
  <c r="Y7" i="10"/>
  <c r="Y6" i="10"/>
  <c r="B6" i="10"/>
  <c r="C6" i="10" s="1"/>
  <c r="C5" i="10"/>
  <c r="B5" i="10"/>
  <c r="F4" i="10"/>
  <c r="J4" i="10" s="1"/>
  <c r="C4" i="10"/>
  <c r="Y2" i="10"/>
  <c r="Y25" i="10" s="1"/>
  <c r="B2" i="10"/>
  <c r="J5" i="10" l="1"/>
  <c r="K4" i="10"/>
  <c r="J2" i="10"/>
  <c r="F5" i="10"/>
  <c r="B7" i="10"/>
  <c r="G4" i="10"/>
  <c r="F2" i="10"/>
  <c r="N4" i="10"/>
  <c r="Y4" i="10"/>
  <c r="Y8" i="10"/>
  <c r="Y12" i="10"/>
  <c r="Y16" i="10"/>
  <c r="Y20" i="10"/>
  <c r="Y24" i="10"/>
  <c r="Y5" i="10"/>
  <c r="Y9" i="10"/>
  <c r="Y13" i="10"/>
  <c r="Y17" i="10"/>
  <c r="Y21" i="10"/>
  <c r="R4" i="10" l="1"/>
  <c r="N5" i="10"/>
  <c r="O4" i="10"/>
  <c r="N2" i="10"/>
  <c r="F6" i="10"/>
  <c r="G5" i="10"/>
  <c r="B8" i="10"/>
  <c r="C7" i="10"/>
  <c r="K5" i="10"/>
  <c r="J6" i="10"/>
  <c r="B9" i="10" l="1"/>
  <c r="C8" i="10"/>
  <c r="J7" i="10"/>
  <c r="K6" i="10"/>
  <c r="N6" i="10"/>
  <c r="O5" i="10"/>
  <c r="F7" i="10"/>
  <c r="G6" i="10"/>
  <c r="R5" i="10"/>
  <c r="S4" i="10"/>
  <c r="V4" i="10"/>
  <c r="R2" i="10"/>
  <c r="B38" i="10" l="1"/>
  <c r="W4" i="10"/>
  <c r="V2" i="10"/>
  <c r="V5" i="10"/>
  <c r="G7" i="10"/>
  <c r="F8" i="10"/>
  <c r="J8" i="10"/>
  <c r="K7" i="10"/>
  <c r="R6" i="10"/>
  <c r="S5" i="10"/>
  <c r="N7" i="10"/>
  <c r="O6" i="10"/>
  <c r="C9" i="10"/>
  <c r="B10" i="10"/>
  <c r="B11" i="10" l="1"/>
  <c r="C10" i="10"/>
  <c r="F9" i="10"/>
  <c r="G8" i="10"/>
  <c r="V6" i="10"/>
  <c r="W5" i="10"/>
  <c r="N8" i="10"/>
  <c r="O7" i="10"/>
  <c r="J9" i="10"/>
  <c r="K8" i="10"/>
  <c r="S6" i="10"/>
  <c r="R7" i="10"/>
  <c r="C38" i="10"/>
  <c r="B39" i="10"/>
  <c r="F38" i="10"/>
  <c r="B36" i="10"/>
  <c r="J38" i="10" l="1"/>
  <c r="G38" i="10"/>
  <c r="F36" i="10"/>
  <c r="F39" i="10"/>
  <c r="O8" i="10"/>
  <c r="N9" i="10"/>
  <c r="F10" i="10"/>
  <c r="G9" i="10"/>
  <c r="R8" i="10"/>
  <c r="S7" i="10"/>
  <c r="C39" i="10"/>
  <c r="B40" i="10"/>
  <c r="J10" i="10"/>
  <c r="K9" i="10"/>
  <c r="V7" i="10"/>
  <c r="W6" i="10"/>
  <c r="B12" i="10"/>
  <c r="C11" i="10"/>
  <c r="G39" i="10" l="1"/>
  <c r="F40" i="10"/>
  <c r="W7" i="10"/>
  <c r="V8" i="10"/>
  <c r="F11" i="10"/>
  <c r="G10" i="10"/>
  <c r="N10" i="10"/>
  <c r="O9" i="10"/>
  <c r="C40" i="10"/>
  <c r="B41" i="10"/>
  <c r="B13" i="10"/>
  <c r="C12" i="10"/>
  <c r="K10" i="10"/>
  <c r="J11" i="10"/>
  <c r="R9" i="10"/>
  <c r="S8" i="10"/>
  <c r="K38" i="10"/>
  <c r="J39" i="10"/>
  <c r="J36" i="10"/>
  <c r="N38" i="10"/>
  <c r="S9" i="10" l="1"/>
  <c r="R10" i="10"/>
  <c r="C13" i="10"/>
  <c r="B14" i="10"/>
  <c r="N11" i="10"/>
  <c r="O10" i="10"/>
  <c r="N36" i="10"/>
  <c r="R38" i="10"/>
  <c r="O38" i="10"/>
  <c r="N39" i="10"/>
  <c r="V9" i="10"/>
  <c r="W8" i="10"/>
  <c r="K39" i="10"/>
  <c r="J40" i="10"/>
  <c r="J12" i="10"/>
  <c r="K11" i="10"/>
  <c r="C41" i="10"/>
  <c r="B42" i="10"/>
  <c r="F41" i="10"/>
  <c r="G40" i="10"/>
  <c r="F12" i="10"/>
  <c r="G11" i="10"/>
  <c r="S38" i="10" l="1"/>
  <c r="R39" i="10"/>
  <c r="R36" i="10"/>
  <c r="V38" i="10"/>
  <c r="C14" i="10"/>
  <c r="B15" i="10"/>
  <c r="G41" i="10"/>
  <c r="F42" i="10"/>
  <c r="J13" i="10"/>
  <c r="K12" i="10"/>
  <c r="V10" i="10"/>
  <c r="W9" i="10"/>
  <c r="C42" i="10"/>
  <c r="B43" i="10"/>
  <c r="K40" i="10"/>
  <c r="J41" i="10"/>
  <c r="O39" i="10"/>
  <c r="N40" i="10"/>
  <c r="R11" i="10"/>
  <c r="S10" i="10"/>
  <c r="G12" i="10"/>
  <c r="F13" i="10"/>
  <c r="O11" i="10"/>
  <c r="N12" i="10"/>
  <c r="F14" i="10" l="1"/>
  <c r="G13" i="10"/>
  <c r="N41" i="10"/>
  <c r="O40" i="10"/>
  <c r="C43" i="10"/>
  <c r="B44" i="10"/>
  <c r="B16" i="10"/>
  <c r="C15" i="10"/>
  <c r="S39" i="10"/>
  <c r="R40" i="10"/>
  <c r="N13" i="10"/>
  <c r="O12" i="10"/>
  <c r="K41" i="10"/>
  <c r="J42" i="10"/>
  <c r="G42" i="10"/>
  <c r="F43" i="10"/>
  <c r="W38" i="10"/>
  <c r="V36" i="10"/>
  <c r="B1" i="10"/>
  <c r="V39" i="10"/>
  <c r="R12" i="10"/>
  <c r="S11" i="10"/>
  <c r="V11" i="10"/>
  <c r="W10" i="10"/>
  <c r="K13" i="10"/>
  <c r="J14" i="10"/>
  <c r="N14" i="10" l="1"/>
  <c r="O13" i="10"/>
  <c r="B17" i="10"/>
  <c r="C16" i="10"/>
  <c r="O41" i="10"/>
  <c r="N42" i="10"/>
  <c r="K42" i="10"/>
  <c r="J43" i="10"/>
  <c r="S40" i="10"/>
  <c r="R41" i="10"/>
  <c r="C44" i="10"/>
  <c r="B45" i="10"/>
  <c r="V40" i="10"/>
  <c r="W39" i="10"/>
  <c r="G43" i="10"/>
  <c r="F44" i="10"/>
  <c r="V12" i="10"/>
  <c r="W11" i="10"/>
  <c r="J15" i="10"/>
  <c r="K14" i="10"/>
  <c r="R13" i="10"/>
  <c r="S12" i="10"/>
  <c r="F15" i="10"/>
  <c r="G14" i="10"/>
  <c r="G15" i="10" l="1"/>
  <c r="F16" i="10"/>
  <c r="J16" i="10"/>
  <c r="K15" i="10"/>
  <c r="C17" i="10"/>
  <c r="B18" i="10"/>
  <c r="R14" i="10"/>
  <c r="S13" i="10"/>
  <c r="W12" i="10"/>
  <c r="V13" i="10"/>
  <c r="G44" i="10"/>
  <c r="F45" i="10"/>
  <c r="C45" i="10"/>
  <c r="B46" i="10"/>
  <c r="K43" i="10"/>
  <c r="J44" i="10"/>
  <c r="S41" i="10"/>
  <c r="R42" i="10"/>
  <c r="O42" i="10"/>
  <c r="N43" i="10"/>
  <c r="W40" i="10"/>
  <c r="V41" i="10"/>
  <c r="N15" i="10"/>
  <c r="O14" i="10"/>
  <c r="K44" i="10" l="1"/>
  <c r="J45" i="10"/>
  <c r="J17" i="10"/>
  <c r="K16" i="10"/>
  <c r="O43" i="10"/>
  <c r="N44" i="10"/>
  <c r="G45" i="10"/>
  <c r="F46" i="10"/>
  <c r="N16" i="10"/>
  <c r="O15" i="10"/>
  <c r="S14" i="10"/>
  <c r="R15" i="10"/>
  <c r="W41" i="10"/>
  <c r="V42" i="10"/>
  <c r="S42" i="10"/>
  <c r="R43" i="10"/>
  <c r="C46" i="10"/>
  <c r="B47" i="10"/>
  <c r="V14" i="10"/>
  <c r="W13" i="10"/>
  <c r="B19" i="10"/>
  <c r="C18" i="10"/>
  <c r="F17" i="10"/>
  <c r="G16" i="10"/>
  <c r="B20" i="10" l="1"/>
  <c r="C19" i="10"/>
  <c r="S43" i="10"/>
  <c r="R44" i="10"/>
  <c r="V15" i="10"/>
  <c r="W14" i="10"/>
  <c r="K17" i="10"/>
  <c r="J18" i="10"/>
  <c r="O16" i="10"/>
  <c r="N17" i="10"/>
  <c r="R16" i="10"/>
  <c r="S15" i="10"/>
  <c r="G46" i="10"/>
  <c r="F47" i="10"/>
  <c r="F18" i="10"/>
  <c r="G17" i="10"/>
  <c r="C47" i="10"/>
  <c r="B48" i="10"/>
  <c r="W42" i="10"/>
  <c r="V43" i="10"/>
  <c r="O44" i="10"/>
  <c r="N45" i="10"/>
  <c r="K45" i="10"/>
  <c r="J46" i="10"/>
  <c r="K18" i="10" l="1"/>
  <c r="J19" i="10"/>
  <c r="R17" i="10"/>
  <c r="S16" i="10"/>
  <c r="K46" i="10"/>
  <c r="J47" i="10"/>
  <c r="W43" i="10"/>
  <c r="V44" i="10"/>
  <c r="S44" i="10"/>
  <c r="R45" i="10"/>
  <c r="O45" i="10"/>
  <c r="N46" i="10"/>
  <c r="C48" i="10"/>
  <c r="B49" i="10"/>
  <c r="G47" i="10"/>
  <c r="F48" i="10"/>
  <c r="N18" i="10"/>
  <c r="O17" i="10"/>
  <c r="F19" i="10"/>
  <c r="G18" i="10"/>
  <c r="W15" i="10"/>
  <c r="V16" i="10"/>
  <c r="B21" i="10"/>
  <c r="C20" i="10"/>
  <c r="O46" i="10" l="1"/>
  <c r="N47" i="10"/>
  <c r="C21" i="10"/>
  <c r="B22" i="10"/>
  <c r="G19" i="10"/>
  <c r="F20" i="10"/>
  <c r="R18" i="10"/>
  <c r="S17" i="10"/>
  <c r="V17" i="10"/>
  <c r="W16" i="10"/>
  <c r="C49" i="10"/>
  <c r="B50" i="10"/>
  <c r="S45" i="10"/>
  <c r="R46" i="10"/>
  <c r="K47" i="10"/>
  <c r="J48" i="10"/>
  <c r="J20" i="10"/>
  <c r="K19" i="10"/>
  <c r="G48" i="10"/>
  <c r="F49" i="10"/>
  <c r="W44" i="10"/>
  <c r="V45" i="10"/>
  <c r="N19" i="10"/>
  <c r="O18" i="10"/>
  <c r="G49" i="10" l="1"/>
  <c r="F50" i="10"/>
  <c r="K48" i="10"/>
  <c r="J49" i="10"/>
  <c r="C50" i="10"/>
  <c r="B51" i="10"/>
  <c r="C22" i="10"/>
  <c r="B23" i="10"/>
  <c r="O19" i="10"/>
  <c r="N20" i="10"/>
  <c r="R19" i="10"/>
  <c r="S18" i="10"/>
  <c r="W45" i="10"/>
  <c r="V46" i="10"/>
  <c r="S46" i="10"/>
  <c r="R47" i="10"/>
  <c r="G20" i="10"/>
  <c r="F21" i="10"/>
  <c r="O47" i="10"/>
  <c r="N48" i="10"/>
  <c r="J21" i="10"/>
  <c r="K20" i="10"/>
  <c r="V18" i="10"/>
  <c r="W17" i="10"/>
  <c r="O48" i="10" l="1"/>
  <c r="N49" i="10"/>
  <c r="S47" i="10"/>
  <c r="R48" i="10"/>
  <c r="B24" i="10"/>
  <c r="C23" i="10"/>
  <c r="V19" i="10"/>
  <c r="W18" i="10"/>
  <c r="R20" i="10"/>
  <c r="S19" i="10"/>
  <c r="K49" i="10"/>
  <c r="J50" i="10"/>
  <c r="F22" i="10"/>
  <c r="G21" i="10"/>
  <c r="W46" i="10"/>
  <c r="V47" i="10"/>
  <c r="N21" i="10"/>
  <c r="O20" i="10"/>
  <c r="C51" i="10"/>
  <c r="B52" i="10"/>
  <c r="G50" i="10"/>
  <c r="F51" i="10"/>
  <c r="K21" i="10"/>
  <c r="J22" i="10"/>
  <c r="J23" i="10" l="1"/>
  <c r="K22" i="10"/>
  <c r="S48" i="10"/>
  <c r="R49" i="10"/>
  <c r="V20" i="10"/>
  <c r="W19" i="10"/>
  <c r="O49" i="10"/>
  <c r="N50" i="10"/>
  <c r="C52" i="10"/>
  <c r="B53" i="10"/>
  <c r="W47" i="10"/>
  <c r="V48" i="10"/>
  <c r="K50" i="10"/>
  <c r="J51" i="10"/>
  <c r="G51" i="10"/>
  <c r="F52" i="10"/>
  <c r="N22" i="10"/>
  <c r="O21" i="10"/>
  <c r="F23" i="10"/>
  <c r="G22" i="10"/>
  <c r="R21" i="10"/>
  <c r="S20" i="10"/>
  <c r="B25" i="10"/>
  <c r="C24" i="10"/>
  <c r="G52" i="10" l="1"/>
  <c r="F53" i="10"/>
  <c r="O50" i="10"/>
  <c r="N51" i="10"/>
  <c r="S49" i="10"/>
  <c r="R50" i="10"/>
  <c r="C25" i="10"/>
  <c r="B26" i="10"/>
  <c r="G23" i="10"/>
  <c r="F24" i="10"/>
  <c r="W48" i="10"/>
  <c r="V49" i="10"/>
  <c r="K51" i="10"/>
  <c r="J52" i="10"/>
  <c r="C53" i="10"/>
  <c r="B54" i="10"/>
  <c r="R22" i="10"/>
  <c r="S21" i="10"/>
  <c r="N23" i="10"/>
  <c r="O22" i="10"/>
  <c r="W20" i="10"/>
  <c r="V21" i="10"/>
  <c r="J24" i="10"/>
  <c r="K23" i="10"/>
  <c r="W49" i="10" l="1"/>
  <c r="V50" i="10"/>
  <c r="O51" i="10"/>
  <c r="N52" i="10"/>
  <c r="J25" i="10"/>
  <c r="K24" i="10"/>
  <c r="N24" i="10"/>
  <c r="O23" i="10"/>
  <c r="C54" i="10"/>
  <c r="B55" i="10"/>
  <c r="B27" i="10"/>
  <c r="C26" i="10"/>
  <c r="V22" i="10"/>
  <c r="W21" i="10"/>
  <c r="K52" i="10"/>
  <c r="J53" i="10"/>
  <c r="F25" i="10"/>
  <c r="G24" i="10"/>
  <c r="S50" i="10"/>
  <c r="R51" i="10"/>
  <c r="G53" i="10"/>
  <c r="F54" i="10"/>
  <c r="S22" i="10"/>
  <c r="R23" i="10"/>
  <c r="O52" i="10" l="1"/>
  <c r="N53" i="10"/>
  <c r="C27" i="10"/>
  <c r="B28" i="10"/>
  <c r="O24" i="10"/>
  <c r="N25" i="10"/>
  <c r="C55" i="10"/>
  <c r="B56" i="10"/>
  <c r="W50" i="10"/>
  <c r="V51" i="10"/>
  <c r="R24" i="10"/>
  <c r="S23" i="10"/>
  <c r="S51" i="10"/>
  <c r="R52" i="10"/>
  <c r="K53" i="10"/>
  <c r="J54" i="10"/>
  <c r="G54" i="10"/>
  <c r="F55" i="10"/>
  <c r="F26" i="10"/>
  <c r="G25" i="10"/>
  <c r="V23" i="10"/>
  <c r="W22" i="10"/>
  <c r="J26" i="10"/>
  <c r="K25" i="10"/>
  <c r="C56" i="10" l="1"/>
  <c r="B57" i="10"/>
  <c r="B29" i="10"/>
  <c r="C28" i="10"/>
  <c r="K26" i="10"/>
  <c r="J27" i="10"/>
  <c r="G26" i="10"/>
  <c r="F27" i="10"/>
  <c r="R25" i="10"/>
  <c r="S24" i="10"/>
  <c r="G55" i="10"/>
  <c r="F56" i="10"/>
  <c r="S52" i="10"/>
  <c r="R53" i="10"/>
  <c r="W51" i="10"/>
  <c r="V52" i="10"/>
  <c r="N26" i="10"/>
  <c r="O25" i="10"/>
  <c r="O53" i="10"/>
  <c r="N54" i="10"/>
  <c r="K54" i="10"/>
  <c r="J55" i="10"/>
  <c r="W23" i="10"/>
  <c r="V24" i="10"/>
  <c r="W52" i="10" l="1"/>
  <c r="V53" i="10"/>
  <c r="C29" i="10"/>
  <c r="B30" i="10"/>
  <c r="O54" i="10"/>
  <c r="N55" i="10"/>
  <c r="G27" i="10"/>
  <c r="F28" i="10"/>
  <c r="K55" i="10"/>
  <c r="J56" i="10"/>
  <c r="S53" i="10"/>
  <c r="R54" i="10"/>
  <c r="J28" i="10"/>
  <c r="K27" i="10"/>
  <c r="C57" i="10"/>
  <c r="B58" i="10"/>
  <c r="V25" i="10"/>
  <c r="W24" i="10"/>
  <c r="G56" i="10"/>
  <c r="F57" i="10"/>
  <c r="O26" i="10"/>
  <c r="N27" i="10"/>
  <c r="S25" i="10"/>
  <c r="R26" i="10"/>
  <c r="R27" i="10" l="1"/>
  <c r="S26" i="10"/>
  <c r="G57" i="10"/>
  <c r="F58" i="10"/>
  <c r="C58" i="10"/>
  <c r="B59" i="10"/>
  <c r="S54" i="10"/>
  <c r="R55" i="10"/>
  <c r="G28" i="10"/>
  <c r="F29" i="10"/>
  <c r="B31" i="10"/>
  <c r="C30" i="10"/>
  <c r="O27" i="10"/>
  <c r="N28" i="10"/>
  <c r="K56" i="10"/>
  <c r="J57" i="10"/>
  <c r="O55" i="10"/>
  <c r="N56" i="10"/>
  <c r="W53" i="10"/>
  <c r="V54" i="10"/>
  <c r="V26" i="10"/>
  <c r="W25" i="10"/>
  <c r="K28" i="10"/>
  <c r="J29" i="10"/>
  <c r="J30" i="10" l="1"/>
  <c r="K29" i="10"/>
  <c r="W54" i="10"/>
  <c r="V55" i="10"/>
  <c r="K57" i="10"/>
  <c r="J58" i="10"/>
  <c r="S55" i="10"/>
  <c r="R56" i="10"/>
  <c r="G58" i="10"/>
  <c r="F59" i="10"/>
  <c r="B33" i="10"/>
  <c r="C33" i="10" s="1"/>
  <c r="C31" i="10"/>
  <c r="B34" i="10"/>
  <c r="C34" i="10" s="1"/>
  <c r="B32" i="10"/>
  <c r="C32" i="10" s="1"/>
  <c r="O56" i="10"/>
  <c r="N57" i="10"/>
  <c r="O28" i="10"/>
  <c r="N29" i="10"/>
  <c r="G29" i="10"/>
  <c r="F30" i="10"/>
  <c r="C59" i="10"/>
  <c r="B60" i="10"/>
  <c r="W26" i="10"/>
  <c r="V27" i="10"/>
  <c r="S27" i="10"/>
  <c r="R28" i="10"/>
  <c r="W27" i="10" l="1"/>
  <c r="V28" i="10"/>
  <c r="G30" i="10"/>
  <c r="F31" i="10"/>
  <c r="O57" i="10"/>
  <c r="N58" i="10"/>
  <c r="S56" i="10"/>
  <c r="R57" i="10"/>
  <c r="W55" i="10"/>
  <c r="V56" i="10"/>
  <c r="R29" i="10"/>
  <c r="S28" i="10"/>
  <c r="C60" i="10"/>
  <c r="B61" i="10"/>
  <c r="O29" i="10"/>
  <c r="N30" i="10"/>
  <c r="G59" i="10"/>
  <c r="F60" i="10"/>
  <c r="K58" i="10"/>
  <c r="J59" i="10"/>
  <c r="K30" i="10"/>
  <c r="J31" i="10"/>
  <c r="K59" i="10" l="1"/>
  <c r="J60" i="10"/>
  <c r="O30" i="10"/>
  <c r="N31" i="10"/>
  <c r="S57" i="10"/>
  <c r="R58" i="10"/>
  <c r="G31" i="10"/>
  <c r="F34" i="10"/>
  <c r="G34" i="10" s="1"/>
  <c r="F33" i="10"/>
  <c r="G33" i="10" s="1"/>
  <c r="F32" i="10"/>
  <c r="G32" i="10" s="1"/>
  <c r="S29" i="10"/>
  <c r="R30" i="10"/>
  <c r="J34" i="10"/>
  <c r="K34" i="10" s="1"/>
  <c r="J32" i="10"/>
  <c r="K32" i="10" s="1"/>
  <c r="K31" i="10"/>
  <c r="J33" i="10"/>
  <c r="K33" i="10" s="1"/>
  <c r="G60" i="10"/>
  <c r="F61" i="10"/>
  <c r="C61" i="10"/>
  <c r="B62" i="10"/>
  <c r="W56" i="10"/>
  <c r="V57" i="10"/>
  <c r="O58" i="10"/>
  <c r="N59" i="10"/>
  <c r="W28" i="10"/>
  <c r="V29" i="10"/>
  <c r="O59" i="10" l="1"/>
  <c r="N60" i="10"/>
  <c r="C62" i="10"/>
  <c r="B63" i="10"/>
  <c r="W29" i="10"/>
  <c r="V30" i="10"/>
  <c r="W57" i="10"/>
  <c r="V58" i="10"/>
  <c r="G61" i="10"/>
  <c r="F62" i="10"/>
  <c r="S58" i="10"/>
  <c r="R59" i="10"/>
  <c r="K60" i="10"/>
  <c r="J61" i="10"/>
  <c r="R31" i="10"/>
  <c r="S30" i="10"/>
  <c r="O31" i="10"/>
  <c r="N34" i="10"/>
  <c r="O34" i="10" s="1"/>
  <c r="N33" i="10"/>
  <c r="O33" i="10" s="1"/>
  <c r="N32" i="10"/>
  <c r="O32" i="10" s="1"/>
  <c r="S31" i="10" l="1"/>
  <c r="R32" i="10"/>
  <c r="S32" i="10" s="1"/>
  <c r="R33" i="10"/>
  <c r="S33" i="10" s="1"/>
  <c r="R34" i="10"/>
  <c r="S34" i="10" s="1"/>
  <c r="K61" i="10"/>
  <c r="J62" i="10"/>
  <c r="G62" i="10"/>
  <c r="F63" i="10"/>
  <c r="W30" i="10"/>
  <c r="V31" i="10"/>
  <c r="O60" i="10"/>
  <c r="N61" i="10"/>
  <c r="S59" i="10"/>
  <c r="R60" i="10"/>
  <c r="W58" i="10"/>
  <c r="V59" i="10"/>
  <c r="C63" i="10"/>
  <c r="B64" i="10"/>
  <c r="W59" i="10" l="1"/>
  <c r="V60" i="10"/>
  <c r="O61" i="10"/>
  <c r="N62" i="10"/>
  <c r="G63" i="10"/>
  <c r="F64" i="10"/>
  <c r="C64" i="10"/>
  <c r="B65" i="10"/>
  <c r="S60" i="10"/>
  <c r="R61" i="10"/>
  <c r="W31" i="10"/>
  <c r="V34" i="10"/>
  <c r="W34" i="10" s="1"/>
  <c r="V33" i="10"/>
  <c r="W33" i="10" s="1"/>
  <c r="V32" i="10"/>
  <c r="W32" i="10" s="1"/>
  <c r="K62" i="10"/>
  <c r="J63" i="10"/>
  <c r="C65" i="10" l="1"/>
  <c r="B66" i="10"/>
  <c r="C66" i="10" s="1"/>
  <c r="B67" i="10"/>
  <c r="C67" i="10" s="1"/>
  <c r="B68" i="10"/>
  <c r="C68" i="10" s="1"/>
  <c r="O62" i="10"/>
  <c r="N63" i="10"/>
  <c r="S61" i="10"/>
  <c r="R62" i="10"/>
  <c r="G64" i="10"/>
  <c r="F65" i="10"/>
  <c r="W60" i="10"/>
  <c r="V61" i="10"/>
  <c r="K63" i="10"/>
  <c r="J64" i="10"/>
  <c r="K64" i="10" l="1"/>
  <c r="J65" i="10"/>
  <c r="G65" i="10"/>
  <c r="F68" i="10"/>
  <c r="G68" i="10" s="1"/>
  <c r="F67" i="10"/>
  <c r="G67" i="10" s="1"/>
  <c r="F66" i="10"/>
  <c r="G66" i="10" s="1"/>
  <c r="O63" i="10"/>
  <c r="N64" i="10"/>
  <c r="W61" i="10"/>
  <c r="V62" i="10"/>
  <c r="S62" i="10"/>
  <c r="R63" i="10"/>
  <c r="W62" i="10" l="1"/>
  <c r="V63" i="10"/>
  <c r="K65" i="10"/>
  <c r="J67" i="10"/>
  <c r="K67" i="10" s="1"/>
  <c r="J68" i="10"/>
  <c r="K68" i="10" s="1"/>
  <c r="J66" i="10"/>
  <c r="K66" i="10" s="1"/>
  <c r="S63" i="10"/>
  <c r="R64" i="10"/>
  <c r="O64" i="10"/>
  <c r="N65" i="10"/>
  <c r="S64" i="10" l="1"/>
  <c r="R65" i="10"/>
  <c r="W63" i="10"/>
  <c r="V64" i="10"/>
  <c r="O65" i="10"/>
  <c r="N68" i="10"/>
  <c r="O68" i="10" s="1"/>
  <c r="N67" i="10"/>
  <c r="O67" i="10" s="1"/>
  <c r="N66" i="10"/>
  <c r="O66" i="10" s="1"/>
  <c r="W64" i="10" l="1"/>
  <c r="V65" i="10"/>
  <c r="S65" i="10"/>
  <c r="R68" i="10"/>
  <c r="S68" i="10" s="1"/>
  <c r="R66" i="10"/>
  <c r="S66" i="10" s="1"/>
  <c r="R67" i="10"/>
  <c r="S67" i="10" s="1"/>
  <c r="W65" i="10" l="1"/>
  <c r="V68" i="10"/>
  <c r="W68" i="10" s="1"/>
  <c r="V67" i="10"/>
  <c r="W67" i="10" s="1"/>
  <c r="V66" i="10"/>
  <c r="W66" i="10" s="1"/>
</calcChain>
</file>

<file path=xl/sharedStrings.xml><?xml version="1.0" encoding="utf-8"?>
<sst xmlns="http://schemas.openxmlformats.org/spreadsheetml/2006/main" count="2598" uniqueCount="352">
  <si>
    <t>Colonne1</t>
  </si>
  <si>
    <t/>
  </si>
  <si>
    <t>Date</t>
  </si>
  <si>
    <t>Sup</t>
  </si>
  <si>
    <t>Collaborateur</t>
  </si>
  <si>
    <t>Nom</t>
  </si>
  <si>
    <t>Date début</t>
  </si>
  <si>
    <t>Date fin</t>
  </si>
  <si>
    <t>CAMPOS_LUCIE</t>
  </si>
  <si>
    <t>CONDORIS_GRAIG</t>
  </si>
  <si>
    <t>CROUZET_MAMES</t>
  </si>
  <si>
    <t>DEYA_TSASA_TRACY</t>
  </si>
  <si>
    <t>DIALLO_ABOUBACAR_SIDDIGHI</t>
  </si>
  <si>
    <t>DJEBBARI_MEHDI</t>
  </si>
  <si>
    <t>DOLEZ_NATHALIE</t>
  </si>
  <si>
    <t>DUMOLARD_IRIS</t>
  </si>
  <si>
    <t>DUPUY_YOLANDE</t>
  </si>
  <si>
    <t>DUROISIN_AMINATA</t>
  </si>
  <si>
    <t>FAUNIERES_LORELEI</t>
  </si>
  <si>
    <t>FERVAL_JEREMY</t>
  </si>
  <si>
    <t>GADRAS_CECILE</t>
  </si>
  <si>
    <t>GARCIA_DANNY</t>
  </si>
  <si>
    <t>GAUMONT_YOHANN_OLIVERS</t>
  </si>
  <si>
    <t>GAUTHIER_OCEANE</t>
  </si>
  <si>
    <t>GAYE_ELHADJ</t>
  </si>
  <si>
    <t>GHANMI_LEILA</t>
  </si>
  <si>
    <t>GHRAB_MARWA</t>
  </si>
  <si>
    <t>GOMAH_PETTRY_MELEBO_AUDRY_SORELLE</t>
  </si>
  <si>
    <t>GOUNADFA_AICHA</t>
  </si>
  <si>
    <t>GUZMAN_MAGO_MARIAN_JOSE</t>
  </si>
  <si>
    <t>HAMANNI_HAFSSA</t>
  </si>
  <si>
    <t>HERVIEUX_PIERRE</t>
  </si>
  <si>
    <t>HOUNZA_MAEBI</t>
  </si>
  <si>
    <t>IDRISS_GUELLEH_MAHAD</t>
  </si>
  <si>
    <t>ITEE_HENDJE_AMOS_CYRIL</t>
  </si>
  <si>
    <t>KADDOUR_ASSIA_DOUNIA</t>
  </si>
  <si>
    <t>KOUTARI_LATIFA</t>
  </si>
  <si>
    <t>LEPARQUIER_LARISA</t>
  </si>
  <si>
    <t>LOCRET_DORIANE</t>
  </si>
  <si>
    <t>MALEKY_SHIVA</t>
  </si>
  <si>
    <t>MAMATA_ATTALIE</t>
  </si>
  <si>
    <t>MARCHAIS_CHRISTELLE</t>
  </si>
  <si>
    <t>MARNI_SANDID_MAZOUZA</t>
  </si>
  <si>
    <t>MAZEL_NICOLAS</t>
  </si>
  <si>
    <t>MAZZER_ELODIE</t>
  </si>
  <si>
    <t>MEGHRAOUI_NASSIMA</t>
  </si>
  <si>
    <t>MEUNIER_SOLANGE</t>
  </si>
  <si>
    <t>MOKHTARI_NADIA</t>
  </si>
  <si>
    <t>MONS_HARMELLE</t>
  </si>
  <si>
    <t>MORENO_NATHALIE</t>
  </si>
  <si>
    <t>MOUGAMBA_BARRO_PIERRE</t>
  </si>
  <si>
    <t>ORIOL_LOETITIA</t>
  </si>
  <si>
    <t>PASTOUR_SULLY</t>
  </si>
  <si>
    <t>PHILIBERT_AICHA</t>
  </si>
  <si>
    <t>RAOUASSE_AICHA</t>
  </si>
  <si>
    <t>REZALI_NOUDJOUD</t>
  </si>
  <si>
    <t>RIVAL_LAURENCE</t>
  </si>
  <si>
    <t>RIVIERE_FABIENNE</t>
  </si>
  <si>
    <t>SAID_ZAINABA</t>
  </si>
  <si>
    <t>SALIME_BAHATI</t>
  </si>
  <si>
    <t>SARAFIAN_ELSA</t>
  </si>
  <si>
    <t>SEMAIL_AYAT</t>
  </si>
  <si>
    <t>SOTTON_RACHIDA</t>
  </si>
  <si>
    <t>TAFANY_OUMAIMA</t>
  </si>
  <si>
    <t>TAILHADES_LEA</t>
  </si>
  <si>
    <t>TARIS_FENISSIA</t>
  </si>
  <si>
    <t>TEBANI_LEA</t>
  </si>
  <si>
    <t>TORDET_DABAYE</t>
  </si>
  <si>
    <t>TOURE_ALAIN</t>
  </si>
  <si>
    <t>VILETTE_DUBUIS_SARAH</t>
  </si>
  <si>
    <t>WILLIAMS_SAVANNAH</t>
  </si>
  <si>
    <t>Nom Prénom pour exploit</t>
  </si>
  <si>
    <t>Sources</t>
  </si>
  <si>
    <t>Résultat</t>
  </si>
  <si>
    <t>Fichier</t>
  </si>
  <si>
    <t>Outil</t>
  </si>
  <si>
    <t>Nom report</t>
  </si>
  <si>
    <t>Colonne2</t>
  </si>
  <si>
    <t>Feuille affectation</t>
  </si>
  <si>
    <t>Répartition des effctifs</t>
  </si>
  <si>
    <t>Kélio</t>
  </si>
  <si>
    <t>Suivi des valideurs</t>
  </si>
  <si>
    <t>onglet jaune</t>
  </si>
  <si>
    <t>remplacer les espaces dans les noms et prénoms par _</t>
  </si>
  <si>
    <t>Import_brut_ans_kelio</t>
  </si>
  <si>
    <t>editionPlanningAnnuelCongesReporting</t>
  </si>
  <si>
    <t>Planning sup OTO</t>
  </si>
  <si>
    <t>Excel</t>
  </si>
  <si>
    <t>Organisation sup PRO BTP</t>
  </si>
  <si>
    <t>entrée manuelle</t>
  </si>
  <si>
    <t>Date contrat</t>
  </si>
  <si>
    <t xml:space="preserve">Renseigner le nom / prénom / date de debu et date de fin de contrat </t>
  </si>
  <si>
    <t xml:space="preserve">Actions </t>
  </si>
  <si>
    <t>Répart effectif  : supprimer le management</t>
  </si>
  <si>
    <t>Commandes</t>
  </si>
  <si>
    <t>puis supprimer l'ensemble des colonnes vides du fichier généré
remplacer les espaces dans la colonne nom par _</t>
  </si>
  <si>
    <t>Absences_effectifs</t>
  </si>
  <si>
    <t>Macro</t>
  </si>
  <si>
    <t>Import OTO</t>
  </si>
  <si>
    <t>Extraction OTO collaborateur</t>
  </si>
  <si>
    <t>Onglet jaune</t>
  </si>
  <si>
    <t>Date Analyse contrat</t>
  </si>
  <si>
    <t>Planning abs</t>
  </si>
  <si>
    <t>Affectation</t>
  </si>
  <si>
    <t xml:space="preserve">Lancer les commandes dans l ordre des boutons </t>
  </si>
  <si>
    <t>Date début OTO</t>
  </si>
  <si>
    <t>Date du dernier OTO</t>
  </si>
  <si>
    <t>Date minimum du prochain OTO</t>
  </si>
  <si>
    <t>HAFFAI_KAOUTARE</t>
  </si>
  <si>
    <t>GUION_ALICE</t>
  </si>
  <si>
    <t>VOYER_JULIA</t>
  </si>
  <si>
    <t>MENIG_ESMIRALDA</t>
  </si>
  <si>
    <t>FADIL_FATIMA</t>
  </si>
  <si>
    <t>MOULAY_YASMINE</t>
  </si>
  <si>
    <t>HARDY_CECILE</t>
  </si>
  <si>
    <t>HRIDA_OUMAYMA</t>
  </si>
  <si>
    <t>OICINY_LILAS</t>
  </si>
  <si>
    <t>Chocolat</t>
  </si>
  <si>
    <t>Cafe</t>
  </si>
  <si>
    <t>Vanille</t>
  </si>
  <si>
    <t>Fraise</t>
  </si>
  <si>
    <t>Ail</t>
  </si>
  <si>
    <t>Artichaut</t>
  </si>
  <si>
    <t>Asperge</t>
  </si>
  <si>
    <t>Aubergine</t>
  </si>
  <si>
    <t>Avocat</t>
  </si>
  <si>
    <t>Bette</t>
  </si>
  <si>
    <t>Bettrave</t>
  </si>
  <si>
    <t>Blette</t>
  </si>
  <si>
    <t>Brocoli</t>
  </si>
  <si>
    <t>Carotte</t>
  </si>
  <si>
    <t>Catalonia</t>
  </si>
  <si>
    <t>Celeri</t>
  </si>
  <si>
    <t>Champignon</t>
  </si>
  <si>
    <t>Chou Fleur</t>
  </si>
  <si>
    <t>Choux</t>
  </si>
  <si>
    <t>Chou Rouge</t>
  </si>
  <si>
    <t>Chou chinois</t>
  </si>
  <si>
    <t>Chou vert</t>
  </si>
  <si>
    <t>Citrouille</t>
  </si>
  <si>
    <t>Concombre</t>
  </si>
  <si>
    <t>Courge</t>
  </si>
  <si>
    <t>Butternut</t>
  </si>
  <si>
    <t>Courgette</t>
  </si>
  <si>
    <t>Cresson</t>
  </si>
  <si>
    <t>Crosne</t>
  </si>
  <si>
    <t>Dachine</t>
  </si>
  <si>
    <t>Echalotte</t>
  </si>
  <si>
    <t>Endive</t>
  </si>
  <si>
    <t>Epinard</t>
  </si>
  <si>
    <t>Fenouil</t>
  </si>
  <si>
    <t>Feve</t>
  </si>
  <si>
    <t>Flageolet</t>
  </si>
  <si>
    <t>Giromon</t>
  </si>
  <si>
    <t>Haricot vert</t>
  </si>
  <si>
    <t>Haricot beurre</t>
  </si>
  <si>
    <t>Igname</t>
  </si>
  <si>
    <t>Laitue</t>
  </si>
  <si>
    <t>Lentille</t>
  </si>
  <si>
    <t>Superviseur</t>
  </si>
  <si>
    <t>Collab 1</t>
  </si>
  <si>
    <t>Collab 2</t>
  </si>
  <si>
    <t>Collab 3</t>
  </si>
  <si>
    <t>Collab 4</t>
  </si>
  <si>
    <t>Collab 5</t>
  </si>
  <si>
    <t>chocolat</t>
  </si>
  <si>
    <t>mazel_nicolas</t>
  </si>
  <si>
    <t>itee_hendje_amos_cyril</t>
  </si>
  <si>
    <t>leparquier_larisa</t>
  </si>
  <si>
    <t>lentille</t>
  </si>
  <si>
    <t>raouasse_aicha</t>
  </si>
  <si>
    <t>butternut</t>
  </si>
  <si>
    <t>chou fleur</t>
  </si>
  <si>
    <t>condoris_graig</t>
  </si>
  <si>
    <t>flageolet</t>
  </si>
  <si>
    <t>maleky_shiva</t>
  </si>
  <si>
    <t>moulay_yasmine</t>
  </si>
  <si>
    <t>crouzet_mames</t>
  </si>
  <si>
    <t>diallo_aboubacar_siddighi</t>
  </si>
  <si>
    <t>said_zainaba</t>
  </si>
  <si>
    <t>salime_bahati</t>
  </si>
  <si>
    <t>philibert_aicha</t>
  </si>
  <si>
    <t>mons_harmelle</t>
  </si>
  <si>
    <t>tafany_oumaima</t>
  </si>
  <si>
    <t>gauthier_oceane</t>
  </si>
  <si>
    <t>koutari_latifa</t>
  </si>
  <si>
    <t>cafe</t>
  </si>
  <si>
    <t>garcia_danny</t>
  </si>
  <si>
    <t>rival_laurence</t>
  </si>
  <si>
    <t>meunier_solange</t>
  </si>
  <si>
    <t>feve</t>
  </si>
  <si>
    <t>kaddour_assia_dounia</t>
  </si>
  <si>
    <t>mamata_attalie</t>
  </si>
  <si>
    <t>avocat</t>
  </si>
  <si>
    <t>catalonia</t>
  </si>
  <si>
    <t>gounadfa_aicha</t>
  </si>
  <si>
    <t>aubergine</t>
  </si>
  <si>
    <t>williams_savannah</t>
  </si>
  <si>
    <t>rezali_noudjoud</t>
  </si>
  <si>
    <t>choux</t>
  </si>
  <si>
    <t>courge</t>
  </si>
  <si>
    <t>pastour_sully</t>
  </si>
  <si>
    <t>dachine</t>
  </si>
  <si>
    <t>marni_sandid_mazouza</t>
  </si>
  <si>
    <t>champignon</t>
  </si>
  <si>
    <t>carotte</t>
  </si>
  <si>
    <t>concombre</t>
  </si>
  <si>
    <t>ferval_jeremy</t>
  </si>
  <si>
    <t>ghrab_marwa</t>
  </si>
  <si>
    <t>tebani_lea</t>
  </si>
  <si>
    <t>cresson</t>
  </si>
  <si>
    <t>sarafian_elsa</t>
  </si>
  <si>
    <t>vanille</t>
  </si>
  <si>
    <t>echalotte</t>
  </si>
  <si>
    <t>gaumont_yohann_olivers</t>
  </si>
  <si>
    <t>citrouille</t>
  </si>
  <si>
    <t>mougamba_barro_pierre</t>
  </si>
  <si>
    <t>ghanmi_leila</t>
  </si>
  <si>
    <t>duroisin_aminata</t>
  </si>
  <si>
    <t>giromon</t>
  </si>
  <si>
    <t>hounza_maebi</t>
  </si>
  <si>
    <t>gaye_elhadj</t>
  </si>
  <si>
    <t>brocoli</t>
  </si>
  <si>
    <t>chou vert</t>
  </si>
  <si>
    <t>crosne</t>
  </si>
  <si>
    <t>chou rouge</t>
  </si>
  <si>
    <t>locret_doriane</t>
  </si>
  <si>
    <t>igname</t>
  </si>
  <si>
    <t>bettrave</t>
  </si>
  <si>
    <t>moreno_nathalie</t>
  </si>
  <si>
    <t>fenouil</t>
  </si>
  <si>
    <t>meghraoui_nassima</t>
  </si>
  <si>
    <t>haricot beurre</t>
  </si>
  <si>
    <t>fraise</t>
  </si>
  <si>
    <t>bette</t>
  </si>
  <si>
    <t>gadras_cecile</t>
  </si>
  <si>
    <t>faunieres_lorelei</t>
  </si>
  <si>
    <t>courgette</t>
  </si>
  <si>
    <t>riviere_fabienne</t>
  </si>
  <si>
    <t>blette</t>
  </si>
  <si>
    <t>toure_alain</t>
  </si>
  <si>
    <t>djebbari_mehdi</t>
  </si>
  <si>
    <t>dolez_nathalie</t>
  </si>
  <si>
    <t>dumolard_iris</t>
  </si>
  <si>
    <t>hamanni_hafssa</t>
  </si>
  <si>
    <t>endive</t>
  </si>
  <si>
    <t>oriol_loetitia</t>
  </si>
  <si>
    <t>chou chinois</t>
  </si>
  <si>
    <t>sotton_rachida</t>
  </si>
  <si>
    <t>taris_fenissia</t>
  </si>
  <si>
    <t>idriss_guelleh_mahad</t>
  </si>
  <si>
    <t>tailhades_lea</t>
  </si>
  <si>
    <t>dupuy_yolande</t>
  </si>
  <si>
    <t>semail_ayat</t>
  </si>
  <si>
    <t>campos_lucie</t>
  </si>
  <si>
    <t>gomah_pettry_melebo_audry_sorelle</t>
  </si>
  <si>
    <t>guzman_mago_marian_jose</t>
  </si>
  <si>
    <t>laitue</t>
  </si>
  <si>
    <t>artichaut</t>
  </si>
  <si>
    <t>vilette_dubuis_sarah</t>
  </si>
  <si>
    <t>mokhtari_nadia</t>
  </si>
  <si>
    <t>mazzer_elodie</t>
  </si>
  <si>
    <t>deya_tsasa_tracy</t>
  </si>
  <si>
    <t>ail</t>
  </si>
  <si>
    <t>celeri</t>
  </si>
  <si>
    <t>marchais_christelle</t>
  </si>
  <si>
    <t>hervieux_pierre</t>
  </si>
  <si>
    <t>haffai_kaoutare</t>
  </si>
  <si>
    <t>guion_alice</t>
  </si>
  <si>
    <t>epinard</t>
  </si>
  <si>
    <t>voyer_julia</t>
  </si>
  <si>
    <t>menig_esmiralda</t>
  </si>
  <si>
    <t>hardy_cecile</t>
  </si>
  <si>
    <t>hrida_oumayma</t>
  </si>
  <si>
    <t>tordet_dabaye</t>
  </si>
  <si>
    <t>haricot vert</t>
  </si>
  <si>
    <t>fadil_fatima</t>
  </si>
  <si>
    <t>oiciny_lilas</t>
  </si>
  <si>
    <t>sup</t>
  </si>
  <si>
    <t>Feve sup: Chocolat
Blette absent : 17/06/25
Carotte sup: Chocolat</t>
  </si>
  <si>
    <t>Feve sup: Chocolat
Carotte sup: Chocolat
Chou vert sup: Chocolat
Artichaut trop tôt : 21/06/25
Asperge trop tôt : 21/06/25
Aubergine trop tôt : 21/06/25
Avocat trop tôt : 21/06/25
Bette trop tôt : 21/06/25
Brocoli trop tôt : 21/06/25
Catalonia trop tôt : 21/06/25
Celeri trop tôt : 21/06/25
Champignon sup: Chocolat
Chou Fleur trop tôt : 21/06/25
Chou Rouge trop tôt : 21/06/25
Citrouille trop tôt : 21/06/25
Concombre sup: Chocolat
Courge sup: Chocolat
Butternut trop tôt : 21/06/25
Crosne trop tôt : 21/06/25
Dachine trop tôt : 21/06/25
Echalotte trop tôt : 21/06/25
Endive sup: Chocolat
Epinard trop tôt : 21/06/25
Fenouil trop tôt : 21/06/25
Giromon sup: Chocolat
Haricot vert trop tôt : 21/06/25
Haricot beurre sup: Chocolat
Igname trop tôt : 21/06/25
Laitue trop tôt : 21/06/25
Lentille trop tôt : 21/06/25
Cresson trop tôt : 17/07/25
Ail trop tôt : 17/07/25
Choux trop tôt : 17/07/25
Chou chinois trop tôt : 17/07/25
Flageolet trop tôt : 17/07/25</t>
  </si>
  <si>
    <t>Feve sup: Chocolat
Carotte sup: Chocolat
Chou vert sup: Chocolat
Artichaut trop tôt : 21/06/25
Asperge trop tôt : 21/06/25
Aubergine trop tôt : 21/06/25
Avocat trop tôt : 21/06/25
Bette trop tôt : 21/06/25
Brocoli trop tôt : 21/06/25
Catalonia trop tôt : 21/06/25
Celeri trop tôt : 21/06/25
Champignon sup: Chocolat
Chou Fleur trop tôt : 21/06/25
Chou Rouge trop tôt : 21/06/25
Citrouille trop tôt : 21/06/25
Concombre sup: Chocolat
Courge sup: Chocolat
Butternut trop tôt : 21/06/25
Crosne trop tôt : 21/06/25
Dachine trop tôt : 21/06/25
Echalotte trop tôt : 21/06/25
Endive sup: Chocolat
Epinard trop tôt : 21/06/25
Fenouil trop tôt : 21/06/25
Giromon sup: Chocolat
Haricot vert trop tôt : 21/06/25
Haricot beurre sup: Chocolat
Igname trop tôt : 21/06/25
Laitue trop tôt : 21/06/25
Lentille trop tôt : 21/06/25
Cresson trop tôt : 17/07/25
Ail trop tôt : 17/07/25
Choux trop tôt : 17/07/25
Chou chinois trop tôt : 17/07/25
Flageolet trop tôt : 17/07/25
Blette trop tôt : 18/07/25
Bettrave trop tôt : 18/07/25
Courgette trop tôt : 18/07/25</t>
  </si>
  <si>
    <t>Brocoli sup: Cafe</t>
  </si>
  <si>
    <t>Brocoli sup: Cafe
Chou Fleur sup: Cafe
Chou Rouge sup: Cafe
Citrouille sup: Cafe
Crosne sup: Cafe</t>
  </si>
  <si>
    <t>Brocoli sup: Cafe
Chou Fleur sup: Cafe
Chou Rouge sup: Cafe
Citrouille sup: Cafe
Crosne sup: Cafe
Echalotte sup: Cafe
Fenouil sup: Cafe</t>
  </si>
  <si>
    <t>Brocoli sup: Cafe
Chou Fleur sup: Cafe
Chou Rouge sup: Cafe
Citrouille sup: Cafe
Crosne sup: Cafe
Echalotte sup: Cafe
Fenouil sup: Cafe
Cresson trop tôt : 17/07/25
Ail trop tôt : 17/07/25
Choux trop tôt : 17/07/25
Chou chinois trop tôt : 17/07/25
Flageolet trop tôt : 17/07/25
Blette trop tôt : 18/07/25
Bettrave sup: Cafe
Courgette trop tôt : 18/07/25
Feve trop tôt : 23/07/25
Carotte trop tôt : 23/07/25
Chou vert trop tôt : 23/07/25
Artichaut trop tôt : 23/07/25
Asperge trop tôt : 23/07/25
Aubergine trop tôt : 24/07/25
Avocat trop tôt : 24/07/25
Bette trop tôt : 24/07/25
Catalonia trop tôt : 24/07/25
Celeri trop tôt : 24/07/25
Champignon trop tôt : 25/07/25
Concombre trop tôt : 25/07/25
Courge trop tôt : 25/07/25
Butternut trop tôt : 25/07/25
Dachine trop tôt : 25/07/25
Endive trop tôt : 26/07/25
Epinard trop tôt : 26/07/25
Giromon trop tôt : 26/07/25
Haricot vert trop tôt : 26/07/25
Haricot beurre trop tôt : 26/07/25</t>
  </si>
  <si>
    <t>Echalotte absent : 01/07/25
Cresson trop tôt : 17/07/25
Ail sup: Vanille
Choux trop tôt : 17/07/25
Chou chinois trop tôt : 17/07/25
Flageolet trop tôt : 17/07/25
Blette trop tôt : 18/07/25
Bettrave trop tôt : 18/07/25
Courgette sup: Vanille
Feve trop tôt : 23/07/25
Carotte trop tôt : 23/07/25
Chou vert trop tôt : 23/07/25
Artichaut sup: Vanille
Asperge trop tôt : 23/07/25
Aubergine trop tôt : 24/07/25
Avocat trop tôt : 24/07/25
Bette sup: Vanille
Catalonia trop tôt : 24/07/25
Celeri sup: Vanille
Champignon trop tôt : 25/07/25
Concombre trop tôt : 25/07/25
Courge trop tôt : 25/07/25
Butternut trop tôt : 25/07/25
Dachine sup: Vanille
Endive trop tôt : 26/07/25
Epinard sup: Vanille
Giromon trop tôt : 26/07/25
Haricot vert trop tôt : 26/07/25
Haricot beurre trop tôt : 26/07/25
Igname trop tôt : 27/07/25
Laitue sup: Vanille
Lentille sup: Vanille
Brocoli trop tôt : 30/07/25
Chou Fleur trop tôt : 30/07/25
Chou Rouge trop tôt : 30/07/25
Citrouille trop tôt : 30/07/25
Crosne trop tôt : 30/07/25</t>
  </si>
  <si>
    <t>Echalotte absent : 02/07/25
Cresson trop tôt : 17/07/25
Ail sup: Vanille
Choux trop tôt : 17/07/25
Chou chinois trop tôt : 17/07/25
Flageolet trop tôt : 17/07/25
Blette trop tôt : 18/07/25
Bettrave trop tôt : 18/07/25
Courgette sup: Vanille
Feve trop tôt : 23/07/25
Carotte trop tôt : 23/07/25
Chou vert trop tôt : 23/07/25
Artichaut sup: Vanille
Asperge trop tôt : 23/07/25
Aubergine trop tôt : 24/07/25
Avocat trop tôt : 24/07/25
Bette sup: Vanille
Catalonia trop tôt : 24/07/25
Celeri sup: Vanille
Champignon trop tôt : 25/07/25
Concombre trop tôt : 25/07/25
Courge trop tôt : 25/07/25
Butternut trop tôt : 25/07/25
Dachine sup: Vanille
Endive trop tôt : 26/07/25
Epinard sup: Vanille
Giromon trop tôt : 26/07/25
Haricot vert trop tôt : 26/07/25
Haricot beurre trop tôt : 26/07/25
Igname trop tôt : 27/07/25
Laitue sup: Vanille
Lentille sup: Vanille
Brocoli trop tôt : 30/07/25
Chou Fleur trop tôt : 30/07/25
Chou Rouge trop tôt : 30/07/25
Citrouille trop tôt : 30/07/25
Crosne trop tôt : 30/07/25
Fenouil trop tôt : 31/07/25</t>
  </si>
  <si>
    <t>Echalotte absent : 03/07/25
Cresson trop tôt : 17/07/25
Ail sup: Vanille
Choux trop tôt : 17/07/25
Chou chinois trop tôt : 17/07/25
Flageolet trop tôt : 17/07/25
Blette trop tôt : 18/07/25
Bettrave trop tôt : 18/07/25
Courgette sup: Vanille
Feve trop tôt : 23/07/25
Carotte trop tôt : 23/07/25
Chou vert trop tôt : 23/07/25
Artichaut sup: Vanille
Asperge trop tôt : 23/07/25
Aubergine trop tôt : 24/07/25
Avocat trop tôt : 24/07/25
Bette sup: Vanille
Catalonia trop tôt : 24/07/25
Celeri sup: Vanille
Champignon trop tôt : 25/07/25
Concombre trop tôt : 25/07/25
Courge trop tôt : 25/07/25
Butternut trop tôt : 25/07/25
Dachine sup: Vanille
Endive trop tôt : 26/07/25
Epinard sup: Vanille
Giromon trop tôt : 26/07/25
Haricot vert trop tôt : 26/07/25
Haricot beurre trop tôt : 26/07/25
Igname trop tôt : 27/07/25
Laitue sup: Vanille
Lentille sup: Vanille
Brocoli trop tôt : 30/07/25
Chou Fleur trop tôt : 30/07/25
Chou Rouge trop tôt : 30/07/25
Citrouille trop tôt : 30/07/25
Crosne trop tôt : 30/07/25
Fenouil trop tôt : 31/07/25</t>
  </si>
  <si>
    <t>Echalotte absent : 04/07/25
Cresson sup: Fraise
Ail trop tôt : 17/07/25
Choux sup: Fraise
Chou chinois sup: Fraise
Flageolet sup: Fraise
Blette sup: Fraise
Bettrave trop tôt : 18/07/25
Courgette trop tôt : 18/07/25
Feve trop tôt : 23/07/25
Carotte trop tôt : 23/07/25
Chou vert trop tôt : 23/07/25
Artichaut trop tôt : 23/07/25
Asperge trop tôt : 23/07/25
Aubergine sup: Fraise
Avocat sup: Fraise
Bette trop tôt : 24/07/25
Catalonia sup: Fraise
Celeri trop tôt : 24/07/25
Champignon trop tôt : 25/07/25
Concombre trop tôt : 25/07/25
Courge trop tôt : 25/07/25
Butternut sup: Fraise
Dachine trop tôt : 25/07/25
Endive trop tôt : 26/07/25
Epinard trop tôt : 26/07/25
Giromon trop tôt : 26/07/25
Haricot vert sup: Fraise
Haricot beurre trop tôt : 26/07/25
Igname sup: Fraise
Laitue trop tôt : 27/07/25
Lentille trop tôt : 27/07/25
Brocoli trop tôt : 30/07/25
Chou Fleur trop tôt : 30/07/25
Chou Rouge trop tôt : 30/07/25
Citrouille trop tôt : 30/07/25
Crosne trop tôt : 30/07/25
Fenouil trop tôt : 31/07/25</t>
  </si>
  <si>
    <t>Cresson trop tôt : 17/07/25
Ail sup: Vanille
Choux trop tôt : 17/07/25
Chou chinois trop tôt : 17/07/25
Flageolet trop tôt : 17/07/25
Blette trop tôt : 18/07/25
Bettrave trop tôt : 18/07/25
Courgette sup: Vanille
Feve trop tôt : 23/07/25
Carotte trop tôt : 23/07/25
Chou vert trop tôt : 23/07/25
Artichaut sup: Vanille
Asperge trop tôt : 23/07/25
Aubergine trop tôt : 24/07/25
Avocat trop tôt : 24/07/25
Bette sup: Vanille
Catalonia trop tôt : 24/07/25
Celeri sup: Vanille
Champignon trop tôt : 25/07/25
Concombre trop tôt : 25/07/25
Courge trop tôt : 25/07/25
Butternut trop tôt : 25/07/25
Dachine sup: Vanille
Endive trop tôt : 26/07/25
Epinard sup: Vanille
Giromon trop tôt : 26/07/25
Haricot vert trop tôt : 26/07/25
Haricot beurre trop tôt : 26/07/25
Igname trop tôt : 27/07/25
Laitue sup: Vanille
Lentille sup: Vanille
Brocoli trop tôt : 30/07/25
Chou Fleur trop tôt : 30/07/25
Chou Rouge trop tôt : 30/07/25
Citrouille trop tôt : 30/07/25
Crosne trop tôt : 30/07/25
Fenouil trop tôt : 31/07/25</t>
  </si>
  <si>
    <t>Cresson trop tôt : 17/07/25
Ail sup: Vanille
Choux trop tôt : 17/07/25
Chou chinois trop tôt : 17/07/25
Flageolet trop tôt : 17/07/25
Blette trop tôt : 18/07/25
Bettrave trop tôt : 18/07/25
Courgette sup: Vanille
Feve trop tôt : 23/07/25
Carotte trop tôt : 23/07/25
Chou vert trop tôt : 23/07/25
Artichaut sup: Vanille
Asperge trop tôt : 23/07/25
Aubergine trop tôt : 24/07/25
Avocat trop tôt : 24/07/25
Bette sup: Vanille
Catalonia trop tôt : 24/07/25
Celeri sup: Vanille
Champignon trop tôt : 25/07/25
Concombre trop tôt : 25/07/25
Courge trop tôt : 25/07/25
Butternut trop tôt : 25/07/25
Dachine sup: Vanille
Endive trop tôt : 26/07/25
Epinard sup: Vanille
Giromon trop tôt : 26/07/25
Haricot vert trop tôt : 26/07/25
Haricot beurre trop tôt : 26/07/25
Igname trop tôt : 27/07/25
Laitue sup: Vanille
Lentille sup: Vanille
Brocoli trop tôt : 30/07/25
Chou Fleur trop tôt : 30/07/25
Chou Rouge trop tôt : 30/07/25
Citrouille trop tôt : 30/07/25
Crosne trop tôt : 30/07/25
Fenouil trop tôt : 31/07/25
Echalotte trop tôt : 06/08/25</t>
  </si>
  <si>
    <t>Cresson sup: Fraise
Ail trop tôt : 17/07/25
Choux sup: Fraise
Chou chinois sup: Fraise
Flageolet sup: Fraise
Blette sup: Fraise
Bettrave trop tôt : 18/07/25
Courgette trop tôt : 18/07/25
Feve trop tôt : 23/07/25
Carotte trop tôt : 23/07/25
Chou vert trop tôt : 23/07/25
Artichaut trop tôt : 23/07/25
Asperge trop tôt : 23/07/25
Aubergine sup: Fraise
Avocat sup: Fraise
Bette trop tôt : 24/07/25
Catalonia sup: Fraise
Celeri trop tôt : 24/07/25
Champignon trop tôt : 25/07/25
Concombre trop tôt : 25/07/25
Courge trop tôt : 25/07/25
Butternut sup: Fraise
Dachine trop tôt : 25/07/25
Endive trop tôt : 26/07/25
Epinard trop tôt : 26/07/25
Giromon trop tôt : 26/07/25
Haricot vert sup: Fraise
Haricot beurre trop tôt : 26/07/25
Igname sup: Fraise
Laitue trop tôt : 27/07/25
Lentille trop tôt : 27/07/25
Brocoli trop tôt : 30/07/25
Chou Fleur trop tôt : 30/07/25
Chou Rouge trop tôt : 30/07/25
Citrouille trop tôt : 30/07/25
Crosne trop tôt : 30/07/25
Fenouil trop tôt : 31/07/25
Echalotte trop tôt : 06/08/25</t>
  </si>
  <si>
    <t>Feve sup: Chocolat
Carotte sup: Chocolat
Chou vert sup: Chocolat
Artichaut trop tôt : 23/07/25
Asperge trop tôt : 23/07/25
Aubergine trop tôt : 24/07/25
Avocat trop tôt : 24/07/25
Bette trop tôt : 24/07/25
Catalonia trop tôt : 24/07/25
Celeri trop tôt : 24/07/25
Champignon sup: Chocolat
Concombre sup: Chocolat
Courge sup: Chocolat
Butternut trop tôt : 25/07/25
Dachine trop tôt : 25/07/25
Endive sup: Chocolat
Epinard trop tôt : 26/07/25
Giromon sup: Chocolat
Haricot vert trop tôt : 26/07/25
Haricot beurre sup: Chocolat
Igname trop tôt : 27/07/25
Laitue trop tôt : 27/07/25
Lentille trop tôt : 27/07/25
Brocoli trop tôt : 30/07/25
Chou Fleur trop tôt : 30/07/25
Chou Rouge trop tôt : 30/07/25
Citrouille trop tôt : 30/07/25
Crosne trop tôt : 30/07/25
Fenouil trop tôt : 31/07/25
Echalotte trop tôt : 06/08/25
Cresson trop tôt : 16/08/25
Ail trop tôt : 16/08/25
Choux trop tôt : 16/08/25
Chou chinois trop tôt : 16/08/25
Flageolet trop tôt : 16/08/25</t>
  </si>
  <si>
    <t>Feve trop tôt : 23/07/25
Carotte trop tôt : 23/07/25
Chou vert trop tôt : 23/07/25
Artichaut trop tôt : 23/07/25
Asperge trop tôt : 23/07/25
Aubergine trop tôt : 24/07/25
Avocat trop tôt : 24/07/25
Bette trop tôt : 24/07/25
Catalonia trop tôt : 24/07/25
Celeri trop tôt : 24/07/25
Champignon trop tôt : 25/07/25
Concombre trop tôt : 25/07/25
Courge trop tôt : 25/07/25
Butternut trop tôt : 25/07/25
Dachine trop tôt : 25/07/25
Endive trop tôt : 26/07/25
Epinard trop tôt : 26/07/25
Giromon trop tôt : 26/07/25
Haricot vert trop tôt : 26/07/25
Haricot beurre trop tôt : 26/07/25
Igname trop tôt : 27/07/25
Laitue trop tôt : 27/07/25
Lentille trop tôt : 27/07/25
Brocoli sup: Cafe
Chou Fleur sup: Cafe
Chou Rouge sup: Cafe
Citrouille sup: Cafe
Crosne sup: Cafe
Fenouil sup: Cafe
Echalotte sup: Cafe
Cresson trop tôt : 16/08/25
Ail trop tôt : 16/08/25
Choux trop tôt : 16/08/25
Chou chinois trop tôt : 16/08/25
Flageolet trop tôt : 16/08/25
Blette trop tôt : 17/08/25
Bettrave sup: Cafe
Courgette trop tôt : 17/08/25</t>
  </si>
  <si>
    <t>Aubergine absent : 24/07/25
Bette sup: Vanille
Celeri sup: Vanille
Champignon trop tôt : 25/07/25
Concombre trop tôt : 25/07/25
Courge trop tôt : 25/07/25
Butternut trop tôt : 25/07/25
Dachine sup: Vanille
Endive trop tôt : 26/07/25
Epinard sup: Vanille
Giromon trop tôt : 26/07/25
Haricot vert trop tôt : 26/07/25
Haricot beurre trop tôt : 26/07/25
Igname trop tôt : 27/07/25
Laitue sup: Vanille
Lentille sup: Vanille
Brocoli trop tôt : 30/07/25
Chou Fleur trop tôt : 30/07/25
Chou Rouge trop tôt : 30/07/25
Citrouille trop tôt : 30/07/25
Crosne trop tôt : 30/07/25
Fenouil trop tôt : 31/07/25
Echalotte trop tôt : 06/08/25
Cresson trop tôt : 16/08/25
Ail sup: Vanille
Choux trop tôt : 16/08/25
Chou chinois trop tôt : 16/08/25
Flageolet trop tôt : 16/08/25
Blette trop tôt : 17/08/25
Bettrave trop tôt : 17/08/25
Courgette sup: Vanille
Feve trop tôt : 22/08/25
Carotte trop tôt : 22/08/25
Chou vert trop tôt : 22/08/25
Artichaut sup: Vanille
Asperge trop tôt : 22/08/25</t>
  </si>
  <si>
    <t>Aubergine sup: Fraise</t>
  </si>
  <si>
    <t>Aubergine absent : 28/07/25
Dachine absent : 28/07/25
Endive sup: Chocolat
Giromon sup: Chocolat
Haricot beurre sup: Chocolat
Laitue absent : 28/07/25</t>
  </si>
  <si>
    <t>Aubergine absent : 29/07/25
Dachine absent : 29/07/25
Endive sup: Chocolat
Giromon sup: Chocolat
Haricot beurre sup: Chocolat
Laitue absent : 29/07/25
Brocoli trop tôt : 30/07/25
Chou Fleur trop tôt : 30/07/25
Chou Rouge trop tôt : 30/07/25
Citrouille trop tôt : 30/07/25
Crosne trop tôt : 30/07/25
Fenouil trop tôt : 31/07/25
Echalotte trop tôt : 06/08/25
Cresson trop tôt : 16/08/25
Ail trop tôt : 16/08/25
Choux trop tôt : 16/08/25
Chou chinois trop tôt : 16/08/25
Flageolet trop tôt : 16/08/25
Blette trop tôt : 17/08/25
Bettrave trop tôt : 17/08/25
Courgette trop tôt : 17/08/25
Feve sup: Chocolat
Carotte sup: Chocolat
Chou vert sup: Chocolat
Artichaut trop tôt : 22/08/25
Asperge trop tôt : 22/08/25
Avocat trop tôt : 23/08/25
Catalonia trop tôt : 23/08/25
Bette trop tôt : 24/08/25
Celeri trop tôt : 24/08/25
Champignon sup: Chocolat
Concombre sup: Chocolat
Courge sup: Chocolat
Butternut trop tôt : 27/08/25
Epinard trop tôt : 27/08/25
Haricot vert trop tôt : 27/08/25
Igname trop tôt : 27/08/25
Lentille trop tôt : 27/08/25</t>
  </si>
  <si>
    <t>Aubergine absent : 30/07/25
Dachine absent : 30/07/25
Endive sup: Chocolat
Giromon sup: Chocolat
Haricot beurre sup: Chocolat
Laitue absent : 30/07/25</t>
  </si>
  <si>
    <t>Aubergine absent : 31/07/25
Dachine absent : 31/07/25
Endive sup: Chocolat
Giromon sup: Chocolat
Haricot beurre sup: Chocolat
Laitue absent : 31/07/25
Echalotte trop tôt : 06/08/25
Cresson trop tôt : 16/08/25
Ail trop tôt : 16/08/25
Choux trop tôt : 16/08/25
Chou chinois trop tôt : 16/08/25
Flageolet trop tôt : 16/08/25
Blette trop tôt : 17/08/25
Bettrave trop tôt : 17/08/25
Courgette trop tôt : 17/08/25
Feve sup: Chocolat
Carotte sup: Chocolat
Chou vert sup: Chocolat
Artichaut trop tôt : 22/08/25
Asperge trop tôt : 22/08/25
Avocat trop tôt : 23/08/25
Catalonia trop tôt : 23/08/25
Bette trop tôt : 24/08/25
Celeri trop tôt : 24/08/25
Champignon sup: Chocolat
Concombre sup: Chocolat
Courge sup: Chocolat
Butternut trop tôt : 27/08/25
Epinard trop tôt : 27/08/25
Haricot vert trop tôt : 27/08/25
Igname trop tôt : 27/08/25
Lentille trop tôt : 27/08/25
Brocoli trop tôt : 29/08/25
Chou Fleur trop tôt : 29/08/25
Chou Rouge trop tôt : 29/08/25
Citrouille trop tôt : 29/08/25
Crosne trop tôt : 29/08/25</t>
  </si>
  <si>
    <t>Aubergine absent : 01/08/25
Dachine absent : 01/08/25
Endive sup: Chocolat
Giromon sup: Chocolat
Haricot beurre sup: Chocolat
Laitue absent : 01/08/25
Echalotte trop tôt : 06/08/25
Cresson trop tôt : 16/08/25
Ail trop tôt : 16/08/25
Choux trop tôt : 16/08/25
Chou chinois trop tôt : 16/08/25
Flageolet trop tôt : 16/08/25
Blette trop tôt : 17/08/25
Bettrave trop tôt : 17/08/25
Courgette trop tôt : 17/08/25
Feve sup: Chocolat
Carotte sup: Chocolat
Chou vert sup: Chocolat
Artichaut trop tôt : 22/08/25
Asperge trop tôt : 22/08/25
Avocat trop tôt : 23/08/25
Catalonia trop tôt : 23/08/25
Bette trop tôt : 24/08/25
Celeri trop tôt : 24/08/25
Champignon sup: Chocolat
Concombre sup: Chocolat
Courge sup: Chocolat
Butternut trop tôt : 27/08/25
Epinard trop tôt : 27/08/25
Haricot vert trop tôt : 27/08/25
Igname trop tôt : 27/08/25
Lentille trop tôt : 27/08/25
Brocoli trop tôt : 29/08/25
Chou Fleur trop tôt : 29/08/25
Chou Rouge trop tôt : 29/08/25
Citrouille trop tôt : 29/08/25
Crosne trop tôt : 29/08/25
Fenouil trop tôt : 30/08/25</t>
  </si>
  <si>
    <t>Aubergine absent : 04/08/25
Dachine sup: Vanille
Laitue sup: Vanille
Echalotte trop tôt : 06/08/25
Cresson trop tôt : 16/08/25
Ail sup: Vanille
Choux trop tôt : 16/08/25
Chou chinois trop tôt : 16/08/25
Flageolet trop tôt : 16/08/25
Blette trop tôt : 17/08/25
Bettrave trop tôt : 17/08/25
Courgette sup: Vanille
Feve trop tôt : 22/08/25
Carotte trop tôt : 22/08/25
Chou vert trop tôt : 22/08/25
Artichaut sup: Vanille
Asperge trop tôt : 22/08/25
Avocat trop tôt : 23/08/25
Catalonia trop tôt : 23/08/25
Bette sup: Vanille
Celeri sup: Vanille
Champignon trop tôt : 24/08/25
Concombre trop tôt : 24/08/25
Courge trop tôt : 24/08/25
Butternut trop tôt : 27/08/25
Epinard sup: Vanille
Haricot vert trop tôt : 27/08/25
Igname trop tôt : 27/08/25
Lentille sup: Vanille
Brocoli trop tôt : 29/08/25
Chou Fleur trop tôt : 29/08/25
Chou Rouge trop tôt : 29/08/25
Citrouille trop tôt : 29/08/25
Crosne trop tôt : 29/08/25
Fenouil trop tôt : 30/08/25</t>
  </si>
  <si>
    <t>Aubergine absent : 05/08/25
Dachine sup: Vanille
Laitue sup: Vanille
Echalotte trop tôt : 06/08/25
Cresson trop tôt : 16/08/25
Ail sup: Vanille
Choux trop tôt : 16/08/25
Chou chinois trop tôt : 16/08/25
Flageolet trop tôt : 16/08/25
Blette trop tôt : 17/08/25
Bettrave trop tôt : 17/08/25
Courgette sup: Vanille
Feve trop tôt : 22/08/25
Carotte trop tôt : 22/08/25
Chou vert trop tôt : 22/08/25
Artichaut sup: Vanille
Asperge trop tôt : 22/08/25
Avocat trop tôt : 23/08/25
Catalonia trop tôt : 23/08/25
Bette sup: Vanille
Celeri sup: Vanille
Champignon trop tôt : 24/08/25
Concombre trop tôt : 24/08/25
Courge trop tôt : 24/08/25
Butternut trop tôt : 27/08/25
Epinard sup: Vanille
Haricot vert trop tôt : 27/08/25
Igname trop tôt : 27/08/25
Lentille sup: Vanille
Brocoli trop tôt : 29/08/25
Chou Fleur trop tôt : 29/08/25
Chou Rouge trop tôt : 29/08/25
Citrouille trop tôt : 29/08/25
Crosne trop tôt : 29/08/25
Fenouil trop tôt : 30/08/25
Endive trop tôt : 03/09/25
Giromon trop tôt : 03/09/25
Haricot beurre trop tôt : 03/09/25</t>
  </si>
  <si>
    <t>Aubergine absent : 06/08/25
Dachine sup: Vanille
Laitue sup: Vanille
Cresson trop tôt : 16/08/25
Ail sup: Vanille
Choux trop tôt : 16/08/25
Chou chinois trop tôt : 16/08/25
Flageolet trop tôt : 16/08/25
Blette trop tôt : 17/08/25
Bettrave trop tôt : 17/08/25
Courgette sup: Vanille
Feve trop tôt : 22/08/25
Carotte trop tôt : 22/08/25
Chou vert trop tôt : 22/08/25
Artichaut sup: Vanille
Asperge trop tôt : 22/08/25
Avocat trop tôt : 23/08/25
Catalonia trop tôt : 23/08/25
Bette sup: Vanille
Celeri sup: Vanille
Champignon trop tôt : 24/08/25
Concombre trop tôt : 24/08/25
Courge trop tôt : 24/08/25
Butternut trop tôt : 27/08/25
Epinard sup: Vanille
Haricot vert trop tôt : 27/08/25
Igname trop tôt : 27/08/25
Lentille sup: Vanille
Brocoli trop tôt : 29/08/25
Chou Fleur trop tôt : 29/08/25
Chou Rouge trop tôt : 29/08/25
Citrouille trop tôt : 29/08/25
Crosne trop tôt : 29/08/25
Fenouil trop tôt : 30/08/25
Endive trop tôt : 03/09/25
Giromon trop tôt : 03/09/25
Haricot beurre trop tôt : 03/09/25</t>
  </si>
  <si>
    <t>Aubergine absent : 07/08/25
Dachine sup: Vanille
Laitue sup: Vanille
Cresson trop tôt : 16/08/25
Ail sup: Vanille
Choux trop tôt : 16/08/25
Chou chinois trop tôt : 16/08/25
Flageolet trop tôt : 16/08/25
Blette trop tôt : 17/08/25
Bettrave trop tôt : 17/08/25
Courgette sup: Vanille
Feve trop tôt : 22/08/25
Carotte trop tôt : 22/08/25
Chou vert trop tôt : 22/08/25
Artichaut sup: Vanille
Asperge trop tôt : 22/08/25
Avocat trop tôt : 23/08/25
Catalonia trop tôt : 23/08/25
Bette sup: Vanille
Celeri sup: Vanille
Champignon trop tôt : 24/08/25
Concombre trop tôt : 24/08/25
Courge trop tôt : 24/08/25
Butternut trop tôt : 27/08/25
Epinard sup: Vanille
Haricot vert trop tôt : 27/08/25
Igname trop tôt : 27/08/25
Lentille sup: Vanille
Brocoli trop tôt : 29/08/25
Chou Fleur trop tôt : 29/08/25
Chou Rouge trop tôt : 29/08/25
Citrouille trop tôt : 29/08/25
Crosne trop tôt : 29/08/25
Fenouil trop tôt : 30/08/25
Endive trop tôt : 03/09/25
Giromon trop tôt : 03/09/25
Haricot beurre trop tôt : 03/09/25
Echalotte trop tôt : 05/09/25</t>
  </si>
  <si>
    <t>Aubergine sup: Fraise
Cresson sup: Fraise
Ail trop tôt : 16/08/25
Choux sup: Fraise
Chou chinois sup: Fraise
Flageolet sup: Fraise
Blette sup: Fraise
Bettrave trop tôt : 17/08/25
Courgette trop tôt : 17/08/25
Feve trop tôt : 22/08/25
Carotte trop tôt : 22/08/25
Chou vert trop tôt : 22/08/25
Artichaut trop tôt : 22/08/25
Asperge trop tôt : 22/08/25
Avocat sup: Fraise
Catalonia sup: Fraise
Bette trop tôt : 24/08/25
Celeri trop tôt : 24/08/25
Champignon trop tôt : 24/08/25
Concombre trop tôt : 24/08/25
Courge trop tôt : 24/08/25
Butternut sup: Fraise
Epinard trop tôt : 27/08/25
Haricot vert sup: Fraise
Igname sup: Fraise
Lentille trop tôt : 27/08/25
Brocoli trop tôt : 29/08/25
Chou Fleur trop tôt : 29/08/25
Chou Rouge trop tôt : 29/08/25
Citrouille trop tôt : 29/08/25
Crosne trop tôt : 29/08/25
Fenouil trop tôt : 30/08/25
Endive trop tôt : 03/09/25
Giromon trop tôt : 03/09/25
Haricot beurre trop tôt : 03/09/25
Echalotte trop tôt : 05/09/25</t>
  </si>
  <si>
    <t>Aubergine sup: Fraise
Cresson sup: Fraise
Ail trop tôt : 16/08/25
Choux sup: Fraise
Chou chinois sup: Fraise
Flageolet sup: Fraise
Blette sup: Fraise
Bettrave trop tôt : 17/08/25
Courgette trop tôt : 17/08/25
Feve trop tôt : 22/08/25
Carotte trop tôt : 22/08/25
Chou vert trop tôt : 22/08/25
Artichaut trop tôt : 22/08/25
Asperge trop tôt : 22/08/25
Avocat sup: Fraise
Catalonia sup: Fraise
Bette trop tôt : 24/08/25
Celeri trop tôt : 24/08/25
Champignon trop tôt : 24/08/25
Concombre trop tôt : 24/08/25
Courge trop tôt : 24/08/25
Butternut sup: Fraise
Epinard trop tôt : 27/08/25
Haricot vert sup: Fraise
Igname sup: Fraise
Lentille trop tôt : 27/08/25
Brocoli trop tôt : 29/08/25
Chou Fleur trop tôt : 29/08/25
Chou Rouge trop tôt : 29/08/25
Citrouille trop tôt : 29/08/25
Crosne trop tôt : 29/08/25
Fenouil trop tôt : 30/08/25
Endive trop tôt : 03/09/25
Giromon trop tôt : 03/09/25
Haricot beurre trop tôt : 03/09/25
Echalotte trop tôt : 05/09/25
Dachine trop tôt : 07/09/25
Laitue trop tôt : 07/09/25</t>
  </si>
  <si>
    <t>Aubergine absent : 18/08/25
Flageolet absent : 18/08/25</t>
  </si>
  <si>
    <t>Aubergine absent : 19/08/25
Flageolet absent : 19/08/25
Bettrave sup: Cafe
Feve trop tôt : 22/08/25
Carotte trop tôt : 22/08/25
Chou vert trop tôt : 22/08/25
Artichaut trop tôt : 22/08/25
Asperge trop tôt : 22/08/25
Avocat trop tôt : 23/08/25
Catalonia trop tôt : 23/08/25
Bette trop tôt : 24/08/25
Celeri trop tôt : 24/08/25
Champignon trop tôt : 24/08/25
Concombre trop tôt : 24/08/25
Courge trop tôt : 24/08/25
Butternut trop tôt : 27/08/25
Epinard trop tôt : 27/08/25
Haricot vert trop tôt : 27/08/25
Igname trop tôt : 27/08/25
Lentille trop tôt : 27/08/25
Brocoli sup: Cafe
Chou Fleur sup: Cafe
Chou Rouge sup: Cafe
Citrouille sup: Cafe
Crosne sup: Cafe
Fenouil sup: Cafe
Endive trop tôt : 03/09/25
Giromon trop tôt : 03/09/25
Haricot beurre trop tôt : 03/09/25
Echalotte sup: Cafe
Dachine trop tôt : 07/09/25
Laitue trop tôt : 07/09/25
Cresson trop tôt : 17/09/25
Ail trop tôt : 17/09/25
Choux trop tôt : 17/09/25
Chou chinois trop tôt : 17/09/25
Blette trop tôt : 17/09/25</t>
  </si>
  <si>
    <t>Aubergine absent : 20/08/25
Flageolet absent : 20/08/25
Bettrave sup: Cafe
Feve trop tôt : 22/08/25
Carotte trop tôt : 22/08/25
Chou vert trop tôt : 22/08/25
Artichaut trop tôt : 22/08/25
Asperge trop tôt : 22/08/25
Avocat trop tôt : 23/08/25
Catalonia trop tôt : 23/08/25
Bette trop tôt : 24/08/25
Celeri trop tôt : 24/08/25
Champignon trop tôt : 24/08/25
Concombre trop tôt : 24/08/25
Courge trop tôt : 24/08/25
Butternut trop tôt : 27/08/25
Epinard trop tôt : 27/08/25
Haricot vert trop tôt : 27/08/25
Igname trop tôt : 27/08/25
Lentille trop tôt : 27/08/25
Brocoli sup: Cafe
Chou Fleur sup: Cafe
Chou Rouge sup: Cafe
Citrouille sup: Cafe
Crosne sup: Cafe
Fenouil sup: Cafe
Endive trop tôt : 03/09/25
Giromon trop tôt : 03/09/25
Haricot beurre trop tôt : 03/09/25
Echalotte sup: Cafe
Dachine trop tôt : 07/09/25
Laitue trop tôt : 07/09/25
Cresson trop tôt : 17/09/25
Ail trop tôt : 17/09/25
Choux trop tôt : 17/09/25
Chou chinois trop tôt : 17/09/25
Blette trop tôt : 17/09/25
Courgette trop tôt : 18/09/25</t>
  </si>
  <si>
    <t>Aubergine absent : 21/08/25
Flageolet absent : 21/08/25
Bettrave sup: Cafe
Feve trop tôt : 22/08/25
Carotte trop tôt : 22/08/25
Chou vert trop tôt : 22/08/25
Artichaut trop tôt : 22/08/25
Asperge trop tôt : 22/08/25
Avocat trop tôt : 23/08/25
Catalonia trop tôt : 23/08/25
Bette trop tôt : 24/08/25
Celeri trop tôt : 24/08/25
Champignon trop tôt : 24/08/25
Concombre trop tôt : 24/08/25
Courge trop tôt : 24/08/25
Butternut trop tôt : 27/08/25
Epinard trop tôt : 27/08/25
Haricot vert trop tôt : 27/08/25
Igname trop tôt : 27/08/25
Lentille trop tôt : 27/08/25
Brocoli sup: Cafe
Chou Fleur sup: Cafe
Chou Rouge sup: Cafe
Citrouille sup: Cafe
Crosne sup: Cafe
Fenouil sup: Cafe
Endive trop tôt : 03/09/25
Giromon trop tôt : 03/09/25
Haricot beurre trop tôt : 03/09/25
Echalotte sup: Cafe
Dachine trop tôt : 07/09/25
Laitue trop tôt : 07/09/25
Cresson trop tôt : 17/09/25
Ail trop tôt : 17/09/25
Choux trop tôt : 17/09/25
Chou chinois trop tôt : 17/09/25
Blette trop tôt : 17/09/25
Courgette trop tôt : 18/09/25</t>
  </si>
  <si>
    <t>Aubergine absent : 22/08/25
Flageolet absent : 22/08/25
Bettrave sup: Cafe</t>
  </si>
  <si>
    <t>Aubergine absent : 25/08/25
Flageolet absent : 25/08/25</t>
  </si>
  <si>
    <t>Aubergine absent : 26/08/25
Flageolet absent : 26/08/25
Champignon sup: Chocolat
Concombre sup: Chocolat
Courge sup: Chocolat
Butternut trop tôt : 27/08/25
Epinard trop tôt : 27/08/25
Haricot vert trop tôt : 27/08/25
Igname trop tôt : 27/08/25
Lentille trop tôt : 27/08/25
Brocoli trop tôt : 29/08/25
Chou Fleur trop tôt : 29/08/25
Chou Rouge trop tôt : 29/08/25
Citrouille trop tôt : 29/08/25
Crosne trop tôt : 29/08/25
Fenouil trop tôt : 30/08/25
Endive sup: Chocolat
Giromon sup: Chocolat
Haricot beurre sup: Chocolat
Echalotte trop tôt : 05/09/25
Dachine trop tôt : 07/09/25
Laitue trop tôt : 07/09/25
Cresson trop tôt : 17/09/25
Ail trop tôt : 17/09/25
Choux trop tôt : 17/09/25
Chou chinois trop tôt : 17/09/25
Blette trop tôt : 17/09/25
Courgette trop tôt : 18/09/25
Feve sup: Chocolat
Carotte sup: Chocolat
Chou vert sup: Chocolat
Artichaut trop tôt : 21/09/25
Asperge trop tôt : 21/09/25
Bettrave trop tôt : 24/09/25
Avocat trop tôt : 24/09/25
Catalonia trop tôt : 24/09/25
Bette trop tôt : 24/09/25
Celeri trop tôt : 24/09/25</t>
  </si>
  <si>
    <t>Aubergine absent : 27/08/25
Flageolet absent : 27/08/25
Champignon sup: Chocolat
Concombre sup: Chocolat
Courge sup: Chocolat
Lentille absent : 27/08/25
Brocoli trop tôt : 29/08/25
Chou Fleur trop tôt : 29/08/25
Chou Rouge trop tôt : 29/08/25
Citrouille trop tôt : 29/08/25
Crosne trop tôt : 29/08/25
Fenouil trop tôt : 30/08/25
Endive sup: Chocolat
Giromon sup: Chocolat
Haricot beurre sup: Chocolat
Echalotte trop tôt : 05/09/25
Dachine trop tôt : 07/09/25
Laitue trop tôt : 07/09/25
Cresson trop tôt : 17/09/25
Ail trop tôt : 17/09/25
Choux trop tôt : 17/09/25
Chou chinois trop tôt : 17/09/25
Blette trop tôt : 17/09/25
Courgette trop tôt : 18/09/25
Feve sup: Chocolat
Carotte sup: Chocolat
Chou vert sup: Chocolat
Artichaut trop tôt : 21/09/25
Asperge trop tôt : 21/09/25
Bettrave trop tôt : 24/09/25
Avocat trop tôt : 24/09/25
Catalonia trop tôt : 24/09/25
Bette trop tôt : 24/09/25
Celeri trop tôt : 24/09/25</t>
  </si>
  <si>
    <t>Aubergine absent : 28/08/25
Flageolet absent : 28/08/25
Champignon sup: Chocolat
Concombre sup: Chocolat
Courge sup: Chocolat
Lentille absent : 28/08/25
Brocoli trop tôt : 29/08/25
Chou Fleur trop tôt : 29/08/25
Chou Rouge trop tôt : 29/08/25
Citrouille trop tôt : 29/08/25
Crosne trop tôt : 29/08/25
Fenouil trop tôt : 30/08/25
Endive sup: Chocolat
Giromon sup: Chocolat
Haricot beurre sup: Chocolat
Echalotte trop tôt : 05/09/25
Dachine trop tôt : 07/09/25
Laitue trop tôt : 07/09/25
Cresson trop tôt : 17/09/25
Ail trop tôt : 17/09/25
Choux trop tôt : 17/09/25
Chou chinois trop tôt : 17/09/25
Blette trop tôt : 17/09/25
Courgette trop tôt : 18/09/25
Feve sup: Chocolat
Carotte sup: Chocolat
Chou vert sup: Chocolat
Artichaut trop tôt : 21/09/25
Asperge trop tôt : 21/09/25
Bettrave trop tôt : 24/09/25
Avocat trop tôt : 24/09/25
Catalonia trop tôt : 24/09/25
Bette trop tôt : 24/09/25
Celeri trop tôt : 24/09/25
Butternut trop tôt : 26/09/25
Epinard trop tôt : 26/09/25
Haricot vert trop tôt : 26/09/25
Igname trop tôt : 26/09/25</t>
  </si>
  <si>
    <t>Aubergine absent : 29/08/25
Flageolet absent : 29/08/25
Champignon sup: Chocolat
Concombre sup: Chocolat
Courge sup: Chocolat
Lentille absent : 29/08/25</t>
  </si>
  <si>
    <t>Aubergine absent : 01/09/25
Champignon sup: Chocolat
Concombre sup: Chocolat
Courge sup: Chocolat
Lentille absent : 01/09/25
Endive sup: Chocolat
Giromon sup: Chocolat
Haricot beurre sup: Chocolat
Echalotte trop tôt : 05/09/25
Dachine trop tôt : 07/09/25
Laitue trop tôt : 07/09/25
Cresson trop tôt : 17/09/25
Ail trop tôt : 17/09/25
Choux trop tôt : 17/09/25
Chou chinois trop tôt : 17/09/25
Blette trop tôt : 17/09/25
Courgette trop tôt : 18/09/25
Feve sup: Chocolat
Carotte sup: Chocolat
Chou vert sup: Chocolat
Artichaut trop tôt : 21/09/25
Asperge trop tôt : 21/09/25
Bettrave trop tôt : 24/09/25
Avocat trop tôt : 24/09/25
Catalonia trop tôt : 24/09/25
Bette trop tôt : 24/09/25
Celeri trop tôt : 24/09/25
Butternut trop tôt : 26/09/25
Epinard trop tôt : 26/09/25
Haricot vert trop tôt : 26/09/25
Igname trop tôt : 26/09/25
Brocoli trop tôt : 28/09/25
Chou Fleur trop tôt : 28/09/25
Chou Rouge trop tôt : 28/09/25
Citrouille trop tôt : 28/09/25
Crosne trop tôt : 28/09/25</t>
  </si>
  <si>
    <t>Aubergine absent : 02/09/25
Champignon sup: Chocolat
Concombre sup: Chocolat
Courge sup: Chocolat
Lentille absent : 02/09/25
Endive sup: Chocolat
Giromon sup: Chocolat
Haricot beurre sup: Chocolat
Echalotte trop tôt : 05/09/25
Dachine trop tôt : 07/09/25
Laitue trop tôt : 07/09/25
Cresson trop tôt : 17/09/25
Ail trop tôt : 17/09/25
Choux trop tôt : 17/09/25
Chou chinois trop tôt : 17/09/25
Blette trop tôt : 17/09/25
Courgette trop tôt : 18/09/25
Feve sup: Chocolat
Carotte sup: Chocolat
Chou vert sup: Chocolat
Artichaut trop tôt : 21/09/25
Asperge trop tôt : 21/09/25
Bettrave trop tôt : 24/09/25
Avocat trop tôt : 24/09/25
Catalonia trop tôt : 24/09/25
Bette trop tôt : 24/09/25
Celeri trop tôt : 24/09/25
Butternut trop tôt : 26/09/25
Epinard trop tôt : 26/09/25
Haricot vert trop tôt : 26/09/25
Igname trop tôt : 26/09/25
Brocoli trop tôt : 28/09/25
Chou Fleur trop tôt : 28/09/25
Chou Rouge trop tôt : 28/09/25
Citrouille trop tôt : 28/09/25
Crosne trop tôt : 28/09/25
Flageolet trop tôt : 01/10/25
Fenouil trop tôt : 01/10/25</t>
  </si>
  <si>
    <t>Aubergine absent : 03/09/25
Champignon sup: Chocolat
Concombre sup: Chocolat
Courge sup: Chocolat
Lentille absent : 03/09/25
Endive sup: Chocolat
Giromon sup: Chocolat
Haricot beurre sup: Chocolat
Echalotte trop tôt : 05/09/25
Dachine trop tôt : 07/09/25
Laitue trop tôt : 07/09/25
Cresson trop tôt : 17/09/25
Ail trop tôt : 17/09/25
Choux trop tôt : 17/09/25
Chou chinois trop tôt : 17/09/25
Blette trop tôt : 17/09/25
Courgette trop tôt : 18/09/25
Feve sup: Chocolat
Carotte sup: Chocolat
Chou vert sup: Chocolat
Artichaut trop tôt : 21/09/25
Asperge trop tôt : 21/09/25
Bettrave trop tôt : 24/09/25
Avocat trop tôt : 24/09/25
Catalonia trop tôt : 24/09/25
Bette trop tôt : 24/09/25
Celeri trop tôt : 24/09/25
Butternut trop tôt : 26/09/25
Epinard trop tôt : 26/09/25
Haricot vert trop tôt : 26/09/25
Igname trop tôt : 26/09/25
Brocoli trop tôt : 28/09/25
Chou Fleur trop tôt : 28/09/25
Chou Rouge trop tôt : 28/09/25
Citrouille trop tôt : 28/09/25
Crosne trop tôt : 28/09/25
Flageolet trop tôt : 01/10/25
Fenouil trop tôt : 01/10/25</t>
  </si>
  <si>
    <t>Aubergine sup: Fraise
Lentille absent : 04/09/25</t>
  </si>
  <si>
    <t>Aubergine sup: Fraise
Lentille absent : 05/09/25
Dachine trop tôt : 07/09/25
Laitue trop tôt : 07/09/25
Cresson sup: Fraise
Ail trop tôt : 17/09/25
Choux sup: Fraise
Chou chinois sup: Fraise
Blette sup: Fraise
Courgette trop tôt : 18/09/25
Feve trop tôt : 21/09/25
Carotte trop tôt : 21/09/25
Chou vert trop tôt : 21/09/25
Artichaut trop tôt : 21/09/25
Asperge trop tôt : 21/09/25
Bettrave trop tôt : 24/09/25
Avocat sup: Fraise
Catalonia sup: Fraise
Bette trop tôt : 24/09/25
Celeri trop tôt : 24/09/25
Butternut sup: Fraise
Epinard trop tôt : 26/09/25
Haricot vert sup: Fraise
Igname sup: Fraise
Brocoli trop tôt : 28/09/25
Chou Fleur trop tôt : 28/09/25
Chou Rouge trop tôt : 28/09/25
Citrouille trop tôt : 28/09/25
Crosne trop tôt : 28/09/25
Flageolet sup: Fraise
Fenouil trop tôt : 01/10/25
Champignon trop tôt : 04/10/25
Concombre trop tôt : 04/10/25
Courge trop tôt : 04/10/25
Endive trop tôt : 04/10/25
Giromon trop tôt : 04/10/25</t>
  </si>
  <si>
    <t>Aubergine absent : 08/09/25
Cresson trop tôt : 17/09/25
Ail trop tôt : 17/09/25
Choux trop tôt : 17/09/25
Chou chinois trop tôt : 17/09/25
Blette trop tôt : 17/09/25
Courgette trop tôt : 18/09/25
Feve trop tôt : 21/09/25
Carotte trop tôt : 21/09/25
Chou vert trop tôt : 21/09/25
Artichaut trop tôt : 21/09/25
Asperge trop tôt : 21/09/25
Bettrave sup: Cafe
Avocat trop tôt : 24/09/25
Catalonia trop tôt : 24/09/25
Bette trop tôt : 24/09/25
Celeri trop tôt : 24/09/25
Butternut trop tôt : 26/09/25
Epinard trop tôt : 26/09/25
Haricot vert trop tôt : 26/09/25
Igname trop tôt : 26/09/25
Brocoli sup: Cafe
Chou Fleur sup: Cafe
Chou Rouge sup: Cafe
Citrouille sup: Cafe
Crosne sup: Cafe
Flageolet trop tôt : 01/10/25
Fenouil sup: Cafe
Champignon trop tôt : 04/10/25
Concombre trop tôt : 04/10/25
Courge trop tôt : 04/10/25
Endive trop tôt : 04/10/25
Giromon trop tôt : 04/10/25
Haricot beurre trop tôt : 05/10/25
Echalotte sup: Cafe</t>
  </si>
  <si>
    <t>Aubergine absent : 09/09/25
Cresson trop tôt : 17/09/25
Ail trop tôt : 17/09/25
Choux trop tôt : 17/09/25
Chou chinois trop tôt : 17/09/25
Blette trop tôt : 17/09/25
Courgette trop tôt : 18/09/25
Feve trop tôt : 21/09/25
Carotte trop tôt : 21/09/25
Chou vert trop tôt : 21/09/25
Artichaut trop tôt : 21/09/25
Asperge trop tôt : 21/09/25
Bettrave sup: Cafe
Avocat trop tôt : 24/09/25
Catalonia trop tôt : 24/09/25
Bette trop tôt : 24/09/25
Celeri trop tôt : 24/09/25
Butternut trop tôt : 26/09/25
Epinard trop tôt : 26/09/25
Haricot vert trop tôt : 26/09/25
Igname trop tôt : 26/09/25
Brocoli sup: Cafe
Chou Fleur sup: Cafe
Chou Rouge sup: Cafe
Citrouille sup: Cafe
Crosne sup: Cafe
Flageolet trop tôt : 01/10/25
Fenouil sup: Cafe
Champignon trop tôt : 04/10/25
Concombre trop tôt : 04/10/25
Courge trop tôt : 04/10/25
Endive trop tôt : 04/10/25
Giromon trop tôt : 04/10/25
Haricot beurre trop tôt : 05/10/25
Echalotte sup: Cafe
Lentille trop tôt : 08/10/25
Dachine trop tôt : 08/10/25
Laitue trop tôt : 08/10/25</t>
  </si>
  <si>
    <t>Aubergine absent : 10/09/25
Cresson trop tôt : 17/09/25
Ail trop tôt : 17/09/25
Choux trop tôt : 17/09/25
Chou chinois trop tôt : 17/09/25
Blette trop tôt : 17/09/25
Courgette trop tôt : 18/09/25
Feve trop tôt : 21/09/25
Carotte trop tôt : 21/09/25
Chou vert trop tôt : 21/09/25
Artichaut trop tôt : 21/09/25
Asperge trop tôt : 21/09/25
Bettrave sup: Cafe
Avocat trop tôt : 24/09/25
Catalonia trop tôt : 24/09/25
Bette trop tôt : 24/09/25
Celeri trop tôt : 24/09/25
Butternut trop tôt : 26/09/25
Epinard trop tôt : 26/09/25
Haricot vert trop tôt : 26/09/25
Igname trop tôt : 26/09/25
Brocoli sup: Cafe
Chou Fleur sup: Cafe
Chou Rouge sup: Cafe
Citrouille sup: Cafe
Crosne sup: Cafe
Flageolet trop tôt : 01/10/25
Fenouil sup: Cafe
Champignon trop tôt : 04/10/25
Concombre trop tôt : 04/10/25
Courge trop tôt : 04/10/25
Endive trop tôt : 04/10/25
Giromon trop tôt : 04/10/25
Haricot beurre trop tôt : 05/10/25
Echalotte sup: Cafe
Lentille trop tôt : 08/10/25
Dachine trop tôt : 08/10/25
Laitue trop tôt : 08/10/25</t>
  </si>
  <si>
    <t>Aubergine absent : 11/09/25
Cresson trop tôt : 17/09/25
Ail trop tôt : 17/09/25
Choux trop tôt : 17/09/25
Chou chinois trop tôt : 17/09/25
Blette trop tôt : 17/09/25
Courgette trop tôt : 18/09/25
Feve sup: Chocolat
Carotte sup: Chocolat
Chou vert sup: Chocolat
Artichaut trop tôt : 21/09/25
Asperge trop tôt : 21/09/25
Bettrave trop tôt : 24/09/25
Avocat trop tôt : 24/09/25
Catalonia trop tôt : 24/09/25
Bette trop tôt : 24/09/25
Celeri trop tôt : 24/09/25
Butternut trop tôt : 26/09/25
Epinard trop tôt : 26/09/25
Haricot vert trop tôt : 26/09/25
Igname trop tôt : 26/09/25
Brocoli trop tôt : 28/09/25
Chou Fleur trop tôt : 28/09/25
Chou Rouge trop tôt : 28/09/25
Citrouille trop tôt : 28/09/25
Crosne trop tôt : 28/09/25
Flageolet trop tôt : 01/10/25
Fenouil trop tôt : 01/10/25
Champignon sup: Chocolat
Concombre sup: Chocolat
Courge sup: Chocolat
Endive sup: Chocolat
Giromon sup: Chocolat
Haricot beurre sup: Chocolat
Echalotte trop tôt : 05/10/25
Lentille trop tôt : 08/10/25
Dachine trop tôt : 08/10/25
Laitue trop tôt : 08/10/25</t>
  </si>
  <si>
    <t>Aubergine absent : 12/09/25
Cresson trop tôt : 17/09/25
Ail trop tôt : 17/09/25
Choux trop tôt : 17/09/25
Chou chinois trop tôt : 17/09/25
Blette trop tôt : 17/09/25
Courgette trop tôt : 18/09/25
Feve sup: Chocolat
Carotte sup: Chocolat
Chou vert sup: Chocolat
Artichaut trop tôt : 21/09/25
Asperge trop tôt : 21/09/25
Bettrave trop tôt : 24/09/25
Avocat trop tôt : 24/09/25
Catalonia trop tôt : 24/09/25
Bette trop tôt : 24/09/25
Celeri trop tôt : 24/09/25
Butternut trop tôt : 26/09/25
Epinard trop tôt : 26/09/25
Haricot vert trop tôt : 26/09/25
Igname trop tôt : 26/09/25
Brocoli trop tôt : 28/09/25
Chou Fleur trop tôt : 28/09/25
Chou Rouge trop tôt : 28/09/25
Citrouille trop tôt : 28/09/25
Crosne trop tôt : 28/09/25
Flageolet trop tôt : 01/10/25
Fenouil trop tôt : 01/10/25
Champignon sup: Chocolat
Concombre sup: Chocolat
Courge sup: Chocolat
Endive sup: Chocolat
Giromon sup: Chocolat
Haricot beurre sup: Chocolat
Echalotte trop tôt : 05/10/25
Lentille trop tôt : 08/10/25
Dachine trop tôt : 08/10/25
Laitue trop tôt : 08/10/25</t>
  </si>
  <si>
    <t>Aubergine absent : 18/09/25
Ail sup: Vanille
Courgette sup: Vanille
Feve trop tôt : 21/09/25
Carotte trop tôt : 21/09/25
Chou vert trop tôt : 21/09/25
Artichaut sup: Vanille
Asperge trop tôt : 21/09/25
Bettrave trop tôt : 24/09/25
Avocat trop tôt : 24/09/25
Catalonia trop tôt : 24/09/25
Bette sup: Vanille
Celeri sup: Vanille
Butternut trop tôt : 26/09/25
Epinard sup: Vanille
Haricot vert trop tôt : 26/09/25
Igname trop tôt : 26/09/25
Brocoli trop tôt : 28/09/25
Chou Fleur trop tôt : 28/09/25
Chou Rouge trop tôt : 28/09/25
Citrouille trop tôt : 28/09/25
Crosne trop tôt : 28/09/25
Flageolet trop tôt : 01/10/25
Fenouil trop tôt : 01/10/25
Champignon trop tôt : 04/10/25
Concombre trop tôt : 04/10/25
Courge trop tôt : 04/10/25
Endive trop tôt : 04/10/25
Giromon trop tôt : 04/10/25
Haricot beurre trop tôt : 05/10/25
Echalotte trop tôt : 05/10/25
Lentille sup: Vanille
Dachine sup: Vanille
Laitue sup: Vanille</t>
  </si>
  <si>
    <t>Aubergine absent : 19/09/25
Ail sup: Vanille
Courgette sup: Vanille
Feve trop tôt : 21/09/25
Carotte trop tôt : 21/09/25
Chou vert trop tôt : 21/09/25
Artichaut sup: Vanille
Asperge trop tôt : 21/09/25
Bettrave trop tôt : 24/09/25
Avocat trop tôt : 24/09/25
Catalonia trop tôt : 24/09/25
Bette sup: Vanille
Celeri sup: Vanille
Butternut trop tôt : 26/09/25
Epinard sup: Vanille
Haricot vert trop tôt : 26/09/25
Igname trop tôt : 26/09/25
Brocoli trop tôt : 28/09/25
Chou Fleur trop tôt : 28/09/25
Chou Rouge trop tôt : 28/09/25
Citrouille trop tôt : 28/09/25
Crosne trop tôt : 28/09/25
Flageolet trop tôt : 01/10/25
Fenouil trop tôt : 01/10/25
Champignon trop tôt : 04/10/25
Concombre trop tôt : 04/10/25
Courge trop tôt : 04/10/25
Endive trop tôt : 04/10/25
Giromon trop tôt : 04/10/25
Haricot beurre trop tôt : 05/10/25
Echalotte trop tôt : 05/10/25
Lentille sup: Vanille
Dachine sup: Vanille
Laitue sup: Vanille
Cresson trop tôt : 18/10/25
Choux trop tôt : 18/10/25
Chou chinois trop tôt : 18/10/25
Blette trop tôt : 18/10/25</t>
  </si>
  <si>
    <t>Aubergine absent : 25/09/25</t>
  </si>
  <si>
    <t>Aubergine absent : 26/09/25
Bettrave sup: Cafe</t>
  </si>
  <si>
    <t>Aubergine absent : 29/09/25
Celeri sup: Vanille
Epinard sup: Vanille</t>
  </si>
  <si>
    <t>Aubergine absent : 30/09/25
Celeri sup: Vanille
Epinard sup: Vanille
Flageolet trop tôt : 01/10/25
Fenouil trop tôt : 01/10/25
Champignon trop tôt : 04/10/25
Concombre trop tôt : 04/10/25
Courge trop tôt : 04/10/25
Endive trop tôt : 04/10/25
Giromon trop tôt : 04/10/25
Haricot beurre trop tôt : 05/10/25
Echalotte trop tôt : 05/10/25
Lentille sup: Vanille
Dachine sup: Vanille
Laitue sup: Vanille
Cresson trop tôt : 18/10/25
Choux trop tôt : 18/10/25
Chou chinois trop tôt : 18/10/25
Blette trop tôt : 18/10/25
Ail sup: Vanille
Courgette sup: Vanille
Feve trop tôt : 25/10/25
Carotte trop tôt : 25/10/25
Chou vert trop tôt : 25/10/25
Artichaut sup: Vanille
Asperge trop tôt : 26/10/25
Avocat trop tôt : 26/10/25
Catalonia trop tôt : 26/10/25
Bette sup: Vanille
Bettrave trop tôt : 29/10/25
Butternut trop tôt : 29/10/25
Haricot vert trop tôt : 29/10/25
Igname trop tôt : 29/10/25
Brocoli trop tôt : 29/10/25</t>
  </si>
  <si>
    <t>Aubergine absent : 01/10/25
Celeri sup: Vanille
Epinard sup: Vanille
Champignon trop tôt : 04/10/25
Concombre trop tôt : 04/10/25
Courge trop tôt : 04/10/25
Endive trop tôt : 04/10/25
Giromon trop tôt : 04/10/25
Haricot beurre trop tôt : 05/10/25
Echalotte trop tôt : 05/10/25
Lentille sup: Vanille
Dachine sup: Vanille
Laitue sup: Vanille
Cresson trop tôt : 18/10/25
Choux trop tôt : 18/10/25
Chou chinois trop tôt : 18/10/25
Blette trop tôt : 18/10/25
Ail sup: Vanille
Courgette sup: Vanille
Feve trop tôt : 25/10/25
Carotte trop tôt : 25/10/25
Chou vert trop tôt : 25/10/25
Artichaut sup: Vanille
Asperge trop tôt : 26/10/25
Avocat trop tôt : 26/10/25
Catalonia trop tôt : 26/10/25
Bette sup: Vanille
Bettrave trop tôt : 29/10/25
Butternut trop tôt : 29/10/25
Haricot vert trop tôt : 29/10/25
Igname trop tôt : 29/10/25
Brocoli trop tôt : 29/10/25
Chou Fleur trop tôt : 30/10/25
Chou Rouge trop tôt : 30/10/25
Citrouille trop tôt : 30/10/25
Crosne trop tôt : 30/10/25</t>
  </si>
  <si>
    <t>Aubergine absent : 02/10/25
Celeri sup: Vanille
Epinard sup: Vanille
Champignon trop tôt : 04/10/25
Concombre trop tôt : 04/10/25
Courge trop tôt : 04/10/25
Endive trop tôt : 04/10/25
Giromon trop tôt : 04/10/25
Haricot beurre trop tôt : 05/10/25
Echalotte trop tôt : 05/10/25
Lentille sup: Vanille
Dachine sup: Vanille
Laitue sup: Vanille
Cresson trop tôt : 18/10/25
Choux trop tôt : 18/10/25
Chou chinois trop tôt : 18/10/25
Blette trop tôt : 18/10/25
Ail sup: Vanille
Courgette sup: Vanille
Feve trop tôt : 25/10/25
Carotte trop tôt : 25/10/25
Chou vert trop tôt : 25/10/25
Artichaut sup: Vanille
Asperge trop tôt : 26/10/25
Avocat trop tôt : 26/10/25
Catalonia trop tôt : 26/10/25
Bette sup: Vanille
Bettrave trop tôt : 29/10/25
Butternut trop tôt : 29/10/25
Haricot vert trop tôt : 29/10/25
Igname trop tôt : 29/10/25
Brocoli trop tôt : 29/10/25
Chou Fleur trop tôt : 30/10/25
Chou Rouge trop tôt : 30/10/25
Citrouille trop tôt : 30/10/25
Crosne trop tôt : 30/10/25
Flageolet trop tôt : 31/10/25
Fenouil trop tôt : 31/10/25</t>
  </si>
  <si>
    <t>Aubergine absent : 03/10/25
Celeri sup: Vanille
Epinard sup: Vanille
Champignon trop tôt : 04/10/25
Concombre trop tôt : 04/10/25
Courge trop tôt : 04/10/25
Endive trop tôt : 04/10/25
Giromon trop tôt : 04/10/25
Haricot beurre trop tôt : 05/10/25
Echalotte trop tôt : 05/10/25
Lentille sup: Vanille
Dachine sup: Vanille
Laitue sup: Vanille
Cresson trop tôt : 18/10/25
Choux trop tôt : 18/10/25
Chou chinois trop tôt : 18/10/25
Blette trop tôt : 18/10/25
Ail sup: Vanille
Courgette sup: Vanille
Feve trop tôt : 25/10/25
Carotte trop tôt : 25/10/25
Chou vert trop tôt : 25/10/25
Artichaut sup: Vanille
Asperge trop tôt : 26/10/25
Avocat trop tôt : 26/10/25
Catalonia trop tôt : 26/10/25
Bette sup: Vanille
Bettrave trop tôt : 29/10/25
Butternut trop tôt : 29/10/25
Haricot vert trop tôt : 29/10/25
Igname trop tôt : 29/10/25
Brocoli trop tôt : 29/10/25
Chou Fleur trop tôt : 30/10/25
Chou Rouge trop tôt : 30/10/25
Citrouille trop tôt : 30/10/25
Crosne trop tôt : 30/10/25
Flageolet trop tôt : 31/10/25
Fenouil trop tôt : 31/10/25</t>
  </si>
  <si>
    <t>Aubergine absent : 06/10/25
Celeri sup: Vanille
Epinard sup: Vanille
Concombre absent : 06/10/25</t>
  </si>
  <si>
    <t>Aubergine absent : 07/10/25
Celeri sup: Vanille
Epinard sup: Vanille
Concombre absent : 07/10/25
Lentille sup: Vanille
Dachine sup: Vanille
Laitue sup: Vanille
Cresson trop tôt : 18/10/25
Choux trop tôt : 18/10/25
Chou chinois trop tôt : 18/10/25
Blette trop tôt : 18/10/25
Ail sup: Vanille
Courgette sup: Vanille
Feve trop tôt : 25/10/25
Carotte trop tôt : 25/10/25
Chou vert trop tôt : 25/10/25
Artichaut sup: Vanille
Asperge trop tôt : 26/10/25
Avocat trop tôt : 26/10/25
Catalonia trop tôt : 26/10/25
Bette sup: Vanille
Bettrave trop tôt : 29/10/25
Butternut trop tôt : 29/10/25
Haricot vert trop tôt : 29/10/25
Igname trop tôt : 29/10/25
Brocoli trop tôt : 29/10/25
Chou Fleur trop tôt : 30/10/25
Chou Rouge trop tôt : 30/10/25
Citrouille trop tôt : 30/10/25
Crosne trop tôt : 30/10/25
Flageolet trop tôt : 31/10/25
Fenouil trop tôt : 31/10/25
Champignon trop tôt : 05/11/25
Courge trop tôt : 05/11/25
Endive trop tôt : 05/11/25
Giromon trop tôt : 05/11/25
Haricot beurre trop tôt : 05/11/25</t>
  </si>
  <si>
    <t>Aubergine absent : 08/10/25
Celeri sup: Vanille
Epinard sup: Vanille
Lentille sup: Vanille
Dachine sup: Vanille
Laitue sup: Vanille
Cresson trop tôt : 18/10/25
Choux trop tôt : 18/10/25
Chou chinois trop tôt : 18/10/25
Blette trop tôt : 18/10/25
Ail sup: Vanille
Courgette sup: Vanille
Feve trop tôt : 25/10/25
Carotte trop tôt : 25/10/25
Chou vert trop tôt : 25/10/25
Artichaut sup: Vanille
Asperge trop tôt : 26/10/25
Avocat trop tôt : 26/10/25
Catalonia trop tôt : 26/10/25
Bette sup: Vanille
Bettrave trop tôt : 29/10/25
Butternut trop tôt : 29/10/25
Haricot vert trop tôt : 29/10/25
Igname trop tôt : 29/10/25
Brocoli trop tôt : 29/10/25
Chou Fleur trop tôt : 30/10/25
Chou Rouge trop tôt : 30/10/25
Citrouille trop tôt : 30/10/25
Crosne trop tôt : 30/10/25
Flageolet trop tôt : 31/10/25
Fenouil trop tôt : 31/10/25
Champignon trop tôt : 05/11/25
Courge trop tôt : 05/11/25
Endive trop tôt : 05/11/25
Giromon trop tôt : 05/11/25
Haricot beurre trop tôt : 05/11/25
Echalotte trop tôt : 06/11/25</t>
  </si>
  <si>
    <t>Aubergine absent : 09/10/25</t>
  </si>
  <si>
    <t>Aubergine absent : 10/10/25
Cresson trop tôt : 18/10/25
Choux trop tôt : 18/10/25
Chou chinois trop tôt : 18/10/25
Blette trop tôt : 18/10/25
Ail trop tôt : 25/10/25
Courgette trop tôt : 25/10/25
Feve sup: Chocolat
Carotte sup: Chocolat
Chou vert sup: Chocolat
Artichaut trop tôt : 26/10/25
Asperge trop tôt : 26/10/25
Avocat trop tôt : 26/10/25
Catalonia trop tôt : 26/10/25
Bette trop tôt : 26/10/25
Bettrave trop tôt : 29/10/25
Butternut trop tôt : 29/10/25
Haricot vert trop tôt : 29/10/25
Igname trop tôt : 29/10/25
Brocoli trop tôt : 29/10/25
Chou Fleur trop tôt : 30/10/25
Chou Rouge trop tôt : 30/10/25
Citrouille trop tôt : 30/10/25
Crosne trop tôt : 30/10/25
Flageolet trop tôt : 31/10/25
Fenouil trop tôt : 31/10/25
Champignon sup: Chocolat
Courge sup: Chocolat
Endive sup: Chocolat
Giromon sup: Chocolat
Haricot beurre sup: Chocolat
Echalotte trop tôt : 06/11/25
Concombre sup: Chocolat
Celeri trop tôt : 08/11/25
Epinard trop tôt : 08/11/25
Lentille trop tôt : 08/11/25
Dachine trop tôt : 08/11/25
Laitue trop tôt : 08/11/25</t>
  </si>
  <si>
    <t>Aubergine absent : 13/10/25
Cresson trop tôt : 18/10/25
Choux trop tôt : 18/10/25
Chou chinois trop tôt : 18/10/25
Blette trop tôt : 18/10/25
Ail trop tôt : 25/10/25
Courgette trop tôt : 25/10/25
Feve sup: Chocolat
Carotte sup: Chocolat
Chou vert sup: Chocolat
Artichaut trop tôt : 26/10/25
Asperge trop tôt : 26/10/25
Avocat trop tôt : 26/10/25
Catalonia trop tôt : 26/10/25
Bette trop tôt : 26/10/25
Bettrave trop tôt : 29/10/25
Butternut trop tôt : 29/10/25
Haricot vert trop tôt : 29/10/25
Igname trop tôt : 29/10/25
Brocoli trop tôt : 29/10/25
Chou Fleur trop tôt : 30/10/25
Chou Rouge trop tôt : 30/10/25
Citrouille trop tôt : 30/10/25
Crosne trop tôt : 30/10/25
Flageolet trop tôt : 31/10/25
Fenouil trop tôt : 31/10/25
Champignon sup: Chocolat
Courge sup: Chocolat
Endive sup: Chocolat
Giromon sup: Chocolat
Haricot beurre sup: Chocolat
Echalotte trop tôt : 06/11/25
Concombre sup: Chocolat
Celeri trop tôt : 08/11/25
Epinard trop tôt : 08/11/25
Lentille trop tôt : 08/11/25
Dachine trop tôt : 08/11/25
Laitue trop tôt : 08/11/25</t>
  </si>
  <si>
    <t>Aubergine absent : 14/10/25
Cresson trop tôt : 18/10/25
Choux trop tôt : 18/10/25
Chou chinois trop tôt : 18/10/25
Blette trop tôt : 18/10/25
Ail trop tôt : 25/10/25
Courgette trop tôt : 25/10/25
Feve sup: Chocolat
Carotte sup: Chocolat
Chou vert sup: Chocolat
Artichaut trop tôt : 26/10/25
Asperge trop tôt : 26/10/25
Avocat trop tôt : 26/10/25
Catalonia trop tôt : 26/10/25
Bette trop tôt : 26/10/25
Bettrave trop tôt : 29/10/25
Butternut trop tôt : 29/10/25
Haricot vert trop tôt : 29/10/25
Igname trop tôt : 29/10/25
Brocoli trop tôt : 29/10/25
Chou Fleur trop tôt : 30/10/25
Chou Rouge trop tôt : 30/10/25
Citrouille trop tôt : 30/10/25
Crosne trop tôt : 30/10/25
Flageolet trop tôt : 31/10/25
Fenouil trop tôt : 31/10/25
Champignon sup: Chocolat
Courge sup: Chocolat
Endive sup: Chocolat
Giromon sup: Chocolat
Haricot beurre sup: Chocolat
Echalotte trop tôt : 06/11/25
Concombre sup: Chocolat
Celeri trop tôt : 08/11/25
Epinard trop tôt : 08/11/25
Lentille trop tôt : 08/11/25
Dachine trop tôt : 08/11/25
Laitue trop tôt : 08/11/25</t>
  </si>
  <si>
    <t>Aubergine absent : 15/10/25
Cresson trop tôt : 18/10/25
Choux trop tôt : 18/10/25
Chou chinois trop tôt : 18/10/25
Blette trop tôt : 18/10/25
Ail trop tôt : 25/10/25
Courgette trop tôt : 25/10/25
Feve sup: Chocolat
Carotte sup: Chocolat
Chou vert sup: Chocolat
Artichaut trop tôt : 26/10/25
Asperge trop tôt : 26/10/25
Avocat trop tôt : 26/10/25
Catalonia trop tôt : 26/10/25
Bette trop tôt : 26/10/25
Bettrave trop tôt : 29/10/25
Butternut trop tôt : 29/10/25
Haricot vert trop tôt : 29/10/25
Igname trop tôt : 29/10/25
Brocoli trop tôt : 29/10/25
Chou Fleur trop tôt : 30/10/25
Chou Rouge trop tôt : 30/10/25
Citrouille trop tôt : 30/10/25
Crosne trop tôt : 30/10/25
Flageolet trop tôt : 31/10/25
Fenouil trop tôt : 31/10/25
Champignon sup: Chocolat
Courge sup: Chocolat
Endive sup: Chocolat
Giromon sup: Chocolat
Haricot beurre sup: Chocolat
Echalotte trop tôt : 06/11/25
Concombre sup: Chocolat
Celeri trop tôt : 08/11/25
Epinard trop tôt : 08/11/25
Lentille trop tôt : 08/11/25
Dachine trop tôt : 08/11/25
Laitue trop tôt : 08/11/25</t>
  </si>
  <si>
    <t>Aubergine absent : 16/10/25
Cresson trop tôt : 18/10/25
Choux trop tôt : 18/10/25
Chou chinois trop tôt : 18/10/25
Blette trop tôt : 18/10/25
Ail trop tôt : 25/10/25
Courgette trop tôt : 25/10/25
Feve sup: Chocolat
Carotte sup: Chocolat
Chou vert sup: Chocolat
Artichaut trop tôt : 26/10/25
Asperge trop tôt : 26/10/25
Avocat trop tôt : 26/10/25
Catalonia trop tôt : 26/10/25
Bette trop tôt : 26/10/25
Bettrave trop tôt : 29/10/25
Butternut trop tôt : 29/10/25
Haricot vert trop tôt : 29/10/25
Igname trop tôt : 29/10/25
Brocoli trop tôt : 29/10/25
Chou Fleur trop tôt : 30/10/25
Chou Rouge trop tôt : 30/10/25
Citrouille trop tôt : 30/10/25
Crosne trop tôt : 30/10/25
Flageolet trop tôt : 31/10/25
Fenouil trop tôt : 31/10/25
Champignon sup: Chocolat
Courge sup: Chocolat
Endive sup: Chocolat
Giromon sup: Chocolat
Haricot beurre sup: Chocolat
Echalotte trop tôt : 06/11/25
Concombre sup: Chocolat
Celeri trop tôt : 08/11/25
Epinard trop tôt : 08/11/25
Lentille trop tôt : 08/11/25
Dachine trop tôt : 08/11/25
Laitue trop tôt : 08/11/25</t>
  </si>
  <si>
    <t>Aubergine absent : 17/10/25
Cresson trop tôt : 18/10/25
Choux trop tôt : 18/10/25
Chou chinois trop tôt : 18/10/25
Blette trop tôt : 18/10/25
Ail trop tôt : 25/10/25
Courgette trop tôt : 25/10/25
Feve sup: Chocolat
Carotte sup: Chocolat
Chou vert sup: Chocolat
Artichaut trop tôt : 26/10/25
Asperge trop tôt : 26/10/25
Avocat trop tôt : 26/10/25
Catalonia trop tôt : 26/10/25
Bette trop tôt : 26/10/25
Bettrave trop tôt : 29/10/25
Butternut trop tôt : 29/10/25
Haricot vert trop tôt : 29/10/25
Igname trop tôt : 29/10/25
Brocoli trop tôt : 29/10/25
Chou Fleur trop tôt : 30/10/25
Chou Rouge trop tôt : 30/10/25
Citrouille trop tôt : 30/10/25
Crosne trop tôt : 30/10/25
Flageolet trop tôt : 31/10/25
Fenouil trop tôt : 31/10/25
Champignon sup: Chocolat
Courge sup: Chocolat
Endive sup: Chocolat
Giromon sup: Chocolat
Haricot beurre sup: Chocolat
Echalotte trop tôt : 06/11/25
Concombre sup: Chocolat
Celeri trop tôt : 08/11/25
Epinard trop tôt : 08/11/25
Lentille trop tôt : 08/11/25
Dachine trop tôt : 08/11/25
Laitue trop tôt : 08/11/25</t>
  </si>
  <si>
    <t>Aubergine sup: Fraise
Cresson sup: Fraise
Choux sup: Fraise
Chou chinois sup: Fraise
Blette sup: Fraise
Ail trop tôt : 25/10/25
Courgette trop tôt : 25/10/25
Feve trop tôt : 25/10/25
Carotte trop tôt : 25/10/25
Chou vert trop tôt : 25/10/25
Artichaut trop tôt : 26/10/25
Asperge trop tôt : 26/10/25
Avocat sup: Fraise
Catalonia sup: Fraise
Bette trop tôt : 26/10/25
Bettrave trop tôt : 29/10/25
Butternut sup: Fraise
Haricot vert sup: Fraise
Igname sup: Fraise
Brocoli trop tôt : 29/10/25
Chou Fleur trop tôt : 30/10/25
Chou Rouge trop tôt : 30/10/25
Citrouille trop tôt : 30/10/25
Crosne trop tôt : 30/10/25
Flageolet sup: Fraise
Fenouil trop tôt : 31/10/25
Champignon trop tôt : 05/11/25
Courge trop tôt : 05/11/25
Endive trop tôt : 05/11/25
Giromon trop tôt : 05/11/25
Haricot beurre trop tôt : 05/11/25
Echalotte trop tôt : 06/11/25
Concombre trop tôt : 07/11/25
Celeri trop tôt : 08/11/25
Epinard trop tôt : 08/11/25
Lentille trop tôt : 08/11/25
Dachine trop tôt : 08/11/25
Laitue trop tôt : 08/11/25</t>
  </si>
  <si>
    <t>Ail sup: Vanille
Courgette sup: Vanille
Artichaut sup: Vanille</t>
  </si>
  <si>
    <t>Ail sup: Vanille
Courgette sup: Vanille
Artichaut sup: Vanille
Catalonia absent : 29/10/25
Bette sup: Vanille</t>
  </si>
  <si>
    <t>Ail sup: Vanille
Courgette sup: Vanille
Artichaut sup: Vanille
Catalonia absent : 30/10/25
Bette sup: Vanille
Citrouille absent : 30/10/25
Flageolet trop tôt : 31/10/25
Fenouil trop tôt : 31/10/25
Champignon trop tôt : 05/11/25
Courge trop tôt : 05/11/25
Endive trop tôt : 05/11/25
Giromon trop tôt : 05/11/25
Haricot beurre trop tôt : 05/11/25
Echalotte trop tôt : 06/11/25
Concombre trop tôt : 07/11/25
Celeri sup: Vanille
Epinard sup: Vanille
Lentille sup: Vanille
Dachine sup: Vanille
Laitue sup: Vanille
Aubergine trop tôt : 26/11/25
Cresson trop tôt : 26/11/25
Choux trop tôt : 26/11/25
Chou chinois trop tôt : 26/11/25
Blette trop tôt : 26/11/25
Feve trop tôt : 27/11/25
Carotte trop tôt : 27/11/25
Chou vert trop tôt : 27/11/25
Asperge trop tôt : 27/11/25
Avocat trop tôt : 27/11/25
Bettrave trop tôt : 28/11/25
Butternut trop tôt : 28/11/25
Haricot vert trop tôt : 28/11/25
Igname trop tôt : 28/11/25
Brocoli trop tôt : 28/11/25</t>
  </si>
  <si>
    <t>Ail sup: Vanille
Courgette sup: Vanille
Artichaut sup: Vanille
Catalonia absent : 31/10/25
Bette sup: Vanille
Citrouille absent : 31/10/25
Champignon trop tôt : 05/11/25
Courge trop tôt : 05/11/25
Endive trop tôt : 05/11/25
Giromon trop tôt : 05/11/25
Haricot beurre trop tôt : 05/11/25
Echalotte trop tôt : 06/11/25
Concombre trop tôt : 07/11/25
Celeri sup: Vanille
Epinard sup: Vanille
Lentille sup: Vanille
Dachine sup: Vanille
Laitue sup: Vanille
Aubergine trop tôt : 26/11/25
Cresson trop tôt : 26/11/25
Choux trop tôt : 26/11/25
Chou chinois trop tôt : 26/11/25
Blette trop tôt : 26/11/25
Feve trop tôt : 27/11/25
Carotte trop tôt : 27/11/25
Chou vert trop tôt : 27/11/25
Asperge trop tôt : 27/11/25
Avocat trop tôt : 27/11/25
Bettrave trop tôt : 28/11/25
Butternut trop tôt : 28/11/25
Haricot vert trop tôt : 28/11/25
Igname trop tôt : 28/11/25
Brocoli trop tôt : 28/11/25
Chou Fleur trop tôt : 29/11/25
Chou Rouge trop tôt : 29/11/25
Crosne trop tôt : 29/11/25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</si>
</sst>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d\ d\ mmm\ yy"/>
    <numFmt numFmtId="165" formatCode="ddd\ d\ mmmm"/>
    <numFmt numFmtId="166" formatCode="&quot;Fériés &quot;0"/>
    <numFmt numFmtId="167" formatCode="ddd\ * dd\-mm\-yy"/>
    <numFmt numFmtId="168" formatCode="dd/mm/yyyy"/>
    <numFmt numFmtId="169" formatCode="ddd\ dd/mm/yyyy"/>
  </numFmts>
  <fonts count="13" x14ac:knownFonts="1">
    <font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sz val="10"/>
      <color indexed="62"/>
      <name val="Arial"/>
      <family val="2"/>
    </font>
    <font>
      <sz val="10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sz val="8"/>
      <name val="Aptos Narrow"/>
      <family val="2"/>
      <scheme val="minor"/>
    </font>
    <font>
      <sz val="11"/>
      <color rgb="FF000000"/>
      <name val="Aptos Narrow"/>
      <family val="2"/>
    </font>
    <font>
      <b/>
      <u/>
      <sz val="18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gray125">
        <bgColor indexed="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7">
    <xf numFmtId="0" fontId="0" fillId="0" borderId="0" xfId="0"/>
    <xf numFmtId="0" fontId="0" fillId="2" borderId="0" xfId="0" applyFill="1"/>
    <xf numFmtId="14" fontId="0" fillId="0" borderId="0" xfId="0" applyNumberFormat="1"/>
    <xf numFmtId="164" fontId="3" fillId="0" borderId="0" xfId="2" applyNumberFormat="1" applyFont="1" applyAlignment="1">
      <alignment horizontal="centerContinuous" vertical="center"/>
    </xf>
    <xf numFmtId="0" fontId="2" fillId="0" borderId="0" xfId="2" applyAlignment="1">
      <alignment horizontal="centerContinuous" vertical="top"/>
    </xf>
    <xf numFmtId="0" fontId="2" fillId="0" borderId="0" xfId="2"/>
    <xf numFmtId="0" fontId="4" fillId="0" borderId="0" xfId="2" applyFont="1" applyAlignment="1">
      <alignment vertical="center"/>
    </xf>
    <xf numFmtId="166" fontId="5" fillId="3" borderId="1" xfId="2" applyNumberFormat="1" applyFont="1" applyFill="1" applyBorder="1" applyAlignment="1">
      <alignment horizontal="centerContinuous" vertical="center"/>
    </xf>
    <xf numFmtId="164" fontId="2" fillId="0" borderId="0" xfId="2" applyNumberFormat="1" applyAlignment="1">
      <alignment horizontal="center"/>
    </xf>
    <xf numFmtId="0" fontId="2" fillId="0" borderId="0" xfId="2" applyAlignment="1">
      <alignment horizontal="center"/>
    </xf>
    <xf numFmtId="0" fontId="2" fillId="3" borderId="2" xfId="2" applyFill="1" applyBorder="1"/>
    <xf numFmtId="164" fontId="6" fillId="4" borderId="3" xfId="2" applyNumberFormat="1" applyFont="1" applyFill="1" applyBorder="1" applyAlignment="1">
      <alignment vertical="center"/>
    </xf>
    <xf numFmtId="0" fontId="7" fillId="4" borderId="4" xfId="2" applyFont="1" applyFill="1" applyBorder="1" applyAlignment="1">
      <alignment horizontal="center" vertical="center"/>
    </xf>
    <xf numFmtId="0" fontId="6" fillId="4" borderId="4" xfId="2" applyFont="1" applyFill="1" applyBorder="1" applyAlignment="1">
      <alignment vertical="center"/>
    </xf>
    <xf numFmtId="0" fontId="6" fillId="0" borderId="0" xfId="2" applyFont="1" applyAlignment="1">
      <alignment vertical="center"/>
    </xf>
    <xf numFmtId="164" fontId="6" fillId="0" borderId="4" xfId="2" applyNumberFormat="1" applyFont="1" applyBorder="1" applyAlignment="1">
      <alignment vertical="center"/>
    </xf>
    <xf numFmtId="0" fontId="7" fillId="0" borderId="4" xfId="2" applyFont="1" applyBorder="1" applyAlignment="1">
      <alignment horizontal="center" vertical="center"/>
    </xf>
    <xf numFmtId="0" fontId="6" fillId="0" borderId="4" xfId="2" applyFont="1" applyBorder="1" applyAlignment="1">
      <alignment vertical="center"/>
    </xf>
    <xf numFmtId="0" fontId="8" fillId="0" borderId="4" xfId="2" applyFont="1" applyBorder="1" applyAlignment="1">
      <alignment horizontal="center" vertical="center"/>
    </xf>
    <xf numFmtId="0" fontId="6" fillId="0" borderId="5" xfId="2" applyFont="1" applyBorder="1" applyAlignment="1">
      <alignment vertical="center"/>
    </xf>
    <xf numFmtId="167" fontId="5" fillId="3" borderId="1" xfId="2" applyNumberFormat="1" applyFont="1" applyFill="1" applyBorder="1" applyAlignment="1">
      <alignment vertical="center"/>
    </xf>
    <xf numFmtId="0" fontId="2" fillId="0" borderId="0" xfId="2" applyAlignment="1">
      <alignment vertical="center"/>
    </xf>
    <xf numFmtId="164" fontId="6" fillId="0" borderId="6" xfId="2" applyNumberFormat="1" applyFont="1" applyBorder="1" applyAlignment="1">
      <alignment vertical="center"/>
    </xf>
    <xf numFmtId="0" fontId="7" fillId="0" borderId="7" xfId="2" applyFont="1" applyBorder="1" applyAlignment="1">
      <alignment horizontal="center" vertical="center"/>
    </xf>
    <xf numFmtId="0" fontId="6" fillId="0" borderId="7" xfId="2" applyFont="1" applyBorder="1" applyAlignment="1">
      <alignment vertical="center"/>
    </xf>
    <xf numFmtId="164" fontId="6" fillId="0" borderId="7" xfId="2" applyNumberFormat="1" applyFont="1" applyBorder="1" applyAlignment="1">
      <alignment vertical="center"/>
    </xf>
    <xf numFmtId="0" fontId="8" fillId="0" borderId="7" xfId="2" applyFont="1" applyBorder="1" applyAlignment="1">
      <alignment horizontal="center" vertical="center"/>
    </xf>
    <xf numFmtId="167" fontId="5" fillId="3" borderId="8" xfId="2" applyNumberFormat="1" applyFont="1" applyFill="1" applyBorder="1" applyAlignment="1">
      <alignment vertical="center"/>
    </xf>
    <xf numFmtId="167" fontId="5" fillId="3" borderId="2" xfId="2" applyNumberFormat="1" applyFont="1" applyFill="1" applyBorder="1" applyAlignment="1">
      <alignment vertical="center"/>
    </xf>
    <xf numFmtId="164" fontId="6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horizontal="center" vertical="center"/>
    </xf>
    <xf numFmtId="0" fontId="6" fillId="0" borderId="9" xfId="2" applyFont="1" applyBorder="1" applyAlignment="1">
      <alignment vertical="center"/>
    </xf>
    <xf numFmtId="0" fontId="8" fillId="0" borderId="9" xfId="2" applyFont="1" applyBorder="1" applyAlignment="1">
      <alignment horizontal="center" vertical="center"/>
    </xf>
    <xf numFmtId="164" fontId="2" fillId="0" borderId="0" xfId="2" applyNumberFormat="1"/>
    <xf numFmtId="166" fontId="5" fillId="0" borderId="0" xfId="2" applyNumberFormat="1" applyFont="1" applyAlignment="1">
      <alignment horizontal="centerContinuous" vertical="center"/>
    </xf>
    <xf numFmtId="167" fontId="5" fillId="0" borderId="0" xfId="2" applyNumberFormat="1" applyFont="1" applyAlignment="1">
      <alignment vertical="center"/>
    </xf>
    <xf numFmtId="0" fontId="11" fillId="2" borderId="0" xfId="0" applyFont="1" applyFill="1"/>
    <xf numFmtId="0" fontId="0" fillId="2" borderId="0" xfId="0" applyFill="1" applyAlignment="1">
      <alignment wrapText="1"/>
    </xf>
    <xf numFmtId="165" fontId="4" fillId="0" borderId="0" xfId="2" applyNumberFormat="1" applyFont="1" applyAlignment="1">
      <alignment horizontal="center" vertical="center"/>
    </xf>
    <xf numFmtId="0" fontId="4" fillId="0" borderId="0" xfId="2" applyFont="1" applyAlignment="1">
      <alignment horizontal="center" vertical="center"/>
    </xf>
    <xf numFmtId="168" fontId="0" fillId="0" borderId="0" xfId="0" applyNumberFormat="1"/>
    <xf numFmtId="169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top" wrapText="1"/>
    </xf>
    <xf numFmtId="169" fontId="12" fillId="0" borderId="10" xfId="0" applyNumberFormat="1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vertical="top" wrapText="1"/>
    </xf>
  </cellXfs>
  <cellStyles count="3">
    <cellStyle name="Normal 112 2" xfId="2" xr:uid="{2CFE5168-F521-47D6-AE1B-731D3EC049A3}"/>
    <cellStyle name="Normal 2" xfId="1" xr:uid="{4FD8ADE5-3DB1-4027-AE62-63A5F22F130D}"/>
    <cellStyle name="Standaard" xfId="0" builtinId="0"/>
  </cellStyles>
  <dxfs count="19">
    <dxf>
      <numFmt numFmtId="168" formatCode="dd/mm/yyyy"/>
    </dxf>
    <dxf>
      <numFmt numFmtId="19" formatCode="d/mm/yyyy"/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numFmt numFmtId="168" formatCode="dd/mm/yyyy"/>
    </dxf>
    <dxf>
      <numFmt numFmtId="168" formatCode="dd/mm/yyyy"/>
    </dxf>
    <dxf>
      <numFmt numFmtId="168" formatCode="dd/mm/yyyy"/>
    </dxf>
    <dxf>
      <numFmt numFmtId="168" formatCode="dd/mm/yyyy"/>
    </dxf>
    <dxf>
      <numFmt numFmtId="168" formatCode="dd/mm/yyyy"/>
    </dxf>
    <dxf>
      <numFmt numFmtId="168" formatCode="dd/mm/yyyy"/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9525</xdr:rowOff>
        </xdr:from>
        <xdr:to>
          <xdr:col>2</xdr:col>
          <xdr:colOff>342900</xdr:colOff>
          <xdr:row>22</xdr:row>
          <xdr:rowOff>19050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Aptos Narrow"/>
                </a:rPr>
                <a:t>Abs effectifs sup lignes vides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23</xdr:row>
          <xdr:rowOff>114300</xdr:rowOff>
        </xdr:from>
        <xdr:to>
          <xdr:col>2</xdr:col>
          <xdr:colOff>352425</xdr:colOff>
          <xdr:row>27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Aptos Narrow"/>
                </a:rPr>
                <a:t>Création Planning abs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33</xdr:row>
          <xdr:rowOff>95250</xdr:rowOff>
        </xdr:from>
        <xdr:to>
          <xdr:col>2</xdr:col>
          <xdr:colOff>352425</xdr:colOff>
          <xdr:row>37</xdr:row>
          <xdr:rowOff>123825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Aptos Narrow"/>
                </a:rPr>
                <a:t>Génération planning Affectation OTO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29</xdr:row>
          <xdr:rowOff>9525</xdr:rowOff>
        </xdr:from>
        <xdr:to>
          <xdr:col>2</xdr:col>
          <xdr:colOff>333375</xdr:colOff>
          <xdr:row>32</xdr:row>
          <xdr:rowOff>66675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Aptos Narrow"/>
                </a:rPr>
                <a:t>Date Analyse Contrat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4</xdr:col>
      <xdr:colOff>0</xdr:colOff>
      <xdr:row>34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20F8A55-2B54-4E09-96CA-F41E89F4C0FC}"/>
            </a:ext>
          </a:extLst>
        </xdr:cNvPr>
        <xdr:cNvSpPr>
          <a:spLocks noChangeArrowheads="1"/>
        </xdr:cNvSpPr>
      </xdr:nvSpPr>
      <xdr:spPr bwMode="auto">
        <a:xfrm>
          <a:off x="95250" y="4000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1</xdr:row>
      <xdr:rowOff>0</xdr:rowOff>
    </xdr:from>
    <xdr:to>
      <xdr:col>4</xdr:col>
      <xdr:colOff>9525</xdr:colOff>
      <xdr:row>2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136C2EC4-EE56-434C-935E-C6762B0EF3EB}"/>
            </a:ext>
          </a:extLst>
        </xdr:cNvPr>
        <xdr:cNvSpPr>
          <a:spLocks noChangeArrowheads="1"/>
        </xdr:cNvSpPr>
      </xdr:nvSpPr>
      <xdr:spPr bwMode="auto">
        <a:xfrm>
          <a:off x="95250" y="1809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8</xdr:col>
      <xdr:colOff>0</xdr:colOff>
      <xdr:row>34</xdr:row>
      <xdr:rowOff>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3F600C21-5DB7-4CAB-A9A7-3934E5299BB8}"/>
            </a:ext>
          </a:extLst>
        </xdr:cNvPr>
        <xdr:cNvSpPr>
          <a:spLocks noChangeArrowheads="1"/>
        </xdr:cNvSpPr>
      </xdr:nvSpPr>
      <xdr:spPr bwMode="auto">
        <a:xfrm>
          <a:off x="1781175" y="400050"/>
          <a:ext cx="1581150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</xdr:row>
      <xdr:rowOff>0</xdr:rowOff>
    </xdr:from>
    <xdr:to>
      <xdr:col>8</xdr:col>
      <xdr:colOff>9525</xdr:colOff>
      <xdr:row>2</xdr:row>
      <xdr:rowOff>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F79E5FC7-4D1C-483A-B0CF-96C7A954B05B}"/>
            </a:ext>
          </a:extLst>
        </xdr:cNvPr>
        <xdr:cNvSpPr>
          <a:spLocks noChangeArrowheads="1"/>
        </xdr:cNvSpPr>
      </xdr:nvSpPr>
      <xdr:spPr bwMode="auto">
        <a:xfrm>
          <a:off x="1781175" y="180975"/>
          <a:ext cx="1590675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</xdr:row>
      <xdr:rowOff>0</xdr:rowOff>
    </xdr:from>
    <xdr:to>
      <xdr:col>12</xdr:col>
      <xdr:colOff>0</xdr:colOff>
      <xdr:row>34</xdr:row>
      <xdr:rowOff>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7DEF674A-5138-4728-AE25-AC8DC0398D44}"/>
            </a:ext>
          </a:extLst>
        </xdr:cNvPr>
        <xdr:cNvSpPr>
          <a:spLocks noChangeArrowheads="1"/>
        </xdr:cNvSpPr>
      </xdr:nvSpPr>
      <xdr:spPr bwMode="auto">
        <a:xfrm>
          <a:off x="3457575" y="4000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12</xdr:col>
      <xdr:colOff>0</xdr:colOff>
      <xdr:row>2</xdr:row>
      <xdr:rowOff>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328A2764-D383-43DD-A8EB-E74ACBC59950}"/>
            </a:ext>
          </a:extLst>
        </xdr:cNvPr>
        <xdr:cNvSpPr>
          <a:spLocks noChangeArrowheads="1"/>
        </xdr:cNvSpPr>
      </xdr:nvSpPr>
      <xdr:spPr bwMode="auto">
        <a:xfrm>
          <a:off x="3457575" y="180975"/>
          <a:ext cx="1590675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</xdr:row>
      <xdr:rowOff>0</xdr:rowOff>
    </xdr:from>
    <xdr:to>
      <xdr:col>16</xdr:col>
      <xdr:colOff>0</xdr:colOff>
      <xdr:row>34</xdr:row>
      <xdr:rowOff>0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7EEA6218-8D31-43B3-B739-9D6BDEDBC235}"/>
            </a:ext>
          </a:extLst>
        </xdr:cNvPr>
        <xdr:cNvSpPr>
          <a:spLocks noChangeArrowheads="1"/>
        </xdr:cNvSpPr>
      </xdr:nvSpPr>
      <xdr:spPr bwMode="auto">
        <a:xfrm>
          <a:off x="5143500" y="4000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</xdr:row>
      <xdr:rowOff>0</xdr:rowOff>
    </xdr:from>
    <xdr:to>
      <xdr:col>16</xdr:col>
      <xdr:colOff>9525</xdr:colOff>
      <xdr:row>2</xdr:row>
      <xdr:rowOff>0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FF86099F-3D22-45C1-B218-F4E0828B2C0D}"/>
            </a:ext>
          </a:extLst>
        </xdr:cNvPr>
        <xdr:cNvSpPr>
          <a:spLocks noChangeArrowheads="1"/>
        </xdr:cNvSpPr>
      </xdr:nvSpPr>
      <xdr:spPr bwMode="auto">
        <a:xfrm>
          <a:off x="5143500" y="1809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</xdr:col>
      <xdr:colOff>0</xdr:colOff>
      <xdr:row>3</xdr:row>
      <xdr:rowOff>0</xdr:rowOff>
    </xdr:from>
    <xdr:to>
      <xdr:col>20</xdr:col>
      <xdr:colOff>0</xdr:colOff>
      <xdr:row>34</xdr:row>
      <xdr:rowOff>0</xdr:rowOff>
    </xdr:to>
    <xdr:sp macro="" textlink="">
      <xdr:nvSpPr>
        <xdr:cNvPr id="10" name="AutoShape 9">
          <a:extLst>
            <a:ext uri="{FF2B5EF4-FFF2-40B4-BE49-F238E27FC236}">
              <a16:creationId xmlns:a16="http://schemas.microsoft.com/office/drawing/2014/main" id="{CBD31762-7B40-4D1B-B865-3D244AFC207D}"/>
            </a:ext>
          </a:extLst>
        </xdr:cNvPr>
        <xdr:cNvSpPr>
          <a:spLocks noChangeArrowheads="1"/>
        </xdr:cNvSpPr>
      </xdr:nvSpPr>
      <xdr:spPr bwMode="auto">
        <a:xfrm>
          <a:off x="6829425" y="4000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</xdr:col>
      <xdr:colOff>0</xdr:colOff>
      <xdr:row>1</xdr:row>
      <xdr:rowOff>0</xdr:rowOff>
    </xdr:from>
    <xdr:to>
      <xdr:col>20</xdr:col>
      <xdr:colOff>9525</xdr:colOff>
      <xdr:row>2</xdr:row>
      <xdr:rowOff>0</xdr:rowOff>
    </xdr:to>
    <xdr:sp macro="" textlink="">
      <xdr:nvSpPr>
        <xdr:cNvPr id="11" name="AutoShape 10">
          <a:extLst>
            <a:ext uri="{FF2B5EF4-FFF2-40B4-BE49-F238E27FC236}">
              <a16:creationId xmlns:a16="http://schemas.microsoft.com/office/drawing/2014/main" id="{C15EC369-8D7F-4CC7-807D-39FF700F9B71}"/>
            </a:ext>
          </a:extLst>
        </xdr:cNvPr>
        <xdr:cNvSpPr>
          <a:spLocks noChangeArrowheads="1"/>
        </xdr:cNvSpPr>
      </xdr:nvSpPr>
      <xdr:spPr bwMode="auto">
        <a:xfrm>
          <a:off x="6829425" y="1809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3</xdr:row>
      <xdr:rowOff>0</xdr:rowOff>
    </xdr:from>
    <xdr:to>
      <xdr:col>24</xdr:col>
      <xdr:colOff>0</xdr:colOff>
      <xdr:row>34</xdr:row>
      <xdr:rowOff>0</xdr:rowOff>
    </xdr:to>
    <xdr:sp macro="" textlink="">
      <xdr:nvSpPr>
        <xdr:cNvPr id="12" name="AutoShape 11">
          <a:extLst>
            <a:ext uri="{FF2B5EF4-FFF2-40B4-BE49-F238E27FC236}">
              <a16:creationId xmlns:a16="http://schemas.microsoft.com/office/drawing/2014/main" id="{039BA2F9-B357-4E92-9FC4-ABC13E802371}"/>
            </a:ext>
          </a:extLst>
        </xdr:cNvPr>
        <xdr:cNvSpPr>
          <a:spLocks noChangeArrowheads="1"/>
        </xdr:cNvSpPr>
      </xdr:nvSpPr>
      <xdr:spPr bwMode="auto">
        <a:xfrm>
          <a:off x="8515350" y="4000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9525</xdr:colOff>
      <xdr:row>1</xdr:row>
      <xdr:rowOff>0</xdr:rowOff>
    </xdr:from>
    <xdr:to>
      <xdr:col>24</xdr:col>
      <xdr:colOff>19050</xdr:colOff>
      <xdr:row>2</xdr:row>
      <xdr:rowOff>0</xdr:rowOff>
    </xdr:to>
    <xdr:sp macro="" textlink="">
      <xdr:nvSpPr>
        <xdr:cNvPr id="13" name="AutoShape 12">
          <a:extLst>
            <a:ext uri="{FF2B5EF4-FFF2-40B4-BE49-F238E27FC236}">
              <a16:creationId xmlns:a16="http://schemas.microsoft.com/office/drawing/2014/main" id="{928A23D5-44E0-423C-A201-308808D7E9AE}"/>
            </a:ext>
          </a:extLst>
        </xdr:cNvPr>
        <xdr:cNvSpPr>
          <a:spLocks noChangeArrowheads="1"/>
        </xdr:cNvSpPr>
      </xdr:nvSpPr>
      <xdr:spPr bwMode="auto">
        <a:xfrm>
          <a:off x="8524875" y="1809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37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14" name="AutoShape 13">
          <a:extLst>
            <a:ext uri="{FF2B5EF4-FFF2-40B4-BE49-F238E27FC236}">
              <a16:creationId xmlns:a16="http://schemas.microsoft.com/office/drawing/2014/main" id="{14DAA6DC-1565-4AB0-A677-4B175D86EFB7}"/>
            </a:ext>
          </a:extLst>
        </xdr:cNvPr>
        <xdr:cNvSpPr>
          <a:spLocks noChangeArrowheads="1"/>
        </xdr:cNvSpPr>
      </xdr:nvSpPr>
      <xdr:spPr bwMode="auto">
        <a:xfrm>
          <a:off x="95250" y="80581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35</xdr:row>
      <xdr:rowOff>0</xdr:rowOff>
    </xdr:from>
    <xdr:to>
      <xdr:col>4</xdr:col>
      <xdr:colOff>9525</xdr:colOff>
      <xdr:row>36</xdr:row>
      <xdr:rowOff>0</xdr:rowOff>
    </xdr:to>
    <xdr:sp macro="" textlink="">
      <xdr:nvSpPr>
        <xdr:cNvPr id="15" name="AutoShape 14">
          <a:extLst>
            <a:ext uri="{FF2B5EF4-FFF2-40B4-BE49-F238E27FC236}">
              <a16:creationId xmlns:a16="http://schemas.microsoft.com/office/drawing/2014/main" id="{20412AFA-62B5-486E-8E5E-C1AAA10E9AB9}"/>
            </a:ext>
          </a:extLst>
        </xdr:cNvPr>
        <xdr:cNvSpPr>
          <a:spLocks noChangeArrowheads="1"/>
        </xdr:cNvSpPr>
      </xdr:nvSpPr>
      <xdr:spPr bwMode="auto">
        <a:xfrm>
          <a:off x="95250" y="78390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" name="AutoShape 15">
          <a:extLst>
            <a:ext uri="{FF2B5EF4-FFF2-40B4-BE49-F238E27FC236}">
              <a16:creationId xmlns:a16="http://schemas.microsoft.com/office/drawing/2014/main" id="{4FA29B7C-52C6-47CA-B772-EA26041B64B1}"/>
            </a:ext>
          </a:extLst>
        </xdr:cNvPr>
        <xdr:cNvSpPr>
          <a:spLocks noChangeArrowheads="1"/>
        </xdr:cNvSpPr>
      </xdr:nvSpPr>
      <xdr:spPr bwMode="auto">
        <a:xfrm>
          <a:off x="1781175" y="8058150"/>
          <a:ext cx="1581150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8</xdr:col>
      <xdr:colOff>9525</xdr:colOff>
      <xdr:row>36</xdr:row>
      <xdr:rowOff>0</xdr:rowOff>
    </xdr:to>
    <xdr:sp macro="" textlink="">
      <xdr:nvSpPr>
        <xdr:cNvPr id="17" name="AutoShape 16">
          <a:extLst>
            <a:ext uri="{FF2B5EF4-FFF2-40B4-BE49-F238E27FC236}">
              <a16:creationId xmlns:a16="http://schemas.microsoft.com/office/drawing/2014/main" id="{686A75D5-24F6-49A5-9957-7D0C4412A7F8}"/>
            </a:ext>
          </a:extLst>
        </xdr:cNvPr>
        <xdr:cNvSpPr>
          <a:spLocks noChangeArrowheads="1"/>
        </xdr:cNvSpPr>
      </xdr:nvSpPr>
      <xdr:spPr bwMode="auto">
        <a:xfrm>
          <a:off x="1781175" y="7839075"/>
          <a:ext cx="1590675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0</xdr:rowOff>
    </xdr:from>
    <xdr:to>
      <xdr:col>12</xdr:col>
      <xdr:colOff>0</xdr:colOff>
      <xdr:row>68</xdr:row>
      <xdr:rowOff>0</xdr:rowOff>
    </xdr:to>
    <xdr:sp macro="" textlink="">
      <xdr:nvSpPr>
        <xdr:cNvPr id="18" name="AutoShape 17">
          <a:extLst>
            <a:ext uri="{FF2B5EF4-FFF2-40B4-BE49-F238E27FC236}">
              <a16:creationId xmlns:a16="http://schemas.microsoft.com/office/drawing/2014/main" id="{66F80714-9D45-4877-8285-B877B4E48AC0}"/>
            </a:ext>
          </a:extLst>
        </xdr:cNvPr>
        <xdr:cNvSpPr>
          <a:spLocks noChangeArrowheads="1"/>
        </xdr:cNvSpPr>
      </xdr:nvSpPr>
      <xdr:spPr bwMode="auto">
        <a:xfrm>
          <a:off x="3457575" y="80581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161925</xdr:rowOff>
    </xdr:from>
    <xdr:to>
      <xdr:col>12</xdr:col>
      <xdr:colOff>0</xdr:colOff>
      <xdr:row>36</xdr:row>
      <xdr:rowOff>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535A818-83CC-47B8-82D4-689D73EA6F95}"/>
            </a:ext>
          </a:extLst>
        </xdr:cNvPr>
        <xdr:cNvSpPr>
          <a:spLocks noChangeArrowheads="1"/>
        </xdr:cNvSpPr>
      </xdr:nvSpPr>
      <xdr:spPr bwMode="auto">
        <a:xfrm>
          <a:off x="3457575" y="7839075"/>
          <a:ext cx="1590675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37</xdr:row>
      <xdr:rowOff>0</xdr:rowOff>
    </xdr:from>
    <xdr:to>
      <xdr:col>16</xdr:col>
      <xdr:colOff>0</xdr:colOff>
      <xdr:row>68</xdr:row>
      <xdr:rowOff>0</xdr:rowOff>
    </xdr:to>
    <xdr:sp macro="" textlink="">
      <xdr:nvSpPr>
        <xdr:cNvPr id="20" name="AutoShape 19">
          <a:extLst>
            <a:ext uri="{FF2B5EF4-FFF2-40B4-BE49-F238E27FC236}">
              <a16:creationId xmlns:a16="http://schemas.microsoft.com/office/drawing/2014/main" id="{64551D28-A2EF-45B5-A6F4-2E675315EB88}"/>
            </a:ext>
          </a:extLst>
        </xdr:cNvPr>
        <xdr:cNvSpPr>
          <a:spLocks noChangeArrowheads="1"/>
        </xdr:cNvSpPr>
      </xdr:nvSpPr>
      <xdr:spPr bwMode="auto">
        <a:xfrm>
          <a:off x="5143500" y="80581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0</xdr:rowOff>
    </xdr:from>
    <xdr:to>
      <xdr:col>16</xdr:col>
      <xdr:colOff>9525</xdr:colOff>
      <xdr:row>36</xdr:row>
      <xdr:rowOff>0</xdr:rowOff>
    </xdr:to>
    <xdr:sp macro="" textlink="">
      <xdr:nvSpPr>
        <xdr:cNvPr id="21" name="AutoShape 20">
          <a:extLst>
            <a:ext uri="{FF2B5EF4-FFF2-40B4-BE49-F238E27FC236}">
              <a16:creationId xmlns:a16="http://schemas.microsoft.com/office/drawing/2014/main" id="{C6B03806-26D4-4629-AF0D-906055CD1367}"/>
            </a:ext>
          </a:extLst>
        </xdr:cNvPr>
        <xdr:cNvSpPr>
          <a:spLocks noChangeArrowheads="1"/>
        </xdr:cNvSpPr>
      </xdr:nvSpPr>
      <xdr:spPr bwMode="auto">
        <a:xfrm>
          <a:off x="5143500" y="78390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</xdr:col>
      <xdr:colOff>0</xdr:colOff>
      <xdr:row>37</xdr:row>
      <xdr:rowOff>0</xdr:rowOff>
    </xdr:from>
    <xdr:to>
      <xdr:col>20</xdr:col>
      <xdr:colOff>0</xdr:colOff>
      <xdr:row>68</xdr:row>
      <xdr:rowOff>0</xdr:rowOff>
    </xdr:to>
    <xdr:sp macro="" textlink="">
      <xdr:nvSpPr>
        <xdr:cNvPr id="22" name="AutoShape 21">
          <a:extLst>
            <a:ext uri="{FF2B5EF4-FFF2-40B4-BE49-F238E27FC236}">
              <a16:creationId xmlns:a16="http://schemas.microsoft.com/office/drawing/2014/main" id="{DE9E3F88-60BC-406E-A932-A38C7DA07B67}"/>
            </a:ext>
          </a:extLst>
        </xdr:cNvPr>
        <xdr:cNvSpPr>
          <a:spLocks noChangeArrowheads="1"/>
        </xdr:cNvSpPr>
      </xdr:nvSpPr>
      <xdr:spPr bwMode="auto">
        <a:xfrm>
          <a:off x="6829425" y="80581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</xdr:col>
      <xdr:colOff>0</xdr:colOff>
      <xdr:row>35</xdr:row>
      <xdr:rowOff>0</xdr:rowOff>
    </xdr:from>
    <xdr:to>
      <xdr:col>20</xdr:col>
      <xdr:colOff>9525</xdr:colOff>
      <xdr:row>36</xdr:row>
      <xdr:rowOff>0</xdr:rowOff>
    </xdr:to>
    <xdr:sp macro="" textlink="">
      <xdr:nvSpPr>
        <xdr:cNvPr id="23" name="AutoShape 22">
          <a:extLst>
            <a:ext uri="{FF2B5EF4-FFF2-40B4-BE49-F238E27FC236}">
              <a16:creationId xmlns:a16="http://schemas.microsoft.com/office/drawing/2014/main" id="{4C4106DE-7CB9-41C4-A9E8-E95422BFDB05}"/>
            </a:ext>
          </a:extLst>
        </xdr:cNvPr>
        <xdr:cNvSpPr>
          <a:spLocks noChangeArrowheads="1"/>
        </xdr:cNvSpPr>
      </xdr:nvSpPr>
      <xdr:spPr bwMode="auto">
        <a:xfrm>
          <a:off x="6829425" y="78390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37</xdr:row>
      <xdr:rowOff>0</xdr:rowOff>
    </xdr:from>
    <xdr:to>
      <xdr:col>24</xdr:col>
      <xdr:colOff>0</xdr:colOff>
      <xdr:row>68</xdr:row>
      <xdr:rowOff>0</xdr:rowOff>
    </xdr:to>
    <xdr:sp macro="" textlink="">
      <xdr:nvSpPr>
        <xdr:cNvPr id="24" name="AutoShape 23">
          <a:extLst>
            <a:ext uri="{FF2B5EF4-FFF2-40B4-BE49-F238E27FC236}">
              <a16:creationId xmlns:a16="http://schemas.microsoft.com/office/drawing/2014/main" id="{C63EE062-98E0-41F1-98B0-F7BDEFE421CC}"/>
            </a:ext>
          </a:extLst>
        </xdr:cNvPr>
        <xdr:cNvSpPr>
          <a:spLocks noChangeArrowheads="1"/>
        </xdr:cNvSpPr>
      </xdr:nvSpPr>
      <xdr:spPr bwMode="auto">
        <a:xfrm>
          <a:off x="8515350" y="80581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</xdr:col>
      <xdr:colOff>104775</xdr:colOff>
      <xdr:row>35</xdr:row>
      <xdr:rowOff>0</xdr:rowOff>
    </xdr:from>
    <xdr:to>
      <xdr:col>23</xdr:col>
      <xdr:colOff>571500</xdr:colOff>
      <xdr:row>36</xdr:row>
      <xdr:rowOff>0</xdr:rowOff>
    </xdr:to>
    <xdr:sp macro="" textlink="">
      <xdr:nvSpPr>
        <xdr:cNvPr id="25" name="AutoShape 24">
          <a:extLst>
            <a:ext uri="{FF2B5EF4-FFF2-40B4-BE49-F238E27FC236}">
              <a16:creationId xmlns:a16="http://schemas.microsoft.com/office/drawing/2014/main" id="{408F792C-6514-4BBC-869D-9ACBA00B2CA2}"/>
            </a:ext>
          </a:extLst>
        </xdr:cNvPr>
        <xdr:cNvSpPr>
          <a:spLocks noChangeArrowheads="1"/>
        </xdr:cNvSpPr>
      </xdr:nvSpPr>
      <xdr:spPr bwMode="auto">
        <a:xfrm>
          <a:off x="8515350" y="7839075"/>
          <a:ext cx="1590675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37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26" name="AutoShape 34">
          <a:extLst>
            <a:ext uri="{FF2B5EF4-FFF2-40B4-BE49-F238E27FC236}">
              <a16:creationId xmlns:a16="http://schemas.microsoft.com/office/drawing/2014/main" id="{D18A0895-9810-40B3-AFAF-62812B25751A}"/>
            </a:ext>
          </a:extLst>
        </xdr:cNvPr>
        <xdr:cNvSpPr>
          <a:spLocks noChangeArrowheads="1"/>
        </xdr:cNvSpPr>
      </xdr:nvSpPr>
      <xdr:spPr bwMode="auto">
        <a:xfrm>
          <a:off x="95250" y="80581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37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27" name="AutoShape 35">
          <a:extLst>
            <a:ext uri="{FF2B5EF4-FFF2-40B4-BE49-F238E27FC236}">
              <a16:creationId xmlns:a16="http://schemas.microsoft.com/office/drawing/2014/main" id="{9CE4848A-BCAA-4A7C-8C65-886314FA970D}"/>
            </a:ext>
          </a:extLst>
        </xdr:cNvPr>
        <xdr:cNvSpPr>
          <a:spLocks noChangeArrowheads="1"/>
        </xdr:cNvSpPr>
      </xdr:nvSpPr>
      <xdr:spPr bwMode="auto">
        <a:xfrm>
          <a:off x="95250" y="80581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37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28" name="AutoShape 54">
          <a:extLst>
            <a:ext uri="{FF2B5EF4-FFF2-40B4-BE49-F238E27FC236}">
              <a16:creationId xmlns:a16="http://schemas.microsoft.com/office/drawing/2014/main" id="{0B3561BA-2042-427B-A44F-9CCEB4BB6FB4}"/>
            </a:ext>
          </a:extLst>
        </xdr:cNvPr>
        <xdr:cNvSpPr>
          <a:spLocks noChangeArrowheads="1"/>
        </xdr:cNvSpPr>
      </xdr:nvSpPr>
      <xdr:spPr bwMode="auto">
        <a:xfrm>
          <a:off x="95250" y="80581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37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29" name="AutoShape 55">
          <a:extLst>
            <a:ext uri="{FF2B5EF4-FFF2-40B4-BE49-F238E27FC236}">
              <a16:creationId xmlns:a16="http://schemas.microsoft.com/office/drawing/2014/main" id="{6FEF298C-EDE5-47BB-943D-464ED0369A13}"/>
            </a:ext>
          </a:extLst>
        </xdr:cNvPr>
        <xdr:cNvSpPr>
          <a:spLocks noChangeArrowheads="1"/>
        </xdr:cNvSpPr>
      </xdr:nvSpPr>
      <xdr:spPr bwMode="auto">
        <a:xfrm>
          <a:off x="95250" y="80581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37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30" name="AutoShape 72">
          <a:extLst>
            <a:ext uri="{FF2B5EF4-FFF2-40B4-BE49-F238E27FC236}">
              <a16:creationId xmlns:a16="http://schemas.microsoft.com/office/drawing/2014/main" id="{0187DC9A-5049-450A-878C-4FEBC544DA0B}"/>
            </a:ext>
          </a:extLst>
        </xdr:cNvPr>
        <xdr:cNvSpPr>
          <a:spLocks noChangeArrowheads="1"/>
        </xdr:cNvSpPr>
      </xdr:nvSpPr>
      <xdr:spPr bwMode="auto">
        <a:xfrm>
          <a:off x="95250" y="80581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37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31" name="AutoShape 73">
          <a:extLst>
            <a:ext uri="{FF2B5EF4-FFF2-40B4-BE49-F238E27FC236}">
              <a16:creationId xmlns:a16="http://schemas.microsoft.com/office/drawing/2014/main" id="{8C7FC1B0-5C43-42E5-85AE-4A94CB93AA11}"/>
            </a:ext>
          </a:extLst>
        </xdr:cNvPr>
        <xdr:cNvSpPr>
          <a:spLocks noChangeArrowheads="1"/>
        </xdr:cNvSpPr>
      </xdr:nvSpPr>
      <xdr:spPr bwMode="auto">
        <a:xfrm>
          <a:off x="95250" y="80581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</xdr:row>
      <xdr:rowOff>0</xdr:rowOff>
    </xdr:from>
    <xdr:to>
      <xdr:col>8</xdr:col>
      <xdr:colOff>9525</xdr:colOff>
      <xdr:row>2</xdr:row>
      <xdr:rowOff>0</xdr:rowOff>
    </xdr:to>
    <xdr:sp macro="" textlink="">
      <xdr:nvSpPr>
        <xdr:cNvPr id="32" name="AutoShape 84">
          <a:extLst>
            <a:ext uri="{FF2B5EF4-FFF2-40B4-BE49-F238E27FC236}">
              <a16:creationId xmlns:a16="http://schemas.microsoft.com/office/drawing/2014/main" id="{6C2867C4-1422-4BC9-8AE6-566FFAFF7046}"/>
            </a:ext>
          </a:extLst>
        </xdr:cNvPr>
        <xdr:cNvSpPr>
          <a:spLocks noChangeArrowheads="1"/>
        </xdr:cNvSpPr>
      </xdr:nvSpPr>
      <xdr:spPr bwMode="auto">
        <a:xfrm>
          <a:off x="1781175" y="180975"/>
          <a:ext cx="1590675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12</xdr:col>
      <xdr:colOff>9525</xdr:colOff>
      <xdr:row>2</xdr:row>
      <xdr:rowOff>0</xdr:rowOff>
    </xdr:to>
    <xdr:sp macro="" textlink="">
      <xdr:nvSpPr>
        <xdr:cNvPr id="33" name="AutoShape 85">
          <a:extLst>
            <a:ext uri="{FF2B5EF4-FFF2-40B4-BE49-F238E27FC236}">
              <a16:creationId xmlns:a16="http://schemas.microsoft.com/office/drawing/2014/main" id="{045A5E56-2B1E-46AE-972B-C17DA423B45A}"/>
            </a:ext>
          </a:extLst>
        </xdr:cNvPr>
        <xdr:cNvSpPr>
          <a:spLocks noChangeArrowheads="1"/>
        </xdr:cNvSpPr>
      </xdr:nvSpPr>
      <xdr:spPr bwMode="auto">
        <a:xfrm>
          <a:off x="3457575" y="1809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</xdr:row>
      <xdr:rowOff>0</xdr:rowOff>
    </xdr:from>
    <xdr:to>
      <xdr:col>16</xdr:col>
      <xdr:colOff>9525</xdr:colOff>
      <xdr:row>2</xdr:row>
      <xdr:rowOff>0</xdr:rowOff>
    </xdr:to>
    <xdr:sp macro="" textlink="">
      <xdr:nvSpPr>
        <xdr:cNvPr id="34" name="AutoShape 86">
          <a:extLst>
            <a:ext uri="{FF2B5EF4-FFF2-40B4-BE49-F238E27FC236}">
              <a16:creationId xmlns:a16="http://schemas.microsoft.com/office/drawing/2014/main" id="{DAA994D3-4C11-4897-B1D1-2ED9C9D6B279}"/>
            </a:ext>
          </a:extLst>
        </xdr:cNvPr>
        <xdr:cNvSpPr>
          <a:spLocks noChangeArrowheads="1"/>
        </xdr:cNvSpPr>
      </xdr:nvSpPr>
      <xdr:spPr bwMode="auto">
        <a:xfrm>
          <a:off x="5143500" y="1809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</xdr:col>
      <xdr:colOff>0</xdr:colOff>
      <xdr:row>1</xdr:row>
      <xdr:rowOff>0</xdr:rowOff>
    </xdr:from>
    <xdr:to>
      <xdr:col>20</xdr:col>
      <xdr:colOff>9525</xdr:colOff>
      <xdr:row>2</xdr:row>
      <xdr:rowOff>0</xdr:rowOff>
    </xdr:to>
    <xdr:sp macro="" textlink="">
      <xdr:nvSpPr>
        <xdr:cNvPr id="35" name="AutoShape 87">
          <a:extLst>
            <a:ext uri="{FF2B5EF4-FFF2-40B4-BE49-F238E27FC236}">
              <a16:creationId xmlns:a16="http://schemas.microsoft.com/office/drawing/2014/main" id="{74D8AE1B-4E82-4B10-9549-CC92EF9136BF}"/>
            </a:ext>
          </a:extLst>
        </xdr:cNvPr>
        <xdr:cNvSpPr>
          <a:spLocks noChangeArrowheads="1"/>
        </xdr:cNvSpPr>
      </xdr:nvSpPr>
      <xdr:spPr bwMode="auto">
        <a:xfrm>
          <a:off x="6829425" y="1809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1</xdr:row>
      <xdr:rowOff>0</xdr:rowOff>
    </xdr:from>
    <xdr:to>
      <xdr:col>24</xdr:col>
      <xdr:colOff>9525</xdr:colOff>
      <xdr:row>2</xdr:row>
      <xdr:rowOff>0</xdr:rowOff>
    </xdr:to>
    <xdr:sp macro="" textlink="">
      <xdr:nvSpPr>
        <xdr:cNvPr id="36" name="AutoShape 88">
          <a:extLst>
            <a:ext uri="{FF2B5EF4-FFF2-40B4-BE49-F238E27FC236}">
              <a16:creationId xmlns:a16="http://schemas.microsoft.com/office/drawing/2014/main" id="{9E76569E-0953-4CE8-B57A-114852620096}"/>
            </a:ext>
          </a:extLst>
        </xdr:cNvPr>
        <xdr:cNvSpPr>
          <a:spLocks noChangeArrowheads="1"/>
        </xdr:cNvSpPr>
      </xdr:nvSpPr>
      <xdr:spPr bwMode="auto">
        <a:xfrm>
          <a:off x="8515350" y="1809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8</xdr:col>
      <xdr:colOff>9525</xdr:colOff>
      <xdr:row>36</xdr:row>
      <xdr:rowOff>0</xdr:rowOff>
    </xdr:to>
    <xdr:sp macro="" textlink="">
      <xdr:nvSpPr>
        <xdr:cNvPr id="37" name="AutoShape 89">
          <a:extLst>
            <a:ext uri="{FF2B5EF4-FFF2-40B4-BE49-F238E27FC236}">
              <a16:creationId xmlns:a16="http://schemas.microsoft.com/office/drawing/2014/main" id="{D9352761-B6FE-45B4-8208-82F6CAE71F5A}"/>
            </a:ext>
          </a:extLst>
        </xdr:cNvPr>
        <xdr:cNvSpPr>
          <a:spLocks noChangeArrowheads="1"/>
        </xdr:cNvSpPr>
      </xdr:nvSpPr>
      <xdr:spPr bwMode="auto">
        <a:xfrm>
          <a:off x="1781175" y="7839075"/>
          <a:ext cx="1590675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0</xdr:rowOff>
    </xdr:from>
    <xdr:to>
      <xdr:col>12</xdr:col>
      <xdr:colOff>9525</xdr:colOff>
      <xdr:row>36</xdr:row>
      <xdr:rowOff>0</xdr:rowOff>
    </xdr:to>
    <xdr:sp macro="" textlink="">
      <xdr:nvSpPr>
        <xdr:cNvPr id="38" name="AutoShape 90">
          <a:extLst>
            <a:ext uri="{FF2B5EF4-FFF2-40B4-BE49-F238E27FC236}">
              <a16:creationId xmlns:a16="http://schemas.microsoft.com/office/drawing/2014/main" id="{85805B67-CB7B-4A29-8695-F65ABF64A34A}"/>
            </a:ext>
          </a:extLst>
        </xdr:cNvPr>
        <xdr:cNvSpPr>
          <a:spLocks noChangeArrowheads="1"/>
        </xdr:cNvSpPr>
      </xdr:nvSpPr>
      <xdr:spPr bwMode="auto">
        <a:xfrm>
          <a:off x="3457575" y="78390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0</xdr:rowOff>
    </xdr:from>
    <xdr:to>
      <xdr:col>16</xdr:col>
      <xdr:colOff>9525</xdr:colOff>
      <xdr:row>36</xdr:row>
      <xdr:rowOff>0</xdr:rowOff>
    </xdr:to>
    <xdr:sp macro="" textlink="">
      <xdr:nvSpPr>
        <xdr:cNvPr id="39" name="AutoShape 91">
          <a:extLst>
            <a:ext uri="{FF2B5EF4-FFF2-40B4-BE49-F238E27FC236}">
              <a16:creationId xmlns:a16="http://schemas.microsoft.com/office/drawing/2014/main" id="{2EF81E53-B57D-488F-AA5A-2466163A42C2}"/>
            </a:ext>
          </a:extLst>
        </xdr:cNvPr>
        <xdr:cNvSpPr>
          <a:spLocks noChangeArrowheads="1"/>
        </xdr:cNvSpPr>
      </xdr:nvSpPr>
      <xdr:spPr bwMode="auto">
        <a:xfrm>
          <a:off x="5143500" y="78390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</xdr:col>
      <xdr:colOff>0</xdr:colOff>
      <xdr:row>35</xdr:row>
      <xdr:rowOff>0</xdr:rowOff>
    </xdr:from>
    <xdr:to>
      <xdr:col>20</xdr:col>
      <xdr:colOff>9525</xdr:colOff>
      <xdr:row>36</xdr:row>
      <xdr:rowOff>0</xdr:rowOff>
    </xdr:to>
    <xdr:sp macro="" textlink="">
      <xdr:nvSpPr>
        <xdr:cNvPr id="40" name="AutoShape 92">
          <a:extLst>
            <a:ext uri="{FF2B5EF4-FFF2-40B4-BE49-F238E27FC236}">
              <a16:creationId xmlns:a16="http://schemas.microsoft.com/office/drawing/2014/main" id="{E356275C-4AB5-4E06-8D6B-CBC6F9383E8D}"/>
            </a:ext>
          </a:extLst>
        </xdr:cNvPr>
        <xdr:cNvSpPr>
          <a:spLocks noChangeArrowheads="1"/>
        </xdr:cNvSpPr>
      </xdr:nvSpPr>
      <xdr:spPr bwMode="auto">
        <a:xfrm>
          <a:off x="6829425" y="78390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35</xdr:row>
      <xdr:rowOff>0</xdr:rowOff>
    </xdr:from>
    <xdr:to>
      <xdr:col>24</xdr:col>
      <xdr:colOff>9525</xdr:colOff>
      <xdr:row>36</xdr:row>
      <xdr:rowOff>0</xdr:rowOff>
    </xdr:to>
    <xdr:sp macro="" textlink="">
      <xdr:nvSpPr>
        <xdr:cNvPr id="41" name="AutoShape 93">
          <a:extLst>
            <a:ext uri="{FF2B5EF4-FFF2-40B4-BE49-F238E27FC236}">
              <a16:creationId xmlns:a16="http://schemas.microsoft.com/office/drawing/2014/main" id="{6B17BE00-0C16-4A90-999D-D3FC075BE5C7}"/>
            </a:ext>
          </a:extLst>
        </xdr:cNvPr>
        <xdr:cNvSpPr>
          <a:spLocks noChangeArrowheads="1"/>
        </xdr:cNvSpPr>
      </xdr:nvSpPr>
      <xdr:spPr bwMode="auto">
        <a:xfrm>
          <a:off x="8515350" y="78390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\dfs-fi07\Users\e.boisson\Desktop\Calendrie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suel"/>
      <sheetName val="trimestriel"/>
      <sheetName val="semestriel"/>
      <sheetName val="annuel"/>
    </sheetNames>
    <sheetDataSet>
      <sheetData sheetId="0">
        <row r="3">
          <cell r="L3">
            <v>42370</v>
          </cell>
        </row>
        <row r="4">
          <cell r="L4">
            <v>42456</v>
          </cell>
        </row>
        <row r="5">
          <cell r="L5">
            <v>42457</v>
          </cell>
        </row>
        <row r="6">
          <cell r="L6">
            <v>42491</v>
          </cell>
        </row>
        <row r="7">
          <cell r="L7">
            <v>42498</v>
          </cell>
        </row>
        <row r="8">
          <cell r="L8">
            <v>42495</v>
          </cell>
        </row>
        <row r="9">
          <cell r="L9">
            <v>42505</v>
          </cell>
        </row>
        <row r="10">
          <cell r="L10">
            <v>42506</v>
          </cell>
        </row>
        <row r="11">
          <cell r="L11">
            <v>42565</v>
          </cell>
        </row>
        <row r="12">
          <cell r="L12">
            <v>42597</v>
          </cell>
        </row>
        <row r="13">
          <cell r="L13">
            <v>42675</v>
          </cell>
        </row>
        <row r="14">
          <cell r="L14">
            <v>42685</v>
          </cell>
        </row>
        <row r="15">
          <cell r="L15">
            <v>42729</v>
          </cell>
        </row>
      </sheetData>
      <sheetData sheetId="1" refreshError="1"/>
      <sheetData sheetId="2" refreshError="1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1C3CAC7-7564-486F-837E-D2578A605EA0}" name="Tableau1" displayName="Tableau1" ref="B2:F11" totalsRowShown="0" headerRowDxfId="18" dataDxfId="17">
  <autoFilter ref="B2:F11" xr:uid="{71C3CAC7-7564-486F-837E-D2578A605EA0}"/>
  <tableColumns count="5">
    <tableColumn id="1" xr3:uid="{6320A748-A4BE-4D64-A89A-F3016A69F060}" name="Fichier" dataDxfId="16"/>
    <tableColumn id="2" xr3:uid="{B16A4FA0-6A35-40B5-B072-7C2BDDA7BDE0}" name="Outil" dataDxfId="15"/>
    <tableColumn id="3" xr3:uid="{CD9221F7-4588-4C2A-982C-0827B6205718}" name="Nom report" dataDxfId="14"/>
    <tableColumn id="4" xr3:uid="{AC324CD0-5C1B-4D6C-898D-F7954DEC8B70}" name="Colonne1" dataDxfId="13"/>
    <tableColumn id="5" xr3:uid="{A907427F-1BFA-4D49-A04E-D6B8435026FE}" name="Colonne2" dataDxfId="1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6799160-0825-4F23-AB4A-50BE3352631C}" name="Tabel3" displayName="Tabel3" ref="A1:B110" totalsRowShown="0">
  <autoFilter ref="A1:B110" xr:uid="{BD8C1882-54C8-4FD1-AAFA-B25A62EBC265}"/>
  <sortState xmlns:xlrd2="http://schemas.microsoft.com/office/spreadsheetml/2017/richdata2" ref="A2:B60">
    <sortCondition ref="A1:A58"/>
  </sortState>
  <tableColumns count="2">
    <tableColumn id="1" xr3:uid="{723AAC7C-5735-4F24-88FE-76CE8092D60E}" name="Collaborateur"/>
    <tableColumn id="2" xr3:uid="{3A9256A0-7866-4667-B53B-263E4959DD85}" name="Sup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486867A-3E26-4735-971E-AA3452C3C153}" name="Tableau2" displayName="Tableau2" ref="A1:B139" totalsRowShown="0">
  <autoFilter ref="A1:B139" xr:uid="{C486867A-3E26-4735-971E-AA3452C3C153}"/>
  <tableColumns count="2">
    <tableColumn id="1" xr3:uid="{5E275B6A-1746-47E6-B2C9-D8126F278292}" name="Date" dataDxfId="11">
      <calculatedColumnFormula>WORKDAY(A1,1,Calendrier!Fériés)</calculatedColumnFormula>
    </tableColumn>
    <tableColumn id="2" xr3:uid="{700640A6-E384-4431-B281-9948EECE5EF8}" name="Sup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DE5BBDD-9976-47FB-80A5-C0438342F16C}" name="Tabel4" displayName="Tabel4" ref="A1:B4100" totalsRowShown="0">
  <autoFilter ref="A1:B4100" xr:uid="{4C1C00C7-7920-4BB1-8A49-F2B3ED2A19E3}"/>
  <tableColumns count="2">
    <tableColumn id="1" xr3:uid="{E822182A-31FD-429E-A337-4C819FF712A6}" name="Nom"/>
    <tableColumn id="2" xr3:uid="{BF6BB818-5B88-4E67-8EEB-42FE3F240A09}" name="Date" dataDxfId="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4C2FA7-9B13-4ABE-8904-CE6415295F9D}" name="Tableau8" displayName="Tableau8" ref="A1:G39" totalsRowShown="0">
  <autoFilter ref="A1:G39" xr:uid="{454C2FA7-9B13-4ABE-8904-CE6415295F9D}"/>
  <tableColumns count="7">
    <tableColumn id="1" xr3:uid="{7C96CDDA-2057-4F7B-9E4E-6D92D5D98753}" name="Nom Prénom pour exploit"/>
    <tableColumn id="2" xr3:uid="{D9D1EC40-9BE9-4587-9E34-1856C9E8F8C1}" name="Date début" dataDxfId="10"/>
    <tableColumn id="3" xr3:uid="{11B4856C-3468-4166-9C04-D0B3DC386CE7}" name="Date fin" dataDxfId="9"/>
    <tableColumn id="4" xr3:uid="{ED071C31-643A-40A2-B328-449E31C05320}" name="Date début OTO" dataDxfId="8"/>
    <tableColumn id="5" xr3:uid="{9624E438-FA17-482C-8C3E-81B0153216CC}" name="Date du dernier OTO" dataDxfId="7"/>
    <tableColumn id="6" xr3:uid="{E8334ABE-5CC2-4691-BEEB-A1AFB370A863}" name="Date minimum du prochain OTO" dataDxfId="6">
      <calculatedColumnFormula>IF(Tableau8[[#This Row],[Date du dernier OTO]]="",TODAY(),E2)</calculatedColumnFormula>
    </tableColumn>
    <tableColumn id="7" xr3:uid="{704F4073-7764-483D-A407-31FDA5B500CF}" name="sup" dataDxfId="0">
      <calculatedColumnFormula>_xlfn.XLOOKUP(Tableau8[[#This Row],[Nom Prénom pour exploit]],Tabel3[Collaborateur],Tabel3[Sup],"?",0)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9F5E1-500D-4FB4-AB71-C290549EB018}">
  <sheetPr codeName="Feuil3">
    <tabColor theme="0"/>
  </sheetPr>
  <dimension ref="A1:L21"/>
  <sheetViews>
    <sheetView workbookViewId="0">
      <selection activeCell="I33" sqref="I33"/>
    </sheetView>
  </sheetViews>
  <sheetFormatPr defaultColWidth="11.42578125" defaultRowHeight="15" x14ac:dyDescent="0.25"/>
  <cols>
    <col min="1" max="1" width="11.42578125" style="1"/>
    <col min="2" max="2" width="26" style="1" customWidth="1"/>
    <col min="3" max="3" width="7.7109375" style="1" bestFit="1" customWidth="1"/>
    <col min="4" max="4" width="61.28515625" style="1" customWidth="1"/>
    <col min="5" max="5" width="23.5703125" style="1" customWidth="1"/>
    <col min="6" max="16384" width="11.42578125" style="1"/>
  </cols>
  <sheetData>
    <row r="1" spans="1:12" ht="24" x14ac:dyDescent="0.4">
      <c r="A1" s="36" t="s">
        <v>72</v>
      </c>
      <c r="K1" s="36" t="s">
        <v>73</v>
      </c>
    </row>
    <row r="2" spans="1:12" x14ac:dyDescent="0.25">
      <c r="B2" s="1" t="s">
        <v>74</v>
      </c>
      <c r="C2" s="1" t="s">
        <v>75</v>
      </c>
      <c r="D2" s="1" t="s">
        <v>76</v>
      </c>
      <c r="E2" s="1" t="s">
        <v>0</v>
      </c>
      <c r="F2" s="1" t="s">
        <v>77</v>
      </c>
      <c r="L2" s="1" t="s">
        <v>78</v>
      </c>
    </row>
    <row r="3" spans="1:12" x14ac:dyDescent="0.25">
      <c r="B3" s="1" t="s">
        <v>84</v>
      </c>
      <c r="C3" s="1" t="s">
        <v>80</v>
      </c>
      <c r="D3" s="1" t="s">
        <v>85</v>
      </c>
      <c r="E3" s="1" t="s">
        <v>82</v>
      </c>
    </row>
    <row r="4" spans="1:12" x14ac:dyDescent="0.25">
      <c r="B4" s="1" t="s">
        <v>98</v>
      </c>
      <c r="C4" s="1" t="s">
        <v>87</v>
      </c>
      <c r="D4" s="1" t="s">
        <v>99</v>
      </c>
      <c r="E4" s="1" t="s">
        <v>100</v>
      </c>
    </row>
    <row r="5" spans="1:12" x14ac:dyDescent="0.25">
      <c r="B5" s="1" t="s">
        <v>79</v>
      </c>
      <c r="C5" s="1" t="s">
        <v>80</v>
      </c>
      <c r="D5" s="1" t="s">
        <v>81</v>
      </c>
      <c r="E5" s="1" t="s">
        <v>82</v>
      </c>
      <c r="F5" s="1" t="s">
        <v>83</v>
      </c>
    </row>
    <row r="6" spans="1:12" x14ac:dyDescent="0.25">
      <c r="B6" s="1" t="s">
        <v>86</v>
      </c>
      <c r="C6" s="1" t="s">
        <v>87</v>
      </c>
      <c r="D6" s="1" t="s">
        <v>88</v>
      </c>
      <c r="E6" s="1" t="s">
        <v>89</v>
      </c>
    </row>
    <row r="7" spans="1:12" x14ac:dyDescent="0.25">
      <c r="B7" s="1" t="s">
        <v>90</v>
      </c>
      <c r="C7" s="1" t="s">
        <v>87</v>
      </c>
      <c r="D7" s="1" t="s">
        <v>91</v>
      </c>
      <c r="E7" s="1" t="s">
        <v>89</v>
      </c>
    </row>
    <row r="8" spans="1:12" x14ac:dyDescent="0.25">
      <c r="B8" s="1" t="s">
        <v>96</v>
      </c>
      <c r="C8" s="1" t="s">
        <v>97</v>
      </c>
    </row>
    <row r="9" spans="1:12" x14ac:dyDescent="0.25">
      <c r="B9" s="1" t="s">
        <v>102</v>
      </c>
      <c r="C9" s="1" t="s">
        <v>97</v>
      </c>
    </row>
    <row r="10" spans="1:12" x14ac:dyDescent="0.25">
      <c r="B10" s="1" t="s">
        <v>101</v>
      </c>
      <c r="C10" s="1" t="s">
        <v>97</v>
      </c>
    </row>
    <row r="11" spans="1:12" x14ac:dyDescent="0.25">
      <c r="B11" s="1" t="s">
        <v>103</v>
      </c>
      <c r="C11" s="1" t="s">
        <v>97</v>
      </c>
    </row>
    <row r="13" spans="1:12" ht="24" x14ac:dyDescent="0.4">
      <c r="A13" s="36" t="s">
        <v>92</v>
      </c>
    </row>
    <row r="14" spans="1:12" x14ac:dyDescent="0.25">
      <c r="B14" s="1" t="s">
        <v>93</v>
      </c>
    </row>
    <row r="15" spans="1:12" x14ac:dyDescent="0.25">
      <c r="B15" s="1" t="s">
        <v>104</v>
      </c>
    </row>
    <row r="18" spans="1:4" ht="24" x14ac:dyDescent="0.4">
      <c r="A18" s="36" t="s">
        <v>94</v>
      </c>
    </row>
    <row r="21" spans="1:4" ht="30" x14ac:dyDescent="0.25">
      <c r="D21" s="37" t="s">
        <v>95</v>
      </c>
    </row>
  </sheetData>
  <phoneticPr fontId="9" type="noConversion"/>
  <pageMargins left="0.7" right="0.7" top="0.75" bottom="0.75" header="0.3" footer="0.3"/>
  <headerFooter>
    <oddFooter>&amp;L_x000D_&amp;1#&amp;"Calibri"&amp;8&amp;K000000 LIMITED SHARING</oddFoot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3" name="Button 5">
              <controlPr defaultSize="0" print="0" autoFill="0" autoPict="0" macro="[0]!Création_Absences_Effectifs_ligne_vide">
                <anchor moveWithCells="1" sizeWithCells="1">
                  <from>
                    <xdr:col>1</xdr:col>
                    <xdr:colOff>0</xdr:colOff>
                    <xdr:row>19</xdr:row>
                    <xdr:rowOff>9525</xdr:rowOff>
                  </from>
                  <to>
                    <xdr:col>2</xdr:col>
                    <xdr:colOff>342900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4" name="Button 6">
              <controlPr defaultSize="0" print="0" autoFill="0" autoPict="0" macro="[0]!TransformerTableau">
                <anchor moveWithCells="1" sizeWithCells="1">
                  <from>
                    <xdr:col>1</xdr:col>
                    <xdr:colOff>28575</xdr:colOff>
                    <xdr:row>23</xdr:row>
                    <xdr:rowOff>114300</xdr:rowOff>
                  </from>
                  <to>
                    <xdr:col>2</xdr:col>
                    <xdr:colOff>352425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5" name="Button 7">
              <controlPr defaultSize="0" print="0" autoFill="0" autoPict="0" macro="[0]!GenererGroupesAffectation">
                <anchor moveWithCells="1" sizeWithCells="1">
                  <from>
                    <xdr:col>1</xdr:col>
                    <xdr:colOff>57150</xdr:colOff>
                    <xdr:row>33</xdr:row>
                    <xdr:rowOff>95250</xdr:rowOff>
                  </from>
                  <to>
                    <xdr:col>2</xdr:col>
                    <xdr:colOff>352425</xdr:colOff>
                    <xdr:row>37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6" name="Button 8">
              <controlPr defaultSize="0" print="0" autoFill="0" autoPict="0" macro="[0]!Date_Analyse_Contrat">
                <anchor moveWithCells="1" sizeWithCells="1">
                  <from>
                    <xdr:col>1</xdr:col>
                    <xdr:colOff>66675</xdr:colOff>
                    <xdr:row>29</xdr:row>
                    <xdr:rowOff>9525</xdr:rowOff>
                  </from>
                  <to>
                    <xdr:col>2</xdr:col>
                    <xdr:colOff>333375</xdr:colOff>
                    <xdr:row>32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C1882-54C8-4FD1-AAFA-B25A62EBC265}">
  <sheetPr codeName="Feuil1">
    <tabColor rgb="FFFFFF00"/>
  </sheetPr>
  <dimension ref="A1:B110"/>
  <sheetViews>
    <sheetView topLeftCell="A100" workbookViewId="0">
      <selection sqref="A1:B110"/>
    </sheetView>
  </sheetViews>
  <sheetFormatPr defaultColWidth="11.42578125" defaultRowHeight="15" x14ac:dyDescent="0.25"/>
  <cols>
    <col min="1" max="1" width="36.42578125" bestFit="1" customWidth="1"/>
    <col min="2" max="2" width="27.85546875" customWidth="1"/>
  </cols>
  <sheetData>
    <row r="1" spans="1:2" x14ac:dyDescent="0.25">
      <c r="A1" t="s">
        <v>4</v>
      </c>
      <c r="B1" t="s">
        <v>3</v>
      </c>
    </row>
    <row r="2" spans="1:2" x14ac:dyDescent="0.25">
      <c r="A2" t="s">
        <v>21</v>
      </c>
      <c r="B2" t="s">
        <v>117</v>
      </c>
    </row>
    <row r="3" spans="1:2" x14ac:dyDescent="0.25">
      <c r="A3" t="s">
        <v>43</v>
      </c>
      <c r="B3" t="s">
        <v>118</v>
      </c>
    </row>
    <row r="4" spans="1:2" x14ac:dyDescent="0.25">
      <c r="A4" t="s">
        <v>34</v>
      </c>
      <c r="B4" t="s">
        <v>119</v>
      </c>
    </row>
    <row r="5" spans="1:2" x14ac:dyDescent="0.25">
      <c r="A5" t="s">
        <v>56</v>
      </c>
      <c r="B5" t="s">
        <v>117</v>
      </c>
    </row>
    <row r="6" spans="1:2" x14ac:dyDescent="0.25">
      <c r="A6" t="s">
        <v>37</v>
      </c>
      <c r="B6" t="s">
        <v>118</v>
      </c>
    </row>
    <row r="7" spans="1:2" x14ac:dyDescent="0.25">
      <c r="A7" t="s">
        <v>158</v>
      </c>
      <c r="B7" t="s">
        <v>119</v>
      </c>
    </row>
    <row r="8" spans="1:2" x14ac:dyDescent="0.25">
      <c r="A8" t="s">
        <v>54</v>
      </c>
      <c r="B8" t="s">
        <v>120</v>
      </c>
    </row>
    <row r="9" spans="1:2" x14ac:dyDescent="0.25">
      <c r="A9" t="s">
        <v>142</v>
      </c>
      <c r="B9" t="s">
        <v>120</v>
      </c>
    </row>
    <row r="10" spans="1:2" x14ac:dyDescent="0.25">
      <c r="A10" t="s">
        <v>134</v>
      </c>
      <c r="B10" t="s">
        <v>118</v>
      </c>
    </row>
    <row r="11" spans="1:2" x14ac:dyDescent="0.25">
      <c r="A11" t="s">
        <v>9</v>
      </c>
      <c r="B11" t="s">
        <v>120</v>
      </c>
    </row>
    <row r="12" spans="1:2" x14ac:dyDescent="0.25">
      <c r="A12" t="s">
        <v>152</v>
      </c>
      <c r="B12" t="s">
        <v>120</v>
      </c>
    </row>
    <row r="13" spans="1:2" x14ac:dyDescent="0.25">
      <c r="A13" t="s">
        <v>39</v>
      </c>
      <c r="B13" t="s">
        <v>119</v>
      </c>
    </row>
    <row r="14" spans="1:2" x14ac:dyDescent="0.25">
      <c r="A14" t="s">
        <v>113</v>
      </c>
      <c r="B14" t="s">
        <v>119</v>
      </c>
    </row>
    <row r="15" spans="1:2" x14ac:dyDescent="0.25">
      <c r="A15" t="s">
        <v>10</v>
      </c>
      <c r="B15" t="s">
        <v>118</v>
      </c>
    </row>
    <row r="16" spans="1:2" x14ac:dyDescent="0.25">
      <c r="A16" t="s">
        <v>12</v>
      </c>
      <c r="B16" t="s">
        <v>118</v>
      </c>
    </row>
    <row r="17" spans="1:2" x14ac:dyDescent="0.25">
      <c r="A17" t="s">
        <v>58</v>
      </c>
      <c r="B17" t="s">
        <v>120</v>
      </c>
    </row>
    <row r="18" spans="1:2" x14ac:dyDescent="0.25">
      <c r="A18" t="s">
        <v>59</v>
      </c>
      <c r="B18" t="s">
        <v>118</v>
      </c>
    </row>
    <row r="19" spans="1:2" x14ac:dyDescent="0.25">
      <c r="A19" t="s">
        <v>53</v>
      </c>
      <c r="B19" t="s">
        <v>118</v>
      </c>
    </row>
    <row r="20" spans="1:2" x14ac:dyDescent="0.25">
      <c r="A20" t="s">
        <v>48</v>
      </c>
      <c r="B20" t="s">
        <v>119</v>
      </c>
    </row>
    <row r="21" spans="1:2" x14ac:dyDescent="0.25">
      <c r="A21" t="s">
        <v>46</v>
      </c>
      <c r="B21" t="s">
        <v>117</v>
      </c>
    </row>
    <row r="22" spans="1:2" x14ac:dyDescent="0.25">
      <c r="A22" t="s">
        <v>63</v>
      </c>
      <c r="B22" t="s">
        <v>118</v>
      </c>
    </row>
    <row r="23" spans="1:2" x14ac:dyDescent="0.25">
      <c r="A23" t="s">
        <v>23</v>
      </c>
      <c r="B23" t="s">
        <v>119</v>
      </c>
    </row>
    <row r="24" spans="1:2" x14ac:dyDescent="0.25">
      <c r="A24" t="s">
        <v>36</v>
      </c>
      <c r="B24" t="s">
        <v>118</v>
      </c>
    </row>
    <row r="25" spans="1:2" x14ac:dyDescent="0.25">
      <c r="A25" t="s">
        <v>147</v>
      </c>
      <c r="B25" t="s">
        <v>118</v>
      </c>
    </row>
    <row r="26" spans="1:2" x14ac:dyDescent="0.25">
      <c r="A26" t="s">
        <v>151</v>
      </c>
      <c r="B26" t="s">
        <v>117</v>
      </c>
    </row>
    <row r="27" spans="1:2" x14ac:dyDescent="0.25">
      <c r="A27" t="s">
        <v>22</v>
      </c>
      <c r="B27" t="s">
        <v>118</v>
      </c>
    </row>
    <row r="28" spans="1:2" x14ac:dyDescent="0.25">
      <c r="A28" t="s">
        <v>35</v>
      </c>
      <c r="B28" t="s">
        <v>117</v>
      </c>
    </row>
    <row r="29" spans="1:2" x14ac:dyDescent="0.25">
      <c r="A29" t="s">
        <v>40</v>
      </c>
      <c r="B29" t="s">
        <v>120</v>
      </c>
    </row>
    <row r="30" spans="1:2" x14ac:dyDescent="0.25">
      <c r="A30" t="s">
        <v>125</v>
      </c>
      <c r="B30" t="s">
        <v>120</v>
      </c>
    </row>
    <row r="31" spans="1:2" x14ac:dyDescent="0.25">
      <c r="A31" t="s">
        <v>131</v>
      </c>
      <c r="B31" t="s">
        <v>120</v>
      </c>
    </row>
    <row r="32" spans="1:2" x14ac:dyDescent="0.25">
      <c r="A32" t="s">
        <v>139</v>
      </c>
      <c r="B32" t="s">
        <v>118</v>
      </c>
    </row>
    <row r="33" spans="1:2" x14ac:dyDescent="0.25">
      <c r="A33" t="s">
        <v>28</v>
      </c>
      <c r="B33" t="s">
        <v>120</v>
      </c>
    </row>
    <row r="34" spans="1:2" x14ac:dyDescent="0.25">
      <c r="A34" t="s">
        <v>124</v>
      </c>
      <c r="B34" t="s">
        <v>120</v>
      </c>
    </row>
    <row r="35" spans="1:2" x14ac:dyDescent="0.25">
      <c r="A35" t="s">
        <v>70</v>
      </c>
      <c r="B35" t="s">
        <v>117</v>
      </c>
    </row>
    <row r="36" spans="1:2" x14ac:dyDescent="0.25">
      <c r="A36" t="s">
        <v>55</v>
      </c>
      <c r="B36" t="s">
        <v>120</v>
      </c>
    </row>
    <row r="37" spans="1:2" x14ac:dyDescent="0.25">
      <c r="A37" t="s">
        <v>135</v>
      </c>
      <c r="B37" t="s">
        <v>120</v>
      </c>
    </row>
    <row r="38" spans="1:2" x14ac:dyDescent="0.25">
      <c r="A38" t="s">
        <v>50</v>
      </c>
      <c r="B38" t="s">
        <v>118</v>
      </c>
    </row>
    <row r="39" spans="1:2" x14ac:dyDescent="0.25">
      <c r="A39" t="s">
        <v>141</v>
      </c>
      <c r="B39" t="s">
        <v>117</v>
      </c>
    </row>
    <row r="40" spans="1:2" x14ac:dyDescent="0.25">
      <c r="A40" t="s">
        <v>52</v>
      </c>
      <c r="B40" t="s">
        <v>117</v>
      </c>
    </row>
    <row r="41" spans="1:2" x14ac:dyDescent="0.25">
      <c r="A41" t="s">
        <v>146</v>
      </c>
      <c r="B41" t="s">
        <v>119</v>
      </c>
    </row>
    <row r="42" spans="1:2" x14ac:dyDescent="0.25">
      <c r="A42" t="s">
        <v>25</v>
      </c>
      <c r="B42" t="s">
        <v>118</v>
      </c>
    </row>
    <row r="43" spans="1:2" x14ac:dyDescent="0.25">
      <c r="A43" t="s">
        <v>42</v>
      </c>
      <c r="B43" t="s">
        <v>117</v>
      </c>
    </row>
    <row r="44" spans="1:2" x14ac:dyDescent="0.25">
      <c r="A44" t="s">
        <v>133</v>
      </c>
      <c r="B44" t="s">
        <v>117</v>
      </c>
    </row>
    <row r="45" spans="1:2" x14ac:dyDescent="0.25">
      <c r="A45" t="s">
        <v>130</v>
      </c>
      <c r="B45" t="s">
        <v>117</v>
      </c>
    </row>
    <row r="46" spans="1:2" x14ac:dyDescent="0.25">
      <c r="A46" t="s">
        <v>140</v>
      </c>
      <c r="B46" t="s">
        <v>117</v>
      </c>
    </row>
    <row r="47" spans="1:2" x14ac:dyDescent="0.25">
      <c r="A47" t="s">
        <v>19</v>
      </c>
      <c r="B47" t="s">
        <v>120</v>
      </c>
    </row>
    <row r="48" spans="1:2" x14ac:dyDescent="0.25">
      <c r="A48" t="s">
        <v>26</v>
      </c>
      <c r="B48" t="s">
        <v>117</v>
      </c>
    </row>
    <row r="49" spans="1:2" x14ac:dyDescent="0.25">
      <c r="A49" t="s">
        <v>66</v>
      </c>
      <c r="B49" t="s">
        <v>117</v>
      </c>
    </row>
    <row r="50" spans="1:2" x14ac:dyDescent="0.25">
      <c r="A50" t="s">
        <v>144</v>
      </c>
      <c r="B50" t="s">
        <v>120</v>
      </c>
    </row>
    <row r="51" spans="1:2" x14ac:dyDescent="0.25">
      <c r="A51" t="s">
        <v>60</v>
      </c>
      <c r="B51" t="s">
        <v>120</v>
      </c>
    </row>
    <row r="52" spans="1:2" x14ac:dyDescent="0.25">
      <c r="A52" t="s">
        <v>17</v>
      </c>
      <c r="B52" t="s">
        <v>117</v>
      </c>
    </row>
    <row r="53" spans="1:2" x14ac:dyDescent="0.25">
      <c r="A53" t="s">
        <v>153</v>
      </c>
      <c r="B53" t="s">
        <v>117</v>
      </c>
    </row>
    <row r="54" spans="1:2" x14ac:dyDescent="0.25">
      <c r="A54" t="s">
        <v>32</v>
      </c>
      <c r="B54" t="s">
        <v>117</v>
      </c>
    </row>
    <row r="55" spans="1:2" x14ac:dyDescent="0.25">
      <c r="A55" t="s">
        <v>126</v>
      </c>
      <c r="B55" t="s">
        <v>119</v>
      </c>
    </row>
    <row r="56" spans="1:2" x14ac:dyDescent="0.25">
      <c r="A56" t="s">
        <v>20</v>
      </c>
      <c r="B56" t="s">
        <v>119</v>
      </c>
    </row>
    <row r="57" spans="1:2" x14ac:dyDescent="0.25">
      <c r="A57" t="s">
        <v>18</v>
      </c>
      <c r="B57" t="s">
        <v>119</v>
      </c>
    </row>
    <row r="58" spans="1:2" x14ac:dyDescent="0.25">
      <c r="A58" t="s">
        <v>24</v>
      </c>
      <c r="B58" t="s">
        <v>117</v>
      </c>
    </row>
    <row r="59" spans="1:2" x14ac:dyDescent="0.25">
      <c r="A59" t="s">
        <v>143</v>
      </c>
      <c r="B59" t="s">
        <v>119</v>
      </c>
    </row>
    <row r="60" spans="1:2" x14ac:dyDescent="0.25">
      <c r="A60" t="s">
        <v>57</v>
      </c>
      <c r="B60" t="s">
        <v>119</v>
      </c>
    </row>
    <row r="61" spans="1:2" x14ac:dyDescent="0.25">
      <c r="A61" t="s">
        <v>8</v>
      </c>
      <c r="B61" t="s">
        <v>119</v>
      </c>
    </row>
    <row r="62" spans="1:2" x14ac:dyDescent="0.25">
      <c r="A62" t="s">
        <v>129</v>
      </c>
      <c r="B62" t="s">
        <v>118</v>
      </c>
    </row>
    <row r="63" spans="1:2" x14ac:dyDescent="0.25">
      <c r="A63" t="s">
        <v>138</v>
      </c>
      <c r="B63" t="s">
        <v>117</v>
      </c>
    </row>
    <row r="64" spans="1:2" x14ac:dyDescent="0.25">
      <c r="A64" t="s">
        <v>145</v>
      </c>
      <c r="B64" t="s">
        <v>118</v>
      </c>
    </row>
    <row r="65" spans="1:2" x14ac:dyDescent="0.25">
      <c r="A65" t="s">
        <v>27</v>
      </c>
      <c r="B65" t="s">
        <v>119</v>
      </c>
    </row>
    <row r="66" spans="1:2" x14ac:dyDescent="0.25">
      <c r="A66" t="s">
        <v>136</v>
      </c>
      <c r="B66" t="s">
        <v>118</v>
      </c>
    </row>
    <row r="67" spans="1:2" x14ac:dyDescent="0.25">
      <c r="A67" t="s">
        <v>38</v>
      </c>
      <c r="B67" t="s">
        <v>117</v>
      </c>
    </row>
    <row r="68" spans="1:2" x14ac:dyDescent="0.25">
      <c r="A68" t="s">
        <v>156</v>
      </c>
      <c r="B68" t="s">
        <v>120</v>
      </c>
    </row>
    <row r="69" spans="1:2" x14ac:dyDescent="0.25">
      <c r="A69" t="s">
        <v>29</v>
      </c>
      <c r="B69" t="s">
        <v>119</v>
      </c>
    </row>
    <row r="70" spans="1:2" x14ac:dyDescent="0.25">
      <c r="A70" t="s">
        <v>157</v>
      </c>
      <c r="B70" t="s">
        <v>119</v>
      </c>
    </row>
    <row r="71" spans="1:2" x14ac:dyDescent="0.25">
      <c r="A71" t="s">
        <v>127</v>
      </c>
      <c r="B71" t="s">
        <v>118</v>
      </c>
    </row>
    <row r="72" spans="1:2" x14ac:dyDescent="0.25">
      <c r="A72" t="s">
        <v>122</v>
      </c>
      <c r="B72" t="s">
        <v>119</v>
      </c>
    </row>
    <row r="73" spans="1:2" x14ac:dyDescent="0.25">
      <c r="A73" t="s">
        <v>69</v>
      </c>
      <c r="B73" t="s">
        <v>119</v>
      </c>
    </row>
    <row r="74" spans="1:2" x14ac:dyDescent="0.25">
      <c r="A74" t="s">
        <v>47</v>
      </c>
      <c r="B74" t="s">
        <v>119</v>
      </c>
    </row>
    <row r="75" spans="1:2" x14ac:dyDescent="0.25">
      <c r="A75" t="s">
        <v>44</v>
      </c>
      <c r="B75" t="s">
        <v>119</v>
      </c>
    </row>
    <row r="76" spans="1:2" x14ac:dyDescent="0.25">
      <c r="A76" t="s">
        <v>49</v>
      </c>
      <c r="B76" t="s">
        <v>118</v>
      </c>
    </row>
    <row r="77" spans="1:2" x14ac:dyDescent="0.25">
      <c r="A77" t="s">
        <v>150</v>
      </c>
      <c r="B77" t="s">
        <v>118</v>
      </c>
    </row>
    <row r="78" spans="1:2" x14ac:dyDescent="0.25">
      <c r="A78" t="s">
        <v>45</v>
      </c>
      <c r="B78" t="s">
        <v>117</v>
      </c>
    </row>
    <row r="79" spans="1:2" x14ac:dyDescent="0.25">
      <c r="A79" t="s">
        <v>155</v>
      </c>
      <c r="B79" t="s">
        <v>117</v>
      </c>
    </row>
    <row r="80" spans="1:2" x14ac:dyDescent="0.25">
      <c r="A80" t="s">
        <v>11</v>
      </c>
      <c r="B80" t="s">
        <v>119</v>
      </c>
    </row>
    <row r="81" spans="1:2" x14ac:dyDescent="0.25">
      <c r="A81" t="s">
        <v>121</v>
      </c>
      <c r="B81" t="s">
        <v>119</v>
      </c>
    </row>
    <row r="82" spans="1:2" x14ac:dyDescent="0.25">
      <c r="A82" t="s">
        <v>128</v>
      </c>
      <c r="B82" t="s">
        <v>120</v>
      </c>
    </row>
    <row r="83" spans="1:2" x14ac:dyDescent="0.25">
      <c r="A83" t="s">
        <v>68</v>
      </c>
      <c r="B83" t="s">
        <v>120</v>
      </c>
    </row>
    <row r="84" spans="1:2" x14ac:dyDescent="0.25">
      <c r="A84" t="s">
        <v>13</v>
      </c>
      <c r="B84" t="s">
        <v>120</v>
      </c>
    </row>
    <row r="85" spans="1:2" x14ac:dyDescent="0.25">
      <c r="A85" t="s">
        <v>14</v>
      </c>
      <c r="B85" t="s">
        <v>118</v>
      </c>
    </row>
    <row r="86" spans="1:2" x14ac:dyDescent="0.25">
      <c r="A86" t="s">
        <v>15</v>
      </c>
      <c r="B86" t="s">
        <v>118</v>
      </c>
    </row>
    <row r="87" spans="1:2" x14ac:dyDescent="0.25">
      <c r="A87" t="s">
        <v>132</v>
      </c>
      <c r="B87" t="s">
        <v>119</v>
      </c>
    </row>
    <row r="88" spans="1:2" x14ac:dyDescent="0.25">
      <c r="A88" t="s">
        <v>41</v>
      </c>
      <c r="B88" t="s">
        <v>119</v>
      </c>
    </row>
    <row r="89" spans="1:2" x14ac:dyDescent="0.25">
      <c r="A89" t="s">
        <v>30</v>
      </c>
      <c r="B89" t="s">
        <v>118</v>
      </c>
    </row>
    <row r="90" spans="1:2" x14ac:dyDescent="0.25">
      <c r="A90" t="s">
        <v>148</v>
      </c>
      <c r="B90" t="s">
        <v>117</v>
      </c>
    </row>
    <row r="91" spans="1:2" x14ac:dyDescent="0.25">
      <c r="A91" t="s">
        <v>51</v>
      </c>
      <c r="B91" t="s">
        <v>120</v>
      </c>
    </row>
    <row r="92" spans="1:2" x14ac:dyDescent="0.25">
      <c r="A92" t="s">
        <v>137</v>
      </c>
      <c r="B92" t="s">
        <v>120</v>
      </c>
    </row>
    <row r="93" spans="1:2" x14ac:dyDescent="0.25">
      <c r="A93" t="s">
        <v>62</v>
      </c>
      <c r="B93" t="s">
        <v>120</v>
      </c>
    </row>
    <row r="94" spans="1:2" x14ac:dyDescent="0.25">
      <c r="A94" t="s">
        <v>65</v>
      </c>
      <c r="B94" t="s">
        <v>117</v>
      </c>
    </row>
    <row r="95" spans="1:2" x14ac:dyDescent="0.25">
      <c r="A95" t="s">
        <v>33</v>
      </c>
      <c r="B95" t="s">
        <v>120</v>
      </c>
    </row>
    <row r="96" spans="1:2" x14ac:dyDescent="0.25">
      <c r="A96" t="s">
        <v>31</v>
      </c>
      <c r="B96" t="s">
        <v>119</v>
      </c>
    </row>
    <row r="97" spans="1:2" x14ac:dyDescent="0.25">
      <c r="A97" t="s">
        <v>64</v>
      </c>
      <c r="B97" t="s">
        <v>117</v>
      </c>
    </row>
    <row r="98" spans="1:2" x14ac:dyDescent="0.25">
      <c r="A98" t="s">
        <v>16</v>
      </c>
      <c r="B98" t="s">
        <v>120</v>
      </c>
    </row>
    <row r="99" spans="1:2" x14ac:dyDescent="0.25">
      <c r="A99" t="s">
        <v>61</v>
      </c>
      <c r="B99" t="s">
        <v>120</v>
      </c>
    </row>
    <row r="100" spans="1:2" x14ac:dyDescent="0.25">
      <c r="A100" t="s">
        <v>67</v>
      </c>
      <c r="B100" t="s">
        <v>120</v>
      </c>
    </row>
    <row r="101" spans="1:2" x14ac:dyDescent="0.25">
      <c r="A101" t="s">
        <v>108</v>
      </c>
      <c r="B101" t="s">
        <v>119</v>
      </c>
    </row>
    <row r="102" spans="1:2" x14ac:dyDescent="0.25">
      <c r="A102" t="s">
        <v>109</v>
      </c>
      <c r="B102" t="s">
        <v>117</v>
      </c>
    </row>
    <row r="103" spans="1:2" x14ac:dyDescent="0.25">
      <c r="A103" t="s">
        <v>149</v>
      </c>
      <c r="B103" t="s">
        <v>119</v>
      </c>
    </row>
    <row r="104" spans="1:2" x14ac:dyDescent="0.25">
      <c r="A104" t="s">
        <v>110</v>
      </c>
      <c r="B104" t="s">
        <v>119</v>
      </c>
    </row>
    <row r="105" spans="1:2" x14ac:dyDescent="0.25">
      <c r="A105" t="s">
        <v>111</v>
      </c>
      <c r="B105" t="s">
        <v>119</v>
      </c>
    </row>
    <row r="106" spans="1:2" x14ac:dyDescent="0.25">
      <c r="A106" t="s">
        <v>154</v>
      </c>
      <c r="B106" t="s">
        <v>120</v>
      </c>
    </row>
    <row r="107" spans="1:2" x14ac:dyDescent="0.25">
      <c r="A107" t="s">
        <v>112</v>
      </c>
      <c r="B107" t="s">
        <v>120</v>
      </c>
    </row>
    <row r="108" spans="1:2" x14ac:dyDescent="0.25">
      <c r="A108" t="s">
        <v>114</v>
      </c>
      <c r="B108" t="s">
        <v>119</v>
      </c>
    </row>
    <row r="109" spans="1:2" x14ac:dyDescent="0.25">
      <c r="A109" t="s">
        <v>115</v>
      </c>
      <c r="B109" t="s">
        <v>117</v>
      </c>
    </row>
    <row r="110" spans="1:2" x14ac:dyDescent="0.25">
      <c r="A110" t="s">
        <v>116</v>
      </c>
      <c r="B110" t="s">
        <v>117</v>
      </c>
    </row>
  </sheetData>
  <pageMargins left="0.7" right="0.7" top="0.75" bottom="0.75" header="0.3" footer="0.3"/>
  <headerFooter>
    <oddFooter>&amp;L_x000D_&amp;1#&amp;"Calibri"&amp;8&amp;K000000 LIMITED SHARING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B3152-52E8-4BFA-9D6D-5B645CBCB3A4}">
  <sheetPr codeName="Feuil8">
    <tabColor theme="9"/>
  </sheetPr>
  <dimension ref="A1:B139"/>
  <sheetViews>
    <sheetView workbookViewId="0">
      <selection activeCell="G49" sqref="G49"/>
    </sheetView>
  </sheetViews>
  <sheetFormatPr defaultColWidth="11.42578125" defaultRowHeight="15" x14ac:dyDescent="0.25"/>
  <cols>
    <col min="2" max="2" width="24.28515625" customWidth="1"/>
  </cols>
  <sheetData>
    <row r="1" spans="1:2" x14ac:dyDescent="0.25">
      <c r="A1" t="s">
        <v>2</v>
      </c>
      <c r="B1" t="s">
        <v>3</v>
      </c>
    </row>
    <row r="2" spans="1:2" x14ac:dyDescent="0.25">
      <c r="A2" s="2">
        <v>45825</v>
      </c>
      <c r="B2" t="s">
        <v>117</v>
      </c>
    </row>
    <row r="3" spans="1:2" x14ac:dyDescent="0.25">
      <c r="A3" s="2">
        <f>WORKDAY(A2,1,Calendrier!Fériés)</f>
        <v>45826</v>
      </c>
      <c r="B3" t="s">
        <v>117</v>
      </c>
    </row>
    <row r="4" spans="1:2" x14ac:dyDescent="0.25">
      <c r="A4" s="2">
        <f>WORKDAY(A3,1,Calendrier!Fériés)</f>
        <v>45827</v>
      </c>
      <c r="B4" t="s">
        <v>117</v>
      </c>
    </row>
    <row r="5" spans="1:2" x14ac:dyDescent="0.25">
      <c r="A5" s="2">
        <f>WORKDAY(A4,1,Calendrier!Fériés)</f>
        <v>45828</v>
      </c>
      <c r="B5" t="s">
        <v>117</v>
      </c>
    </row>
    <row r="6" spans="1:2" x14ac:dyDescent="0.25">
      <c r="A6" s="2">
        <f>WORKDAY(A5,1,Calendrier!Fériés)</f>
        <v>45831</v>
      </c>
      <c r="B6" t="s">
        <v>118</v>
      </c>
    </row>
    <row r="7" spans="1:2" x14ac:dyDescent="0.25">
      <c r="A7" s="2">
        <f>WORKDAY(A6,1,Calendrier!Fériés)</f>
        <v>45832</v>
      </c>
      <c r="B7" t="s">
        <v>118</v>
      </c>
    </row>
    <row r="8" spans="1:2" x14ac:dyDescent="0.25">
      <c r="A8" s="2">
        <f>WORKDAY(A7,1,Calendrier!Fériés)</f>
        <v>45833</v>
      </c>
      <c r="B8" t="s">
        <v>118</v>
      </c>
    </row>
    <row r="9" spans="1:2" x14ac:dyDescent="0.25">
      <c r="A9" s="2">
        <f>WORKDAY(A8,1,Calendrier!Fériés)</f>
        <v>45834</v>
      </c>
      <c r="B9" t="s">
        <v>118</v>
      </c>
    </row>
    <row r="10" spans="1:2" x14ac:dyDescent="0.25">
      <c r="A10" s="2">
        <f>WORKDAY(A9,1,Calendrier!Fériés)</f>
        <v>45835</v>
      </c>
      <c r="B10" t="s">
        <v>118</v>
      </c>
    </row>
    <row r="11" spans="1:2" x14ac:dyDescent="0.25">
      <c r="A11" s="2">
        <f>WORKDAY(A10,1,Calendrier!Fériés)</f>
        <v>45838</v>
      </c>
      <c r="B11" t="s">
        <v>119</v>
      </c>
    </row>
    <row r="12" spans="1:2" x14ac:dyDescent="0.25">
      <c r="A12" s="2">
        <f>WORKDAY(A11,1,Calendrier!Fériés)</f>
        <v>45839</v>
      </c>
      <c r="B12" t="s">
        <v>119</v>
      </c>
    </row>
    <row r="13" spans="1:2" x14ac:dyDescent="0.25">
      <c r="A13" s="2">
        <f>WORKDAY(A12,1,Calendrier!Fériés)</f>
        <v>45840</v>
      </c>
      <c r="B13" t="s">
        <v>119</v>
      </c>
    </row>
    <row r="14" spans="1:2" x14ac:dyDescent="0.25">
      <c r="A14" s="2">
        <f>WORKDAY(A13,1,Calendrier!Fériés)</f>
        <v>45841</v>
      </c>
      <c r="B14" t="s">
        <v>119</v>
      </c>
    </row>
    <row r="15" spans="1:2" x14ac:dyDescent="0.25">
      <c r="A15" s="2">
        <f>WORKDAY(A14,1,Calendrier!Fériés)</f>
        <v>45842</v>
      </c>
      <c r="B15" t="s">
        <v>120</v>
      </c>
    </row>
    <row r="16" spans="1:2" x14ac:dyDescent="0.25">
      <c r="A16" s="2">
        <f>WORKDAY(A15,1,Calendrier!Fériés)</f>
        <v>45845</v>
      </c>
      <c r="B16" t="s">
        <v>119</v>
      </c>
    </row>
    <row r="17" spans="1:2" x14ac:dyDescent="0.25">
      <c r="A17" s="2">
        <f>WORKDAY(A16,1,Calendrier!Fériés)</f>
        <v>45846</v>
      </c>
      <c r="B17" t="s">
        <v>119</v>
      </c>
    </row>
    <row r="18" spans="1:2" x14ac:dyDescent="0.25">
      <c r="A18" s="2">
        <f>WORKDAY(A17,1,Calendrier!Fériés)</f>
        <v>45847</v>
      </c>
      <c r="B18" t="s">
        <v>119</v>
      </c>
    </row>
    <row r="19" spans="1:2" x14ac:dyDescent="0.25">
      <c r="A19" s="2">
        <f>WORKDAY(A18,1,Calendrier!Fériés)</f>
        <v>45848</v>
      </c>
      <c r="B19" t="s">
        <v>120</v>
      </c>
    </row>
    <row r="20" spans="1:2" x14ac:dyDescent="0.25">
      <c r="A20" s="2">
        <f>WORKDAY(A19,1,Calendrier!Fériés)</f>
        <v>45849</v>
      </c>
      <c r="B20" t="s">
        <v>120</v>
      </c>
    </row>
    <row r="21" spans="1:2" x14ac:dyDescent="0.25">
      <c r="A21" s="2">
        <f>WORKDAY(A20,1,Calendrier!Fériés)</f>
        <v>45853</v>
      </c>
      <c r="B21" t="s">
        <v>120</v>
      </c>
    </row>
    <row r="22" spans="1:2" x14ac:dyDescent="0.25">
      <c r="A22" s="2">
        <f>WORKDAY(A21,1,Calendrier!Fériés)</f>
        <v>45854</v>
      </c>
      <c r="B22" t="s">
        <v>120</v>
      </c>
    </row>
    <row r="23" spans="1:2" x14ac:dyDescent="0.25">
      <c r="A23" s="2">
        <f>WORKDAY(A22,1,Calendrier!Fériés)</f>
        <v>45855</v>
      </c>
      <c r="B23" t="s">
        <v>117</v>
      </c>
    </row>
    <row r="24" spans="1:2" x14ac:dyDescent="0.25">
      <c r="A24" s="2">
        <f>WORKDAY(A23,1,Calendrier!Fériés)</f>
        <v>45856</v>
      </c>
      <c r="B24" t="s">
        <v>117</v>
      </c>
    </row>
    <row r="25" spans="1:2" x14ac:dyDescent="0.25">
      <c r="A25" s="2">
        <f>WORKDAY(A24,1,Calendrier!Fériés)</f>
        <v>45859</v>
      </c>
      <c r="B25" t="s">
        <v>118</v>
      </c>
    </row>
    <row r="26" spans="1:2" x14ac:dyDescent="0.25">
      <c r="A26" s="2">
        <f>WORKDAY(A25,1,Calendrier!Fériés)</f>
        <v>45860</v>
      </c>
      <c r="B26" t="s">
        <v>118</v>
      </c>
    </row>
    <row r="27" spans="1:2" x14ac:dyDescent="0.25">
      <c r="A27" s="2">
        <f>WORKDAY(A26,1,Calendrier!Fériés)</f>
        <v>45861</v>
      </c>
      <c r="B27" t="s">
        <v>120</v>
      </c>
    </row>
    <row r="28" spans="1:2" x14ac:dyDescent="0.25">
      <c r="A28" s="2">
        <f>WORKDAY(A27,1,Calendrier!Fériés)</f>
        <v>45862</v>
      </c>
      <c r="B28" t="s">
        <v>119</v>
      </c>
    </row>
    <row r="29" spans="1:2" x14ac:dyDescent="0.25">
      <c r="A29" s="2">
        <f>WORKDAY(A28,1,Calendrier!Fériés)</f>
        <v>45863</v>
      </c>
      <c r="B29" t="s">
        <v>120</v>
      </c>
    </row>
    <row r="30" spans="1:2" x14ac:dyDescent="0.25">
      <c r="A30" s="2">
        <f>WORKDAY(A29,1,Calendrier!Fériés)</f>
        <v>45866</v>
      </c>
      <c r="B30" t="s">
        <v>117</v>
      </c>
    </row>
    <row r="31" spans="1:2" x14ac:dyDescent="0.25">
      <c r="A31" s="2">
        <f>WORKDAY(A30,1,Calendrier!Fériés)</f>
        <v>45867</v>
      </c>
      <c r="B31" t="s">
        <v>117</v>
      </c>
    </row>
    <row r="32" spans="1:2" x14ac:dyDescent="0.25">
      <c r="A32" s="2">
        <f>WORKDAY(A31,1,Calendrier!Fériés)</f>
        <v>45868</v>
      </c>
      <c r="B32" t="s">
        <v>117</v>
      </c>
    </row>
    <row r="33" spans="1:2" x14ac:dyDescent="0.25">
      <c r="A33" s="2">
        <f>WORKDAY(A32,1,Calendrier!Fériés)</f>
        <v>45869</v>
      </c>
      <c r="B33" t="s">
        <v>117</v>
      </c>
    </row>
    <row r="34" spans="1:2" x14ac:dyDescent="0.25">
      <c r="A34" s="2">
        <f>WORKDAY(A33,1,Calendrier!Fériés)</f>
        <v>45870</v>
      </c>
      <c r="B34" t="s">
        <v>117</v>
      </c>
    </row>
    <row r="35" spans="1:2" x14ac:dyDescent="0.25">
      <c r="A35" s="2">
        <f>WORKDAY(A34,1,Calendrier!Fériés)</f>
        <v>45873</v>
      </c>
      <c r="B35" t="s">
        <v>119</v>
      </c>
    </row>
    <row r="36" spans="1:2" x14ac:dyDescent="0.25">
      <c r="A36" s="2">
        <f>WORKDAY(A35,1,Calendrier!Fériés)</f>
        <v>45874</v>
      </c>
      <c r="B36" t="s">
        <v>119</v>
      </c>
    </row>
    <row r="37" spans="1:2" x14ac:dyDescent="0.25">
      <c r="A37" s="2">
        <f>WORKDAY(A36,1,Calendrier!Fériés)</f>
        <v>45875</v>
      </c>
      <c r="B37" t="s">
        <v>119</v>
      </c>
    </row>
    <row r="38" spans="1:2" x14ac:dyDescent="0.25">
      <c r="A38" s="2">
        <f>WORKDAY(A37,1,Calendrier!Fériés)</f>
        <v>45876</v>
      </c>
      <c r="B38" t="s">
        <v>119</v>
      </c>
    </row>
    <row r="39" spans="1:2" x14ac:dyDescent="0.25">
      <c r="A39" s="2">
        <f>WORKDAY(A38,1,Calendrier!Fériés)</f>
        <v>45877</v>
      </c>
      <c r="B39" t="s">
        <v>120</v>
      </c>
    </row>
    <row r="40" spans="1:2" x14ac:dyDescent="0.25">
      <c r="A40" s="2">
        <f>WORKDAY(A39,1,Calendrier!Fériés)</f>
        <v>45880</v>
      </c>
      <c r="B40" t="s">
        <v>120</v>
      </c>
    </row>
    <row r="41" spans="1:2" x14ac:dyDescent="0.25">
      <c r="A41" s="2">
        <f>WORKDAY(A40,1,Calendrier!Fériés)</f>
        <v>45881</v>
      </c>
      <c r="B41" t="s">
        <v>120</v>
      </c>
    </row>
    <row r="42" spans="1:2" x14ac:dyDescent="0.25">
      <c r="A42" s="2">
        <f>WORKDAY(A41,1,Calendrier!Fériés)</f>
        <v>45882</v>
      </c>
      <c r="B42" t="s">
        <v>120</v>
      </c>
    </row>
    <row r="43" spans="1:2" x14ac:dyDescent="0.25">
      <c r="A43" s="2">
        <f>WORKDAY(A42,1,Calendrier!Fériés)</f>
        <v>45883</v>
      </c>
      <c r="B43" t="s">
        <v>120</v>
      </c>
    </row>
    <row r="44" spans="1:2" x14ac:dyDescent="0.25">
      <c r="A44" s="2">
        <f>WORKDAY(A43,1,Calendrier!Fériés)</f>
        <v>45887</v>
      </c>
      <c r="B44" t="s">
        <v>118</v>
      </c>
    </row>
    <row r="45" spans="1:2" x14ac:dyDescent="0.25">
      <c r="A45" s="2">
        <f>WORKDAY(A44,1,Calendrier!Fériés)</f>
        <v>45888</v>
      </c>
      <c r="B45" t="s">
        <v>118</v>
      </c>
    </row>
    <row r="46" spans="1:2" x14ac:dyDescent="0.25">
      <c r="A46" s="2">
        <f>WORKDAY(A45,1,Calendrier!Fériés)</f>
        <v>45889</v>
      </c>
      <c r="B46" t="s">
        <v>118</v>
      </c>
    </row>
    <row r="47" spans="1:2" x14ac:dyDescent="0.25">
      <c r="A47" s="2">
        <f>WORKDAY(A46,1,Calendrier!Fériés)</f>
        <v>45890</v>
      </c>
      <c r="B47" t="s">
        <v>118</v>
      </c>
    </row>
    <row r="48" spans="1:2" x14ac:dyDescent="0.25">
      <c r="A48" s="2">
        <f>WORKDAY(A47,1,Calendrier!Fériés)</f>
        <v>45891</v>
      </c>
      <c r="B48" t="s">
        <v>118</v>
      </c>
    </row>
    <row r="49" spans="1:2" x14ac:dyDescent="0.25">
      <c r="A49" s="2">
        <f>WORKDAY(A48,1,Calendrier!Fériés)</f>
        <v>45894</v>
      </c>
      <c r="B49" t="s">
        <v>117</v>
      </c>
    </row>
    <row r="50" spans="1:2" x14ac:dyDescent="0.25">
      <c r="A50" s="2">
        <f>WORKDAY(A49,1,Calendrier!Fériés)</f>
        <v>45895</v>
      </c>
      <c r="B50" t="s">
        <v>117</v>
      </c>
    </row>
    <row r="51" spans="1:2" x14ac:dyDescent="0.25">
      <c r="A51" s="2">
        <f>WORKDAY(A50,1,Calendrier!Fériés)</f>
        <v>45896</v>
      </c>
      <c r="B51" t="s">
        <v>117</v>
      </c>
    </row>
    <row r="52" spans="1:2" x14ac:dyDescent="0.25">
      <c r="A52" s="2">
        <f>WORKDAY(A51,1,Calendrier!Fériés)</f>
        <v>45897</v>
      </c>
      <c r="B52" t="s">
        <v>117</v>
      </c>
    </row>
    <row r="53" spans="1:2" x14ac:dyDescent="0.25">
      <c r="A53" s="2">
        <f>WORKDAY(A52,1,Calendrier!Fériés)</f>
        <v>45898</v>
      </c>
      <c r="B53" t="s">
        <v>117</v>
      </c>
    </row>
    <row r="54" spans="1:2" x14ac:dyDescent="0.25">
      <c r="A54" s="2">
        <f>WORKDAY(A53,1,Calendrier!Fériés)</f>
        <v>45901</v>
      </c>
      <c r="B54" t="s">
        <v>117</v>
      </c>
    </row>
    <row r="55" spans="1:2" x14ac:dyDescent="0.25">
      <c r="A55" s="2">
        <f>WORKDAY(A54,1,Calendrier!Fériés)</f>
        <v>45902</v>
      </c>
      <c r="B55" t="s">
        <v>117</v>
      </c>
    </row>
    <row r="56" spans="1:2" x14ac:dyDescent="0.25">
      <c r="A56" s="2">
        <f>WORKDAY(A55,1,Calendrier!Fériés)</f>
        <v>45903</v>
      </c>
      <c r="B56" t="s">
        <v>117</v>
      </c>
    </row>
    <row r="57" spans="1:2" x14ac:dyDescent="0.25">
      <c r="A57" s="2">
        <f>WORKDAY(A56,1,Calendrier!Fériés)</f>
        <v>45904</v>
      </c>
      <c r="B57" t="s">
        <v>120</v>
      </c>
    </row>
    <row r="58" spans="1:2" x14ac:dyDescent="0.25">
      <c r="A58" s="2">
        <f>WORKDAY(A57,1,Calendrier!Fériés)</f>
        <v>45905</v>
      </c>
      <c r="B58" t="s">
        <v>120</v>
      </c>
    </row>
    <row r="59" spans="1:2" x14ac:dyDescent="0.25">
      <c r="A59" s="2">
        <f>WORKDAY(A58,1,Calendrier!Fériés)</f>
        <v>45908</v>
      </c>
      <c r="B59" t="s">
        <v>118</v>
      </c>
    </row>
    <row r="60" spans="1:2" x14ac:dyDescent="0.25">
      <c r="A60" s="2">
        <f>WORKDAY(A59,1,Calendrier!Fériés)</f>
        <v>45909</v>
      </c>
      <c r="B60" t="s">
        <v>118</v>
      </c>
    </row>
    <row r="61" spans="1:2" x14ac:dyDescent="0.25">
      <c r="A61" s="2">
        <f>WORKDAY(A60,1,Calendrier!Fériés)</f>
        <v>45910</v>
      </c>
      <c r="B61" t="s">
        <v>118</v>
      </c>
    </row>
    <row r="62" spans="1:2" x14ac:dyDescent="0.25">
      <c r="A62" s="2">
        <f>WORKDAY(A61,1,Calendrier!Fériés)</f>
        <v>45911</v>
      </c>
      <c r="B62" t="s">
        <v>117</v>
      </c>
    </row>
    <row r="63" spans="1:2" x14ac:dyDescent="0.25">
      <c r="A63" s="2">
        <f>WORKDAY(A62,1,Calendrier!Fériés)</f>
        <v>45912</v>
      </c>
      <c r="B63" t="s">
        <v>117</v>
      </c>
    </row>
    <row r="64" spans="1:2" x14ac:dyDescent="0.25">
      <c r="A64" s="2">
        <f>WORKDAY(A63,1,Calendrier!Fériés)</f>
        <v>45915</v>
      </c>
    </row>
    <row r="65" spans="1:2" x14ac:dyDescent="0.25">
      <c r="A65" s="2">
        <f>WORKDAY(A64,1,Calendrier!Fériés)</f>
        <v>45916</v>
      </c>
    </row>
    <row r="66" spans="1:2" x14ac:dyDescent="0.25">
      <c r="A66" s="2">
        <f>WORKDAY(A65,1,Calendrier!Fériés)</f>
        <v>45917</v>
      </c>
    </row>
    <row r="67" spans="1:2" x14ac:dyDescent="0.25">
      <c r="A67" s="2">
        <f>WORKDAY(A66,1,Calendrier!Fériés)</f>
        <v>45918</v>
      </c>
      <c r="B67" t="s">
        <v>119</v>
      </c>
    </row>
    <row r="68" spans="1:2" x14ac:dyDescent="0.25">
      <c r="A68" s="2">
        <f>WORKDAY(A67,1,Calendrier!Fériés)</f>
        <v>45919</v>
      </c>
      <c r="B68" t="s">
        <v>119</v>
      </c>
    </row>
    <row r="69" spans="1:2" x14ac:dyDescent="0.25">
      <c r="A69" s="2">
        <f>WORKDAY(A68,1,Calendrier!Fériés)</f>
        <v>45922</v>
      </c>
    </row>
    <row r="70" spans="1:2" x14ac:dyDescent="0.25">
      <c r="A70" s="2">
        <f>WORKDAY(A69,1,Calendrier!Fériés)</f>
        <v>45923</v>
      </c>
    </row>
    <row r="71" spans="1:2" x14ac:dyDescent="0.25">
      <c r="A71" s="2">
        <f>WORKDAY(A70,1,Calendrier!Fériés)</f>
        <v>45924</v>
      </c>
    </row>
    <row r="72" spans="1:2" x14ac:dyDescent="0.25">
      <c r="A72" s="2">
        <f>WORKDAY(A71,1,Calendrier!Fériés)</f>
        <v>45925</v>
      </c>
      <c r="B72" t="s">
        <v>118</v>
      </c>
    </row>
    <row r="73" spans="1:2" x14ac:dyDescent="0.25">
      <c r="A73" s="2">
        <f>WORKDAY(A72,1,Calendrier!Fériés)</f>
        <v>45926</v>
      </c>
      <c r="B73" t="s">
        <v>118</v>
      </c>
    </row>
    <row r="74" spans="1:2" x14ac:dyDescent="0.25">
      <c r="A74" s="2">
        <f>WORKDAY(A73,1,Calendrier!Fériés)</f>
        <v>45929</v>
      </c>
      <c r="B74" t="s">
        <v>119</v>
      </c>
    </row>
    <row r="75" spans="1:2" x14ac:dyDescent="0.25">
      <c r="A75" s="2">
        <f>WORKDAY(A74,1,Calendrier!Fériés)</f>
        <v>45930</v>
      </c>
      <c r="B75" t="s">
        <v>119</v>
      </c>
    </row>
    <row r="76" spans="1:2" x14ac:dyDescent="0.25">
      <c r="A76" s="2">
        <f>WORKDAY(A75,1,Calendrier!Fériés)</f>
        <v>45931</v>
      </c>
      <c r="B76" t="s">
        <v>119</v>
      </c>
    </row>
    <row r="77" spans="1:2" x14ac:dyDescent="0.25">
      <c r="A77" s="2">
        <f>WORKDAY(A76,1,Calendrier!Fériés)</f>
        <v>45932</v>
      </c>
      <c r="B77" t="s">
        <v>119</v>
      </c>
    </row>
    <row r="78" spans="1:2" x14ac:dyDescent="0.25">
      <c r="A78" s="2">
        <f>WORKDAY(A77,1,Calendrier!Fériés)</f>
        <v>45933</v>
      </c>
      <c r="B78" t="s">
        <v>119</v>
      </c>
    </row>
    <row r="79" spans="1:2" x14ac:dyDescent="0.25">
      <c r="A79" s="2">
        <f>WORKDAY(A78,1,Calendrier!Fériés)</f>
        <v>45936</v>
      </c>
      <c r="B79" t="s">
        <v>119</v>
      </c>
    </row>
    <row r="80" spans="1:2" x14ac:dyDescent="0.25">
      <c r="A80" s="2">
        <f>WORKDAY(A79,1,Calendrier!Fériés)</f>
        <v>45937</v>
      </c>
      <c r="B80" t="s">
        <v>119</v>
      </c>
    </row>
    <row r="81" spans="1:2" x14ac:dyDescent="0.25">
      <c r="A81" s="2">
        <f>WORKDAY(A80,1,Calendrier!Fériés)</f>
        <v>45938</v>
      </c>
      <c r="B81" t="s">
        <v>119</v>
      </c>
    </row>
    <row r="82" spans="1:2" x14ac:dyDescent="0.25">
      <c r="A82" s="2">
        <f>WORKDAY(A81,1,Calendrier!Fériés)</f>
        <v>45939</v>
      </c>
      <c r="B82" t="s">
        <v>117</v>
      </c>
    </row>
    <row r="83" spans="1:2" x14ac:dyDescent="0.25">
      <c r="A83" s="2">
        <f>WORKDAY(A82,1,Calendrier!Fériés)</f>
        <v>45940</v>
      </c>
      <c r="B83" t="s">
        <v>117</v>
      </c>
    </row>
    <row r="84" spans="1:2" x14ac:dyDescent="0.25">
      <c r="A84" s="2">
        <f>WORKDAY(A83,1,Calendrier!Fériés)</f>
        <v>45943</v>
      </c>
      <c r="B84" t="s">
        <v>117</v>
      </c>
    </row>
    <row r="85" spans="1:2" x14ac:dyDescent="0.25">
      <c r="A85" s="2">
        <f>WORKDAY(A84,1,Calendrier!Fériés)</f>
        <v>45944</v>
      </c>
      <c r="B85" t="s">
        <v>117</v>
      </c>
    </row>
    <row r="86" spans="1:2" x14ac:dyDescent="0.25">
      <c r="A86" s="2">
        <f>WORKDAY(A85,1,Calendrier!Fériés)</f>
        <v>45945</v>
      </c>
      <c r="B86" t="s">
        <v>117</v>
      </c>
    </row>
    <row r="87" spans="1:2" x14ac:dyDescent="0.25">
      <c r="A87" s="2">
        <f>WORKDAY(A86,1,Calendrier!Fériés)</f>
        <v>45946</v>
      </c>
      <c r="B87" t="s">
        <v>117</v>
      </c>
    </row>
    <row r="88" spans="1:2" x14ac:dyDescent="0.25">
      <c r="A88" s="2">
        <f>WORKDAY(A87,1,Calendrier!Fériés)</f>
        <v>45947</v>
      </c>
      <c r="B88" t="s">
        <v>117</v>
      </c>
    </row>
    <row r="89" spans="1:2" x14ac:dyDescent="0.25">
      <c r="A89" s="2">
        <f>WORKDAY(A88,1,Calendrier!Fériés)</f>
        <v>45950</v>
      </c>
      <c r="B89" t="s">
        <v>120</v>
      </c>
    </row>
    <row r="90" spans="1:2" x14ac:dyDescent="0.25">
      <c r="A90" s="2">
        <f>WORKDAY(A89,1,Calendrier!Fériés)</f>
        <v>45951</v>
      </c>
      <c r="B90" t="s">
        <v>120</v>
      </c>
    </row>
    <row r="91" spans="1:2" x14ac:dyDescent="0.25">
      <c r="A91" s="2">
        <f>WORKDAY(A90,1,Calendrier!Fériés)</f>
        <v>45952</v>
      </c>
      <c r="B91" t="s">
        <v>120</v>
      </c>
    </row>
    <row r="92" spans="1:2" x14ac:dyDescent="0.25">
      <c r="A92" s="2">
        <f>WORKDAY(A91,1,Calendrier!Fériés)</f>
        <v>45953</v>
      </c>
      <c r="B92" t="s">
        <v>120</v>
      </c>
    </row>
    <row r="93" spans="1:2" x14ac:dyDescent="0.25">
      <c r="A93" s="2">
        <f>WORKDAY(A92,1,Calendrier!Fériés)</f>
        <v>45954</v>
      </c>
      <c r="B93" t="s">
        <v>120</v>
      </c>
    </row>
    <row r="94" spans="1:2" x14ac:dyDescent="0.25">
      <c r="A94" s="2">
        <f>WORKDAY(A93,1,Calendrier!Fériés)</f>
        <v>45957</v>
      </c>
      <c r="B94" t="s">
        <v>119</v>
      </c>
    </row>
    <row r="95" spans="1:2" x14ac:dyDescent="0.25">
      <c r="A95" s="2">
        <f>WORKDAY(A94,1,Calendrier!Fériés)</f>
        <v>45958</v>
      </c>
      <c r="B95" t="s">
        <v>119</v>
      </c>
    </row>
    <row r="96" spans="1:2" x14ac:dyDescent="0.25">
      <c r="A96" s="2">
        <f>WORKDAY(A95,1,Calendrier!Fériés)</f>
        <v>45959</v>
      </c>
      <c r="B96" t="s">
        <v>119</v>
      </c>
    </row>
    <row r="97" spans="1:2" x14ac:dyDescent="0.25">
      <c r="A97" s="2">
        <f>WORKDAY(A96,1,Calendrier!Fériés)</f>
        <v>45960</v>
      </c>
      <c r="B97" t="s">
        <v>119</v>
      </c>
    </row>
    <row r="98" spans="1:2" x14ac:dyDescent="0.25">
      <c r="A98" s="2">
        <f>WORKDAY(A97,1,Calendrier!Fériés)</f>
        <v>45961</v>
      </c>
      <c r="B98" t="s">
        <v>119</v>
      </c>
    </row>
    <row r="99" spans="1:2" x14ac:dyDescent="0.25">
      <c r="A99" s="2">
        <f>WORKDAY(A98,1,Calendrier!Fériés)</f>
        <v>45964</v>
      </c>
    </row>
    <row r="100" spans="1:2" x14ac:dyDescent="0.25">
      <c r="A100" s="2">
        <f>WORKDAY(A99,1,Calendrier!Fériés)</f>
        <v>45965</v>
      </c>
    </row>
    <row r="101" spans="1:2" x14ac:dyDescent="0.25">
      <c r="A101" s="2">
        <f>WORKDAY(A100,1,Calendrier!Fériés)</f>
        <v>45966</v>
      </c>
    </row>
    <row r="102" spans="1:2" x14ac:dyDescent="0.25">
      <c r="A102" s="2">
        <f>WORKDAY(A101,1,Calendrier!Fériés)</f>
        <v>45967</v>
      </c>
    </row>
    <row r="103" spans="1:2" x14ac:dyDescent="0.25">
      <c r="A103" s="2">
        <f>WORKDAY(A102,1,Calendrier!Fériés)</f>
        <v>45968</v>
      </c>
    </row>
    <row r="104" spans="1:2" x14ac:dyDescent="0.25">
      <c r="A104" s="2">
        <f>WORKDAY(A103,1,Calendrier!Fériés)</f>
        <v>45971</v>
      </c>
    </row>
    <row r="105" spans="1:2" x14ac:dyDescent="0.25">
      <c r="A105" s="2">
        <f>WORKDAY(A104,1,Calendrier!Fériés)</f>
        <v>45973</v>
      </c>
    </row>
    <row r="106" spans="1:2" x14ac:dyDescent="0.25">
      <c r="A106" s="2">
        <f>WORKDAY(A105,1,Calendrier!Fériés)</f>
        <v>45974</v>
      </c>
    </row>
    <row r="107" spans="1:2" x14ac:dyDescent="0.25">
      <c r="A107" s="2">
        <f>WORKDAY(A106,1,Calendrier!Fériés)</f>
        <v>45975</v>
      </c>
    </row>
    <row r="108" spans="1:2" x14ac:dyDescent="0.25">
      <c r="A108" s="2">
        <f>WORKDAY(A107,1,Calendrier!Fériés)</f>
        <v>45978</v>
      </c>
    </row>
    <row r="109" spans="1:2" x14ac:dyDescent="0.25">
      <c r="A109" s="2">
        <f>WORKDAY(A108,1,Calendrier!Fériés)</f>
        <v>45979</v>
      </c>
    </row>
    <row r="110" spans="1:2" x14ac:dyDescent="0.25">
      <c r="A110" s="2">
        <f>WORKDAY(A109,1,Calendrier!Fériés)</f>
        <v>45980</v>
      </c>
    </row>
    <row r="111" spans="1:2" x14ac:dyDescent="0.25">
      <c r="A111" s="2">
        <f>WORKDAY(A110,1,Calendrier!Fériés)</f>
        <v>45981</v>
      </c>
    </row>
    <row r="112" spans="1:2" x14ac:dyDescent="0.25">
      <c r="A112" s="2">
        <f>WORKDAY(A111,1,Calendrier!Fériés)</f>
        <v>45982</v>
      </c>
    </row>
    <row r="113" spans="1:1" x14ac:dyDescent="0.25">
      <c r="A113" s="2">
        <f>WORKDAY(A112,1,Calendrier!Fériés)</f>
        <v>45985</v>
      </c>
    </row>
    <row r="114" spans="1:1" x14ac:dyDescent="0.25">
      <c r="A114" s="2">
        <f>WORKDAY(A113,1,Calendrier!Fériés)</f>
        <v>45986</v>
      </c>
    </row>
    <row r="115" spans="1:1" x14ac:dyDescent="0.25">
      <c r="A115" s="2">
        <f>WORKDAY(A114,1,Calendrier!Fériés)</f>
        <v>45987</v>
      </c>
    </row>
    <row r="116" spans="1:1" x14ac:dyDescent="0.25">
      <c r="A116" s="2">
        <f>WORKDAY(A115,1,Calendrier!Fériés)</f>
        <v>45988</v>
      </c>
    </row>
    <row r="117" spans="1:1" x14ac:dyDescent="0.25">
      <c r="A117" s="2">
        <f>WORKDAY(A116,1,Calendrier!Fériés)</f>
        <v>45989</v>
      </c>
    </row>
    <row r="118" spans="1:1" x14ac:dyDescent="0.25">
      <c r="A118" s="2">
        <f>WORKDAY(A117,1,Calendrier!Fériés)</f>
        <v>45992</v>
      </c>
    </row>
    <row r="119" spans="1:1" x14ac:dyDescent="0.25">
      <c r="A119" s="2">
        <f>WORKDAY(A118,1,Calendrier!Fériés)</f>
        <v>45993</v>
      </c>
    </row>
    <row r="120" spans="1:1" x14ac:dyDescent="0.25">
      <c r="A120" s="2">
        <f>WORKDAY(A119,1,Calendrier!Fériés)</f>
        <v>45994</v>
      </c>
    </row>
    <row r="121" spans="1:1" x14ac:dyDescent="0.25">
      <c r="A121" s="2">
        <f>WORKDAY(A120,1,Calendrier!Fériés)</f>
        <v>45995</v>
      </c>
    </row>
    <row r="122" spans="1:1" x14ac:dyDescent="0.25">
      <c r="A122" s="2">
        <f>WORKDAY(A121,1,Calendrier!Fériés)</f>
        <v>45996</v>
      </c>
    </row>
    <row r="123" spans="1:1" x14ac:dyDescent="0.25">
      <c r="A123" s="2">
        <f>WORKDAY(A122,1,Calendrier!Fériés)</f>
        <v>45999</v>
      </c>
    </row>
    <row r="124" spans="1:1" x14ac:dyDescent="0.25">
      <c r="A124" s="2">
        <f>WORKDAY(A123,1,Calendrier!Fériés)</f>
        <v>46000</v>
      </c>
    </row>
    <row r="125" spans="1:1" x14ac:dyDescent="0.25">
      <c r="A125" s="2">
        <f>WORKDAY(A124,1,Calendrier!Fériés)</f>
        <v>46001</v>
      </c>
    </row>
    <row r="126" spans="1:1" x14ac:dyDescent="0.25">
      <c r="A126" s="2">
        <f>WORKDAY(A125,1,Calendrier!Fériés)</f>
        <v>46002</v>
      </c>
    </row>
    <row r="127" spans="1:1" x14ac:dyDescent="0.25">
      <c r="A127" s="2">
        <f>WORKDAY(A126,1,Calendrier!Fériés)</f>
        <v>46003</v>
      </c>
    </row>
    <row r="128" spans="1:1" x14ac:dyDescent="0.25">
      <c r="A128" s="2">
        <f>WORKDAY(A127,1,Calendrier!Fériés)</f>
        <v>46006</v>
      </c>
    </row>
    <row r="129" spans="1:1" x14ac:dyDescent="0.25">
      <c r="A129" s="2">
        <f>WORKDAY(A128,1,Calendrier!Fériés)</f>
        <v>46007</v>
      </c>
    </row>
    <row r="130" spans="1:1" x14ac:dyDescent="0.25">
      <c r="A130" s="2">
        <f>WORKDAY(A129,1,Calendrier!Fériés)</f>
        <v>46008</v>
      </c>
    </row>
    <row r="131" spans="1:1" x14ac:dyDescent="0.25">
      <c r="A131" s="2">
        <f>WORKDAY(A130,1,Calendrier!Fériés)</f>
        <v>46009</v>
      </c>
    </row>
    <row r="132" spans="1:1" x14ac:dyDescent="0.25">
      <c r="A132" s="2">
        <f>WORKDAY(A131,1,Calendrier!Fériés)</f>
        <v>46010</v>
      </c>
    </row>
    <row r="133" spans="1:1" x14ac:dyDescent="0.25">
      <c r="A133" s="2">
        <f>WORKDAY(A132,1,Calendrier!Fériés)</f>
        <v>46013</v>
      </c>
    </row>
    <row r="134" spans="1:1" x14ac:dyDescent="0.25">
      <c r="A134" s="2">
        <f>WORKDAY(A133,1,Calendrier!Fériés)</f>
        <v>46014</v>
      </c>
    </row>
    <row r="135" spans="1:1" x14ac:dyDescent="0.25">
      <c r="A135" s="2">
        <f>WORKDAY(A134,1,Calendrier!Fériés)</f>
        <v>46015</v>
      </c>
    </row>
    <row r="136" spans="1:1" x14ac:dyDescent="0.25">
      <c r="A136" s="2">
        <f>WORKDAY(A135,1,Calendrier!Fériés)</f>
        <v>46017</v>
      </c>
    </row>
    <row r="137" spans="1:1" x14ac:dyDescent="0.25">
      <c r="A137" s="2">
        <f>WORKDAY(A136,1,Calendrier!Fériés)</f>
        <v>46020</v>
      </c>
    </row>
    <row r="138" spans="1:1" x14ac:dyDescent="0.25">
      <c r="A138" s="2">
        <f>WORKDAY(A137,1,Calendrier!Fériés)</f>
        <v>46021</v>
      </c>
    </row>
    <row r="139" spans="1:1" x14ac:dyDescent="0.25">
      <c r="A139" s="2">
        <f>WORKDAY(A138,1,Calendrier!Fériés)</f>
        <v>46022</v>
      </c>
    </row>
  </sheetData>
  <dataValidations disablePrompts="1" count="1">
    <dataValidation type="list" allowBlank="1" showInputMessage="1" showErrorMessage="1" sqref="B2:B139" xr:uid="{D3886E3A-2783-4E12-B3E2-8307C3181772}">
      <formula1>"BEDOUCH AURELIE,DE JESUS ARAUJO SARA,HERRIER YOAN, TRAORE MOHAMED"</formula1>
    </dataValidation>
  </dataValidations>
  <pageMargins left="0.7" right="0.7" top="0.75" bottom="0.75" header="0.3" footer="0.3"/>
  <headerFooter>
    <oddFooter>&amp;L_x000D_&amp;1#&amp;"Calibri"&amp;8&amp;K000000 LIMITED SHARING</oddFooter>
  </headerFooter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C00C7-7920-4BB1-8A49-F2B3ED2A19E3}">
  <sheetPr codeName="Feuil16">
    <tabColor theme="8"/>
  </sheetPr>
  <dimension ref="A1:B4100"/>
  <sheetViews>
    <sheetView workbookViewId="0">
      <selection activeCell="B13" sqref="B13"/>
    </sheetView>
  </sheetViews>
  <sheetFormatPr defaultColWidth="11.42578125" defaultRowHeight="15" x14ac:dyDescent="0.25"/>
  <sheetData>
    <row r="1" spans="1:2" x14ac:dyDescent="0.25">
      <c r="A1" t="s">
        <v>5</v>
      </c>
      <c r="B1" t="s">
        <v>2</v>
      </c>
    </row>
    <row r="2" spans="1:2" x14ac:dyDescent="0.25">
      <c r="A2" t="s">
        <v>121</v>
      </c>
      <c r="B2" s="2">
        <v>45713</v>
      </c>
    </row>
    <row r="3" spans="1:2" x14ac:dyDescent="0.25">
      <c r="A3" t="s">
        <v>121</v>
      </c>
      <c r="B3" s="2">
        <v>45737</v>
      </c>
    </row>
    <row r="4" spans="1:2" x14ac:dyDescent="0.25">
      <c r="A4" t="s">
        <v>121</v>
      </c>
      <c r="B4" s="2">
        <v>45775</v>
      </c>
    </row>
    <row r="5" spans="1:2" x14ac:dyDescent="0.25">
      <c r="A5" t="s">
        <v>121</v>
      </c>
      <c r="B5" s="2">
        <v>45776</v>
      </c>
    </row>
    <row r="6" spans="1:2" x14ac:dyDescent="0.25">
      <c r="A6" t="s">
        <v>121</v>
      </c>
      <c r="B6" s="2">
        <v>45777</v>
      </c>
    </row>
    <row r="7" spans="1:2" x14ac:dyDescent="0.25">
      <c r="A7" t="s">
        <v>121</v>
      </c>
      <c r="B7" s="2">
        <v>45779</v>
      </c>
    </row>
    <row r="8" spans="1:2" x14ac:dyDescent="0.25">
      <c r="A8" t="s">
        <v>121</v>
      </c>
      <c r="B8" s="2">
        <v>45807</v>
      </c>
    </row>
    <row r="9" spans="1:2" x14ac:dyDescent="0.25">
      <c r="A9" t="s">
        <v>121</v>
      </c>
      <c r="B9" s="2">
        <v>45817</v>
      </c>
    </row>
    <row r="10" spans="1:2" x14ac:dyDescent="0.25">
      <c r="A10" t="s">
        <v>122</v>
      </c>
      <c r="B10" s="2">
        <v>45677</v>
      </c>
    </row>
    <row r="11" spans="1:2" x14ac:dyDescent="0.25">
      <c r="A11" t="s">
        <v>122</v>
      </c>
      <c r="B11" s="2">
        <v>45678</v>
      </c>
    </row>
    <row r="12" spans="1:2" x14ac:dyDescent="0.25">
      <c r="A12" t="s">
        <v>122</v>
      </c>
      <c r="B12" s="2">
        <v>45735</v>
      </c>
    </row>
    <row r="13" spans="1:2" x14ac:dyDescent="0.25">
      <c r="A13" t="s">
        <v>122</v>
      </c>
      <c r="B13" s="2">
        <v>45736</v>
      </c>
    </row>
    <row r="14" spans="1:2" x14ac:dyDescent="0.25">
      <c r="A14" t="s">
        <v>122</v>
      </c>
      <c r="B14" s="2">
        <v>45737</v>
      </c>
    </row>
    <row r="15" spans="1:2" x14ac:dyDescent="0.25">
      <c r="A15" t="s">
        <v>122</v>
      </c>
      <c r="B15" s="2">
        <v>45751</v>
      </c>
    </row>
    <row r="16" spans="1:2" x14ac:dyDescent="0.25">
      <c r="A16" t="s">
        <v>122</v>
      </c>
      <c r="B16" s="2">
        <v>45751</v>
      </c>
    </row>
    <row r="17" spans="1:2" x14ac:dyDescent="0.25">
      <c r="A17" t="s">
        <v>122</v>
      </c>
      <c r="B17" s="2">
        <v>45803</v>
      </c>
    </row>
    <row r="18" spans="1:2" x14ac:dyDescent="0.25">
      <c r="A18" t="s">
        <v>122</v>
      </c>
      <c r="B18" s="2">
        <v>45804</v>
      </c>
    </row>
    <row r="19" spans="1:2" x14ac:dyDescent="0.25">
      <c r="A19" t="s">
        <v>122</v>
      </c>
      <c r="B19" s="2">
        <v>45814</v>
      </c>
    </row>
    <row r="20" spans="1:2" x14ac:dyDescent="0.25">
      <c r="A20" t="s">
        <v>123</v>
      </c>
      <c r="B20" s="2">
        <v>45670</v>
      </c>
    </row>
    <row r="21" spans="1:2" x14ac:dyDescent="0.25">
      <c r="A21" t="s">
        <v>123</v>
      </c>
      <c r="B21" s="2">
        <v>45695</v>
      </c>
    </row>
    <row r="22" spans="1:2" x14ac:dyDescent="0.25">
      <c r="A22" t="s">
        <v>123</v>
      </c>
      <c r="B22" s="2">
        <v>45707</v>
      </c>
    </row>
    <row r="23" spans="1:2" x14ac:dyDescent="0.25">
      <c r="A23" t="s">
        <v>123</v>
      </c>
      <c r="B23" s="2">
        <v>45747</v>
      </c>
    </row>
    <row r="24" spans="1:2" x14ac:dyDescent="0.25">
      <c r="A24" t="s">
        <v>123</v>
      </c>
      <c r="B24" s="2">
        <v>45786</v>
      </c>
    </row>
    <row r="25" spans="1:2" x14ac:dyDescent="0.25">
      <c r="A25" t="s">
        <v>123</v>
      </c>
      <c r="B25" s="2">
        <v>45789</v>
      </c>
    </row>
    <row r="26" spans="1:2" x14ac:dyDescent="0.25">
      <c r="A26" t="s">
        <v>123</v>
      </c>
      <c r="B26" s="2">
        <v>45807</v>
      </c>
    </row>
    <row r="27" spans="1:2" x14ac:dyDescent="0.25">
      <c r="A27" t="s">
        <v>123</v>
      </c>
      <c r="B27" s="2">
        <v>45825</v>
      </c>
    </row>
    <row r="28" spans="1:2" x14ac:dyDescent="0.25">
      <c r="A28" t="s">
        <v>123</v>
      </c>
      <c r="B28" s="2">
        <v>45810</v>
      </c>
    </row>
    <row r="29" spans="1:2" x14ac:dyDescent="0.25">
      <c r="A29" t="s">
        <v>123</v>
      </c>
      <c r="B29" s="2">
        <v>45811</v>
      </c>
    </row>
    <row r="30" spans="1:2" x14ac:dyDescent="0.25">
      <c r="A30" t="s">
        <v>123</v>
      </c>
      <c r="B30" s="2">
        <v>45812</v>
      </c>
    </row>
    <row r="31" spans="1:2" x14ac:dyDescent="0.25">
      <c r="A31" t="s">
        <v>123</v>
      </c>
      <c r="B31" s="2">
        <v>45866</v>
      </c>
    </row>
    <row r="32" spans="1:2" x14ac:dyDescent="0.25">
      <c r="A32" t="s">
        <v>123</v>
      </c>
      <c r="B32" s="2">
        <v>45867</v>
      </c>
    </row>
    <row r="33" spans="1:2" x14ac:dyDescent="0.25">
      <c r="A33" t="s">
        <v>123</v>
      </c>
      <c r="B33" s="2">
        <v>45868</v>
      </c>
    </row>
    <row r="34" spans="1:2" x14ac:dyDescent="0.25">
      <c r="A34" t="s">
        <v>123</v>
      </c>
      <c r="B34" s="2">
        <v>45869</v>
      </c>
    </row>
    <row r="35" spans="1:2" x14ac:dyDescent="0.25">
      <c r="A35" t="s">
        <v>123</v>
      </c>
      <c r="B35" s="2">
        <v>45870</v>
      </c>
    </row>
    <row r="36" spans="1:2" x14ac:dyDescent="0.25">
      <c r="A36" t="s">
        <v>123</v>
      </c>
      <c r="B36" s="2">
        <v>45873</v>
      </c>
    </row>
    <row r="37" spans="1:2" x14ac:dyDescent="0.25">
      <c r="A37" t="s">
        <v>123</v>
      </c>
      <c r="B37" s="2">
        <v>45874</v>
      </c>
    </row>
    <row r="38" spans="1:2" x14ac:dyDescent="0.25">
      <c r="A38" t="s">
        <v>123</v>
      </c>
      <c r="B38" s="2">
        <v>45875</v>
      </c>
    </row>
    <row r="39" spans="1:2" x14ac:dyDescent="0.25">
      <c r="A39" t="s">
        <v>123</v>
      </c>
      <c r="B39" s="2">
        <v>45876</v>
      </c>
    </row>
    <row r="40" spans="1:2" x14ac:dyDescent="0.25">
      <c r="A40" t="s">
        <v>123</v>
      </c>
      <c r="B40" s="2">
        <v>45877</v>
      </c>
    </row>
    <row r="41" spans="1:2" x14ac:dyDescent="0.25">
      <c r="A41" t="s">
        <v>123</v>
      </c>
      <c r="B41" s="2">
        <v>45880</v>
      </c>
    </row>
    <row r="42" spans="1:2" x14ac:dyDescent="0.25">
      <c r="A42" t="s">
        <v>123</v>
      </c>
      <c r="B42" s="2">
        <v>45881</v>
      </c>
    </row>
    <row r="43" spans="1:2" x14ac:dyDescent="0.25">
      <c r="A43" t="s">
        <v>123</v>
      </c>
      <c r="B43" s="2">
        <v>45882</v>
      </c>
    </row>
    <row r="44" spans="1:2" x14ac:dyDescent="0.25">
      <c r="A44" t="s">
        <v>123</v>
      </c>
      <c r="B44" s="2">
        <v>45883</v>
      </c>
    </row>
    <row r="45" spans="1:2" x14ac:dyDescent="0.25">
      <c r="A45" t="s">
        <v>124</v>
      </c>
      <c r="B45" s="2">
        <v>45658</v>
      </c>
    </row>
    <row r="46" spans="1:2" x14ac:dyDescent="0.25">
      <c r="A46" t="s">
        <v>124</v>
      </c>
      <c r="B46" s="2">
        <v>45659</v>
      </c>
    </row>
    <row r="47" spans="1:2" x14ac:dyDescent="0.25">
      <c r="A47" t="s">
        <v>124</v>
      </c>
      <c r="B47" s="2">
        <v>45660</v>
      </c>
    </row>
    <row r="48" spans="1:2" x14ac:dyDescent="0.25">
      <c r="A48" t="s">
        <v>124</v>
      </c>
      <c r="B48" s="2">
        <v>45661</v>
      </c>
    </row>
    <row r="49" spans="1:2" x14ac:dyDescent="0.25">
      <c r="A49" t="s">
        <v>124</v>
      </c>
      <c r="B49" s="2">
        <v>45662</v>
      </c>
    </row>
    <row r="50" spans="1:2" x14ac:dyDescent="0.25">
      <c r="A50" t="s">
        <v>124</v>
      </c>
      <c r="B50" s="2">
        <v>45663</v>
      </c>
    </row>
    <row r="51" spans="1:2" x14ac:dyDescent="0.25">
      <c r="A51" t="s">
        <v>124</v>
      </c>
      <c r="B51" s="2">
        <v>45664</v>
      </c>
    </row>
    <row r="52" spans="1:2" x14ac:dyDescent="0.25">
      <c r="A52" t="s">
        <v>124</v>
      </c>
      <c r="B52" s="2">
        <v>45665</v>
      </c>
    </row>
    <row r="53" spans="1:2" x14ac:dyDescent="0.25">
      <c r="A53" t="s">
        <v>124</v>
      </c>
      <c r="B53" s="2">
        <v>45666</v>
      </c>
    </row>
    <row r="54" spans="1:2" x14ac:dyDescent="0.25">
      <c r="A54" t="s">
        <v>124</v>
      </c>
      <c r="B54" s="2">
        <v>45667</v>
      </c>
    </row>
    <row r="55" spans="1:2" x14ac:dyDescent="0.25">
      <c r="A55" t="s">
        <v>124</v>
      </c>
      <c r="B55" s="2">
        <v>45668</v>
      </c>
    </row>
    <row r="56" spans="1:2" x14ac:dyDescent="0.25">
      <c r="A56" t="s">
        <v>124</v>
      </c>
      <c r="B56" s="2">
        <v>45669</v>
      </c>
    </row>
    <row r="57" spans="1:2" x14ac:dyDescent="0.25">
      <c r="A57" t="s">
        <v>124</v>
      </c>
      <c r="B57" s="2">
        <v>45670</v>
      </c>
    </row>
    <row r="58" spans="1:2" x14ac:dyDescent="0.25">
      <c r="A58" t="s">
        <v>124</v>
      </c>
      <c r="B58" s="2">
        <v>45671</v>
      </c>
    </row>
    <row r="59" spans="1:2" x14ac:dyDescent="0.25">
      <c r="A59" t="s">
        <v>124</v>
      </c>
      <c r="B59" s="2">
        <v>45672</v>
      </c>
    </row>
    <row r="60" spans="1:2" x14ac:dyDescent="0.25">
      <c r="A60" t="s">
        <v>124</v>
      </c>
      <c r="B60" s="2">
        <v>45673</v>
      </c>
    </row>
    <row r="61" spans="1:2" x14ac:dyDescent="0.25">
      <c r="A61" t="s">
        <v>124</v>
      </c>
      <c r="B61" s="2">
        <v>45674</v>
      </c>
    </row>
    <row r="62" spans="1:2" x14ac:dyDescent="0.25">
      <c r="A62" t="s">
        <v>124</v>
      </c>
      <c r="B62" s="2">
        <v>45675</v>
      </c>
    </row>
    <row r="63" spans="1:2" x14ac:dyDescent="0.25">
      <c r="A63" t="s">
        <v>124</v>
      </c>
      <c r="B63" s="2">
        <v>45676</v>
      </c>
    </row>
    <row r="64" spans="1:2" x14ac:dyDescent="0.25">
      <c r="A64" t="s">
        <v>124</v>
      </c>
      <c r="B64" s="2">
        <v>45677</v>
      </c>
    </row>
    <row r="65" spans="1:2" x14ac:dyDescent="0.25">
      <c r="A65" t="s">
        <v>124</v>
      </c>
      <c r="B65" s="2">
        <v>45678</v>
      </c>
    </row>
    <row r="66" spans="1:2" x14ac:dyDescent="0.25">
      <c r="A66" t="s">
        <v>124</v>
      </c>
      <c r="B66" s="2">
        <v>45679</v>
      </c>
    </row>
    <row r="67" spans="1:2" x14ac:dyDescent="0.25">
      <c r="A67" t="s">
        <v>124</v>
      </c>
      <c r="B67" s="2">
        <v>45680</v>
      </c>
    </row>
    <row r="68" spans="1:2" x14ac:dyDescent="0.25">
      <c r="A68" t="s">
        <v>124</v>
      </c>
      <c r="B68" s="2">
        <v>45681</v>
      </c>
    </row>
    <row r="69" spans="1:2" x14ac:dyDescent="0.25">
      <c r="A69" t="s">
        <v>124</v>
      </c>
      <c r="B69" s="2">
        <v>45682</v>
      </c>
    </row>
    <row r="70" spans="1:2" x14ac:dyDescent="0.25">
      <c r="A70" t="s">
        <v>124</v>
      </c>
      <c r="B70" s="2">
        <v>45683</v>
      </c>
    </row>
    <row r="71" spans="1:2" x14ac:dyDescent="0.25">
      <c r="A71" t="s">
        <v>124</v>
      </c>
      <c r="B71" s="2">
        <v>45684</v>
      </c>
    </row>
    <row r="72" spans="1:2" x14ac:dyDescent="0.25">
      <c r="A72" t="s">
        <v>124</v>
      </c>
      <c r="B72" s="2">
        <v>45685</v>
      </c>
    </row>
    <row r="73" spans="1:2" x14ac:dyDescent="0.25">
      <c r="A73" t="s">
        <v>124</v>
      </c>
      <c r="B73" s="2">
        <v>45686</v>
      </c>
    </row>
    <row r="74" spans="1:2" x14ac:dyDescent="0.25">
      <c r="A74" t="s">
        <v>124</v>
      </c>
      <c r="B74" s="2">
        <v>45687</v>
      </c>
    </row>
    <row r="75" spans="1:2" x14ac:dyDescent="0.25">
      <c r="A75" t="s">
        <v>124</v>
      </c>
      <c r="B75" s="2">
        <v>45688</v>
      </c>
    </row>
    <row r="76" spans="1:2" x14ac:dyDescent="0.25">
      <c r="A76" t="s">
        <v>124</v>
      </c>
      <c r="B76" s="2">
        <v>45689</v>
      </c>
    </row>
    <row r="77" spans="1:2" x14ac:dyDescent="0.25">
      <c r="A77" t="s">
        <v>124</v>
      </c>
      <c r="B77" s="2">
        <v>45690</v>
      </c>
    </row>
    <row r="78" spans="1:2" x14ac:dyDescent="0.25">
      <c r="A78" t="s">
        <v>124</v>
      </c>
      <c r="B78" s="2">
        <v>45691</v>
      </c>
    </row>
    <row r="79" spans="1:2" x14ac:dyDescent="0.25">
      <c r="A79" t="s">
        <v>124</v>
      </c>
      <c r="B79" s="2">
        <v>45692</v>
      </c>
    </row>
    <row r="80" spans="1:2" x14ac:dyDescent="0.25">
      <c r="A80" t="s">
        <v>124</v>
      </c>
      <c r="B80" s="2">
        <v>45693</v>
      </c>
    </row>
    <row r="81" spans="1:2" x14ac:dyDescent="0.25">
      <c r="A81" t="s">
        <v>124</v>
      </c>
      <c r="B81" s="2">
        <v>45694</v>
      </c>
    </row>
    <row r="82" spans="1:2" x14ac:dyDescent="0.25">
      <c r="A82" t="s">
        <v>124</v>
      </c>
      <c r="B82" s="2">
        <v>45695</v>
      </c>
    </row>
    <row r="83" spans="1:2" x14ac:dyDescent="0.25">
      <c r="A83" t="s">
        <v>124</v>
      </c>
      <c r="B83" s="2">
        <v>45696</v>
      </c>
    </row>
    <row r="84" spans="1:2" x14ac:dyDescent="0.25">
      <c r="A84" t="s">
        <v>124</v>
      </c>
      <c r="B84" s="2">
        <v>45697</v>
      </c>
    </row>
    <row r="85" spans="1:2" x14ac:dyDescent="0.25">
      <c r="A85" t="s">
        <v>124</v>
      </c>
      <c r="B85" s="2">
        <v>45698</v>
      </c>
    </row>
    <row r="86" spans="1:2" x14ac:dyDescent="0.25">
      <c r="A86" t="s">
        <v>124</v>
      </c>
      <c r="B86" s="2">
        <v>45699</v>
      </c>
    </row>
    <row r="87" spans="1:2" x14ac:dyDescent="0.25">
      <c r="A87" t="s">
        <v>124</v>
      </c>
      <c r="B87" s="2">
        <v>45700</v>
      </c>
    </row>
    <row r="88" spans="1:2" x14ac:dyDescent="0.25">
      <c r="A88" t="s">
        <v>124</v>
      </c>
      <c r="B88" s="2">
        <v>45701</v>
      </c>
    </row>
    <row r="89" spans="1:2" x14ac:dyDescent="0.25">
      <c r="A89" t="s">
        <v>124</v>
      </c>
      <c r="B89" s="2">
        <v>45702</v>
      </c>
    </row>
    <row r="90" spans="1:2" x14ac:dyDescent="0.25">
      <c r="A90" t="s">
        <v>124</v>
      </c>
      <c r="B90" s="2">
        <v>45703</v>
      </c>
    </row>
    <row r="91" spans="1:2" x14ac:dyDescent="0.25">
      <c r="A91" t="s">
        <v>124</v>
      </c>
      <c r="B91" s="2">
        <v>45704</v>
      </c>
    </row>
    <row r="92" spans="1:2" x14ac:dyDescent="0.25">
      <c r="A92" t="s">
        <v>124</v>
      </c>
      <c r="B92" s="2">
        <v>45705</v>
      </c>
    </row>
    <row r="93" spans="1:2" x14ac:dyDescent="0.25">
      <c r="A93" t="s">
        <v>124</v>
      </c>
      <c r="B93" s="2">
        <v>45706</v>
      </c>
    </row>
    <row r="94" spans="1:2" x14ac:dyDescent="0.25">
      <c r="A94" t="s">
        <v>124</v>
      </c>
      <c r="B94" s="2">
        <v>45707</v>
      </c>
    </row>
    <row r="95" spans="1:2" x14ac:dyDescent="0.25">
      <c r="A95" t="s">
        <v>124</v>
      </c>
      <c r="B95" s="2">
        <v>45708</v>
      </c>
    </row>
    <row r="96" spans="1:2" x14ac:dyDescent="0.25">
      <c r="A96" t="s">
        <v>124</v>
      </c>
      <c r="B96" s="2">
        <v>45709</v>
      </c>
    </row>
    <row r="97" spans="1:2" x14ac:dyDescent="0.25">
      <c r="A97" t="s">
        <v>124</v>
      </c>
      <c r="B97" s="2">
        <v>45710</v>
      </c>
    </row>
    <row r="98" spans="1:2" x14ac:dyDescent="0.25">
      <c r="A98" t="s">
        <v>124</v>
      </c>
      <c r="B98" s="2">
        <v>45711</v>
      </c>
    </row>
    <row r="99" spans="1:2" x14ac:dyDescent="0.25">
      <c r="A99" t="s">
        <v>124</v>
      </c>
      <c r="B99" s="2">
        <v>45712</v>
      </c>
    </row>
    <row r="100" spans="1:2" x14ac:dyDescent="0.25">
      <c r="A100" t="s">
        <v>124</v>
      </c>
      <c r="B100" s="2">
        <v>45713</v>
      </c>
    </row>
    <row r="101" spans="1:2" x14ac:dyDescent="0.25">
      <c r="A101" t="s">
        <v>124</v>
      </c>
      <c r="B101" s="2">
        <v>45714</v>
      </c>
    </row>
    <row r="102" spans="1:2" x14ac:dyDescent="0.25">
      <c r="A102" t="s">
        <v>124</v>
      </c>
      <c r="B102" s="2">
        <v>45715</v>
      </c>
    </row>
    <row r="103" spans="1:2" x14ac:dyDescent="0.25">
      <c r="A103" t="s">
        <v>124</v>
      </c>
      <c r="B103" s="2">
        <v>45716</v>
      </c>
    </row>
    <row r="104" spans="1:2" x14ac:dyDescent="0.25">
      <c r="A104" t="s">
        <v>124</v>
      </c>
      <c r="B104" s="2">
        <v>45717</v>
      </c>
    </row>
    <row r="105" spans="1:2" x14ac:dyDescent="0.25">
      <c r="A105" t="s">
        <v>124</v>
      </c>
      <c r="B105" s="2">
        <v>45718</v>
      </c>
    </row>
    <row r="106" spans="1:2" x14ac:dyDescent="0.25">
      <c r="A106" t="s">
        <v>124</v>
      </c>
      <c r="B106" s="2">
        <v>45719</v>
      </c>
    </row>
    <row r="107" spans="1:2" x14ac:dyDescent="0.25">
      <c r="A107" t="s">
        <v>124</v>
      </c>
      <c r="B107" s="2">
        <v>45720</v>
      </c>
    </row>
    <row r="108" spans="1:2" x14ac:dyDescent="0.25">
      <c r="A108" t="s">
        <v>124</v>
      </c>
      <c r="B108" s="2">
        <v>45721</v>
      </c>
    </row>
    <row r="109" spans="1:2" x14ac:dyDescent="0.25">
      <c r="A109" t="s">
        <v>124</v>
      </c>
      <c r="B109" s="2">
        <v>45722</v>
      </c>
    </row>
    <row r="110" spans="1:2" x14ac:dyDescent="0.25">
      <c r="A110" t="s">
        <v>124</v>
      </c>
      <c r="B110" s="2">
        <v>45723</v>
      </c>
    </row>
    <row r="111" spans="1:2" x14ac:dyDescent="0.25">
      <c r="A111" t="s">
        <v>124</v>
      </c>
      <c r="B111" s="2">
        <v>45724</v>
      </c>
    </row>
    <row r="112" spans="1:2" x14ac:dyDescent="0.25">
      <c r="A112" t="s">
        <v>124</v>
      </c>
      <c r="B112" s="2">
        <v>45725</v>
      </c>
    </row>
    <row r="113" spans="1:2" x14ac:dyDescent="0.25">
      <c r="A113" t="s">
        <v>124</v>
      </c>
      <c r="B113" s="2">
        <v>45726</v>
      </c>
    </row>
    <row r="114" spans="1:2" x14ac:dyDescent="0.25">
      <c r="A114" t="s">
        <v>124</v>
      </c>
      <c r="B114" s="2">
        <v>45727</v>
      </c>
    </row>
    <row r="115" spans="1:2" x14ac:dyDescent="0.25">
      <c r="A115" t="s">
        <v>124</v>
      </c>
      <c r="B115" s="2">
        <v>45728</v>
      </c>
    </row>
    <row r="116" spans="1:2" x14ac:dyDescent="0.25">
      <c r="A116" t="s">
        <v>124</v>
      </c>
      <c r="B116" s="2">
        <v>45729</v>
      </c>
    </row>
    <row r="117" spans="1:2" x14ac:dyDescent="0.25">
      <c r="A117" t="s">
        <v>124</v>
      </c>
      <c r="B117" s="2">
        <v>45730</v>
      </c>
    </row>
    <row r="118" spans="1:2" x14ac:dyDescent="0.25">
      <c r="A118" t="s">
        <v>124</v>
      </c>
      <c r="B118" s="2">
        <v>45731</v>
      </c>
    </row>
    <row r="119" spans="1:2" x14ac:dyDescent="0.25">
      <c r="A119" t="s">
        <v>124</v>
      </c>
      <c r="B119" s="2">
        <v>45732</v>
      </c>
    </row>
    <row r="120" spans="1:2" x14ac:dyDescent="0.25">
      <c r="A120" t="s">
        <v>124</v>
      </c>
      <c r="B120" s="2">
        <v>45733</v>
      </c>
    </row>
    <row r="121" spans="1:2" x14ac:dyDescent="0.25">
      <c r="A121" t="s">
        <v>124</v>
      </c>
      <c r="B121" s="2">
        <v>45734</v>
      </c>
    </row>
    <row r="122" spans="1:2" x14ac:dyDescent="0.25">
      <c r="A122" t="s">
        <v>124</v>
      </c>
      <c r="B122" s="2">
        <v>45735</v>
      </c>
    </row>
    <row r="123" spans="1:2" x14ac:dyDescent="0.25">
      <c r="A123" t="s">
        <v>124</v>
      </c>
      <c r="B123" s="2">
        <v>45736</v>
      </c>
    </row>
    <row r="124" spans="1:2" x14ac:dyDescent="0.25">
      <c r="A124" t="s">
        <v>124</v>
      </c>
      <c r="B124" s="2">
        <v>45737</v>
      </c>
    </row>
    <row r="125" spans="1:2" x14ac:dyDescent="0.25">
      <c r="A125" t="s">
        <v>124</v>
      </c>
      <c r="B125" s="2">
        <v>45738</v>
      </c>
    </row>
    <row r="126" spans="1:2" x14ac:dyDescent="0.25">
      <c r="A126" t="s">
        <v>124</v>
      </c>
      <c r="B126" s="2">
        <v>45739</v>
      </c>
    </row>
    <row r="127" spans="1:2" x14ac:dyDescent="0.25">
      <c r="A127" t="s">
        <v>124</v>
      </c>
      <c r="B127" s="2">
        <v>45740</v>
      </c>
    </row>
    <row r="128" spans="1:2" x14ac:dyDescent="0.25">
      <c r="A128" t="s">
        <v>124</v>
      </c>
      <c r="B128" s="2">
        <v>45741</v>
      </c>
    </row>
    <row r="129" spans="1:2" x14ac:dyDescent="0.25">
      <c r="A129" t="s">
        <v>124</v>
      </c>
      <c r="B129" s="2">
        <v>45742</v>
      </c>
    </row>
    <row r="130" spans="1:2" x14ac:dyDescent="0.25">
      <c r="A130" t="s">
        <v>124</v>
      </c>
      <c r="B130" s="2">
        <v>45743</v>
      </c>
    </row>
    <row r="131" spans="1:2" x14ac:dyDescent="0.25">
      <c r="A131" t="s">
        <v>124</v>
      </c>
      <c r="B131" s="2">
        <v>45744</v>
      </c>
    </row>
    <row r="132" spans="1:2" x14ac:dyDescent="0.25">
      <c r="A132" t="s">
        <v>124</v>
      </c>
      <c r="B132" s="2">
        <v>45745</v>
      </c>
    </row>
    <row r="133" spans="1:2" x14ac:dyDescent="0.25">
      <c r="A133" t="s">
        <v>124</v>
      </c>
      <c r="B133" s="2">
        <v>45746</v>
      </c>
    </row>
    <row r="134" spans="1:2" x14ac:dyDescent="0.25">
      <c r="A134" t="s">
        <v>124</v>
      </c>
      <c r="B134" s="2">
        <v>45747</v>
      </c>
    </row>
    <row r="135" spans="1:2" x14ac:dyDescent="0.25">
      <c r="A135" t="s">
        <v>124</v>
      </c>
      <c r="B135" s="2">
        <v>45748</v>
      </c>
    </row>
    <row r="136" spans="1:2" x14ac:dyDescent="0.25">
      <c r="A136" t="s">
        <v>124</v>
      </c>
      <c r="B136" s="2">
        <v>45749</v>
      </c>
    </row>
    <row r="137" spans="1:2" x14ac:dyDescent="0.25">
      <c r="A137" t="s">
        <v>124</v>
      </c>
      <c r="B137" s="2">
        <v>45750</v>
      </c>
    </row>
    <row r="138" spans="1:2" x14ac:dyDescent="0.25">
      <c r="A138" t="s">
        <v>124</v>
      </c>
      <c r="B138" s="2">
        <v>45751</v>
      </c>
    </row>
    <row r="139" spans="1:2" x14ac:dyDescent="0.25">
      <c r="A139" t="s">
        <v>124</v>
      </c>
      <c r="B139" s="2">
        <v>45752</v>
      </c>
    </row>
    <row r="140" spans="1:2" x14ac:dyDescent="0.25">
      <c r="A140" t="s">
        <v>124</v>
      </c>
      <c r="B140" s="2">
        <v>45753</v>
      </c>
    </row>
    <row r="141" spans="1:2" x14ac:dyDescent="0.25">
      <c r="A141" t="s">
        <v>124</v>
      </c>
      <c r="B141" s="2">
        <v>45754</v>
      </c>
    </row>
    <row r="142" spans="1:2" x14ac:dyDescent="0.25">
      <c r="A142" t="s">
        <v>124</v>
      </c>
      <c r="B142" s="2">
        <v>45755</v>
      </c>
    </row>
    <row r="143" spans="1:2" x14ac:dyDescent="0.25">
      <c r="A143" t="s">
        <v>124</v>
      </c>
      <c r="B143" s="2">
        <v>45756</v>
      </c>
    </row>
    <row r="144" spans="1:2" x14ac:dyDescent="0.25">
      <c r="A144" t="s">
        <v>124</v>
      </c>
      <c r="B144" s="2">
        <v>45757</v>
      </c>
    </row>
    <row r="145" spans="1:2" x14ac:dyDescent="0.25">
      <c r="A145" t="s">
        <v>124</v>
      </c>
      <c r="B145" s="2">
        <v>45758</v>
      </c>
    </row>
    <row r="146" spans="1:2" x14ac:dyDescent="0.25">
      <c r="A146" t="s">
        <v>124</v>
      </c>
      <c r="B146" s="2">
        <v>45759</v>
      </c>
    </row>
    <row r="147" spans="1:2" x14ac:dyDescent="0.25">
      <c r="A147" t="s">
        <v>124</v>
      </c>
      <c r="B147" s="2">
        <v>45760</v>
      </c>
    </row>
    <row r="148" spans="1:2" x14ac:dyDescent="0.25">
      <c r="A148" t="s">
        <v>124</v>
      </c>
      <c r="B148" s="2">
        <v>45761</v>
      </c>
    </row>
    <row r="149" spans="1:2" x14ac:dyDescent="0.25">
      <c r="A149" t="s">
        <v>124</v>
      </c>
      <c r="B149" s="2">
        <v>45762</v>
      </c>
    </row>
    <row r="150" spans="1:2" x14ac:dyDescent="0.25">
      <c r="A150" t="s">
        <v>124</v>
      </c>
      <c r="B150" s="2">
        <v>45763</v>
      </c>
    </row>
    <row r="151" spans="1:2" x14ac:dyDescent="0.25">
      <c r="A151" t="s">
        <v>124</v>
      </c>
      <c r="B151" s="2">
        <v>45764</v>
      </c>
    </row>
    <row r="152" spans="1:2" x14ac:dyDescent="0.25">
      <c r="A152" t="s">
        <v>124</v>
      </c>
      <c r="B152" s="2">
        <v>45765</v>
      </c>
    </row>
    <row r="153" spans="1:2" x14ac:dyDescent="0.25">
      <c r="A153" t="s">
        <v>124</v>
      </c>
      <c r="B153" s="2">
        <v>45766</v>
      </c>
    </row>
    <row r="154" spans="1:2" x14ac:dyDescent="0.25">
      <c r="A154" t="s">
        <v>124</v>
      </c>
      <c r="B154" s="2">
        <v>45767</v>
      </c>
    </row>
    <row r="155" spans="1:2" x14ac:dyDescent="0.25">
      <c r="A155" t="s">
        <v>124</v>
      </c>
      <c r="B155" s="2">
        <v>45768</v>
      </c>
    </row>
    <row r="156" spans="1:2" x14ac:dyDescent="0.25">
      <c r="A156" t="s">
        <v>124</v>
      </c>
      <c r="B156" s="2">
        <v>45769</v>
      </c>
    </row>
    <row r="157" spans="1:2" x14ac:dyDescent="0.25">
      <c r="A157" t="s">
        <v>124</v>
      </c>
      <c r="B157" s="2">
        <v>45770</v>
      </c>
    </row>
    <row r="158" spans="1:2" x14ac:dyDescent="0.25">
      <c r="A158" t="s">
        <v>124</v>
      </c>
      <c r="B158" s="2">
        <v>45771</v>
      </c>
    </row>
    <row r="159" spans="1:2" x14ac:dyDescent="0.25">
      <c r="A159" t="s">
        <v>124</v>
      </c>
      <c r="B159" s="2">
        <v>45772</v>
      </c>
    </row>
    <row r="160" spans="1:2" x14ac:dyDescent="0.25">
      <c r="A160" t="s">
        <v>124</v>
      </c>
      <c r="B160" s="2">
        <v>45773</v>
      </c>
    </row>
    <row r="161" spans="1:2" x14ac:dyDescent="0.25">
      <c r="A161" t="s">
        <v>124</v>
      </c>
      <c r="B161" s="2">
        <v>45774</v>
      </c>
    </row>
    <row r="162" spans="1:2" x14ac:dyDescent="0.25">
      <c r="A162" t="s">
        <v>124</v>
      </c>
      <c r="B162" s="2">
        <v>45775</v>
      </c>
    </row>
    <row r="163" spans="1:2" x14ac:dyDescent="0.25">
      <c r="A163" t="s">
        <v>124</v>
      </c>
      <c r="B163" s="2">
        <v>45776</v>
      </c>
    </row>
    <row r="164" spans="1:2" x14ac:dyDescent="0.25">
      <c r="A164" t="s">
        <v>124</v>
      </c>
      <c r="B164" s="2">
        <v>45777</v>
      </c>
    </row>
    <row r="165" spans="1:2" x14ac:dyDescent="0.25">
      <c r="A165" t="s">
        <v>124</v>
      </c>
      <c r="B165" s="2">
        <v>45778</v>
      </c>
    </row>
    <row r="166" spans="1:2" x14ac:dyDescent="0.25">
      <c r="A166" t="s">
        <v>124</v>
      </c>
      <c r="B166" s="2">
        <v>45779</v>
      </c>
    </row>
    <row r="167" spans="1:2" x14ac:dyDescent="0.25">
      <c r="A167" t="s">
        <v>124</v>
      </c>
      <c r="B167" s="2">
        <v>45780</v>
      </c>
    </row>
    <row r="168" spans="1:2" x14ac:dyDescent="0.25">
      <c r="A168" t="s">
        <v>124</v>
      </c>
      <c r="B168" s="2">
        <v>45781</v>
      </c>
    </row>
    <row r="169" spans="1:2" x14ac:dyDescent="0.25">
      <c r="A169" t="s">
        <v>124</v>
      </c>
      <c r="B169" s="2">
        <v>45782</v>
      </c>
    </row>
    <row r="170" spans="1:2" x14ac:dyDescent="0.25">
      <c r="A170" t="s">
        <v>124</v>
      </c>
      <c r="B170" s="2">
        <v>45783</v>
      </c>
    </row>
    <row r="171" spans="1:2" x14ac:dyDescent="0.25">
      <c r="A171" t="s">
        <v>124</v>
      </c>
      <c r="B171" s="2">
        <v>45784</v>
      </c>
    </row>
    <row r="172" spans="1:2" x14ac:dyDescent="0.25">
      <c r="A172" t="s">
        <v>124</v>
      </c>
      <c r="B172" s="2">
        <v>45785</v>
      </c>
    </row>
    <row r="173" spans="1:2" x14ac:dyDescent="0.25">
      <c r="A173" t="s">
        <v>124</v>
      </c>
      <c r="B173" s="2">
        <v>45786</v>
      </c>
    </row>
    <row r="174" spans="1:2" x14ac:dyDescent="0.25">
      <c r="A174" t="s">
        <v>124</v>
      </c>
      <c r="B174" s="2">
        <v>45787</v>
      </c>
    </row>
    <row r="175" spans="1:2" x14ac:dyDescent="0.25">
      <c r="A175" t="s">
        <v>124</v>
      </c>
      <c r="B175" s="2">
        <v>45788</v>
      </c>
    </row>
    <row r="176" spans="1:2" x14ac:dyDescent="0.25">
      <c r="A176" t="s">
        <v>124</v>
      </c>
      <c r="B176" s="2">
        <v>45789</v>
      </c>
    </row>
    <row r="177" spans="1:2" x14ac:dyDescent="0.25">
      <c r="A177" t="s">
        <v>124</v>
      </c>
      <c r="B177" s="2">
        <v>45790</v>
      </c>
    </row>
    <row r="178" spans="1:2" x14ac:dyDescent="0.25">
      <c r="A178" t="s">
        <v>124</v>
      </c>
      <c r="B178" s="2">
        <v>45791</v>
      </c>
    </row>
    <row r="179" spans="1:2" x14ac:dyDescent="0.25">
      <c r="A179" t="s">
        <v>124</v>
      </c>
      <c r="B179" s="2">
        <v>45792</v>
      </c>
    </row>
    <row r="180" spans="1:2" x14ac:dyDescent="0.25">
      <c r="A180" t="s">
        <v>124</v>
      </c>
      <c r="B180" s="2">
        <v>45793</v>
      </c>
    </row>
    <row r="181" spans="1:2" x14ac:dyDescent="0.25">
      <c r="A181" t="s">
        <v>124</v>
      </c>
      <c r="B181" s="2">
        <v>45794</v>
      </c>
    </row>
    <row r="182" spans="1:2" x14ac:dyDescent="0.25">
      <c r="A182" t="s">
        <v>124</v>
      </c>
      <c r="B182" s="2">
        <v>45795</v>
      </c>
    </row>
    <row r="183" spans="1:2" x14ac:dyDescent="0.25">
      <c r="A183" t="s">
        <v>124</v>
      </c>
      <c r="B183" s="2">
        <v>45796</v>
      </c>
    </row>
    <row r="184" spans="1:2" x14ac:dyDescent="0.25">
      <c r="A184" t="s">
        <v>124</v>
      </c>
      <c r="B184" s="2">
        <v>45797</v>
      </c>
    </row>
    <row r="185" spans="1:2" x14ac:dyDescent="0.25">
      <c r="A185" t="s">
        <v>124</v>
      </c>
      <c r="B185" s="2">
        <v>45798</v>
      </c>
    </row>
    <row r="186" spans="1:2" x14ac:dyDescent="0.25">
      <c r="A186" t="s">
        <v>124</v>
      </c>
      <c r="B186" s="2">
        <v>45799</v>
      </c>
    </row>
    <row r="187" spans="1:2" x14ac:dyDescent="0.25">
      <c r="A187" t="s">
        <v>124</v>
      </c>
      <c r="B187" s="2">
        <v>45800</v>
      </c>
    </row>
    <row r="188" spans="1:2" x14ac:dyDescent="0.25">
      <c r="A188" t="s">
        <v>124</v>
      </c>
      <c r="B188" s="2">
        <v>45801</v>
      </c>
    </row>
    <row r="189" spans="1:2" x14ac:dyDescent="0.25">
      <c r="A189" t="s">
        <v>124</v>
      </c>
      <c r="B189" s="2">
        <v>45802</v>
      </c>
    </row>
    <row r="190" spans="1:2" x14ac:dyDescent="0.25">
      <c r="A190" t="s">
        <v>124</v>
      </c>
      <c r="B190" s="2">
        <v>45803</v>
      </c>
    </row>
    <row r="191" spans="1:2" x14ac:dyDescent="0.25">
      <c r="A191" t="s">
        <v>124</v>
      </c>
      <c r="B191" s="2">
        <v>45804</v>
      </c>
    </row>
    <row r="192" spans="1:2" x14ac:dyDescent="0.25">
      <c r="A192" t="s">
        <v>124</v>
      </c>
      <c r="B192" s="2">
        <v>45805</v>
      </c>
    </row>
    <row r="193" spans="1:2" x14ac:dyDescent="0.25">
      <c r="A193" t="s">
        <v>124</v>
      </c>
      <c r="B193" s="2">
        <v>45806</v>
      </c>
    </row>
    <row r="194" spans="1:2" x14ac:dyDescent="0.25">
      <c r="A194" t="s">
        <v>124</v>
      </c>
      <c r="B194" s="2">
        <v>45807</v>
      </c>
    </row>
    <row r="195" spans="1:2" x14ac:dyDescent="0.25">
      <c r="A195" t="s">
        <v>124</v>
      </c>
      <c r="B195" s="2">
        <v>45808</v>
      </c>
    </row>
    <row r="196" spans="1:2" x14ac:dyDescent="0.25">
      <c r="A196" t="s">
        <v>124</v>
      </c>
      <c r="B196" s="2">
        <v>45838</v>
      </c>
    </row>
    <row r="197" spans="1:2" x14ac:dyDescent="0.25">
      <c r="A197" t="s">
        <v>124</v>
      </c>
      <c r="B197" s="2">
        <v>45809</v>
      </c>
    </row>
    <row r="198" spans="1:2" x14ac:dyDescent="0.25">
      <c r="A198" t="s">
        <v>124</v>
      </c>
      <c r="B198" s="2">
        <v>45810</v>
      </c>
    </row>
    <row r="199" spans="1:2" x14ac:dyDescent="0.25">
      <c r="A199" t="s">
        <v>124</v>
      </c>
      <c r="B199" s="2">
        <v>45811</v>
      </c>
    </row>
    <row r="200" spans="1:2" x14ac:dyDescent="0.25">
      <c r="A200" t="s">
        <v>124</v>
      </c>
      <c r="B200" s="2">
        <v>45812</v>
      </c>
    </row>
    <row r="201" spans="1:2" x14ac:dyDescent="0.25">
      <c r="A201" t="s">
        <v>124</v>
      </c>
      <c r="B201" s="2">
        <v>45813</v>
      </c>
    </row>
    <row r="202" spans="1:2" x14ac:dyDescent="0.25">
      <c r="A202" t="s">
        <v>124</v>
      </c>
      <c r="B202" s="2">
        <v>45814</v>
      </c>
    </row>
    <row r="203" spans="1:2" x14ac:dyDescent="0.25">
      <c r="A203" t="s">
        <v>124</v>
      </c>
      <c r="B203" s="2">
        <v>45815</v>
      </c>
    </row>
    <row r="204" spans="1:2" x14ac:dyDescent="0.25">
      <c r="A204" t="s">
        <v>124</v>
      </c>
      <c r="B204" s="2">
        <v>45816</v>
      </c>
    </row>
    <row r="205" spans="1:2" x14ac:dyDescent="0.25">
      <c r="A205" t="s">
        <v>124</v>
      </c>
      <c r="B205" s="2">
        <v>45817</v>
      </c>
    </row>
    <row r="206" spans="1:2" x14ac:dyDescent="0.25">
      <c r="A206" t="s">
        <v>124</v>
      </c>
      <c r="B206" s="2">
        <v>45818</v>
      </c>
    </row>
    <row r="207" spans="1:2" x14ac:dyDescent="0.25">
      <c r="A207" t="s">
        <v>124</v>
      </c>
      <c r="B207" s="2">
        <v>45819</v>
      </c>
    </row>
    <row r="208" spans="1:2" x14ac:dyDescent="0.25">
      <c r="A208" t="s">
        <v>124</v>
      </c>
      <c r="B208" s="2">
        <v>45820</v>
      </c>
    </row>
    <row r="209" spans="1:2" x14ac:dyDescent="0.25">
      <c r="A209" t="s">
        <v>124</v>
      </c>
      <c r="B209" s="2">
        <v>45821</v>
      </c>
    </row>
    <row r="210" spans="1:2" x14ac:dyDescent="0.25">
      <c r="A210" t="s">
        <v>124</v>
      </c>
      <c r="B210" s="2">
        <v>45822</v>
      </c>
    </row>
    <row r="211" spans="1:2" x14ac:dyDescent="0.25">
      <c r="A211" t="s">
        <v>124</v>
      </c>
      <c r="B211" s="2">
        <v>45823</v>
      </c>
    </row>
    <row r="212" spans="1:2" x14ac:dyDescent="0.25">
      <c r="A212" t="s">
        <v>124</v>
      </c>
      <c r="B212" s="2">
        <v>45824</v>
      </c>
    </row>
    <row r="213" spans="1:2" x14ac:dyDescent="0.25">
      <c r="A213" t="s">
        <v>124</v>
      </c>
      <c r="B213" s="2">
        <v>45825</v>
      </c>
    </row>
    <row r="214" spans="1:2" x14ac:dyDescent="0.25">
      <c r="A214" t="s">
        <v>124</v>
      </c>
      <c r="B214" s="2">
        <v>45839</v>
      </c>
    </row>
    <row r="215" spans="1:2" x14ac:dyDescent="0.25">
      <c r="A215" t="s">
        <v>124</v>
      </c>
      <c r="B215" s="2">
        <v>45840</v>
      </c>
    </row>
    <row r="216" spans="1:2" x14ac:dyDescent="0.25">
      <c r="A216" t="s">
        <v>124</v>
      </c>
      <c r="B216" s="2">
        <v>45841</v>
      </c>
    </row>
    <row r="217" spans="1:2" x14ac:dyDescent="0.25">
      <c r="A217" t="s">
        <v>124</v>
      </c>
      <c r="B217" s="2">
        <v>45842</v>
      </c>
    </row>
    <row r="218" spans="1:2" x14ac:dyDescent="0.25">
      <c r="A218" t="s">
        <v>124</v>
      </c>
      <c r="B218" s="2">
        <v>45843</v>
      </c>
    </row>
    <row r="219" spans="1:2" x14ac:dyDescent="0.25">
      <c r="A219" t="s">
        <v>124</v>
      </c>
      <c r="B219" s="2">
        <v>45844</v>
      </c>
    </row>
    <row r="220" spans="1:2" x14ac:dyDescent="0.25">
      <c r="A220" t="s">
        <v>124</v>
      </c>
      <c r="B220" s="2">
        <v>45845</v>
      </c>
    </row>
    <row r="221" spans="1:2" x14ac:dyDescent="0.25">
      <c r="A221" t="s">
        <v>124</v>
      </c>
      <c r="B221" s="2">
        <v>45846</v>
      </c>
    </row>
    <row r="222" spans="1:2" x14ac:dyDescent="0.25">
      <c r="A222" t="s">
        <v>124</v>
      </c>
      <c r="B222" s="2">
        <v>45847</v>
      </c>
    </row>
    <row r="223" spans="1:2" x14ac:dyDescent="0.25">
      <c r="A223" t="s">
        <v>124</v>
      </c>
      <c r="B223" s="2">
        <v>45848</v>
      </c>
    </row>
    <row r="224" spans="1:2" x14ac:dyDescent="0.25">
      <c r="A224" t="s">
        <v>124</v>
      </c>
      <c r="B224" s="2">
        <v>45849</v>
      </c>
    </row>
    <row r="225" spans="1:2" x14ac:dyDescent="0.25">
      <c r="A225" t="s">
        <v>124</v>
      </c>
      <c r="B225" s="2">
        <v>45850</v>
      </c>
    </row>
    <row r="226" spans="1:2" x14ac:dyDescent="0.25">
      <c r="A226" t="s">
        <v>124</v>
      </c>
      <c r="B226" s="2">
        <v>45851</v>
      </c>
    </row>
    <row r="227" spans="1:2" x14ac:dyDescent="0.25">
      <c r="A227" t="s">
        <v>124</v>
      </c>
      <c r="B227" s="2">
        <v>45852</v>
      </c>
    </row>
    <row r="228" spans="1:2" x14ac:dyDescent="0.25">
      <c r="A228" t="s">
        <v>124</v>
      </c>
      <c r="B228" s="2">
        <v>45853</v>
      </c>
    </row>
    <row r="229" spans="1:2" x14ac:dyDescent="0.25">
      <c r="A229" t="s">
        <v>124</v>
      </c>
      <c r="B229" s="2">
        <v>45854</v>
      </c>
    </row>
    <row r="230" spans="1:2" x14ac:dyDescent="0.25">
      <c r="A230" t="s">
        <v>124</v>
      </c>
      <c r="B230" s="2">
        <v>45855</v>
      </c>
    </row>
    <row r="231" spans="1:2" x14ac:dyDescent="0.25">
      <c r="A231" t="s">
        <v>124</v>
      </c>
      <c r="B231" s="2">
        <v>45856</v>
      </c>
    </row>
    <row r="232" spans="1:2" x14ac:dyDescent="0.25">
      <c r="A232" t="s">
        <v>124</v>
      </c>
      <c r="B232" s="2">
        <v>45857</v>
      </c>
    </row>
    <row r="233" spans="1:2" x14ac:dyDescent="0.25">
      <c r="A233" t="s">
        <v>124</v>
      </c>
      <c r="B233" s="2">
        <v>45858</v>
      </c>
    </row>
    <row r="234" spans="1:2" x14ac:dyDescent="0.25">
      <c r="A234" t="s">
        <v>124</v>
      </c>
      <c r="B234" s="2">
        <v>45859</v>
      </c>
    </row>
    <row r="235" spans="1:2" x14ac:dyDescent="0.25">
      <c r="A235" t="s">
        <v>124</v>
      </c>
      <c r="B235" s="2">
        <v>45860</v>
      </c>
    </row>
    <row r="236" spans="1:2" x14ac:dyDescent="0.25">
      <c r="A236" t="s">
        <v>124</v>
      </c>
      <c r="B236" s="2">
        <v>45861</v>
      </c>
    </row>
    <row r="237" spans="1:2" x14ac:dyDescent="0.25">
      <c r="A237" t="s">
        <v>124</v>
      </c>
      <c r="B237" s="2">
        <v>45862</v>
      </c>
    </row>
    <row r="238" spans="1:2" x14ac:dyDescent="0.25">
      <c r="A238" t="s">
        <v>124</v>
      </c>
      <c r="B238" s="2">
        <v>45863</v>
      </c>
    </row>
    <row r="239" spans="1:2" x14ac:dyDescent="0.25">
      <c r="A239" t="s">
        <v>124</v>
      </c>
      <c r="B239" s="2">
        <v>45864</v>
      </c>
    </row>
    <row r="240" spans="1:2" x14ac:dyDescent="0.25">
      <c r="A240" t="s">
        <v>124</v>
      </c>
      <c r="B240" s="2">
        <v>45865</v>
      </c>
    </row>
    <row r="241" spans="1:2" x14ac:dyDescent="0.25">
      <c r="A241" t="s">
        <v>124</v>
      </c>
      <c r="B241" s="2">
        <v>45866</v>
      </c>
    </row>
    <row r="242" spans="1:2" x14ac:dyDescent="0.25">
      <c r="A242" t="s">
        <v>124</v>
      </c>
      <c r="B242" s="2">
        <v>45867</v>
      </c>
    </row>
    <row r="243" spans="1:2" x14ac:dyDescent="0.25">
      <c r="A243" t="s">
        <v>124</v>
      </c>
      <c r="B243" s="2">
        <v>45868</v>
      </c>
    </row>
    <row r="244" spans="1:2" x14ac:dyDescent="0.25">
      <c r="A244" t="s">
        <v>124</v>
      </c>
      <c r="B244" s="2">
        <v>45869</v>
      </c>
    </row>
    <row r="245" spans="1:2" x14ac:dyDescent="0.25">
      <c r="A245" t="s">
        <v>124</v>
      </c>
      <c r="B245" s="2">
        <v>45870</v>
      </c>
    </row>
    <row r="246" spans="1:2" x14ac:dyDescent="0.25">
      <c r="A246" t="s">
        <v>124</v>
      </c>
      <c r="B246" s="2">
        <v>45871</v>
      </c>
    </row>
    <row r="247" spans="1:2" x14ac:dyDescent="0.25">
      <c r="A247" t="s">
        <v>124</v>
      </c>
      <c r="B247" s="2">
        <v>45872</v>
      </c>
    </row>
    <row r="248" spans="1:2" x14ac:dyDescent="0.25">
      <c r="A248" t="s">
        <v>124</v>
      </c>
      <c r="B248" s="2">
        <v>45873</v>
      </c>
    </row>
    <row r="249" spans="1:2" x14ac:dyDescent="0.25">
      <c r="A249" t="s">
        <v>124</v>
      </c>
      <c r="B249" s="2">
        <v>45874</v>
      </c>
    </row>
    <row r="250" spans="1:2" x14ac:dyDescent="0.25">
      <c r="A250" t="s">
        <v>124</v>
      </c>
      <c r="B250" s="2">
        <v>45875</v>
      </c>
    </row>
    <row r="251" spans="1:2" x14ac:dyDescent="0.25">
      <c r="A251" t="s">
        <v>124</v>
      </c>
      <c r="B251" s="2">
        <v>45876</v>
      </c>
    </row>
    <row r="252" spans="1:2" x14ac:dyDescent="0.25">
      <c r="A252" t="s">
        <v>124</v>
      </c>
      <c r="B252" s="2">
        <v>45877</v>
      </c>
    </row>
    <row r="253" spans="1:2" x14ac:dyDescent="0.25">
      <c r="A253" t="s">
        <v>124</v>
      </c>
      <c r="B253" s="2">
        <v>45878</v>
      </c>
    </row>
    <row r="254" spans="1:2" x14ac:dyDescent="0.25">
      <c r="A254" t="s">
        <v>124</v>
      </c>
      <c r="B254" s="2">
        <v>45879</v>
      </c>
    </row>
    <row r="255" spans="1:2" x14ac:dyDescent="0.25">
      <c r="A255" t="s">
        <v>124</v>
      </c>
      <c r="B255" s="2">
        <v>45880</v>
      </c>
    </row>
    <row r="256" spans="1:2" x14ac:dyDescent="0.25">
      <c r="A256" t="s">
        <v>124</v>
      </c>
      <c r="B256" s="2">
        <v>45881</v>
      </c>
    </row>
    <row r="257" spans="1:2" x14ac:dyDescent="0.25">
      <c r="A257" t="s">
        <v>124</v>
      </c>
      <c r="B257" s="2">
        <v>45882</v>
      </c>
    </row>
    <row r="258" spans="1:2" x14ac:dyDescent="0.25">
      <c r="A258" t="s">
        <v>124</v>
      </c>
      <c r="B258" s="2">
        <v>45883</v>
      </c>
    </row>
    <row r="259" spans="1:2" x14ac:dyDescent="0.25">
      <c r="A259" t="s">
        <v>124</v>
      </c>
      <c r="B259" s="2">
        <v>45884</v>
      </c>
    </row>
    <row r="260" spans="1:2" x14ac:dyDescent="0.25">
      <c r="A260" t="s">
        <v>124</v>
      </c>
      <c r="B260" s="2">
        <v>45885</v>
      </c>
    </row>
    <row r="261" spans="1:2" x14ac:dyDescent="0.25">
      <c r="A261" t="s">
        <v>124</v>
      </c>
      <c r="B261" s="2">
        <v>45886</v>
      </c>
    </row>
    <row r="262" spans="1:2" x14ac:dyDescent="0.25">
      <c r="A262" t="s">
        <v>124</v>
      </c>
      <c r="B262" s="2">
        <v>45887</v>
      </c>
    </row>
    <row r="263" spans="1:2" x14ac:dyDescent="0.25">
      <c r="A263" t="s">
        <v>124</v>
      </c>
      <c r="B263" s="2">
        <v>45888</v>
      </c>
    </row>
    <row r="264" spans="1:2" x14ac:dyDescent="0.25">
      <c r="A264" t="s">
        <v>124</v>
      </c>
      <c r="B264" s="2">
        <v>45889</v>
      </c>
    </row>
    <row r="265" spans="1:2" x14ac:dyDescent="0.25">
      <c r="A265" t="s">
        <v>124</v>
      </c>
      <c r="B265" s="2">
        <v>45890</v>
      </c>
    </row>
    <row r="266" spans="1:2" x14ac:dyDescent="0.25">
      <c r="A266" t="s">
        <v>124</v>
      </c>
      <c r="B266" s="2">
        <v>45891</v>
      </c>
    </row>
    <row r="267" spans="1:2" x14ac:dyDescent="0.25">
      <c r="A267" t="s">
        <v>124</v>
      </c>
      <c r="B267" s="2">
        <v>45892</v>
      </c>
    </row>
    <row r="268" spans="1:2" x14ac:dyDescent="0.25">
      <c r="A268" t="s">
        <v>124</v>
      </c>
      <c r="B268" s="2">
        <v>45893</v>
      </c>
    </row>
    <row r="269" spans="1:2" x14ac:dyDescent="0.25">
      <c r="A269" t="s">
        <v>124</v>
      </c>
      <c r="B269" s="2">
        <v>45894</v>
      </c>
    </row>
    <row r="270" spans="1:2" x14ac:dyDescent="0.25">
      <c r="A270" t="s">
        <v>124</v>
      </c>
      <c r="B270" s="2">
        <v>45895</v>
      </c>
    </row>
    <row r="271" spans="1:2" x14ac:dyDescent="0.25">
      <c r="A271" t="s">
        <v>124</v>
      </c>
      <c r="B271" s="2">
        <v>45896</v>
      </c>
    </row>
    <row r="272" spans="1:2" x14ac:dyDescent="0.25">
      <c r="A272" t="s">
        <v>124</v>
      </c>
      <c r="B272" s="2">
        <v>45897</v>
      </c>
    </row>
    <row r="273" spans="1:2" x14ac:dyDescent="0.25">
      <c r="A273" t="s">
        <v>124</v>
      </c>
      <c r="B273" s="2">
        <v>45898</v>
      </c>
    </row>
    <row r="274" spans="1:2" x14ac:dyDescent="0.25">
      <c r="A274" t="s">
        <v>124</v>
      </c>
      <c r="B274" s="2">
        <v>45899</v>
      </c>
    </row>
    <row r="275" spans="1:2" x14ac:dyDescent="0.25">
      <c r="A275" t="s">
        <v>124</v>
      </c>
      <c r="B275" s="2">
        <v>45900</v>
      </c>
    </row>
    <row r="276" spans="1:2" x14ac:dyDescent="0.25">
      <c r="A276" t="s">
        <v>124</v>
      </c>
      <c r="B276" s="2">
        <v>45901</v>
      </c>
    </row>
    <row r="277" spans="1:2" x14ac:dyDescent="0.25">
      <c r="A277" t="s">
        <v>124</v>
      </c>
      <c r="B277" s="2">
        <v>45902</v>
      </c>
    </row>
    <row r="278" spans="1:2" x14ac:dyDescent="0.25">
      <c r="A278" t="s">
        <v>124</v>
      </c>
      <c r="B278" s="2">
        <v>45903</v>
      </c>
    </row>
    <row r="279" spans="1:2" x14ac:dyDescent="0.25">
      <c r="A279" t="s">
        <v>124</v>
      </c>
      <c r="B279" s="2">
        <v>45904</v>
      </c>
    </row>
    <row r="280" spans="1:2" x14ac:dyDescent="0.25">
      <c r="A280" t="s">
        <v>124</v>
      </c>
      <c r="B280" s="2">
        <v>45905</v>
      </c>
    </row>
    <row r="281" spans="1:2" x14ac:dyDescent="0.25">
      <c r="A281" t="s">
        <v>124</v>
      </c>
      <c r="B281" s="2">
        <v>45906</v>
      </c>
    </row>
    <row r="282" spans="1:2" x14ac:dyDescent="0.25">
      <c r="A282" t="s">
        <v>124</v>
      </c>
      <c r="B282" s="2">
        <v>45907</v>
      </c>
    </row>
    <row r="283" spans="1:2" x14ac:dyDescent="0.25">
      <c r="A283" t="s">
        <v>124</v>
      </c>
      <c r="B283" s="2">
        <v>45908</v>
      </c>
    </row>
    <row r="284" spans="1:2" x14ac:dyDescent="0.25">
      <c r="A284" t="s">
        <v>124</v>
      </c>
      <c r="B284" s="2">
        <v>45909</v>
      </c>
    </row>
    <row r="285" spans="1:2" x14ac:dyDescent="0.25">
      <c r="A285" t="s">
        <v>124</v>
      </c>
      <c r="B285" s="2">
        <v>45910</v>
      </c>
    </row>
    <row r="286" spans="1:2" x14ac:dyDescent="0.25">
      <c r="A286" t="s">
        <v>124</v>
      </c>
      <c r="B286" s="2">
        <v>45911</v>
      </c>
    </row>
    <row r="287" spans="1:2" x14ac:dyDescent="0.25">
      <c r="A287" t="s">
        <v>124</v>
      </c>
      <c r="B287" s="2">
        <v>45912</v>
      </c>
    </row>
    <row r="288" spans="1:2" x14ac:dyDescent="0.25">
      <c r="A288" t="s">
        <v>124</v>
      </c>
      <c r="B288" s="2">
        <v>45913</v>
      </c>
    </row>
    <row r="289" spans="1:2" x14ac:dyDescent="0.25">
      <c r="A289" t="s">
        <v>124</v>
      </c>
      <c r="B289" s="2">
        <v>45914</v>
      </c>
    </row>
    <row r="290" spans="1:2" x14ac:dyDescent="0.25">
      <c r="A290" t="s">
        <v>124</v>
      </c>
      <c r="B290" s="2">
        <v>45915</v>
      </c>
    </row>
    <row r="291" spans="1:2" x14ac:dyDescent="0.25">
      <c r="A291" t="s">
        <v>124</v>
      </c>
      <c r="B291" s="2">
        <v>45916</v>
      </c>
    </row>
    <row r="292" spans="1:2" x14ac:dyDescent="0.25">
      <c r="A292" t="s">
        <v>124</v>
      </c>
      <c r="B292" s="2">
        <v>45917</v>
      </c>
    </row>
    <row r="293" spans="1:2" x14ac:dyDescent="0.25">
      <c r="A293" t="s">
        <v>124</v>
      </c>
      <c r="B293" s="2">
        <v>45918</v>
      </c>
    </row>
    <row r="294" spans="1:2" x14ac:dyDescent="0.25">
      <c r="A294" t="s">
        <v>124</v>
      </c>
      <c r="B294" s="2">
        <v>45919</v>
      </c>
    </row>
    <row r="295" spans="1:2" x14ac:dyDescent="0.25">
      <c r="A295" t="s">
        <v>124</v>
      </c>
      <c r="B295" s="2">
        <v>45920</v>
      </c>
    </row>
    <row r="296" spans="1:2" x14ac:dyDescent="0.25">
      <c r="A296" t="s">
        <v>124</v>
      </c>
      <c r="B296" s="2">
        <v>45921</v>
      </c>
    </row>
    <row r="297" spans="1:2" x14ac:dyDescent="0.25">
      <c r="A297" t="s">
        <v>124</v>
      </c>
      <c r="B297" s="2">
        <v>45922</v>
      </c>
    </row>
    <row r="298" spans="1:2" x14ac:dyDescent="0.25">
      <c r="A298" t="s">
        <v>124</v>
      </c>
      <c r="B298" s="2">
        <v>45923</v>
      </c>
    </row>
    <row r="299" spans="1:2" x14ac:dyDescent="0.25">
      <c r="A299" t="s">
        <v>124</v>
      </c>
      <c r="B299" s="2">
        <v>45924</v>
      </c>
    </row>
    <row r="300" spans="1:2" x14ac:dyDescent="0.25">
      <c r="A300" t="s">
        <v>124</v>
      </c>
      <c r="B300" s="2">
        <v>45925</v>
      </c>
    </row>
    <row r="301" spans="1:2" x14ac:dyDescent="0.25">
      <c r="A301" t="s">
        <v>124</v>
      </c>
      <c r="B301" s="2">
        <v>45926</v>
      </c>
    </row>
    <row r="302" spans="1:2" x14ac:dyDescent="0.25">
      <c r="A302" t="s">
        <v>124</v>
      </c>
      <c r="B302" s="2">
        <v>45927</v>
      </c>
    </row>
    <row r="303" spans="1:2" x14ac:dyDescent="0.25">
      <c r="A303" t="s">
        <v>124</v>
      </c>
      <c r="B303" s="2">
        <v>45928</v>
      </c>
    </row>
    <row r="304" spans="1:2" x14ac:dyDescent="0.25">
      <c r="A304" t="s">
        <v>124</v>
      </c>
      <c r="B304" s="2">
        <v>45929</v>
      </c>
    </row>
    <row r="305" spans="1:2" x14ac:dyDescent="0.25">
      <c r="A305" t="s">
        <v>124</v>
      </c>
      <c r="B305" s="2">
        <v>45930</v>
      </c>
    </row>
    <row r="306" spans="1:2" x14ac:dyDescent="0.25">
      <c r="A306" t="s">
        <v>124</v>
      </c>
      <c r="B306" s="2">
        <v>45931</v>
      </c>
    </row>
    <row r="307" spans="1:2" x14ac:dyDescent="0.25">
      <c r="A307" t="s">
        <v>124</v>
      </c>
      <c r="B307" s="2">
        <v>45932</v>
      </c>
    </row>
    <row r="308" spans="1:2" x14ac:dyDescent="0.25">
      <c r="A308" t="s">
        <v>124</v>
      </c>
      <c r="B308" s="2">
        <v>45933</v>
      </c>
    </row>
    <row r="309" spans="1:2" x14ac:dyDescent="0.25">
      <c r="A309" t="s">
        <v>124</v>
      </c>
      <c r="B309" s="2">
        <v>45934</v>
      </c>
    </row>
    <row r="310" spans="1:2" x14ac:dyDescent="0.25">
      <c r="A310" t="s">
        <v>124</v>
      </c>
      <c r="B310" s="2">
        <v>45935</v>
      </c>
    </row>
    <row r="311" spans="1:2" x14ac:dyDescent="0.25">
      <c r="A311" t="s">
        <v>124</v>
      </c>
      <c r="B311" s="2">
        <v>45936</v>
      </c>
    </row>
    <row r="312" spans="1:2" x14ac:dyDescent="0.25">
      <c r="A312" t="s">
        <v>124</v>
      </c>
      <c r="B312" s="2">
        <v>45937</v>
      </c>
    </row>
    <row r="313" spans="1:2" x14ac:dyDescent="0.25">
      <c r="A313" t="s">
        <v>124</v>
      </c>
      <c r="B313" s="2">
        <v>45938</v>
      </c>
    </row>
    <row r="314" spans="1:2" x14ac:dyDescent="0.25">
      <c r="A314" t="s">
        <v>124</v>
      </c>
      <c r="B314" s="2">
        <v>45939</v>
      </c>
    </row>
    <row r="315" spans="1:2" x14ac:dyDescent="0.25">
      <c r="A315" t="s">
        <v>124</v>
      </c>
      <c r="B315" s="2">
        <v>45940</v>
      </c>
    </row>
    <row r="316" spans="1:2" x14ac:dyDescent="0.25">
      <c r="A316" t="s">
        <v>124</v>
      </c>
      <c r="B316" s="2">
        <v>45941</v>
      </c>
    </row>
    <row r="317" spans="1:2" x14ac:dyDescent="0.25">
      <c r="A317" t="s">
        <v>124</v>
      </c>
      <c r="B317" s="2">
        <v>45942</v>
      </c>
    </row>
    <row r="318" spans="1:2" x14ac:dyDescent="0.25">
      <c r="A318" t="s">
        <v>124</v>
      </c>
      <c r="B318" s="2">
        <v>45943</v>
      </c>
    </row>
    <row r="319" spans="1:2" x14ac:dyDescent="0.25">
      <c r="A319" t="s">
        <v>124</v>
      </c>
      <c r="B319" s="2">
        <v>45944</v>
      </c>
    </row>
    <row r="320" spans="1:2" x14ac:dyDescent="0.25">
      <c r="A320" t="s">
        <v>124</v>
      </c>
      <c r="B320" s="2">
        <v>45945</v>
      </c>
    </row>
    <row r="321" spans="1:2" x14ac:dyDescent="0.25">
      <c r="A321" t="s">
        <v>124</v>
      </c>
      <c r="B321" s="2">
        <v>45946</v>
      </c>
    </row>
    <row r="322" spans="1:2" x14ac:dyDescent="0.25">
      <c r="A322" t="s">
        <v>124</v>
      </c>
      <c r="B322" s="2">
        <v>45947</v>
      </c>
    </row>
    <row r="323" spans="1:2" x14ac:dyDescent="0.25">
      <c r="A323" t="s">
        <v>124</v>
      </c>
      <c r="B323" s="2">
        <v>45948</v>
      </c>
    </row>
    <row r="324" spans="1:2" x14ac:dyDescent="0.25">
      <c r="A324" t="s">
        <v>124</v>
      </c>
      <c r="B324" s="2">
        <v>45949</v>
      </c>
    </row>
    <row r="325" spans="1:2" x14ac:dyDescent="0.25">
      <c r="A325" t="s">
        <v>125</v>
      </c>
      <c r="B325" s="2">
        <v>45698</v>
      </c>
    </row>
    <row r="326" spans="1:2" x14ac:dyDescent="0.25">
      <c r="A326" t="s">
        <v>125</v>
      </c>
      <c r="B326" s="2">
        <v>45699</v>
      </c>
    </row>
    <row r="327" spans="1:2" x14ac:dyDescent="0.25">
      <c r="A327" t="s">
        <v>125</v>
      </c>
      <c r="B327" s="2">
        <v>45700</v>
      </c>
    </row>
    <row r="328" spans="1:2" x14ac:dyDescent="0.25">
      <c r="A328" t="s">
        <v>125</v>
      </c>
      <c r="B328" s="2">
        <v>45701</v>
      </c>
    </row>
    <row r="329" spans="1:2" x14ac:dyDescent="0.25">
      <c r="A329" t="s">
        <v>125</v>
      </c>
      <c r="B329" s="2">
        <v>45702</v>
      </c>
    </row>
    <row r="330" spans="1:2" x14ac:dyDescent="0.25">
      <c r="A330" t="s">
        <v>125</v>
      </c>
      <c r="B330" s="2">
        <v>45800</v>
      </c>
    </row>
    <row r="331" spans="1:2" x14ac:dyDescent="0.25">
      <c r="A331" t="s">
        <v>125</v>
      </c>
      <c r="B331" s="2">
        <v>45801</v>
      </c>
    </row>
    <row r="332" spans="1:2" x14ac:dyDescent="0.25">
      <c r="A332" t="s">
        <v>125</v>
      </c>
      <c r="B332" s="2">
        <v>45802</v>
      </c>
    </row>
    <row r="333" spans="1:2" x14ac:dyDescent="0.25">
      <c r="A333" t="s">
        <v>125</v>
      </c>
      <c r="B333" s="2">
        <v>45803</v>
      </c>
    </row>
    <row r="334" spans="1:2" x14ac:dyDescent="0.25">
      <c r="A334" t="s">
        <v>125</v>
      </c>
      <c r="B334" s="2">
        <v>45804</v>
      </c>
    </row>
    <row r="335" spans="1:2" x14ac:dyDescent="0.25">
      <c r="A335" t="s">
        <v>125</v>
      </c>
      <c r="B335" s="2">
        <v>45805</v>
      </c>
    </row>
    <row r="336" spans="1:2" x14ac:dyDescent="0.25">
      <c r="A336" t="s">
        <v>125</v>
      </c>
      <c r="B336" s="2">
        <v>45806</v>
      </c>
    </row>
    <row r="337" spans="1:2" x14ac:dyDescent="0.25">
      <c r="A337" t="s">
        <v>125</v>
      </c>
      <c r="B337" s="2">
        <v>45807</v>
      </c>
    </row>
    <row r="338" spans="1:2" x14ac:dyDescent="0.25">
      <c r="A338" t="s">
        <v>125</v>
      </c>
      <c r="B338" s="2">
        <v>45866</v>
      </c>
    </row>
    <row r="339" spans="1:2" x14ac:dyDescent="0.25">
      <c r="A339" t="s">
        <v>125</v>
      </c>
      <c r="B339" s="2">
        <v>45867</v>
      </c>
    </row>
    <row r="340" spans="1:2" x14ac:dyDescent="0.25">
      <c r="A340" t="s">
        <v>125</v>
      </c>
      <c r="B340" s="2">
        <v>45868</v>
      </c>
    </row>
    <row r="341" spans="1:2" x14ac:dyDescent="0.25">
      <c r="A341" t="s">
        <v>125</v>
      </c>
      <c r="B341" s="2">
        <v>45869</v>
      </c>
    </row>
    <row r="342" spans="1:2" x14ac:dyDescent="0.25">
      <c r="A342" t="s">
        <v>125</v>
      </c>
      <c r="B342" s="2">
        <v>45870</v>
      </c>
    </row>
    <row r="343" spans="1:2" x14ac:dyDescent="0.25">
      <c r="A343" t="s">
        <v>125</v>
      </c>
      <c r="B343" s="2">
        <v>45901</v>
      </c>
    </row>
    <row r="344" spans="1:2" x14ac:dyDescent="0.25">
      <c r="A344" t="s">
        <v>125</v>
      </c>
      <c r="B344" s="2">
        <v>45902</v>
      </c>
    </row>
    <row r="345" spans="1:2" x14ac:dyDescent="0.25">
      <c r="A345" t="s">
        <v>125</v>
      </c>
      <c r="B345" s="2">
        <v>45903</v>
      </c>
    </row>
    <row r="346" spans="1:2" x14ac:dyDescent="0.25">
      <c r="A346" t="s">
        <v>125</v>
      </c>
      <c r="B346" s="2">
        <v>45904</v>
      </c>
    </row>
    <row r="347" spans="1:2" x14ac:dyDescent="0.25">
      <c r="A347" t="s">
        <v>125</v>
      </c>
      <c r="B347" s="2">
        <v>45905</v>
      </c>
    </row>
    <row r="348" spans="1:2" x14ac:dyDescent="0.25">
      <c r="A348" t="s">
        <v>125</v>
      </c>
      <c r="B348" s="2">
        <v>45906</v>
      </c>
    </row>
    <row r="349" spans="1:2" x14ac:dyDescent="0.25">
      <c r="A349" t="s">
        <v>125</v>
      </c>
      <c r="B349" s="2">
        <v>45907</v>
      </c>
    </row>
    <row r="350" spans="1:2" x14ac:dyDescent="0.25">
      <c r="A350" t="s">
        <v>125</v>
      </c>
      <c r="B350" s="2">
        <v>45908</v>
      </c>
    </row>
    <row r="351" spans="1:2" x14ac:dyDescent="0.25">
      <c r="A351" t="s">
        <v>125</v>
      </c>
      <c r="B351" s="2">
        <v>45909</v>
      </c>
    </row>
    <row r="352" spans="1:2" x14ac:dyDescent="0.25">
      <c r="A352" t="s">
        <v>125</v>
      </c>
      <c r="B352" s="2">
        <v>45910</v>
      </c>
    </row>
    <row r="353" spans="1:2" x14ac:dyDescent="0.25">
      <c r="A353" t="s">
        <v>125</v>
      </c>
      <c r="B353" s="2">
        <v>45911</v>
      </c>
    </row>
    <row r="354" spans="1:2" x14ac:dyDescent="0.25">
      <c r="A354" t="s">
        <v>125</v>
      </c>
      <c r="B354" s="2">
        <v>45912</v>
      </c>
    </row>
    <row r="355" spans="1:2" x14ac:dyDescent="0.25">
      <c r="A355" t="s">
        <v>126</v>
      </c>
      <c r="B355" s="2">
        <v>45715</v>
      </c>
    </row>
    <row r="356" spans="1:2" x14ac:dyDescent="0.25">
      <c r="A356" t="s">
        <v>126</v>
      </c>
      <c r="B356" s="2">
        <v>45799</v>
      </c>
    </row>
    <row r="357" spans="1:2" x14ac:dyDescent="0.25">
      <c r="A357" t="s">
        <v>126</v>
      </c>
      <c r="B357" s="2">
        <v>45811</v>
      </c>
    </row>
    <row r="358" spans="1:2" x14ac:dyDescent="0.25">
      <c r="A358" t="s">
        <v>127</v>
      </c>
      <c r="B358" s="2">
        <v>45659</v>
      </c>
    </row>
    <row r="359" spans="1:2" x14ac:dyDescent="0.25">
      <c r="A359" t="s">
        <v>127</v>
      </c>
      <c r="B359" s="2">
        <v>45670</v>
      </c>
    </row>
    <row r="360" spans="1:2" x14ac:dyDescent="0.25">
      <c r="A360" t="s">
        <v>127</v>
      </c>
      <c r="B360" s="2">
        <v>45695</v>
      </c>
    </row>
    <row r="361" spans="1:2" x14ac:dyDescent="0.25">
      <c r="A361" t="s">
        <v>127</v>
      </c>
      <c r="B361" s="2">
        <v>45707</v>
      </c>
    </row>
    <row r="362" spans="1:2" x14ac:dyDescent="0.25">
      <c r="A362" t="s">
        <v>127</v>
      </c>
      <c r="B362" s="2">
        <v>45709</v>
      </c>
    </row>
    <row r="363" spans="1:2" x14ac:dyDescent="0.25">
      <c r="A363" t="s">
        <v>127</v>
      </c>
      <c r="B363" s="2">
        <v>45716</v>
      </c>
    </row>
    <row r="364" spans="1:2" x14ac:dyDescent="0.25">
      <c r="A364" t="s">
        <v>127</v>
      </c>
      <c r="B364" s="2">
        <v>45726</v>
      </c>
    </row>
    <row r="365" spans="1:2" x14ac:dyDescent="0.25">
      <c r="A365" t="s">
        <v>127</v>
      </c>
      <c r="B365" s="2">
        <v>45722</v>
      </c>
    </row>
    <row r="366" spans="1:2" x14ac:dyDescent="0.25">
      <c r="A366" t="s">
        <v>127</v>
      </c>
      <c r="B366" s="2">
        <v>45723</v>
      </c>
    </row>
    <row r="367" spans="1:2" x14ac:dyDescent="0.25">
      <c r="A367" t="s">
        <v>127</v>
      </c>
      <c r="B367" s="2">
        <v>45730</v>
      </c>
    </row>
    <row r="368" spans="1:2" x14ac:dyDescent="0.25">
      <c r="A368" t="s">
        <v>127</v>
      </c>
      <c r="B368" s="2">
        <v>45737</v>
      </c>
    </row>
    <row r="369" spans="1:2" x14ac:dyDescent="0.25">
      <c r="A369" t="s">
        <v>127</v>
      </c>
      <c r="B369" s="2">
        <v>45742</v>
      </c>
    </row>
    <row r="370" spans="1:2" x14ac:dyDescent="0.25">
      <c r="A370" t="s">
        <v>127</v>
      </c>
      <c r="B370" s="2">
        <v>45748</v>
      </c>
    </row>
    <row r="371" spans="1:2" x14ac:dyDescent="0.25">
      <c r="A371" t="s">
        <v>127</v>
      </c>
      <c r="B371" s="2">
        <v>45750</v>
      </c>
    </row>
    <row r="372" spans="1:2" x14ac:dyDescent="0.25">
      <c r="A372" t="s">
        <v>127</v>
      </c>
      <c r="B372" s="2">
        <v>45754</v>
      </c>
    </row>
    <row r="373" spans="1:2" x14ac:dyDescent="0.25">
      <c r="A373" t="s">
        <v>127</v>
      </c>
      <c r="B373" s="2">
        <v>45755</v>
      </c>
    </row>
    <row r="374" spans="1:2" x14ac:dyDescent="0.25">
      <c r="A374" t="s">
        <v>127</v>
      </c>
      <c r="B374" s="2">
        <v>45757</v>
      </c>
    </row>
    <row r="375" spans="1:2" x14ac:dyDescent="0.25">
      <c r="A375" t="s">
        <v>127</v>
      </c>
      <c r="B375" s="2">
        <v>45758</v>
      </c>
    </row>
    <row r="376" spans="1:2" x14ac:dyDescent="0.25">
      <c r="A376" t="s">
        <v>127</v>
      </c>
      <c r="B376" s="2">
        <v>45761</v>
      </c>
    </row>
    <row r="377" spans="1:2" x14ac:dyDescent="0.25">
      <c r="A377" t="s">
        <v>127</v>
      </c>
      <c r="B377" s="2">
        <v>45762</v>
      </c>
    </row>
    <row r="378" spans="1:2" x14ac:dyDescent="0.25">
      <c r="A378" t="s">
        <v>127</v>
      </c>
      <c r="B378" s="2">
        <v>45763</v>
      </c>
    </row>
    <row r="379" spans="1:2" x14ac:dyDescent="0.25">
      <c r="A379" t="s">
        <v>127</v>
      </c>
      <c r="B379" s="2">
        <v>45769</v>
      </c>
    </row>
    <row r="380" spans="1:2" x14ac:dyDescent="0.25">
      <c r="A380" t="s">
        <v>127</v>
      </c>
      <c r="B380" s="2">
        <v>45770</v>
      </c>
    </row>
    <row r="381" spans="1:2" x14ac:dyDescent="0.25">
      <c r="A381" t="s">
        <v>127</v>
      </c>
      <c r="B381" s="2">
        <v>45776</v>
      </c>
    </row>
    <row r="382" spans="1:2" x14ac:dyDescent="0.25">
      <c r="A382" t="s">
        <v>127</v>
      </c>
      <c r="B382" s="2">
        <v>45779</v>
      </c>
    </row>
    <row r="383" spans="1:2" x14ac:dyDescent="0.25">
      <c r="A383" t="s">
        <v>127</v>
      </c>
      <c r="B383" s="2">
        <v>45782</v>
      </c>
    </row>
    <row r="384" spans="1:2" x14ac:dyDescent="0.25">
      <c r="A384" t="s">
        <v>127</v>
      </c>
      <c r="B384" s="2">
        <v>45790</v>
      </c>
    </row>
    <row r="385" spans="1:2" x14ac:dyDescent="0.25">
      <c r="A385" t="s">
        <v>127</v>
      </c>
      <c r="B385" s="2">
        <v>45791</v>
      </c>
    </row>
    <row r="386" spans="1:2" x14ac:dyDescent="0.25">
      <c r="A386" t="s">
        <v>127</v>
      </c>
      <c r="B386" s="2">
        <v>45793</v>
      </c>
    </row>
    <row r="387" spans="1:2" x14ac:dyDescent="0.25">
      <c r="A387" t="s">
        <v>127</v>
      </c>
      <c r="B387" s="2">
        <v>45792</v>
      </c>
    </row>
    <row r="388" spans="1:2" x14ac:dyDescent="0.25">
      <c r="A388" t="s">
        <v>127</v>
      </c>
      <c r="B388" s="2">
        <v>45800</v>
      </c>
    </row>
    <row r="389" spans="1:2" x14ac:dyDescent="0.25">
      <c r="A389" t="s">
        <v>127</v>
      </c>
      <c r="B389" s="2">
        <v>45805</v>
      </c>
    </row>
    <row r="390" spans="1:2" x14ac:dyDescent="0.25">
      <c r="A390" t="s">
        <v>127</v>
      </c>
      <c r="B390" s="2">
        <v>45803</v>
      </c>
    </row>
    <row r="391" spans="1:2" x14ac:dyDescent="0.25">
      <c r="A391" t="s">
        <v>127</v>
      </c>
      <c r="B391" s="2">
        <v>45812</v>
      </c>
    </row>
    <row r="392" spans="1:2" x14ac:dyDescent="0.25">
      <c r="A392" t="s">
        <v>127</v>
      </c>
      <c r="B392" s="2">
        <v>45814</v>
      </c>
    </row>
    <row r="393" spans="1:2" x14ac:dyDescent="0.25">
      <c r="A393" t="s">
        <v>127</v>
      </c>
      <c r="B393" s="2">
        <v>45817</v>
      </c>
    </row>
    <row r="394" spans="1:2" x14ac:dyDescent="0.25">
      <c r="A394" t="s">
        <v>127</v>
      </c>
      <c r="B394" s="2">
        <v>45818</v>
      </c>
    </row>
    <row r="395" spans="1:2" x14ac:dyDescent="0.25">
      <c r="A395" t="s">
        <v>127</v>
      </c>
      <c r="B395" s="2">
        <v>45818</v>
      </c>
    </row>
    <row r="396" spans="1:2" x14ac:dyDescent="0.25">
      <c r="A396" t="s">
        <v>127</v>
      </c>
      <c r="B396" s="2">
        <v>45819</v>
      </c>
    </row>
    <row r="397" spans="1:2" x14ac:dyDescent="0.25">
      <c r="A397" t="s">
        <v>127</v>
      </c>
      <c r="B397" s="2">
        <v>45820</v>
      </c>
    </row>
    <row r="398" spans="1:2" x14ac:dyDescent="0.25">
      <c r="A398" t="s">
        <v>128</v>
      </c>
      <c r="B398" s="2">
        <v>45664</v>
      </c>
    </row>
    <row r="399" spans="1:2" x14ac:dyDescent="0.25">
      <c r="A399" t="s">
        <v>128</v>
      </c>
      <c r="B399" s="2">
        <v>45673</v>
      </c>
    </row>
    <row r="400" spans="1:2" x14ac:dyDescent="0.25">
      <c r="A400" t="s">
        <v>128</v>
      </c>
      <c r="B400" s="2">
        <v>45691</v>
      </c>
    </row>
    <row r="401" spans="1:2" x14ac:dyDescent="0.25">
      <c r="A401" t="s">
        <v>128</v>
      </c>
      <c r="B401" s="2">
        <v>45702</v>
      </c>
    </row>
    <row r="402" spans="1:2" x14ac:dyDescent="0.25">
      <c r="A402" t="s">
        <v>128</v>
      </c>
      <c r="B402" s="2">
        <v>45705</v>
      </c>
    </row>
    <row r="403" spans="1:2" x14ac:dyDescent="0.25">
      <c r="A403" t="s">
        <v>128</v>
      </c>
      <c r="B403" s="2">
        <v>45712</v>
      </c>
    </row>
    <row r="404" spans="1:2" x14ac:dyDescent="0.25">
      <c r="A404" t="s">
        <v>128</v>
      </c>
      <c r="B404" s="2">
        <v>45713</v>
      </c>
    </row>
    <row r="405" spans="1:2" x14ac:dyDescent="0.25">
      <c r="A405" t="s">
        <v>128</v>
      </c>
      <c r="B405" s="2">
        <v>45713</v>
      </c>
    </row>
    <row r="406" spans="1:2" x14ac:dyDescent="0.25">
      <c r="A406" t="s">
        <v>128</v>
      </c>
      <c r="B406" s="2">
        <v>45722</v>
      </c>
    </row>
    <row r="407" spans="1:2" x14ac:dyDescent="0.25">
      <c r="A407" t="s">
        <v>128</v>
      </c>
      <c r="B407" s="2">
        <v>45723</v>
      </c>
    </row>
    <row r="408" spans="1:2" x14ac:dyDescent="0.25">
      <c r="A408" t="s">
        <v>128</v>
      </c>
      <c r="B408" s="2">
        <v>45726</v>
      </c>
    </row>
    <row r="409" spans="1:2" x14ac:dyDescent="0.25">
      <c r="A409" t="s">
        <v>128</v>
      </c>
      <c r="B409" s="2">
        <v>45729</v>
      </c>
    </row>
    <row r="410" spans="1:2" x14ac:dyDescent="0.25">
      <c r="A410" t="s">
        <v>128</v>
      </c>
      <c r="B410" s="2">
        <v>45736</v>
      </c>
    </row>
    <row r="411" spans="1:2" x14ac:dyDescent="0.25">
      <c r="A411" t="s">
        <v>128</v>
      </c>
      <c r="B411" s="2">
        <v>45750</v>
      </c>
    </row>
    <row r="412" spans="1:2" x14ac:dyDescent="0.25">
      <c r="A412" t="s">
        <v>128</v>
      </c>
      <c r="B412" s="2">
        <v>45751</v>
      </c>
    </row>
    <row r="413" spans="1:2" x14ac:dyDescent="0.25">
      <c r="A413" t="s">
        <v>128</v>
      </c>
      <c r="B413" s="2">
        <v>45757</v>
      </c>
    </row>
    <row r="414" spans="1:2" x14ac:dyDescent="0.25">
      <c r="A414" t="s">
        <v>128</v>
      </c>
      <c r="B414" s="2">
        <v>45761</v>
      </c>
    </row>
    <row r="415" spans="1:2" x14ac:dyDescent="0.25">
      <c r="A415" t="s">
        <v>128</v>
      </c>
      <c r="B415" s="2">
        <v>45765</v>
      </c>
    </row>
    <row r="416" spans="1:2" x14ac:dyDescent="0.25">
      <c r="A416" t="s">
        <v>128</v>
      </c>
      <c r="B416" s="2">
        <v>45770</v>
      </c>
    </row>
    <row r="417" spans="1:2" x14ac:dyDescent="0.25">
      <c r="A417" t="s">
        <v>128</v>
      </c>
      <c r="B417" s="2">
        <v>45771</v>
      </c>
    </row>
    <row r="418" spans="1:2" x14ac:dyDescent="0.25">
      <c r="A418" t="s">
        <v>128</v>
      </c>
      <c r="B418" s="2">
        <v>45775</v>
      </c>
    </row>
    <row r="419" spans="1:2" x14ac:dyDescent="0.25">
      <c r="A419" t="s">
        <v>128</v>
      </c>
      <c r="B419" s="2">
        <v>45777</v>
      </c>
    </row>
    <row r="420" spans="1:2" x14ac:dyDescent="0.25">
      <c r="A420" t="s">
        <v>128</v>
      </c>
      <c r="B420" s="2">
        <v>45783</v>
      </c>
    </row>
    <row r="421" spans="1:2" x14ac:dyDescent="0.25">
      <c r="A421" t="s">
        <v>128</v>
      </c>
      <c r="B421" s="2">
        <v>45782</v>
      </c>
    </row>
    <row r="422" spans="1:2" x14ac:dyDescent="0.25">
      <c r="A422" t="s">
        <v>128</v>
      </c>
      <c r="B422" s="2">
        <v>45784</v>
      </c>
    </row>
    <row r="423" spans="1:2" x14ac:dyDescent="0.25">
      <c r="A423" t="s">
        <v>128</v>
      </c>
      <c r="B423" s="2">
        <v>45785</v>
      </c>
    </row>
    <row r="424" spans="1:2" x14ac:dyDescent="0.25">
      <c r="A424" t="s">
        <v>128</v>
      </c>
      <c r="B424" s="2">
        <v>45786</v>
      </c>
    </row>
    <row r="425" spans="1:2" x14ac:dyDescent="0.25">
      <c r="A425" t="s">
        <v>128</v>
      </c>
      <c r="B425" s="2">
        <v>45789</v>
      </c>
    </row>
    <row r="426" spans="1:2" x14ac:dyDescent="0.25">
      <c r="A426" t="s">
        <v>128</v>
      </c>
      <c r="B426" s="2">
        <v>45790</v>
      </c>
    </row>
    <row r="427" spans="1:2" x14ac:dyDescent="0.25">
      <c r="A427" t="s">
        <v>128</v>
      </c>
      <c r="B427" s="2">
        <v>45791</v>
      </c>
    </row>
    <row r="428" spans="1:2" x14ac:dyDescent="0.25">
      <c r="A428" t="s">
        <v>128</v>
      </c>
      <c r="B428" s="2">
        <v>45793</v>
      </c>
    </row>
    <row r="429" spans="1:2" x14ac:dyDescent="0.25">
      <c r="A429" t="s">
        <v>128</v>
      </c>
      <c r="B429" s="2">
        <v>45796</v>
      </c>
    </row>
    <row r="430" spans="1:2" x14ac:dyDescent="0.25">
      <c r="A430" t="s">
        <v>128</v>
      </c>
      <c r="B430" s="2">
        <v>45796</v>
      </c>
    </row>
    <row r="431" spans="1:2" x14ac:dyDescent="0.25">
      <c r="A431" t="s">
        <v>128</v>
      </c>
      <c r="B431" s="2">
        <v>45799</v>
      </c>
    </row>
    <row r="432" spans="1:2" x14ac:dyDescent="0.25">
      <c r="A432" t="s">
        <v>128</v>
      </c>
      <c r="B432" s="2">
        <v>45797</v>
      </c>
    </row>
    <row r="433" spans="1:2" x14ac:dyDescent="0.25">
      <c r="A433" t="s">
        <v>128</v>
      </c>
      <c r="B433" s="2">
        <v>45800</v>
      </c>
    </row>
    <row r="434" spans="1:2" x14ac:dyDescent="0.25">
      <c r="A434" t="s">
        <v>128</v>
      </c>
      <c r="B434" s="2">
        <v>45803</v>
      </c>
    </row>
    <row r="435" spans="1:2" x14ac:dyDescent="0.25">
      <c r="A435" t="s">
        <v>128</v>
      </c>
      <c r="B435" s="2">
        <v>45804</v>
      </c>
    </row>
    <row r="436" spans="1:2" x14ac:dyDescent="0.25">
      <c r="A436" t="s">
        <v>128</v>
      </c>
      <c r="B436" s="2">
        <v>45805</v>
      </c>
    </row>
    <row r="437" spans="1:2" x14ac:dyDescent="0.25">
      <c r="A437" t="s">
        <v>128</v>
      </c>
      <c r="B437" s="2">
        <v>45806</v>
      </c>
    </row>
    <row r="438" spans="1:2" x14ac:dyDescent="0.25">
      <c r="A438" t="s">
        <v>128</v>
      </c>
      <c r="B438" s="2">
        <v>45807</v>
      </c>
    </row>
    <row r="439" spans="1:2" x14ac:dyDescent="0.25">
      <c r="A439" t="s">
        <v>128</v>
      </c>
      <c r="B439" s="2">
        <v>45808</v>
      </c>
    </row>
    <row r="440" spans="1:2" x14ac:dyDescent="0.25">
      <c r="A440" t="s">
        <v>128</v>
      </c>
      <c r="B440" s="2">
        <v>45809</v>
      </c>
    </row>
    <row r="441" spans="1:2" x14ac:dyDescent="0.25">
      <c r="A441" t="s">
        <v>128</v>
      </c>
      <c r="B441" s="2">
        <v>45810</v>
      </c>
    </row>
    <row r="442" spans="1:2" x14ac:dyDescent="0.25">
      <c r="A442" t="s">
        <v>128</v>
      </c>
      <c r="B442" s="2">
        <v>45811</v>
      </c>
    </row>
    <row r="443" spans="1:2" x14ac:dyDescent="0.25">
      <c r="A443" t="s">
        <v>128</v>
      </c>
      <c r="B443" s="2">
        <v>45812</v>
      </c>
    </row>
    <row r="444" spans="1:2" x14ac:dyDescent="0.25">
      <c r="A444" t="s">
        <v>128</v>
      </c>
      <c r="B444" s="2">
        <v>45813</v>
      </c>
    </row>
    <row r="445" spans="1:2" x14ac:dyDescent="0.25">
      <c r="A445" t="s">
        <v>128</v>
      </c>
      <c r="B445" s="2">
        <v>45814</v>
      </c>
    </row>
    <row r="446" spans="1:2" x14ac:dyDescent="0.25">
      <c r="A446" t="s">
        <v>128</v>
      </c>
      <c r="B446" s="2">
        <v>45815</v>
      </c>
    </row>
    <row r="447" spans="1:2" x14ac:dyDescent="0.25">
      <c r="A447" t="s">
        <v>128</v>
      </c>
      <c r="B447" s="2">
        <v>45816</v>
      </c>
    </row>
    <row r="448" spans="1:2" x14ac:dyDescent="0.25">
      <c r="A448" t="s">
        <v>128</v>
      </c>
      <c r="B448" s="2">
        <v>45817</v>
      </c>
    </row>
    <row r="449" spans="1:2" x14ac:dyDescent="0.25">
      <c r="A449" t="s">
        <v>128</v>
      </c>
      <c r="B449" s="2">
        <v>45818</v>
      </c>
    </row>
    <row r="450" spans="1:2" x14ac:dyDescent="0.25">
      <c r="A450" t="s">
        <v>128</v>
      </c>
      <c r="B450" s="2">
        <v>45819</v>
      </c>
    </row>
    <row r="451" spans="1:2" x14ac:dyDescent="0.25">
      <c r="A451" t="s">
        <v>128</v>
      </c>
      <c r="B451" s="2">
        <v>45820</v>
      </c>
    </row>
    <row r="452" spans="1:2" x14ac:dyDescent="0.25">
      <c r="A452" t="s">
        <v>128</v>
      </c>
      <c r="B452" s="2">
        <v>45821</v>
      </c>
    </row>
    <row r="453" spans="1:2" x14ac:dyDescent="0.25">
      <c r="A453" t="s">
        <v>128</v>
      </c>
      <c r="B453" s="2">
        <v>45824</v>
      </c>
    </row>
    <row r="454" spans="1:2" x14ac:dyDescent="0.25">
      <c r="A454" t="s">
        <v>128</v>
      </c>
      <c r="B454" s="2">
        <v>45825</v>
      </c>
    </row>
    <row r="455" spans="1:2" x14ac:dyDescent="0.25">
      <c r="A455" t="s">
        <v>129</v>
      </c>
      <c r="B455" s="2">
        <v>45680</v>
      </c>
    </row>
    <row r="456" spans="1:2" x14ac:dyDescent="0.25">
      <c r="A456" t="s">
        <v>129</v>
      </c>
      <c r="B456" s="2">
        <v>45693</v>
      </c>
    </row>
    <row r="457" spans="1:2" x14ac:dyDescent="0.25">
      <c r="A457" t="s">
        <v>129</v>
      </c>
      <c r="B457" s="2">
        <v>45747</v>
      </c>
    </row>
    <row r="458" spans="1:2" x14ac:dyDescent="0.25">
      <c r="A458" t="s">
        <v>129</v>
      </c>
      <c r="B458" s="2">
        <v>45723</v>
      </c>
    </row>
    <row r="459" spans="1:2" x14ac:dyDescent="0.25">
      <c r="A459" t="s">
        <v>129</v>
      </c>
      <c r="B459" s="2">
        <v>45726</v>
      </c>
    </row>
    <row r="460" spans="1:2" x14ac:dyDescent="0.25">
      <c r="A460" t="s">
        <v>129</v>
      </c>
      <c r="B460" s="2">
        <v>45729</v>
      </c>
    </row>
    <row r="461" spans="1:2" x14ac:dyDescent="0.25">
      <c r="A461" t="s">
        <v>129</v>
      </c>
      <c r="B461" s="2">
        <v>45735</v>
      </c>
    </row>
    <row r="462" spans="1:2" x14ac:dyDescent="0.25">
      <c r="A462" t="s">
        <v>129</v>
      </c>
      <c r="B462" s="2">
        <v>45744</v>
      </c>
    </row>
    <row r="463" spans="1:2" x14ac:dyDescent="0.25">
      <c r="A463" t="s">
        <v>130</v>
      </c>
      <c r="B463" s="2">
        <v>45695</v>
      </c>
    </row>
    <row r="464" spans="1:2" x14ac:dyDescent="0.25">
      <c r="A464" t="s">
        <v>130</v>
      </c>
      <c r="B464" s="2">
        <v>45705</v>
      </c>
    </row>
    <row r="465" spans="1:2" x14ac:dyDescent="0.25">
      <c r="A465" t="s">
        <v>130</v>
      </c>
      <c r="B465" s="2">
        <v>45737</v>
      </c>
    </row>
    <row r="466" spans="1:2" x14ac:dyDescent="0.25">
      <c r="A466" t="s">
        <v>130</v>
      </c>
      <c r="B466" s="2">
        <v>45738</v>
      </c>
    </row>
    <row r="467" spans="1:2" x14ac:dyDescent="0.25">
      <c r="A467" t="s">
        <v>130</v>
      </c>
      <c r="B467" s="2">
        <v>45739</v>
      </c>
    </row>
    <row r="468" spans="1:2" x14ac:dyDescent="0.25">
      <c r="A468" t="s">
        <v>130</v>
      </c>
      <c r="B468" s="2">
        <v>45740</v>
      </c>
    </row>
    <row r="469" spans="1:2" x14ac:dyDescent="0.25">
      <c r="A469" t="s">
        <v>130</v>
      </c>
      <c r="B469" s="2">
        <v>45741</v>
      </c>
    </row>
    <row r="470" spans="1:2" x14ac:dyDescent="0.25">
      <c r="A470" t="s">
        <v>130</v>
      </c>
      <c r="B470" s="2">
        <v>45742</v>
      </c>
    </row>
    <row r="471" spans="1:2" x14ac:dyDescent="0.25">
      <c r="A471" t="s">
        <v>130</v>
      </c>
      <c r="B471" s="2">
        <v>45743</v>
      </c>
    </row>
    <row r="472" spans="1:2" x14ac:dyDescent="0.25">
      <c r="A472" t="s">
        <v>130</v>
      </c>
      <c r="B472" s="2">
        <v>45744</v>
      </c>
    </row>
    <row r="473" spans="1:2" x14ac:dyDescent="0.25">
      <c r="A473" t="s">
        <v>130</v>
      </c>
      <c r="B473" s="2">
        <v>45729</v>
      </c>
    </row>
    <row r="474" spans="1:2" x14ac:dyDescent="0.25">
      <c r="A474" t="s">
        <v>130</v>
      </c>
      <c r="B474" s="2">
        <v>45761</v>
      </c>
    </row>
    <row r="475" spans="1:2" x14ac:dyDescent="0.25">
      <c r="A475" t="s">
        <v>130</v>
      </c>
      <c r="B475" s="2">
        <v>45807</v>
      </c>
    </row>
    <row r="476" spans="1:2" x14ac:dyDescent="0.25">
      <c r="A476" t="s">
        <v>130</v>
      </c>
      <c r="B476" s="2">
        <v>45797</v>
      </c>
    </row>
    <row r="477" spans="1:2" x14ac:dyDescent="0.25">
      <c r="A477" t="s">
        <v>130</v>
      </c>
      <c r="B477" s="2">
        <v>45835</v>
      </c>
    </row>
    <row r="478" spans="1:2" x14ac:dyDescent="0.25">
      <c r="A478" t="s">
        <v>130</v>
      </c>
      <c r="B478" s="2">
        <v>45836</v>
      </c>
    </row>
    <row r="479" spans="1:2" x14ac:dyDescent="0.25">
      <c r="A479" t="s">
        <v>130</v>
      </c>
      <c r="B479" s="2">
        <v>45837</v>
      </c>
    </row>
    <row r="480" spans="1:2" x14ac:dyDescent="0.25">
      <c r="A480" t="s">
        <v>130</v>
      </c>
      <c r="B480" s="2">
        <v>45838</v>
      </c>
    </row>
    <row r="481" spans="1:2" x14ac:dyDescent="0.25">
      <c r="A481" t="s">
        <v>130</v>
      </c>
      <c r="B481" s="2">
        <v>45824</v>
      </c>
    </row>
    <row r="482" spans="1:2" x14ac:dyDescent="0.25">
      <c r="A482" t="s">
        <v>130</v>
      </c>
      <c r="B482" s="2">
        <v>45842</v>
      </c>
    </row>
    <row r="483" spans="1:2" x14ac:dyDescent="0.25">
      <c r="A483" t="s">
        <v>130</v>
      </c>
      <c r="B483" s="2">
        <v>45843</v>
      </c>
    </row>
    <row r="484" spans="1:2" x14ac:dyDescent="0.25">
      <c r="A484" t="s">
        <v>130</v>
      </c>
      <c r="B484" s="2">
        <v>45844</v>
      </c>
    </row>
    <row r="485" spans="1:2" x14ac:dyDescent="0.25">
      <c r="A485" t="s">
        <v>130</v>
      </c>
      <c r="B485" s="2">
        <v>45845</v>
      </c>
    </row>
    <row r="486" spans="1:2" x14ac:dyDescent="0.25">
      <c r="A486" t="s">
        <v>130</v>
      </c>
      <c r="B486" s="2">
        <v>45846</v>
      </c>
    </row>
    <row r="487" spans="1:2" x14ac:dyDescent="0.25">
      <c r="A487" t="s">
        <v>130</v>
      </c>
      <c r="B487" s="2">
        <v>45847</v>
      </c>
    </row>
    <row r="488" spans="1:2" x14ac:dyDescent="0.25">
      <c r="A488" t="s">
        <v>130</v>
      </c>
      <c r="B488" s="2">
        <v>45848</v>
      </c>
    </row>
    <row r="489" spans="1:2" x14ac:dyDescent="0.25">
      <c r="A489" t="s">
        <v>130</v>
      </c>
      <c r="B489" s="2">
        <v>45849</v>
      </c>
    </row>
    <row r="490" spans="1:2" x14ac:dyDescent="0.25">
      <c r="A490" t="s">
        <v>130</v>
      </c>
      <c r="B490" s="2">
        <v>45850</v>
      </c>
    </row>
    <row r="491" spans="1:2" x14ac:dyDescent="0.25">
      <c r="A491" t="s">
        <v>130</v>
      </c>
      <c r="B491" s="2">
        <v>45851</v>
      </c>
    </row>
    <row r="492" spans="1:2" x14ac:dyDescent="0.25">
      <c r="A492" t="s">
        <v>130</v>
      </c>
      <c r="B492" s="2">
        <v>45852</v>
      </c>
    </row>
    <row r="493" spans="1:2" x14ac:dyDescent="0.25">
      <c r="A493" t="s">
        <v>130</v>
      </c>
      <c r="B493" s="2">
        <v>45853</v>
      </c>
    </row>
    <row r="494" spans="1:2" x14ac:dyDescent="0.25">
      <c r="A494" t="s">
        <v>130</v>
      </c>
      <c r="B494" s="2">
        <v>45854</v>
      </c>
    </row>
    <row r="495" spans="1:2" x14ac:dyDescent="0.25">
      <c r="A495" t="s">
        <v>130</v>
      </c>
      <c r="B495" s="2">
        <v>45855</v>
      </c>
    </row>
    <row r="496" spans="1:2" x14ac:dyDescent="0.25">
      <c r="A496" t="s">
        <v>130</v>
      </c>
      <c r="B496" s="2">
        <v>45856</v>
      </c>
    </row>
    <row r="497" spans="1:2" x14ac:dyDescent="0.25">
      <c r="A497" t="s">
        <v>130</v>
      </c>
      <c r="B497" s="2">
        <v>45839</v>
      </c>
    </row>
    <row r="498" spans="1:2" x14ac:dyDescent="0.25">
      <c r="A498" t="s">
        <v>130</v>
      </c>
      <c r="B498" s="2">
        <v>45840</v>
      </c>
    </row>
    <row r="499" spans="1:2" x14ac:dyDescent="0.25">
      <c r="A499" t="s">
        <v>130</v>
      </c>
      <c r="B499" s="2">
        <v>45841</v>
      </c>
    </row>
    <row r="500" spans="1:2" x14ac:dyDescent="0.25">
      <c r="A500" t="s">
        <v>130</v>
      </c>
      <c r="B500" s="2">
        <v>45936</v>
      </c>
    </row>
    <row r="501" spans="1:2" x14ac:dyDescent="0.25">
      <c r="A501" t="s">
        <v>130</v>
      </c>
      <c r="B501" s="2">
        <v>45937</v>
      </c>
    </row>
    <row r="502" spans="1:2" x14ac:dyDescent="0.25">
      <c r="A502" t="s">
        <v>130</v>
      </c>
      <c r="B502" s="2">
        <v>45938</v>
      </c>
    </row>
    <row r="503" spans="1:2" x14ac:dyDescent="0.25">
      <c r="A503" t="s">
        <v>130</v>
      </c>
      <c r="B503" s="2">
        <v>45939</v>
      </c>
    </row>
    <row r="504" spans="1:2" x14ac:dyDescent="0.25">
      <c r="A504" t="s">
        <v>130</v>
      </c>
      <c r="B504" s="2">
        <v>45940</v>
      </c>
    </row>
    <row r="505" spans="1:2" x14ac:dyDescent="0.25">
      <c r="A505" t="s">
        <v>131</v>
      </c>
      <c r="B505" s="2">
        <v>45663</v>
      </c>
    </row>
    <row r="506" spans="1:2" x14ac:dyDescent="0.25">
      <c r="A506" t="s">
        <v>131</v>
      </c>
      <c r="B506" s="2">
        <v>45716</v>
      </c>
    </row>
    <row r="507" spans="1:2" x14ac:dyDescent="0.25">
      <c r="A507" t="s">
        <v>131</v>
      </c>
      <c r="B507" s="2">
        <v>45743</v>
      </c>
    </row>
    <row r="508" spans="1:2" x14ac:dyDescent="0.25">
      <c r="A508" t="s">
        <v>131</v>
      </c>
      <c r="B508" s="2">
        <v>45744</v>
      </c>
    </row>
    <row r="509" spans="1:2" x14ac:dyDescent="0.25">
      <c r="A509" t="s">
        <v>131</v>
      </c>
      <c r="B509" s="2">
        <v>45770</v>
      </c>
    </row>
    <row r="510" spans="1:2" x14ac:dyDescent="0.25">
      <c r="A510" t="s">
        <v>131</v>
      </c>
      <c r="B510" s="2">
        <v>45775</v>
      </c>
    </row>
    <row r="511" spans="1:2" x14ac:dyDescent="0.25">
      <c r="A511" t="s">
        <v>131</v>
      </c>
      <c r="B511" s="2">
        <v>45800</v>
      </c>
    </row>
    <row r="512" spans="1:2" x14ac:dyDescent="0.25">
      <c r="A512" t="s">
        <v>131</v>
      </c>
      <c r="B512" s="2">
        <v>45801</v>
      </c>
    </row>
    <row r="513" spans="1:2" x14ac:dyDescent="0.25">
      <c r="A513" t="s">
        <v>131</v>
      </c>
      <c r="B513" s="2">
        <v>45802</v>
      </c>
    </row>
    <row r="514" spans="1:2" x14ac:dyDescent="0.25">
      <c r="A514" t="s">
        <v>131</v>
      </c>
      <c r="B514" s="2">
        <v>45803</v>
      </c>
    </row>
    <row r="515" spans="1:2" x14ac:dyDescent="0.25">
      <c r="A515" t="s">
        <v>131</v>
      </c>
      <c r="B515" s="2">
        <v>45804</v>
      </c>
    </row>
    <row r="516" spans="1:2" x14ac:dyDescent="0.25">
      <c r="A516" t="s">
        <v>131</v>
      </c>
      <c r="B516" s="2">
        <v>45805</v>
      </c>
    </row>
    <row r="517" spans="1:2" x14ac:dyDescent="0.25">
      <c r="A517" t="s">
        <v>131</v>
      </c>
      <c r="B517" s="2">
        <v>45806</v>
      </c>
    </row>
    <row r="518" spans="1:2" x14ac:dyDescent="0.25">
      <c r="A518" t="s">
        <v>131</v>
      </c>
      <c r="B518" s="2">
        <v>45807</v>
      </c>
    </row>
    <row r="519" spans="1:2" x14ac:dyDescent="0.25">
      <c r="A519" t="s">
        <v>131</v>
      </c>
      <c r="B519" s="2">
        <v>45810</v>
      </c>
    </row>
    <row r="520" spans="1:2" x14ac:dyDescent="0.25">
      <c r="A520" t="s">
        <v>131</v>
      </c>
      <c r="B520" s="2">
        <v>45811</v>
      </c>
    </row>
    <row r="521" spans="1:2" x14ac:dyDescent="0.25">
      <c r="A521" t="s">
        <v>131</v>
      </c>
      <c r="B521" s="2">
        <v>45812</v>
      </c>
    </row>
    <row r="522" spans="1:2" x14ac:dyDescent="0.25">
      <c r="A522" t="s">
        <v>131</v>
      </c>
      <c r="B522" s="2">
        <v>45813</v>
      </c>
    </row>
    <row r="523" spans="1:2" x14ac:dyDescent="0.25">
      <c r="A523" t="s">
        <v>131</v>
      </c>
      <c r="B523" s="2">
        <v>45814</v>
      </c>
    </row>
    <row r="524" spans="1:2" x14ac:dyDescent="0.25">
      <c r="A524" t="s">
        <v>131</v>
      </c>
      <c r="B524" s="2">
        <v>45929</v>
      </c>
    </row>
    <row r="525" spans="1:2" x14ac:dyDescent="0.25">
      <c r="A525" t="s">
        <v>131</v>
      </c>
      <c r="B525" s="2">
        <v>45930</v>
      </c>
    </row>
    <row r="526" spans="1:2" x14ac:dyDescent="0.25">
      <c r="A526" t="s">
        <v>131</v>
      </c>
      <c r="B526" s="2">
        <v>45931</v>
      </c>
    </row>
    <row r="527" spans="1:2" x14ac:dyDescent="0.25">
      <c r="A527" t="s">
        <v>131</v>
      </c>
      <c r="B527" s="2">
        <v>45932</v>
      </c>
    </row>
    <row r="528" spans="1:2" x14ac:dyDescent="0.25">
      <c r="A528" t="s">
        <v>131</v>
      </c>
      <c r="B528" s="2">
        <v>45933</v>
      </c>
    </row>
    <row r="529" spans="1:2" x14ac:dyDescent="0.25">
      <c r="A529" t="s">
        <v>131</v>
      </c>
      <c r="B529" s="2">
        <v>45934</v>
      </c>
    </row>
    <row r="530" spans="1:2" x14ac:dyDescent="0.25">
      <c r="A530" t="s">
        <v>131</v>
      </c>
      <c r="B530" s="2">
        <v>45935</v>
      </c>
    </row>
    <row r="531" spans="1:2" x14ac:dyDescent="0.25">
      <c r="A531" t="s">
        <v>131</v>
      </c>
      <c r="B531" s="2">
        <v>45936</v>
      </c>
    </row>
    <row r="532" spans="1:2" x14ac:dyDescent="0.25">
      <c r="A532" t="s">
        <v>131</v>
      </c>
      <c r="B532" s="2">
        <v>45937</v>
      </c>
    </row>
    <row r="533" spans="1:2" x14ac:dyDescent="0.25">
      <c r="A533" t="s">
        <v>131</v>
      </c>
      <c r="B533" s="2">
        <v>45938</v>
      </c>
    </row>
    <row r="534" spans="1:2" x14ac:dyDescent="0.25">
      <c r="A534" t="s">
        <v>131</v>
      </c>
      <c r="B534" s="2">
        <v>45939</v>
      </c>
    </row>
    <row r="535" spans="1:2" x14ac:dyDescent="0.25">
      <c r="A535" t="s">
        <v>131</v>
      </c>
      <c r="B535" s="2">
        <v>45940</v>
      </c>
    </row>
    <row r="536" spans="1:2" x14ac:dyDescent="0.25">
      <c r="A536" t="s">
        <v>131</v>
      </c>
      <c r="B536" s="2">
        <v>45941</v>
      </c>
    </row>
    <row r="537" spans="1:2" x14ac:dyDescent="0.25">
      <c r="A537" t="s">
        <v>131</v>
      </c>
      <c r="B537" s="2">
        <v>45942</v>
      </c>
    </row>
    <row r="538" spans="1:2" x14ac:dyDescent="0.25">
      <c r="A538" t="s">
        <v>131</v>
      </c>
      <c r="B538" s="2">
        <v>45943</v>
      </c>
    </row>
    <row r="539" spans="1:2" x14ac:dyDescent="0.25">
      <c r="A539" t="s">
        <v>131</v>
      </c>
      <c r="B539" s="2">
        <v>45944</v>
      </c>
    </row>
    <row r="540" spans="1:2" x14ac:dyDescent="0.25">
      <c r="A540" t="s">
        <v>131</v>
      </c>
      <c r="B540" s="2">
        <v>45945</v>
      </c>
    </row>
    <row r="541" spans="1:2" x14ac:dyDescent="0.25">
      <c r="A541" t="s">
        <v>131</v>
      </c>
      <c r="B541" s="2">
        <v>45946</v>
      </c>
    </row>
    <row r="542" spans="1:2" x14ac:dyDescent="0.25">
      <c r="A542" t="s">
        <v>131</v>
      </c>
      <c r="B542" s="2">
        <v>45947</v>
      </c>
    </row>
    <row r="543" spans="1:2" x14ac:dyDescent="0.25">
      <c r="A543" t="s">
        <v>131</v>
      </c>
      <c r="B543" s="2">
        <v>45948</v>
      </c>
    </row>
    <row r="544" spans="1:2" x14ac:dyDescent="0.25">
      <c r="A544" t="s">
        <v>131</v>
      </c>
      <c r="B544" s="2">
        <v>45949</v>
      </c>
    </row>
    <row r="545" spans="1:2" x14ac:dyDescent="0.25">
      <c r="A545" t="s">
        <v>131</v>
      </c>
      <c r="B545" s="2">
        <v>45950</v>
      </c>
    </row>
    <row r="546" spans="1:2" x14ac:dyDescent="0.25">
      <c r="A546" t="s">
        <v>131</v>
      </c>
      <c r="B546" s="2">
        <v>45951</v>
      </c>
    </row>
    <row r="547" spans="1:2" x14ac:dyDescent="0.25">
      <c r="A547" t="s">
        <v>131</v>
      </c>
      <c r="B547" s="2">
        <v>45952</v>
      </c>
    </row>
    <row r="548" spans="1:2" x14ac:dyDescent="0.25">
      <c r="A548" t="s">
        <v>131</v>
      </c>
      <c r="B548" s="2">
        <v>45953</v>
      </c>
    </row>
    <row r="549" spans="1:2" x14ac:dyDescent="0.25">
      <c r="A549" t="s">
        <v>131</v>
      </c>
      <c r="B549" s="2">
        <v>45954</v>
      </c>
    </row>
    <row r="550" spans="1:2" x14ac:dyDescent="0.25">
      <c r="A550" t="s">
        <v>131</v>
      </c>
      <c r="B550" s="2">
        <v>45955</v>
      </c>
    </row>
    <row r="551" spans="1:2" x14ac:dyDescent="0.25">
      <c r="A551" t="s">
        <v>131</v>
      </c>
      <c r="B551" s="2">
        <v>45956</v>
      </c>
    </row>
    <row r="552" spans="1:2" x14ac:dyDescent="0.25">
      <c r="A552" t="s">
        <v>131</v>
      </c>
      <c r="B552" s="2">
        <v>45957</v>
      </c>
    </row>
    <row r="553" spans="1:2" x14ac:dyDescent="0.25">
      <c r="A553" t="s">
        <v>131</v>
      </c>
      <c r="B553" s="2">
        <v>45958</v>
      </c>
    </row>
    <row r="554" spans="1:2" x14ac:dyDescent="0.25">
      <c r="A554" t="s">
        <v>131</v>
      </c>
      <c r="B554" s="2">
        <v>45959</v>
      </c>
    </row>
    <row r="555" spans="1:2" x14ac:dyDescent="0.25">
      <c r="A555" t="s">
        <v>131</v>
      </c>
      <c r="B555" s="2">
        <v>45960</v>
      </c>
    </row>
    <row r="556" spans="1:2" x14ac:dyDescent="0.25">
      <c r="A556" t="s">
        <v>131</v>
      </c>
      <c r="B556" s="2">
        <v>45961</v>
      </c>
    </row>
    <row r="557" spans="1:2" x14ac:dyDescent="0.25">
      <c r="A557" t="s">
        <v>131</v>
      </c>
      <c r="B557" s="2">
        <v>45962</v>
      </c>
    </row>
    <row r="558" spans="1:2" x14ac:dyDescent="0.25">
      <c r="A558" t="s">
        <v>131</v>
      </c>
      <c r="B558" s="2">
        <v>45963</v>
      </c>
    </row>
    <row r="559" spans="1:2" x14ac:dyDescent="0.25">
      <c r="A559" t="s">
        <v>131</v>
      </c>
      <c r="B559" s="2">
        <v>45964</v>
      </c>
    </row>
    <row r="560" spans="1:2" x14ac:dyDescent="0.25">
      <c r="A560" t="s">
        <v>131</v>
      </c>
      <c r="B560" s="2">
        <v>45965</v>
      </c>
    </row>
    <row r="561" spans="1:2" x14ac:dyDescent="0.25">
      <c r="A561" t="s">
        <v>131</v>
      </c>
      <c r="B561" s="2">
        <v>45966</v>
      </c>
    </row>
    <row r="562" spans="1:2" x14ac:dyDescent="0.25">
      <c r="A562" t="s">
        <v>131</v>
      </c>
      <c r="B562" s="2">
        <v>45967</v>
      </c>
    </row>
    <row r="563" spans="1:2" x14ac:dyDescent="0.25">
      <c r="A563" t="s">
        <v>131</v>
      </c>
      <c r="B563" s="2">
        <v>45968</v>
      </c>
    </row>
    <row r="564" spans="1:2" x14ac:dyDescent="0.25">
      <c r="A564" t="s">
        <v>131</v>
      </c>
      <c r="B564" s="2">
        <v>45969</v>
      </c>
    </row>
    <row r="565" spans="1:2" x14ac:dyDescent="0.25">
      <c r="A565" t="s">
        <v>131</v>
      </c>
      <c r="B565" s="2">
        <v>45970</v>
      </c>
    </row>
    <row r="566" spans="1:2" x14ac:dyDescent="0.25">
      <c r="A566" t="s">
        <v>131</v>
      </c>
      <c r="B566" s="2">
        <v>45971</v>
      </c>
    </row>
    <row r="567" spans="1:2" x14ac:dyDescent="0.25">
      <c r="A567" t="s">
        <v>131</v>
      </c>
      <c r="B567" s="2">
        <v>45972</v>
      </c>
    </row>
    <row r="568" spans="1:2" x14ac:dyDescent="0.25">
      <c r="A568" t="s">
        <v>131</v>
      </c>
      <c r="B568" s="2">
        <v>45973</v>
      </c>
    </row>
    <row r="569" spans="1:2" x14ac:dyDescent="0.25">
      <c r="A569" t="s">
        <v>131</v>
      </c>
      <c r="B569" s="2">
        <v>45974</v>
      </c>
    </row>
    <row r="570" spans="1:2" x14ac:dyDescent="0.25">
      <c r="A570" t="s">
        <v>131</v>
      </c>
      <c r="B570" s="2">
        <v>45975</v>
      </c>
    </row>
    <row r="571" spans="1:2" x14ac:dyDescent="0.25">
      <c r="A571" t="s">
        <v>131</v>
      </c>
      <c r="B571" s="2">
        <v>45976</v>
      </c>
    </row>
    <row r="572" spans="1:2" x14ac:dyDescent="0.25">
      <c r="A572" t="s">
        <v>131</v>
      </c>
      <c r="B572" s="2">
        <v>45977</v>
      </c>
    </row>
    <row r="573" spans="1:2" x14ac:dyDescent="0.25">
      <c r="A573" t="s">
        <v>131</v>
      </c>
      <c r="B573" s="2">
        <v>45978</v>
      </c>
    </row>
    <row r="574" spans="1:2" x14ac:dyDescent="0.25">
      <c r="A574" t="s">
        <v>131</v>
      </c>
      <c r="B574" s="2">
        <v>45979</v>
      </c>
    </row>
    <row r="575" spans="1:2" x14ac:dyDescent="0.25">
      <c r="A575" t="s">
        <v>131</v>
      </c>
      <c r="B575" s="2">
        <v>45980</v>
      </c>
    </row>
    <row r="576" spans="1:2" x14ac:dyDescent="0.25">
      <c r="A576" t="s">
        <v>131</v>
      </c>
      <c r="B576" s="2">
        <v>45981</v>
      </c>
    </row>
    <row r="577" spans="1:2" x14ac:dyDescent="0.25">
      <c r="A577" t="s">
        <v>131</v>
      </c>
      <c r="B577" s="2">
        <v>45982</v>
      </c>
    </row>
    <row r="578" spans="1:2" x14ac:dyDescent="0.25">
      <c r="A578" t="s">
        <v>131</v>
      </c>
      <c r="B578" s="2">
        <v>45983</v>
      </c>
    </row>
    <row r="579" spans="1:2" x14ac:dyDescent="0.25">
      <c r="A579" t="s">
        <v>131</v>
      </c>
      <c r="B579" s="2">
        <v>45984</v>
      </c>
    </row>
    <row r="580" spans="1:2" x14ac:dyDescent="0.25">
      <c r="A580" t="s">
        <v>131</v>
      </c>
      <c r="B580" s="2">
        <v>45985</v>
      </c>
    </row>
    <row r="581" spans="1:2" x14ac:dyDescent="0.25">
      <c r="A581" t="s">
        <v>131</v>
      </c>
      <c r="B581" s="2">
        <v>45986</v>
      </c>
    </row>
    <row r="582" spans="1:2" x14ac:dyDescent="0.25">
      <c r="A582" t="s">
        <v>131</v>
      </c>
      <c r="B582" s="2">
        <v>45987</v>
      </c>
    </row>
    <row r="583" spans="1:2" x14ac:dyDescent="0.25">
      <c r="A583" t="s">
        <v>131</v>
      </c>
      <c r="B583" s="2">
        <v>45988</v>
      </c>
    </row>
    <row r="584" spans="1:2" x14ac:dyDescent="0.25">
      <c r="A584" t="s">
        <v>131</v>
      </c>
      <c r="B584" s="2">
        <v>45989</v>
      </c>
    </row>
    <row r="585" spans="1:2" x14ac:dyDescent="0.25">
      <c r="A585" t="s">
        <v>131</v>
      </c>
      <c r="B585" s="2">
        <v>45990</v>
      </c>
    </row>
    <row r="586" spans="1:2" x14ac:dyDescent="0.25">
      <c r="A586" t="s">
        <v>131</v>
      </c>
      <c r="B586" s="2">
        <v>45991</v>
      </c>
    </row>
    <row r="587" spans="1:2" x14ac:dyDescent="0.25">
      <c r="A587" t="s">
        <v>131</v>
      </c>
      <c r="B587" s="2">
        <v>45992</v>
      </c>
    </row>
    <row r="588" spans="1:2" x14ac:dyDescent="0.25">
      <c r="A588" t="s">
        <v>131</v>
      </c>
      <c r="B588" s="2">
        <v>45993</v>
      </c>
    </row>
    <row r="589" spans="1:2" x14ac:dyDescent="0.25">
      <c r="A589" t="s">
        <v>131</v>
      </c>
      <c r="B589" s="2">
        <v>45994</v>
      </c>
    </row>
    <row r="590" spans="1:2" x14ac:dyDescent="0.25">
      <c r="A590" t="s">
        <v>131</v>
      </c>
      <c r="B590" s="2">
        <v>45995</v>
      </c>
    </row>
    <row r="591" spans="1:2" x14ac:dyDescent="0.25">
      <c r="A591" t="s">
        <v>131</v>
      </c>
      <c r="B591" s="2">
        <v>45996</v>
      </c>
    </row>
    <row r="592" spans="1:2" x14ac:dyDescent="0.25">
      <c r="A592" t="s">
        <v>131</v>
      </c>
      <c r="B592" s="2">
        <v>45997</v>
      </c>
    </row>
    <row r="593" spans="1:2" x14ac:dyDescent="0.25">
      <c r="A593" t="s">
        <v>131</v>
      </c>
      <c r="B593" s="2">
        <v>45998</v>
      </c>
    </row>
    <row r="594" spans="1:2" x14ac:dyDescent="0.25">
      <c r="A594" t="s">
        <v>131</v>
      </c>
      <c r="B594" s="2">
        <v>45999</v>
      </c>
    </row>
    <row r="595" spans="1:2" x14ac:dyDescent="0.25">
      <c r="A595" t="s">
        <v>131</v>
      </c>
      <c r="B595" s="2">
        <v>46000</v>
      </c>
    </row>
    <row r="596" spans="1:2" x14ac:dyDescent="0.25">
      <c r="A596" t="s">
        <v>131</v>
      </c>
      <c r="B596" s="2">
        <v>46001</v>
      </c>
    </row>
    <row r="597" spans="1:2" x14ac:dyDescent="0.25">
      <c r="A597" t="s">
        <v>131</v>
      </c>
      <c r="B597" s="2">
        <v>46002</v>
      </c>
    </row>
    <row r="598" spans="1:2" x14ac:dyDescent="0.25">
      <c r="A598" t="s">
        <v>131</v>
      </c>
      <c r="B598" s="2">
        <v>46003</v>
      </c>
    </row>
    <row r="599" spans="1:2" x14ac:dyDescent="0.25">
      <c r="A599" t="s">
        <v>131</v>
      </c>
      <c r="B599" s="2">
        <v>46004</v>
      </c>
    </row>
    <row r="600" spans="1:2" x14ac:dyDescent="0.25">
      <c r="A600" t="s">
        <v>131</v>
      </c>
      <c r="B600" s="2">
        <v>46005</v>
      </c>
    </row>
    <row r="601" spans="1:2" x14ac:dyDescent="0.25">
      <c r="A601" t="s">
        <v>131</v>
      </c>
      <c r="B601" s="2">
        <v>46006</v>
      </c>
    </row>
    <row r="602" spans="1:2" x14ac:dyDescent="0.25">
      <c r="A602" t="s">
        <v>131</v>
      </c>
      <c r="B602" s="2">
        <v>46007</v>
      </c>
    </row>
    <row r="603" spans="1:2" x14ac:dyDescent="0.25">
      <c r="A603" t="s">
        <v>131</v>
      </c>
      <c r="B603" s="2">
        <v>46008</v>
      </c>
    </row>
    <row r="604" spans="1:2" x14ac:dyDescent="0.25">
      <c r="A604" t="s">
        <v>131</v>
      </c>
      <c r="B604" s="2">
        <v>46009</v>
      </c>
    </row>
    <row r="605" spans="1:2" x14ac:dyDescent="0.25">
      <c r="A605" t="s">
        <v>131</v>
      </c>
      <c r="B605" s="2">
        <v>46010</v>
      </c>
    </row>
    <row r="606" spans="1:2" x14ac:dyDescent="0.25">
      <c r="A606" t="s">
        <v>131</v>
      </c>
      <c r="B606" s="2">
        <v>46011</v>
      </c>
    </row>
    <row r="607" spans="1:2" x14ac:dyDescent="0.25">
      <c r="A607" t="s">
        <v>131</v>
      </c>
      <c r="B607" s="2">
        <v>46012</v>
      </c>
    </row>
    <row r="608" spans="1:2" x14ac:dyDescent="0.25">
      <c r="A608" t="s">
        <v>131</v>
      </c>
      <c r="B608" s="2">
        <v>46013</v>
      </c>
    </row>
    <row r="609" spans="1:2" x14ac:dyDescent="0.25">
      <c r="A609" t="s">
        <v>131</v>
      </c>
      <c r="B609" s="2">
        <v>46014</v>
      </c>
    </row>
    <row r="610" spans="1:2" x14ac:dyDescent="0.25">
      <c r="A610" t="s">
        <v>131</v>
      </c>
      <c r="B610" s="2">
        <v>46015</v>
      </c>
    </row>
    <row r="611" spans="1:2" x14ac:dyDescent="0.25">
      <c r="A611" t="s">
        <v>131</v>
      </c>
      <c r="B611" s="2">
        <v>46016</v>
      </c>
    </row>
    <row r="612" spans="1:2" x14ac:dyDescent="0.25">
      <c r="A612" t="s">
        <v>131</v>
      </c>
      <c r="B612" s="2">
        <v>46017</v>
      </c>
    </row>
    <row r="613" spans="1:2" x14ac:dyDescent="0.25">
      <c r="A613" t="s">
        <v>131</v>
      </c>
      <c r="B613" s="2">
        <v>46018</v>
      </c>
    </row>
    <row r="614" spans="1:2" x14ac:dyDescent="0.25">
      <c r="A614" t="s">
        <v>131</v>
      </c>
      <c r="B614" s="2">
        <v>46019</v>
      </c>
    </row>
    <row r="615" spans="1:2" x14ac:dyDescent="0.25">
      <c r="A615" t="s">
        <v>131</v>
      </c>
      <c r="B615" s="2">
        <v>46020</v>
      </c>
    </row>
    <row r="616" spans="1:2" x14ac:dyDescent="0.25">
      <c r="A616" t="s">
        <v>131</v>
      </c>
      <c r="B616" s="2">
        <v>46021</v>
      </c>
    </row>
    <row r="617" spans="1:2" x14ac:dyDescent="0.25">
      <c r="A617" t="s">
        <v>131</v>
      </c>
      <c r="B617" s="2">
        <v>46022</v>
      </c>
    </row>
    <row r="618" spans="1:2" x14ac:dyDescent="0.25">
      <c r="A618" t="s">
        <v>132</v>
      </c>
      <c r="B618" s="2">
        <v>45692</v>
      </c>
    </row>
    <row r="619" spans="1:2" x14ac:dyDescent="0.25">
      <c r="A619" t="s">
        <v>132</v>
      </c>
      <c r="B619" s="2">
        <v>45693</v>
      </c>
    </row>
    <row r="620" spans="1:2" x14ac:dyDescent="0.25">
      <c r="A620" t="s">
        <v>132</v>
      </c>
      <c r="B620" s="2">
        <v>45712</v>
      </c>
    </row>
    <row r="621" spans="1:2" x14ac:dyDescent="0.25">
      <c r="A621" t="s">
        <v>132</v>
      </c>
      <c r="B621" s="2">
        <v>45733</v>
      </c>
    </row>
    <row r="622" spans="1:2" x14ac:dyDescent="0.25">
      <c r="A622" t="s">
        <v>132</v>
      </c>
      <c r="B622" s="2">
        <v>45740</v>
      </c>
    </row>
    <row r="623" spans="1:2" x14ac:dyDescent="0.25">
      <c r="A623" t="s">
        <v>132</v>
      </c>
      <c r="B623" s="2">
        <v>45754</v>
      </c>
    </row>
    <row r="624" spans="1:2" x14ac:dyDescent="0.25">
      <c r="A624" t="s">
        <v>132</v>
      </c>
      <c r="B624" s="2">
        <v>45757</v>
      </c>
    </row>
    <row r="625" spans="1:2" x14ac:dyDescent="0.25">
      <c r="A625" t="s">
        <v>132</v>
      </c>
      <c r="B625" s="2">
        <v>45765</v>
      </c>
    </row>
    <row r="626" spans="1:2" x14ac:dyDescent="0.25">
      <c r="A626" t="s">
        <v>132</v>
      </c>
      <c r="B626" s="2">
        <v>45807</v>
      </c>
    </row>
    <row r="627" spans="1:2" x14ac:dyDescent="0.25">
      <c r="A627" t="s">
        <v>132</v>
      </c>
      <c r="B627" s="2">
        <v>45810</v>
      </c>
    </row>
    <row r="628" spans="1:2" x14ac:dyDescent="0.25">
      <c r="A628" t="s">
        <v>132</v>
      </c>
      <c r="B628" s="2">
        <v>45824</v>
      </c>
    </row>
    <row r="629" spans="1:2" x14ac:dyDescent="0.25">
      <c r="A629" t="s">
        <v>133</v>
      </c>
      <c r="B629" s="2">
        <v>45699</v>
      </c>
    </row>
    <row r="630" spans="1:2" x14ac:dyDescent="0.25">
      <c r="A630" t="s">
        <v>133</v>
      </c>
      <c r="B630" s="2">
        <v>45747</v>
      </c>
    </row>
    <row r="631" spans="1:2" x14ac:dyDescent="0.25">
      <c r="A631" t="s">
        <v>133</v>
      </c>
      <c r="B631" s="2">
        <v>45729</v>
      </c>
    </row>
    <row r="632" spans="1:2" x14ac:dyDescent="0.25">
      <c r="A632" t="s">
        <v>133</v>
      </c>
      <c r="B632" s="2">
        <v>45742</v>
      </c>
    </row>
    <row r="633" spans="1:2" x14ac:dyDescent="0.25">
      <c r="A633" t="s">
        <v>133</v>
      </c>
      <c r="B633" s="2">
        <v>45754</v>
      </c>
    </row>
    <row r="634" spans="1:2" x14ac:dyDescent="0.25">
      <c r="A634" t="s">
        <v>133</v>
      </c>
      <c r="B634" s="2">
        <v>45779</v>
      </c>
    </row>
    <row r="635" spans="1:2" x14ac:dyDescent="0.25">
      <c r="A635" t="s">
        <v>133</v>
      </c>
      <c r="B635" s="2">
        <v>45782</v>
      </c>
    </row>
    <row r="636" spans="1:2" x14ac:dyDescent="0.25">
      <c r="A636" t="s">
        <v>133</v>
      </c>
      <c r="B636" s="2">
        <v>45783</v>
      </c>
    </row>
    <row r="637" spans="1:2" x14ac:dyDescent="0.25">
      <c r="A637" t="s">
        <v>133</v>
      </c>
      <c r="B637" s="2">
        <v>45784</v>
      </c>
    </row>
    <row r="638" spans="1:2" x14ac:dyDescent="0.25">
      <c r="A638" t="s">
        <v>133</v>
      </c>
      <c r="B638" s="2">
        <v>45785</v>
      </c>
    </row>
    <row r="639" spans="1:2" x14ac:dyDescent="0.25">
      <c r="A639" t="s">
        <v>133</v>
      </c>
      <c r="B639" s="2">
        <v>45786</v>
      </c>
    </row>
    <row r="640" spans="1:2" x14ac:dyDescent="0.25">
      <c r="A640" t="s">
        <v>133</v>
      </c>
      <c r="B640" s="2">
        <v>45803</v>
      </c>
    </row>
    <row r="641" spans="1:2" x14ac:dyDescent="0.25">
      <c r="A641" t="s">
        <v>133</v>
      </c>
      <c r="B641" s="2">
        <v>45814</v>
      </c>
    </row>
    <row r="642" spans="1:2" x14ac:dyDescent="0.25">
      <c r="A642" t="s">
        <v>133</v>
      </c>
      <c r="B642" s="2">
        <v>45811</v>
      </c>
    </row>
    <row r="643" spans="1:2" x14ac:dyDescent="0.25">
      <c r="A643" t="s">
        <v>135</v>
      </c>
      <c r="B643" s="2">
        <v>45663</v>
      </c>
    </row>
    <row r="644" spans="1:2" x14ac:dyDescent="0.25">
      <c r="A644" t="s">
        <v>135</v>
      </c>
      <c r="B644" s="2">
        <v>45698</v>
      </c>
    </row>
    <row r="645" spans="1:2" x14ac:dyDescent="0.25">
      <c r="A645" t="s">
        <v>135</v>
      </c>
      <c r="B645" s="2">
        <v>45699</v>
      </c>
    </row>
    <row r="646" spans="1:2" x14ac:dyDescent="0.25">
      <c r="A646" t="s">
        <v>135</v>
      </c>
      <c r="B646" s="2">
        <v>45700</v>
      </c>
    </row>
    <row r="647" spans="1:2" x14ac:dyDescent="0.25">
      <c r="A647" t="s">
        <v>135</v>
      </c>
      <c r="B647" s="2">
        <v>45701</v>
      </c>
    </row>
    <row r="648" spans="1:2" x14ac:dyDescent="0.25">
      <c r="A648" t="s">
        <v>135</v>
      </c>
      <c r="B648" s="2">
        <v>45702</v>
      </c>
    </row>
    <row r="649" spans="1:2" x14ac:dyDescent="0.25">
      <c r="A649" t="s">
        <v>135</v>
      </c>
      <c r="B649" s="2">
        <v>45703</v>
      </c>
    </row>
    <row r="650" spans="1:2" x14ac:dyDescent="0.25">
      <c r="A650" t="s">
        <v>135</v>
      </c>
      <c r="B650" s="2">
        <v>45704</v>
      </c>
    </row>
    <row r="651" spans="1:2" x14ac:dyDescent="0.25">
      <c r="A651" t="s">
        <v>135</v>
      </c>
      <c r="B651" s="2">
        <v>45705</v>
      </c>
    </row>
    <row r="652" spans="1:2" x14ac:dyDescent="0.25">
      <c r="A652" t="s">
        <v>135</v>
      </c>
      <c r="B652" s="2">
        <v>45706</v>
      </c>
    </row>
    <row r="653" spans="1:2" x14ac:dyDescent="0.25">
      <c r="A653" t="s">
        <v>135</v>
      </c>
      <c r="B653" s="2">
        <v>45707</v>
      </c>
    </row>
    <row r="654" spans="1:2" x14ac:dyDescent="0.25">
      <c r="A654" t="s">
        <v>135</v>
      </c>
      <c r="B654" s="2">
        <v>45708</v>
      </c>
    </row>
    <row r="655" spans="1:2" x14ac:dyDescent="0.25">
      <c r="A655" t="s">
        <v>135</v>
      </c>
      <c r="B655" s="2">
        <v>45709</v>
      </c>
    </row>
    <row r="656" spans="1:2" x14ac:dyDescent="0.25">
      <c r="A656" t="s">
        <v>135</v>
      </c>
      <c r="B656" s="2">
        <v>45693</v>
      </c>
    </row>
    <row r="657" spans="1:2" x14ac:dyDescent="0.25">
      <c r="A657" t="s">
        <v>135</v>
      </c>
      <c r="B657" s="2">
        <v>45712</v>
      </c>
    </row>
    <row r="658" spans="1:2" x14ac:dyDescent="0.25">
      <c r="A658" t="s">
        <v>135</v>
      </c>
      <c r="B658" s="2">
        <v>45723</v>
      </c>
    </row>
    <row r="659" spans="1:2" x14ac:dyDescent="0.25">
      <c r="A659" t="s">
        <v>134</v>
      </c>
      <c r="B659" s="2">
        <v>45667</v>
      </c>
    </row>
    <row r="660" spans="1:2" x14ac:dyDescent="0.25">
      <c r="A660" t="s">
        <v>134</v>
      </c>
      <c r="B660" s="2">
        <v>45670</v>
      </c>
    </row>
    <row r="661" spans="1:2" x14ac:dyDescent="0.25">
      <c r="A661" t="s">
        <v>134</v>
      </c>
      <c r="B661" s="2">
        <v>45691</v>
      </c>
    </row>
    <row r="662" spans="1:2" x14ac:dyDescent="0.25">
      <c r="A662" t="s">
        <v>134</v>
      </c>
      <c r="B662" s="2">
        <v>45721</v>
      </c>
    </row>
    <row r="663" spans="1:2" x14ac:dyDescent="0.25">
      <c r="A663" t="s">
        <v>134</v>
      </c>
      <c r="B663" s="2">
        <v>45728</v>
      </c>
    </row>
    <row r="664" spans="1:2" x14ac:dyDescent="0.25">
      <c r="A664" t="s">
        <v>134</v>
      </c>
      <c r="B664" s="2">
        <v>45733</v>
      </c>
    </row>
    <row r="665" spans="1:2" x14ac:dyDescent="0.25">
      <c r="A665" t="s">
        <v>134</v>
      </c>
      <c r="B665" s="2">
        <v>45735</v>
      </c>
    </row>
    <row r="666" spans="1:2" x14ac:dyDescent="0.25">
      <c r="A666" t="s">
        <v>134</v>
      </c>
      <c r="B666" s="2">
        <v>45797</v>
      </c>
    </row>
    <row r="667" spans="1:2" x14ac:dyDescent="0.25">
      <c r="A667" t="s">
        <v>134</v>
      </c>
      <c r="B667" s="2">
        <v>45831</v>
      </c>
    </row>
    <row r="668" spans="1:2" x14ac:dyDescent="0.25">
      <c r="A668" t="s">
        <v>134</v>
      </c>
      <c r="B668" s="2">
        <v>45832</v>
      </c>
    </row>
    <row r="669" spans="1:2" x14ac:dyDescent="0.25">
      <c r="A669" t="s">
        <v>134</v>
      </c>
      <c r="B669" s="2">
        <v>45833</v>
      </c>
    </row>
    <row r="670" spans="1:2" x14ac:dyDescent="0.25">
      <c r="A670" t="s">
        <v>134</v>
      </c>
      <c r="B670" s="2">
        <v>45834</v>
      </c>
    </row>
    <row r="671" spans="1:2" x14ac:dyDescent="0.25">
      <c r="A671" t="s">
        <v>134</v>
      </c>
      <c r="B671" s="2">
        <v>45814</v>
      </c>
    </row>
    <row r="672" spans="1:2" x14ac:dyDescent="0.25">
      <c r="A672" t="s">
        <v>134</v>
      </c>
      <c r="B672" s="2">
        <v>45873</v>
      </c>
    </row>
    <row r="673" spans="1:2" x14ac:dyDescent="0.25">
      <c r="A673" t="s">
        <v>134</v>
      </c>
      <c r="B673" s="2">
        <v>45874</v>
      </c>
    </row>
    <row r="674" spans="1:2" x14ac:dyDescent="0.25">
      <c r="A674" t="s">
        <v>134</v>
      </c>
      <c r="B674" s="2">
        <v>45875</v>
      </c>
    </row>
    <row r="675" spans="1:2" x14ac:dyDescent="0.25">
      <c r="A675" t="s">
        <v>134</v>
      </c>
      <c r="B675" s="2">
        <v>45876</v>
      </c>
    </row>
    <row r="676" spans="1:2" x14ac:dyDescent="0.25">
      <c r="A676" t="s">
        <v>134</v>
      </c>
      <c r="B676" s="2">
        <v>45877</v>
      </c>
    </row>
    <row r="677" spans="1:2" x14ac:dyDescent="0.25">
      <c r="A677" t="s">
        <v>134</v>
      </c>
      <c r="B677" s="2">
        <v>45878</v>
      </c>
    </row>
    <row r="678" spans="1:2" x14ac:dyDescent="0.25">
      <c r="A678" t="s">
        <v>134</v>
      </c>
      <c r="B678" s="2">
        <v>45879</v>
      </c>
    </row>
    <row r="679" spans="1:2" x14ac:dyDescent="0.25">
      <c r="A679" t="s">
        <v>134</v>
      </c>
      <c r="B679" s="2">
        <v>45880</v>
      </c>
    </row>
    <row r="680" spans="1:2" x14ac:dyDescent="0.25">
      <c r="A680" t="s">
        <v>134</v>
      </c>
      <c r="B680" s="2">
        <v>45881</v>
      </c>
    </row>
    <row r="681" spans="1:2" x14ac:dyDescent="0.25">
      <c r="A681" t="s">
        <v>134</v>
      </c>
      <c r="B681" s="2">
        <v>45882</v>
      </c>
    </row>
    <row r="682" spans="1:2" x14ac:dyDescent="0.25">
      <c r="A682" t="s">
        <v>134</v>
      </c>
      <c r="B682" s="2">
        <v>45883</v>
      </c>
    </row>
    <row r="683" spans="1:2" x14ac:dyDescent="0.25">
      <c r="A683" t="s">
        <v>134</v>
      </c>
      <c r="B683" s="2">
        <v>45884</v>
      </c>
    </row>
    <row r="684" spans="1:2" x14ac:dyDescent="0.25">
      <c r="A684" t="s">
        <v>134</v>
      </c>
      <c r="B684" s="2">
        <v>45885</v>
      </c>
    </row>
    <row r="685" spans="1:2" x14ac:dyDescent="0.25">
      <c r="A685" t="s">
        <v>134</v>
      </c>
      <c r="B685" s="2">
        <v>45886</v>
      </c>
    </row>
    <row r="686" spans="1:2" x14ac:dyDescent="0.25">
      <c r="A686" t="s">
        <v>134</v>
      </c>
      <c r="B686" s="2">
        <v>45887</v>
      </c>
    </row>
    <row r="687" spans="1:2" x14ac:dyDescent="0.25">
      <c r="A687" t="s">
        <v>136</v>
      </c>
      <c r="B687" s="2">
        <v>45659</v>
      </c>
    </row>
    <row r="688" spans="1:2" x14ac:dyDescent="0.25">
      <c r="A688" t="s">
        <v>136</v>
      </c>
      <c r="B688" s="2">
        <v>45670</v>
      </c>
    </row>
    <row r="689" spans="1:2" x14ac:dyDescent="0.25">
      <c r="A689" t="s">
        <v>136</v>
      </c>
      <c r="B689" s="2">
        <v>45671</v>
      </c>
    </row>
    <row r="690" spans="1:2" x14ac:dyDescent="0.25">
      <c r="A690" t="s">
        <v>136</v>
      </c>
      <c r="B690" s="2">
        <v>45673</v>
      </c>
    </row>
    <row r="691" spans="1:2" x14ac:dyDescent="0.25">
      <c r="A691" t="s">
        <v>136</v>
      </c>
      <c r="B691" s="2">
        <v>45674</v>
      </c>
    </row>
    <row r="692" spans="1:2" x14ac:dyDescent="0.25">
      <c r="A692" t="s">
        <v>136</v>
      </c>
      <c r="B692" s="2">
        <v>45675</v>
      </c>
    </row>
    <row r="693" spans="1:2" x14ac:dyDescent="0.25">
      <c r="A693" t="s">
        <v>136</v>
      </c>
      <c r="B693" s="2">
        <v>45676</v>
      </c>
    </row>
    <row r="694" spans="1:2" x14ac:dyDescent="0.25">
      <c r="A694" t="s">
        <v>136</v>
      </c>
      <c r="B694" s="2">
        <v>45677</v>
      </c>
    </row>
    <row r="695" spans="1:2" x14ac:dyDescent="0.25">
      <c r="A695" t="s">
        <v>136</v>
      </c>
      <c r="B695" s="2">
        <v>45698</v>
      </c>
    </row>
    <row r="696" spans="1:2" x14ac:dyDescent="0.25">
      <c r="A696" t="s">
        <v>136</v>
      </c>
      <c r="B696" s="2">
        <v>45705</v>
      </c>
    </row>
    <row r="697" spans="1:2" x14ac:dyDescent="0.25">
      <c r="A697" t="s">
        <v>136</v>
      </c>
      <c r="B697" s="2">
        <v>45706</v>
      </c>
    </row>
    <row r="698" spans="1:2" x14ac:dyDescent="0.25">
      <c r="A698" t="s">
        <v>136</v>
      </c>
      <c r="B698" s="2">
        <v>45707</v>
      </c>
    </row>
    <row r="699" spans="1:2" x14ac:dyDescent="0.25">
      <c r="A699" t="s">
        <v>136</v>
      </c>
      <c r="B699" s="2">
        <v>45709</v>
      </c>
    </row>
    <row r="700" spans="1:2" x14ac:dyDescent="0.25">
      <c r="A700" t="s">
        <v>136</v>
      </c>
      <c r="B700" s="2">
        <v>45740</v>
      </c>
    </row>
    <row r="701" spans="1:2" x14ac:dyDescent="0.25">
      <c r="A701" t="s">
        <v>136</v>
      </c>
      <c r="B701" s="2">
        <v>45741</v>
      </c>
    </row>
    <row r="702" spans="1:2" x14ac:dyDescent="0.25">
      <c r="A702" t="s">
        <v>136</v>
      </c>
      <c r="B702" s="2">
        <v>45742</v>
      </c>
    </row>
    <row r="703" spans="1:2" x14ac:dyDescent="0.25">
      <c r="A703" t="s">
        <v>136</v>
      </c>
      <c r="B703" s="2">
        <v>45743</v>
      </c>
    </row>
    <row r="704" spans="1:2" x14ac:dyDescent="0.25">
      <c r="A704" t="s">
        <v>136</v>
      </c>
      <c r="B704" s="2">
        <v>45744</v>
      </c>
    </row>
    <row r="705" spans="1:2" x14ac:dyDescent="0.25">
      <c r="A705" t="s">
        <v>136</v>
      </c>
      <c r="B705" s="2">
        <v>45737</v>
      </c>
    </row>
    <row r="706" spans="1:2" x14ac:dyDescent="0.25">
      <c r="A706" t="s">
        <v>136</v>
      </c>
      <c r="B706" s="2">
        <v>45733</v>
      </c>
    </row>
    <row r="707" spans="1:2" x14ac:dyDescent="0.25">
      <c r="A707" t="s">
        <v>136</v>
      </c>
      <c r="B707" s="2">
        <v>45757</v>
      </c>
    </row>
    <row r="708" spans="1:2" x14ac:dyDescent="0.25">
      <c r="A708" t="s">
        <v>136</v>
      </c>
      <c r="B708" s="2">
        <v>45754</v>
      </c>
    </row>
    <row r="709" spans="1:2" x14ac:dyDescent="0.25">
      <c r="A709" t="s">
        <v>136</v>
      </c>
      <c r="B709" s="2">
        <v>45756</v>
      </c>
    </row>
    <row r="710" spans="1:2" x14ac:dyDescent="0.25">
      <c r="A710" t="s">
        <v>136</v>
      </c>
      <c r="B710" s="2">
        <v>45763</v>
      </c>
    </row>
    <row r="711" spans="1:2" x14ac:dyDescent="0.25">
      <c r="A711" t="s">
        <v>136</v>
      </c>
      <c r="B711" s="2">
        <v>45786</v>
      </c>
    </row>
    <row r="712" spans="1:2" x14ac:dyDescent="0.25">
      <c r="A712" t="s">
        <v>136</v>
      </c>
      <c r="B712" s="2">
        <v>45789</v>
      </c>
    </row>
    <row r="713" spans="1:2" x14ac:dyDescent="0.25">
      <c r="A713" t="s">
        <v>136</v>
      </c>
      <c r="B713" s="2">
        <v>45791</v>
      </c>
    </row>
    <row r="714" spans="1:2" x14ac:dyDescent="0.25">
      <c r="A714" t="s">
        <v>136</v>
      </c>
      <c r="B714" s="2">
        <v>45792</v>
      </c>
    </row>
    <row r="715" spans="1:2" x14ac:dyDescent="0.25">
      <c r="A715" t="s">
        <v>136</v>
      </c>
      <c r="B715" s="2">
        <v>45790</v>
      </c>
    </row>
    <row r="716" spans="1:2" x14ac:dyDescent="0.25">
      <c r="A716" t="s">
        <v>136</v>
      </c>
      <c r="B716" s="2">
        <v>45810</v>
      </c>
    </row>
    <row r="717" spans="1:2" x14ac:dyDescent="0.25">
      <c r="A717" t="s">
        <v>136</v>
      </c>
      <c r="B717" s="2">
        <v>45817</v>
      </c>
    </row>
    <row r="718" spans="1:2" x14ac:dyDescent="0.25">
      <c r="A718" t="s">
        <v>137</v>
      </c>
      <c r="B718" s="2">
        <v>45733</v>
      </c>
    </row>
    <row r="719" spans="1:2" x14ac:dyDescent="0.25">
      <c r="A719" t="s">
        <v>137</v>
      </c>
      <c r="B719" s="2">
        <v>45734</v>
      </c>
    </row>
    <row r="720" spans="1:2" x14ac:dyDescent="0.25">
      <c r="A720" t="s">
        <v>137</v>
      </c>
      <c r="B720" s="2">
        <v>45735</v>
      </c>
    </row>
    <row r="721" spans="1:2" x14ac:dyDescent="0.25">
      <c r="A721" t="s">
        <v>137</v>
      </c>
      <c r="B721" s="2">
        <v>45736</v>
      </c>
    </row>
    <row r="722" spans="1:2" x14ac:dyDescent="0.25">
      <c r="A722" t="s">
        <v>137</v>
      </c>
      <c r="B722" s="2">
        <v>45737</v>
      </c>
    </row>
    <row r="723" spans="1:2" x14ac:dyDescent="0.25">
      <c r="A723" t="s">
        <v>137</v>
      </c>
      <c r="B723" s="2">
        <v>45738</v>
      </c>
    </row>
    <row r="724" spans="1:2" x14ac:dyDescent="0.25">
      <c r="A724" t="s">
        <v>137</v>
      </c>
      <c r="B724" s="2">
        <v>45739</v>
      </c>
    </row>
    <row r="725" spans="1:2" x14ac:dyDescent="0.25">
      <c r="A725" t="s">
        <v>137</v>
      </c>
      <c r="B725" s="2">
        <v>45740</v>
      </c>
    </row>
    <row r="726" spans="1:2" x14ac:dyDescent="0.25">
      <c r="A726" t="s">
        <v>137</v>
      </c>
      <c r="B726" s="2">
        <v>45741</v>
      </c>
    </row>
    <row r="727" spans="1:2" x14ac:dyDescent="0.25">
      <c r="A727" t="s">
        <v>137</v>
      </c>
      <c r="B727" s="2">
        <v>45742</v>
      </c>
    </row>
    <row r="728" spans="1:2" x14ac:dyDescent="0.25">
      <c r="A728" t="s">
        <v>137</v>
      </c>
      <c r="B728" s="2">
        <v>45743</v>
      </c>
    </row>
    <row r="729" spans="1:2" x14ac:dyDescent="0.25">
      <c r="A729" t="s">
        <v>137</v>
      </c>
      <c r="B729" s="2">
        <v>45744</v>
      </c>
    </row>
    <row r="730" spans="1:2" x14ac:dyDescent="0.25">
      <c r="A730" t="s">
        <v>137</v>
      </c>
      <c r="B730" s="2">
        <v>45745</v>
      </c>
    </row>
    <row r="731" spans="1:2" x14ac:dyDescent="0.25">
      <c r="A731" t="s">
        <v>137</v>
      </c>
      <c r="B731" s="2">
        <v>45746</v>
      </c>
    </row>
    <row r="732" spans="1:2" x14ac:dyDescent="0.25">
      <c r="A732" t="s">
        <v>137</v>
      </c>
      <c r="B732" s="2">
        <v>45761</v>
      </c>
    </row>
    <row r="733" spans="1:2" x14ac:dyDescent="0.25">
      <c r="A733" t="s">
        <v>137</v>
      </c>
      <c r="B733" s="2">
        <v>45762</v>
      </c>
    </row>
    <row r="734" spans="1:2" x14ac:dyDescent="0.25">
      <c r="A734" t="s">
        <v>137</v>
      </c>
      <c r="B734" s="2">
        <v>45771</v>
      </c>
    </row>
    <row r="735" spans="1:2" x14ac:dyDescent="0.25">
      <c r="A735" t="s">
        <v>137</v>
      </c>
      <c r="B735" s="2">
        <v>45803</v>
      </c>
    </row>
    <row r="736" spans="1:2" x14ac:dyDescent="0.25">
      <c r="A736" t="s">
        <v>137</v>
      </c>
      <c r="B736" s="2">
        <v>45817</v>
      </c>
    </row>
    <row r="737" spans="1:2" x14ac:dyDescent="0.25">
      <c r="A737" t="s">
        <v>138</v>
      </c>
      <c r="B737" s="2">
        <v>45659</v>
      </c>
    </row>
    <row r="738" spans="1:2" x14ac:dyDescent="0.25">
      <c r="A738" t="s">
        <v>138</v>
      </c>
      <c r="B738" s="2">
        <v>45666</v>
      </c>
    </row>
    <row r="739" spans="1:2" x14ac:dyDescent="0.25">
      <c r="A739" t="s">
        <v>138</v>
      </c>
      <c r="B739" s="2">
        <v>45670</v>
      </c>
    </row>
    <row r="740" spans="1:2" x14ac:dyDescent="0.25">
      <c r="A740" t="s">
        <v>138</v>
      </c>
      <c r="B740" s="2">
        <v>45677</v>
      </c>
    </row>
    <row r="741" spans="1:2" x14ac:dyDescent="0.25">
      <c r="A741" t="s">
        <v>138</v>
      </c>
      <c r="B741" s="2">
        <v>45692</v>
      </c>
    </row>
    <row r="742" spans="1:2" x14ac:dyDescent="0.25">
      <c r="A742" t="s">
        <v>138</v>
      </c>
      <c r="B742" s="2">
        <v>45693</v>
      </c>
    </row>
    <row r="743" spans="1:2" x14ac:dyDescent="0.25">
      <c r="A743" t="s">
        <v>138</v>
      </c>
      <c r="B743" s="2">
        <v>45747</v>
      </c>
    </row>
    <row r="744" spans="1:2" x14ac:dyDescent="0.25">
      <c r="A744" t="s">
        <v>138</v>
      </c>
      <c r="B744" s="2">
        <v>45723</v>
      </c>
    </row>
    <row r="745" spans="1:2" x14ac:dyDescent="0.25">
      <c r="A745" t="s">
        <v>138</v>
      </c>
      <c r="B745" s="2">
        <v>45726</v>
      </c>
    </row>
    <row r="746" spans="1:2" x14ac:dyDescent="0.25">
      <c r="A746" t="s">
        <v>138</v>
      </c>
      <c r="B746" s="2">
        <v>45735</v>
      </c>
    </row>
    <row r="747" spans="1:2" x14ac:dyDescent="0.25">
      <c r="A747" t="s">
        <v>138</v>
      </c>
      <c r="B747" s="2">
        <v>45755</v>
      </c>
    </row>
    <row r="748" spans="1:2" x14ac:dyDescent="0.25">
      <c r="A748" t="s">
        <v>138</v>
      </c>
      <c r="B748" s="2">
        <v>45776</v>
      </c>
    </row>
    <row r="749" spans="1:2" x14ac:dyDescent="0.25">
      <c r="A749" t="s">
        <v>138</v>
      </c>
      <c r="B749" s="2">
        <v>45803</v>
      </c>
    </row>
    <row r="750" spans="1:2" x14ac:dyDescent="0.25">
      <c r="A750" t="s">
        <v>138</v>
      </c>
      <c r="B750" s="2">
        <v>45804</v>
      </c>
    </row>
    <row r="751" spans="1:2" x14ac:dyDescent="0.25">
      <c r="A751" t="s">
        <v>138</v>
      </c>
      <c r="B751" s="2">
        <v>45805</v>
      </c>
    </row>
    <row r="752" spans="1:2" x14ac:dyDescent="0.25">
      <c r="A752" t="s">
        <v>138</v>
      </c>
      <c r="B752" s="2">
        <v>45806</v>
      </c>
    </row>
    <row r="753" spans="1:2" x14ac:dyDescent="0.25">
      <c r="A753" t="s">
        <v>138</v>
      </c>
      <c r="B753" s="2">
        <v>45807</v>
      </c>
    </row>
    <row r="754" spans="1:2" x14ac:dyDescent="0.25">
      <c r="A754" t="s">
        <v>138</v>
      </c>
      <c r="B754" s="2">
        <v>45808</v>
      </c>
    </row>
    <row r="755" spans="1:2" x14ac:dyDescent="0.25">
      <c r="A755" t="s">
        <v>138</v>
      </c>
      <c r="B755" s="2">
        <v>45779</v>
      </c>
    </row>
    <row r="756" spans="1:2" x14ac:dyDescent="0.25">
      <c r="A756" t="s">
        <v>138</v>
      </c>
      <c r="B756" s="2">
        <v>45793</v>
      </c>
    </row>
    <row r="757" spans="1:2" x14ac:dyDescent="0.25">
      <c r="A757" t="s">
        <v>138</v>
      </c>
      <c r="B757" s="2">
        <v>45809</v>
      </c>
    </row>
    <row r="758" spans="1:2" x14ac:dyDescent="0.25">
      <c r="A758" t="s">
        <v>138</v>
      </c>
      <c r="B758" s="2">
        <v>45810</v>
      </c>
    </row>
    <row r="759" spans="1:2" x14ac:dyDescent="0.25">
      <c r="A759" t="s">
        <v>138</v>
      </c>
      <c r="B759" s="2">
        <v>45811</v>
      </c>
    </row>
    <row r="760" spans="1:2" x14ac:dyDescent="0.25">
      <c r="A760" t="s">
        <v>138</v>
      </c>
      <c r="B760" s="2">
        <v>45812</v>
      </c>
    </row>
    <row r="761" spans="1:2" x14ac:dyDescent="0.25">
      <c r="A761" t="s">
        <v>138</v>
      </c>
      <c r="B761" s="2">
        <v>45813</v>
      </c>
    </row>
    <row r="762" spans="1:2" x14ac:dyDescent="0.25">
      <c r="A762" t="s">
        <v>138</v>
      </c>
      <c r="B762" s="2">
        <v>45814</v>
      </c>
    </row>
    <row r="763" spans="1:2" x14ac:dyDescent="0.25">
      <c r="A763" t="s">
        <v>138</v>
      </c>
      <c r="B763" s="2">
        <v>45817</v>
      </c>
    </row>
    <row r="764" spans="1:2" x14ac:dyDescent="0.25">
      <c r="A764" t="s">
        <v>139</v>
      </c>
      <c r="B764" s="2">
        <v>45670</v>
      </c>
    </row>
    <row r="765" spans="1:2" x14ac:dyDescent="0.25">
      <c r="A765" t="s">
        <v>139</v>
      </c>
      <c r="B765" s="2">
        <v>45705</v>
      </c>
    </row>
    <row r="766" spans="1:2" x14ac:dyDescent="0.25">
      <c r="A766" t="s">
        <v>139</v>
      </c>
      <c r="B766" s="2">
        <v>45702</v>
      </c>
    </row>
    <row r="767" spans="1:2" x14ac:dyDescent="0.25">
      <c r="A767" t="s">
        <v>139</v>
      </c>
      <c r="B767" s="2">
        <v>45705</v>
      </c>
    </row>
    <row r="768" spans="1:2" x14ac:dyDescent="0.25">
      <c r="A768" t="s">
        <v>139</v>
      </c>
      <c r="B768" s="2">
        <v>45721</v>
      </c>
    </row>
    <row r="769" spans="1:2" x14ac:dyDescent="0.25">
      <c r="A769" t="s">
        <v>139</v>
      </c>
      <c r="B769" s="2">
        <v>45729</v>
      </c>
    </row>
    <row r="770" spans="1:2" x14ac:dyDescent="0.25">
      <c r="A770" t="s">
        <v>139</v>
      </c>
      <c r="B770" s="2">
        <v>45730</v>
      </c>
    </row>
    <row r="771" spans="1:2" x14ac:dyDescent="0.25">
      <c r="A771" t="s">
        <v>139</v>
      </c>
      <c r="B771" s="2">
        <v>45743</v>
      </c>
    </row>
    <row r="772" spans="1:2" x14ac:dyDescent="0.25">
      <c r="A772" t="s">
        <v>139</v>
      </c>
      <c r="B772" s="2">
        <v>45744</v>
      </c>
    </row>
    <row r="773" spans="1:2" x14ac:dyDescent="0.25">
      <c r="A773" t="s">
        <v>139</v>
      </c>
      <c r="B773" s="2">
        <v>45749</v>
      </c>
    </row>
    <row r="774" spans="1:2" x14ac:dyDescent="0.25">
      <c r="A774" t="s">
        <v>139</v>
      </c>
      <c r="B774" s="2">
        <v>45761</v>
      </c>
    </row>
    <row r="775" spans="1:2" x14ac:dyDescent="0.25">
      <c r="A775" t="s">
        <v>139</v>
      </c>
      <c r="B775" s="2">
        <v>45762</v>
      </c>
    </row>
    <row r="776" spans="1:2" x14ac:dyDescent="0.25">
      <c r="A776" t="s">
        <v>139</v>
      </c>
      <c r="B776" s="2">
        <v>45789</v>
      </c>
    </row>
    <row r="777" spans="1:2" x14ac:dyDescent="0.25">
      <c r="A777" t="s">
        <v>139</v>
      </c>
      <c r="B777" s="2">
        <v>45786</v>
      </c>
    </row>
    <row r="778" spans="1:2" x14ac:dyDescent="0.25">
      <c r="A778" t="s">
        <v>139</v>
      </c>
      <c r="B778" s="2">
        <v>45792</v>
      </c>
    </row>
    <row r="779" spans="1:2" x14ac:dyDescent="0.25">
      <c r="A779" t="s">
        <v>139</v>
      </c>
      <c r="B779" s="2">
        <v>45805</v>
      </c>
    </row>
    <row r="780" spans="1:2" x14ac:dyDescent="0.25">
      <c r="A780" t="s">
        <v>139</v>
      </c>
      <c r="B780" s="2">
        <v>45810</v>
      </c>
    </row>
    <row r="781" spans="1:2" x14ac:dyDescent="0.25">
      <c r="A781" t="s">
        <v>139</v>
      </c>
      <c r="B781" s="2">
        <v>45818</v>
      </c>
    </row>
    <row r="782" spans="1:2" x14ac:dyDescent="0.25">
      <c r="A782" t="s">
        <v>139</v>
      </c>
      <c r="B782" s="2">
        <v>45812</v>
      </c>
    </row>
    <row r="783" spans="1:2" x14ac:dyDescent="0.25">
      <c r="A783" t="s">
        <v>139</v>
      </c>
      <c r="B783" s="2">
        <v>45818</v>
      </c>
    </row>
    <row r="784" spans="1:2" x14ac:dyDescent="0.25">
      <c r="A784" t="s">
        <v>139</v>
      </c>
      <c r="B784" s="2">
        <v>45853</v>
      </c>
    </row>
    <row r="785" spans="1:2" x14ac:dyDescent="0.25">
      <c r="A785" t="s">
        <v>139</v>
      </c>
      <c r="B785" s="2">
        <v>45854</v>
      </c>
    </row>
    <row r="786" spans="1:2" x14ac:dyDescent="0.25">
      <c r="A786" t="s">
        <v>139</v>
      </c>
      <c r="B786" s="2">
        <v>45855</v>
      </c>
    </row>
    <row r="787" spans="1:2" x14ac:dyDescent="0.25">
      <c r="A787" t="s">
        <v>139</v>
      </c>
      <c r="B787" s="2">
        <v>45856</v>
      </c>
    </row>
    <row r="788" spans="1:2" x14ac:dyDescent="0.25">
      <c r="A788" t="s">
        <v>139</v>
      </c>
      <c r="B788" s="2">
        <v>45926</v>
      </c>
    </row>
    <row r="789" spans="1:2" x14ac:dyDescent="0.25">
      <c r="A789" t="s">
        <v>139</v>
      </c>
      <c r="B789" s="2">
        <v>45950</v>
      </c>
    </row>
    <row r="790" spans="1:2" x14ac:dyDescent="0.25">
      <c r="A790" t="s">
        <v>139</v>
      </c>
      <c r="B790" s="2">
        <v>45951</v>
      </c>
    </row>
    <row r="791" spans="1:2" x14ac:dyDescent="0.25">
      <c r="A791" t="s">
        <v>139</v>
      </c>
      <c r="B791" s="2">
        <v>45952</v>
      </c>
    </row>
    <row r="792" spans="1:2" x14ac:dyDescent="0.25">
      <c r="A792" t="s">
        <v>139</v>
      </c>
      <c r="B792" s="2">
        <v>45953</v>
      </c>
    </row>
    <row r="793" spans="1:2" x14ac:dyDescent="0.25">
      <c r="A793" t="s">
        <v>139</v>
      </c>
      <c r="B793" s="2">
        <v>45954</v>
      </c>
    </row>
    <row r="794" spans="1:2" x14ac:dyDescent="0.25">
      <c r="A794" t="s">
        <v>139</v>
      </c>
      <c r="B794" s="2">
        <v>45955</v>
      </c>
    </row>
    <row r="795" spans="1:2" x14ac:dyDescent="0.25">
      <c r="A795" t="s">
        <v>139</v>
      </c>
      <c r="B795" s="2">
        <v>45956</v>
      </c>
    </row>
    <row r="796" spans="1:2" x14ac:dyDescent="0.25">
      <c r="A796" t="s">
        <v>139</v>
      </c>
      <c r="B796" s="2">
        <v>45957</v>
      </c>
    </row>
    <row r="797" spans="1:2" x14ac:dyDescent="0.25">
      <c r="A797" t="s">
        <v>139</v>
      </c>
      <c r="B797" s="2">
        <v>45958</v>
      </c>
    </row>
    <row r="798" spans="1:2" x14ac:dyDescent="0.25">
      <c r="A798" t="s">
        <v>139</v>
      </c>
      <c r="B798" s="2">
        <v>45959</v>
      </c>
    </row>
    <row r="799" spans="1:2" x14ac:dyDescent="0.25">
      <c r="A799" t="s">
        <v>139</v>
      </c>
      <c r="B799" s="2">
        <v>45960</v>
      </c>
    </row>
    <row r="800" spans="1:2" x14ac:dyDescent="0.25">
      <c r="A800" t="s">
        <v>139</v>
      </c>
      <c r="B800" s="2">
        <v>45961</v>
      </c>
    </row>
    <row r="801" spans="1:2" x14ac:dyDescent="0.25">
      <c r="A801" t="s">
        <v>140</v>
      </c>
      <c r="B801" s="2">
        <v>45673</v>
      </c>
    </row>
    <row r="802" spans="1:2" x14ac:dyDescent="0.25">
      <c r="A802" t="s">
        <v>140</v>
      </c>
      <c r="B802" s="2">
        <v>45674</v>
      </c>
    </row>
    <row r="803" spans="1:2" x14ac:dyDescent="0.25">
      <c r="A803" t="s">
        <v>140</v>
      </c>
      <c r="B803" s="2">
        <v>45677</v>
      </c>
    </row>
    <row r="804" spans="1:2" x14ac:dyDescent="0.25">
      <c r="A804" t="s">
        <v>140</v>
      </c>
      <c r="B804" s="2">
        <v>45681</v>
      </c>
    </row>
    <row r="805" spans="1:2" x14ac:dyDescent="0.25">
      <c r="A805" t="s">
        <v>140</v>
      </c>
      <c r="B805" s="2">
        <v>45698</v>
      </c>
    </row>
    <row r="806" spans="1:2" x14ac:dyDescent="0.25">
      <c r="A806" t="s">
        <v>140</v>
      </c>
      <c r="B806" s="2">
        <v>45708</v>
      </c>
    </row>
    <row r="807" spans="1:2" x14ac:dyDescent="0.25">
      <c r="A807" t="s">
        <v>140</v>
      </c>
      <c r="B807" s="2">
        <v>45709</v>
      </c>
    </row>
    <row r="808" spans="1:2" x14ac:dyDescent="0.25">
      <c r="A808" t="s">
        <v>140</v>
      </c>
      <c r="B808" s="2">
        <v>45726</v>
      </c>
    </row>
    <row r="809" spans="1:2" x14ac:dyDescent="0.25">
      <c r="A809" t="s">
        <v>140</v>
      </c>
      <c r="B809" s="2">
        <v>45730</v>
      </c>
    </row>
    <row r="810" spans="1:2" x14ac:dyDescent="0.25">
      <c r="A810" t="s">
        <v>140</v>
      </c>
      <c r="B810" s="2">
        <v>45734</v>
      </c>
    </row>
    <row r="811" spans="1:2" x14ac:dyDescent="0.25">
      <c r="A811" t="s">
        <v>140</v>
      </c>
      <c r="B811" s="2">
        <v>45736</v>
      </c>
    </row>
    <row r="812" spans="1:2" x14ac:dyDescent="0.25">
      <c r="A812" t="s">
        <v>140</v>
      </c>
      <c r="B812" s="2">
        <v>45737</v>
      </c>
    </row>
    <row r="813" spans="1:2" x14ac:dyDescent="0.25">
      <c r="A813" t="s">
        <v>140</v>
      </c>
      <c r="B813" s="2">
        <v>45775</v>
      </c>
    </row>
    <row r="814" spans="1:2" x14ac:dyDescent="0.25">
      <c r="A814" t="s">
        <v>140</v>
      </c>
      <c r="B814" s="2">
        <v>45754</v>
      </c>
    </row>
    <row r="815" spans="1:2" x14ac:dyDescent="0.25">
      <c r="A815" t="s">
        <v>140</v>
      </c>
      <c r="B815" s="2">
        <v>45755</v>
      </c>
    </row>
    <row r="816" spans="1:2" x14ac:dyDescent="0.25">
      <c r="A816" t="s">
        <v>140</v>
      </c>
      <c r="B816" s="2">
        <v>45761</v>
      </c>
    </row>
    <row r="817" spans="1:2" x14ac:dyDescent="0.25">
      <c r="A817" t="s">
        <v>140</v>
      </c>
      <c r="B817" s="2">
        <v>45803</v>
      </c>
    </row>
    <row r="818" spans="1:2" x14ac:dyDescent="0.25">
      <c r="A818" t="s">
        <v>140</v>
      </c>
      <c r="B818" s="2">
        <v>45800</v>
      </c>
    </row>
    <row r="819" spans="1:2" x14ac:dyDescent="0.25">
      <c r="A819" t="s">
        <v>140</v>
      </c>
      <c r="B819" s="2">
        <v>45786</v>
      </c>
    </row>
    <row r="820" spans="1:2" x14ac:dyDescent="0.25">
      <c r="A820" t="s">
        <v>140</v>
      </c>
      <c r="B820" s="2">
        <v>45783</v>
      </c>
    </row>
    <row r="821" spans="1:2" x14ac:dyDescent="0.25">
      <c r="A821" t="s">
        <v>140</v>
      </c>
      <c r="B821" s="2">
        <v>45784</v>
      </c>
    </row>
    <row r="822" spans="1:2" x14ac:dyDescent="0.25">
      <c r="A822" t="s">
        <v>140</v>
      </c>
      <c r="B822" s="2">
        <v>45791</v>
      </c>
    </row>
    <row r="823" spans="1:2" x14ac:dyDescent="0.25">
      <c r="A823" t="s">
        <v>140</v>
      </c>
      <c r="B823" s="2">
        <v>45792</v>
      </c>
    </row>
    <row r="824" spans="1:2" x14ac:dyDescent="0.25">
      <c r="A824" t="s">
        <v>140</v>
      </c>
      <c r="B824" s="2">
        <v>45797</v>
      </c>
    </row>
    <row r="825" spans="1:2" x14ac:dyDescent="0.25">
      <c r="A825" t="s">
        <v>140</v>
      </c>
      <c r="B825" s="2">
        <v>45799</v>
      </c>
    </row>
    <row r="826" spans="1:2" x14ac:dyDescent="0.25">
      <c r="A826" t="s">
        <v>140</v>
      </c>
      <c r="B826" s="2">
        <v>45810</v>
      </c>
    </row>
    <row r="827" spans="1:2" x14ac:dyDescent="0.25">
      <c r="A827" t="s">
        <v>140</v>
      </c>
      <c r="B827" s="2">
        <v>45812</v>
      </c>
    </row>
    <row r="828" spans="1:2" x14ac:dyDescent="0.25">
      <c r="A828" t="s">
        <v>140</v>
      </c>
      <c r="B828" s="2">
        <v>45813</v>
      </c>
    </row>
    <row r="829" spans="1:2" x14ac:dyDescent="0.25">
      <c r="A829" t="s">
        <v>140</v>
      </c>
      <c r="B829" s="2">
        <v>45819</v>
      </c>
    </row>
    <row r="830" spans="1:2" x14ac:dyDescent="0.25">
      <c r="A830" t="s">
        <v>140</v>
      </c>
      <c r="B830" s="2">
        <v>45877</v>
      </c>
    </row>
    <row r="831" spans="1:2" x14ac:dyDescent="0.25">
      <c r="A831" t="s">
        <v>140</v>
      </c>
      <c r="B831" s="2">
        <v>45878</v>
      </c>
    </row>
    <row r="832" spans="1:2" x14ac:dyDescent="0.25">
      <c r="A832" t="s">
        <v>140</v>
      </c>
      <c r="B832" s="2">
        <v>45879</v>
      </c>
    </row>
    <row r="833" spans="1:2" x14ac:dyDescent="0.25">
      <c r="A833" t="s">
        <v>140</v>
      </c>
      <c r="B833" s="2">
        <v>45880</v>
      </c>
    </row>
    <row r="834" spans="1:2" x14ac:dyDescent="0.25">
      <c r="A834" t="s">
        <v>140</v>
      </c>
      <c r="B834" s="2">
        <v>45881</v>
      </c>
    </row>
    <row r="835" spans="1:2" x14ac:dyDescent="0.25">
      <c r="A835" t="s">
        <v>140</v>
      </c>
      <c r="B835" s="2">
        <v>45882</v>
      </c>
    </row>
    <row r="836" spans="1:2" x14ac:dyDescent="0.25">
      <c r="A836" t="s">
        <v>140</v>
      </c>
      <c r="B836" s="2">
        <v>45883</v>
      </c>
    </row>
    <row r="837" spans="1:2" x14ac:dyDescent="0.25">
      <c r="A837" t="s">
        <v>140</v>
      </c>
      <c r="B837" s="2">
        <v>45884</v>
      </c>
    </row>
    <row r="838" spans="1:2" x14ac:dyDescent="0.25">
      <c r="A838" t="s">
        <v>140</v>
      </c>
      <c r="B838" s="2">
        <v>45885</v>
      </c>
    </row>
    <row r="839" spans="1:2" x14ac:dyDescent="0.25">
      <c r="A839" t="s">
        <v>140</v>
      </c>
      <c r="B839" s="2">
        <v>45886</v>
      </c>
    </row>
    <row r="840" spans="1:2" x14ac:dyDescent="0.25">
      <c r="A840" t="s">
        <v>140</v>
      </c>
      <c r="B840" s="2">
        <v>45887</v>
      </c>
    </row>
    <row r="841" spans="1:2" x14ac:dyDescent="0.25">
      <c r="A841" t="s">
        <v>140</v>
      </c>
      <c r="B841" s="2">
        <v>45888</v>
      </c>
    </row>
    <row r="842" spans="1:2" x14ac:dyDescent="0.25">
      <c r="A842" t="s">
        <v>140</v>
      </c>
      <c r="B842" s="2">
        <v>45889</v>
      </c>
    </row>
    <row r="843" spans="1:2" x14ac:dyDescent="0.25">
      <c r="A843" t="s">
        <v>140</v>
      </c>
      <c r="B843" s="2">
        <v>45890</v>
      </c>
    </row>
    <row r="844" spans="1:2" x14ac:dyDescent="0.25">
      <c r="A844" t="s">
        <v>140</v>
      </c>
      <c r="B844" s="2">
        <v>45891</v>
      </c>
    </row>
    <row r="845" spans="1:2" x14ac:dyDescent="0.25">
      <c r="A845" t="s">
        <v>140</v>
      </c>
      <c r="B845" s="2">
        <v>45931</v>
      </c>
    </row>
    <row r="846" spans="1:2" x14ac:dyDescent="0.25">
      <c r="A846" t="s">
        <v>140</v>
      </c>
      <c r="B846" s="2">
        <v>45932</v>
      </c>
    </row>
    <row r="847" spans="1:2" x14ac:dyDescent="0.25">
      <c r="A847" t="s">
        <v>140</v>
      </c>
      <c r="B847" s="2">
        <v>45933</v>
      </c>
    </row>
    <row r="848" spans="1:2" x14ac:dyDescent="0.25">
      <c r="A848" t="s">
        <v>140</v>
      </c>
      <c r="B848" s="2">
        <v>45934</v>
      </c>
    </row>
    <row r="849" spans="1:2" x14ac:dyDescent="0.25">
      <c r="A849" t="s">
        <v>140</v>
      </c>
      <c r="B849" s="2">
        <v>45935</v>
      </c>
    </row>
    <row r="850" spans="1:2" x14ac:dyDescent="0.25">
      <c r="A850" t="s">
        <v>140</v>
      </c>
      <c r="B850" s="2">
        <v>45936</v>
      </c>
    </row>
    <row r="851" spans="1:2" x14ac:dyDescent="0.25">
      <c r="A851" t="s">
        <v>140</v>
      </c>
      <c r="B851" s="2">
        <v>45937</v>
      </c>
    </row>
    <row r="852" spans="1:2" x14ac:dyDescent="0.25">
      <c r="A852" t="s">
        <v>141</v>
      </c>
      <c r="B852" s="2">
        <v>45659</v>
      </c>
    </row>
    <row r="853" spans="1:2" x14ac:dyDescent="0.25">
      <c r="A853" t="s">
        <v>141</v>
      </c>
      <c r="B853" s="2">
        <v>45663</v>
      </c>
    </row>
    <row r="854" spans="1:2" x14ac:dyDescent="0.25">
      <c r="A854" t="s">
        <v>141</v>
      </c>
      <c r="B854" s="2">
        <v>45664</v>
      </c>
    </row>
    <row r="855" spans="1:2" x14ac:dyDescent="0.25">
      <c r="A855" t="s">
        <v>141</v>
      </c>
      <c r="B855" s="2">
        <v>45665</v>
      </c>
    </row>
    <row r="856" spans="1:2" x14ac:dyDescent="0.25">
      <c r="A856" t="s">
        <v>141</v>
      </c>
      <c r="B856" s="2">
        <v>45666</v>
      </c>
    </row>
    <row r="857" spans="1:2" x14ac:dyDescent="0.25">
      <c r="A857" t="s">
        <v>141</v>
      </c>
      <c r="B857" s="2">
        <v>45667</v>
      </c>
    </row>
    <row r="858" spans="1:2" x14ac:dyDescent="0.25">
      <c r="A858" t="s">
        <v>141</v>
      </c>
      <c r="B858" s="2">
        <v>45670</v>
      </c>
    </row>
    <row r="859" spans="1:2" x14ac:dyDescent="0.25">
      <c r="A859" t="s">
        <v>141</v>
      </c>
      <c r="B859" s="2">
        <v>45672</v>
      </c>
    </row>
    <row r="860" spans="1:2" x14ac:dyDescent="0.25">
      <c r="A860" t="s">
        <v>141</v>
      </c>
      <c r="B860" s="2">
        <v>45671</v>
      </c>
    </row>
    <row r="861" spans="1:2" x14ac:dyDescent="0.25">
      <c r="A861" t="s">
        <v>141</v>
      </c>
      <c r="B861" s="2">
        <v>45678</v>
      </c>
    </row>
    <row r="862" spans="1:2" x14ac:dyDescent="0.25">
      <c r="A862" t="s">
        <v>141</v>
      </c>
      <c r="B862" s="2">
        <v>45680</v>
      </c>
    </row>
    <row r="863" spans="1:2" x14ac:dyDescent="0.25">
      <c r="A863" t="s">
        <v>141</v>
      </c>
      <c r="B863" s="2">
        <v>45681</v>
      </c>
    </row>
    <row r="864" spans="1:2" x14ac:dyDescent="0.25">
      <c r="A864" t="s">
        <v>141</v>
      </c>
      <c r="B864" s="2">
        <v>45685</v>
      </c>
    </row>
    <row r="865" spans="1:2" x14ac:dyDescent="0.25">
      <c r="A865" t="s">
        <v>141</v>
      </c>
      <c r="B865" s="2">
        <v>45688</v>
      </c>
    </row>
    <row r="866" spans="1:2" x14ac:dyDescent="0.25">
      <c r="A866" t="s">
        <v>141</v>
      </c>
      <c r="B866" s="2">
        <v>45694</v>
      </c>
    </row>
    <row r="867" spans="1:2" x14ac:dyDescent="0.25">
      <c r="A867" t="s">
        <v>141</v>
      </c>
      <c r="B867" s="2">
        <v>45693</v>
      </c>
    </row>
    <row r="868" spans="1:2" x14ac:dyDescent="0.25">
      <c r="A868" t="s">
        <v>141</v>
      </c>
      <c r="B868" s="2">
        <v>45709</v>
      </c>
    </row>
    <row r="869" spans="1:2" x14ac:dyDescent="0.25">
      <c r="A869" t="s">
        <v>141</v>
      </c>
      <c r="B869" s="2">
        <v>45714</v>
      </c>
    </row>
    <row r="870" spans="1:2" x14ac:dyDescent="0.25">
      <c r="A870" t="s">
        <v>141</v>
      </c>
      <c r="B870" s="2">
        <v>45716</v>
      </c>
    </row>
    <row r="871" spans="1:2" x14ac:dyDescent="0.25">
      <c r="A871" t="s">
        <v>141</v>
      </c>
      <c r="B871" s="2">
        <v>45747</v>
      </c>
    </row>
    <row r="872" spans="1:2" x14ac:dyDescent="0.25">
      <c r="A872" t="s">
        <v>141</v>
      </c>
      <c r="B872" s="2">
        <v>45748</v>
      </c>
    </row>
    <row r="873" spans="1:2" x14ac:dyDescent="0.25">
      <c r="A873" t="s">
        <v>141</v>
      </c>
      <c r="B873" s="2">
        <v>45719</v>
      </c>
    </row>
    <row r="874" spans="1:2" x14ac:dyDescent="0.25">
      <c r="A874" t="s">
        <v>141</v>
      </c>
      <c r="B874" s="2">
        <v>45720</v>
      </c>
    </row>
    <row r="875" spans="1:2" x14ac:dyDescent="0.25">
      <c r="A875" t="s">
        <v>141</v>
      </c>
      <c r="B875" s="2">
        <v>45721</v>
      </c>
    </row>
    <row r="876" spans="1:2" x14ac:dyDescent="0.25">
      <c r="A876" t="s">
        <v>141</v>
      </c>
      <c r="B876" s="2">
        <v>45726</v>
      </c>
    </row>
    <row r="877" spans="1:2" x14ac:dyDescent="0.25">
      <c r="A877" t="s">
        <v>141</v>
      </c>
      <c r="B877" s="2">
        <v>45727</v>
      </c>
    </row>
    <row r="878" spans="1:2" x14ac:dyDescent="0.25">
      <c r="A878" t="s">
        <v>141</v>
      </c>
      <c r="B878" s="2">
        <v>45728</v>
      </c>
    </row>
    <row r="879" spans="1:2" x14ac:dyDescent="0.25">
      <c r="A879" t="s">
        <v>141</v>
      </c>
      <c r="B879" s="2">
        <v>45730</v>
      </c>
    </row>
    <row r="880" spans="1:2" x14ac:dyDescent="0.25">
      <c r="A880" t="s">
        <v>141</v>
      </c>
      <c r="B880" s="2">
        <v>45730</v>
      </c>
    </row>
    <row r="881" spans="1:2" x14ac:dyDescent="0.25">
      <c r="A881" t="s">
        <v>141</v>
      </c>
      <c r="B881" s="2">
        <v>45734</v>
      </c>
    </row>
    <row r="882" spans="1:2" x14ac:dyDescent="0.25">
      <c r="A882" t="s">
        <v>141</v>
      </c>
      <c r="B882" s="2">
        <v>45736</v>
      </c>
    </row>
    <row r="883" spans="1:2" x14ac:dyDescent="0.25">
      <c r="A883" t="s">
        <v>141</v>
      </c>
      <c r="B883" s="2">
        <v>45749</v>
      </c>
    </row>
    <row r="884" spans="1:2" x14ac:dyDescent="0.25">
      <c r="A884" t="s">
        <v>141</v>
      </c>
      <c r="B884" s="2">
        <v>45750</v>
      </c>
    </row>
    <row r="885" spans="1:2" x14ac:dyDescent="0.25">
      <c r="A885" t="s">
        <v>141</v>
      </c>
      <c r="B885" s="2">
        <v>45751</v>
      </c>
    </row>
    <row r="886" spans="1:2" x14ac:dyDescent="0.25">
      <c r="A886" t="s">
        <v>141</v>
      </c>
      <c r="B886" s="2">
        <v>45754</v>
      </c>
    </row>
    <row r="887" spans="1:2" x14ac:dyDescent="0.25">
      <c r="A887" t="s">
        <v>141</v>
      </c>
      <c r="B887" s="2">
        <v>45755</v>
      </c>
    </row>
    <row r="888" spans="1:2" x14ac:dyDescent="0.25">
      <c r="A888" t="s">
        <v>141</v>
      </c>
      <c r="B888" s="2">
        <v>45756</v>
      </c>
    </row>
    <row r="889" spans="1:2" x14ac:dyDescent="0.25">
      <c r="A889" t="s">
        <v>141</v>
      </c>
      <c r="B889" s="2">
        <v>45757</v>
      </c>
    </row>
    <row r="890" spans="1:2" x14ac:dyDescent="0.25">
      <c r="A890" t="s">
        <v>141</v>
      </c>
      <c r="B890" s="2">
        <v>45758</v>
      </c>
    </row>
    <row r="891" spans="1:2" x14ac:dyDescent="0.25">
      <c r="A891" t="s">
        <v>141</v>
      </c>
      <c r="B891" s="2">
        <v>45765</v>
      </c>
    </row>
    <row r="892" spans="1:2" x14ac:dyDescent="0.25">
      <c r="A892" t="s">
        <v>141</v>
      </c>
      <c r="B892" s="2">
        <v>45764</v>
      </c>
    </row>
    <row r="893" spans="1:2" x14ac:dyDescent="0.25">
      <c r="A893" t="s">
        <v>141</v>
      </c>
      <c r="B893" s="2">
        <v>45775</v>
      </c>
    </row>
    <row r="894" spans="1:2" x14ac:dyDescent="0.25">
      <c r="A894" t="s">
        <v>141</v>
      </c>
      <c r="B894" s="2">
        <v>45793</v>
      </c>
    </row>
    <row r="895" spans="1:2" x14ac:dyDescent="0.25">
      <c r="A895" t="s">
        <v>141</v>
      </c>
      <c r="B895" s="2">
        <v>45782</v>
      </c>
    </row>
    <row r="896" spans="1:2" x14ac:dyDescent="0.25">
      <c r="A896" t="s">
        <v>141</v>
      </c>
      <c r="B896" s="2">
        <v>45783</v>
      </c>
    </row>
    <row r="897" spans="1:2" x14ac:dyDescent="0.25">
      <c r="A897" t="s">
        <v>141</v>
      </c>
      <c r="B897" s="2">
        <v>45784</v>
      </c>
    </row>
    <row r="898" spans="1:2" x14ac:dyDescent="0.25">
      <c r="A898" t="s">
        <v>141</v>
      </c>
      <c r="B898" s="2">
        <v>45786</v>
      </c>
    </row>
    <row r="899" spans="1:2" x14ac:dyDescent="0.25">
      <c r="A899" t="s">
        <v>141</v>
      </c>
      <c r="B899" s="2">
        <v>45797</v>
      </c>
    </row>
    <row r="900" spans="1:2" x14ac:dyDescent="0.25">
      <c r="A900" t="s">
        <v>141</v>
      </c>
      <c r="B900" s="2">
        <v>45799</v>
      </c>
    </row>
    <row r="901" spans="1:2" x14ac:dyDescent="0.25">
      <c r="A901" t="s">
        <v>141</v>
      </c>
      <c r="B901" s="2">
        <v>45789</v>
      </c>
    </row>
    <row r="902" spans="1:2" x14ac:dyDescent="0.25">
      <c r="A902" t="s">
        <v>141</v>
      </c>
      <c r="B902" s="2">
        <v>45791</v>
      </c>
    </row>
    <row r="903" spans="1:2" x14ac:dyDescent="0.25">
      <c r="A903" t="s">
        <v>141</v>
      </c>
      <c r="B903" s="2">
        <v>45796</v>
      </c>
    </row>
    <row r="904" spans="1:2" x14ac:dyDescent="0.25">
      <c r="A904" t="s">
        <v>141</v>
      </c>
      <c r="B904" s="2">
        <v>45798</v>
      </c>
    </row>
    <row r="905" spans="1:2" x14ac:dyDescent="0.25">
      <c r="A905" t="s">
        <v>141</v>
      </c>
      <c r="B905" s="2">
        <v>45800</v>
      </c>
    </row>
    <row r="906" spans="1:2" x14ac:dyDescent="0.25">
      <c r="A906" t="s">
        <v>141</v>
      </c>
      <c r="B906" s="2">
        <v>45805</v>
      </c>
    </row>
    <row r="907" spans="1:2" x14ac:dyDescent="0.25">
      <c r="A907" t="s">
        <v>141</v>
      </c>
      <c r="B907" s="2">
        <v>45810</v>
      </c>
    </row>
    <row r="908" spans="1:2" x14ac:dyDescent="0.25">
      <c r="A908" t="s">
        <v>141</v>
      </c>
      <c r="B908" s="2">
        <v>45811</v>
      </c>
    </row>
    <row r="909" spans="1:2" x14ac:dyDescent="0.25">
      <c r="A909" t="s">
        <v>141</v>
      </c>
      <c r="B909" s="2">
        <v>45812</v>
      </c>
    </row>
    <row r="910" spans="1:2" x14ac:dyDescent="0.25">
      <c r="A910" t="s">
        <v>141</v>
      </c>
      <c r="B910" s="2">
        <v>45813</v>
      </c>
    </row>
    <row r="911" spans="1:2" x14ac:dyDescent="0.25">
      <c r="A911" t="s">
        <v>141</v>
      </c>
      <c r="B911" s="2">
        <v>45814</v>
      </c>
    </row>
    <row r="912" spans="1:2" x14ac:dyDescent="0.25">
      <c r="A912" t="s">
        <v>141</v>
      </c>
      <c r="B912" s="2">
        <v>45815</v>
      </c>
    </row>
    <row r="913" spans="1:2" x14ac:dyDescent="0.25">
      <c r="A913" t="s">
        <v>141</v>
      </c>
      <c r="B913" s="2">
        <v>45816</v>
      </c>
    </row>
    <row r="914" spans="1:2" x14ac:dyDescent="0.25">
      <c r="A914" t="s">
        <v>141</v>
      </c>
      <c r="B914" s="2">
        <v>45817</v>
      </c>
    </row>
    <row r="915" spans="1:2" x14ac:dyDescent="0.25">
      <c r="A915" t="s">
        <v>141</v>
      </c>
      <c r="B915" s="2">
        <v>45818</v>
      </c>
    </row>
    <row r="916" spans="1:2" x14ac:dyDescent="0.25">
      <c r="A916" t="s">
        <v>141</v>
      </c>
      <c r="B916" s="2">
        <v>45819</v>
      </c>
    </row>
    <row r="917" spans="1:2" x14ac:dyDescent="0.25">
      <c r="A917" t="s">
        <v>141</v>
      </c>
      <c r="B917" s="2">
        <v>45820</v>
      </c>
    </row>
    <row r="918" spans="1:2" x14ac:dyDescent="0.25">
      <c r="A918" t="s">
        <v>141</v>
      </c>
      <c r="B918" s="2">
        <v>45911</v>
      </c>
    </row>
    <row r="919" spans="1:2" x14ac:dyDescent="0.25">
      <c r="A919" t="s">
        <v>141</v>
      </c>
      <c r="B919" s="2">
        <v>45912</v>
      </c>
    </row>
    <row r="920" spans="1:2" x14ac:dyDescent="0.25">
      <c r="A920" t="s">
        <v>141</v>
      </c>
      <c r="B920" s="2">
        <v>45913</v>
      </c>
    </row>
    <row r="921" spans="1:2" x14ac:dyDescent="0.25">
      <c r="A921" t="s">
        <v>141</v>
      </c>
      <c r="B921" s="2">
        <v>45914</v>
      </c>
    </row>
    <row r="922" spans="1:2" x14ac:dyDescent="0.25">
      <c r="A922" t="s">
        <v>141</v>
      </c>
      <c r="B922" s="2">
        <v>45915</v>
      </c>
    </row>
    <row r="923" spans="1:2" x14ac:dyDescent="0.25">
      <c r="A923" t="s">
        <v>141</v>
      </c>
      <c r="B923" s="2">
        <v>45916</v>
      </c>
    </row>
    <row r="924" spans="1:2" x14ac:dyDescent="0.25">
      <c r="A924" t="s">
        <v>141</v>
      </c>
      <c r="B924" s="2">
        <v>45917</v>
      </c>
    </row>
    <row r="925" spans="1:2" x14ac:dyDescent="0.25">
      <c r="A925" t="s">
        <v>141</v>
      </c>
      <c r="B925" s="2">
        <v>45918</v>
      </c>
    </row>
    <row r="926" spans="1:2" x14ac:dyDescent="0.25">
      <c r="A926" t="s">
        <v>141</v>
      </c>
      <c r="B926" s="2">
        <v>45919</v>
      </c>
    </row>
    <row r="927" spans="1:2" x14ac:dyDescent="0.25">
      <c r="A927" t="s">
        <v>141</v>
      </c>
      <c r="B927" s="2">
        <v>45920</v>
      </c>
    </row>
    <row r="928" spans="1:2" x14ac:dyDescent="0.25">
      <c r="A928" t="s">
        <v>141</v>
      </c>
      <c r="B928" s="2">
        <v>45921</v>
      </c>
    </row>
    <row r="929" spans="1:2" x14ac:dyDescent="0.25">
      <c r="A929" t="s">
        <v>141</v>
      </c>
      <c r="B929" s="2">
        <v>45922</v>
      </c>
    </row>
    <row r="930" spans="1:2" x14ac:dyDescent="0.25">
      <c r="A930" t="s">
        <v>141</v>
      </c>
      <c r="B930" s="2">
        <v>45923</v>
      </c>
    </row>
    <row r="931" spans="1:2" x14ac:dyDescent="0.25">
      <c r="A931" t="s">
        <v>141</v>
      </c>
      <c r="B931" s="2">
        <v>45924</v>
      </c>
    </row>
    <row r="932" spans="1:2" x14ac:dyDescent="0.25">
      <c r="A932" t="s">
        <v>141</v>
      </c>
      <c r="B932" s="2">
        <v>45925</v>
      </c>
    </row>
    <row r="933" spans="1:2" x14ac:dyDescent="0.25">
      <c r="A933" t="s">
        <v>141</v>
      </c>
      <c r="B933" s="2">
        <v>45926</v>
      </c>
    </row>
    <row r="934" spans="1:2" x14ac:dyDescent="0.25">
      <c r="A934" t="s">
        <v>142</v>
      </c>
      <c r="B934" s="2">
        <v>45666</v>
      </c>
    </row>
    <row r="935" spans="1:2" x14ac:dyDescent="0.25">
      <c r="A935" t="s">
        <v>142</v>
      </c>
      <c r="B935" s="2">
        <v>45667</v>
      </c>
    </row>
    <row r="936" spans="1:2" x14ac:dyDescent="0.25">
      <c r="A936" t="s">
        <v>142</v>
      </c>
      <c r="B936" s="2">
        <v>45668</v>
      </c>
    </row>
    <row r="937" spans="1:2" x14ac:dyDescent="0.25">
      <c r="A937" t="s">
        <v>142</v>
      </c>
      <c r="B937" s="2">
        <v>45669</v>
      </c>
    </row>
    <row r="938" spans="1:2" x14ac:dyDescent="0.25">
      <c r="A938" t="s">
        <v>142</v>
      </c>
      <c r="B938" s="2">
        <v>45670</v>
      </c>
    </row>
    <row r="939" spans="1:2" x14ac:dyDescent="0.25">
      <c r="A939" t="s">
        <v>142</v>
      </c>
      <c r="B939" s="2">
        <v>45671</v>
      </c>
    </row>
    <row r="940" spans="1:2" x14ac:dyDescent="0.25">
      <c r="A940" t="s">
        <v>142</v>
      </c>
      <c r="B940" s="2">
        <v>45672</v>
      </c>
    </row>
    <row r="941" spans="1:2" x14ac:dyDescent="0.25">
      <c r="A941" t="s">
        <v>142</v>
      </c>
      <c r="B941" s="2">
        <v>45673</v>
      </c>
    </row>
    <row r="942" spans="1:2" x14ac:dyDescent="0.25">
      <c r="A942" t="s">
        <v>142</v>
      </c>
      <c r="B942" s="2">
        <v>45674</v>
      </c>
    </row>
    <row r="943" spans="1:2" x14ac:dyDescent="0.25">
      <c r="A943" t="s">
        <v>142</v>
      </c>
      <c r="B943" s="2">
        <v>45677</v>
      </c>
    </row>
    <row r="944" spans="1:2" x14ac:dyDescent="0.25">
      <c r="A944" t="s">
        <v>142</v>
      </c>
      <c r="B944" s="2">
        <v>45693</v>
      </c>
    </row>
    <row r="945" spans="1:2" x14ac:dyDescent="0.25">
      <c r="A945" t="s">
        <v>142</v>
      </c>
      <c r="B945" s="2">
        <v>45698</v>
      </c>
    </row>
    <row r="946" spans="1:2" x14ac:dyDescent="0.25">
      <c r="A946" t="s">
        <v>142</v>
      </c>
      <c r="B946" s="2">
        <v>45699</v>
      </c>
    </row>
    <row r="947" spans="1:2" x14ac:dyDescent="0.25">
      <c r="A947" t="s">
        <v>142</v>
      </c>
      <c r="B947" s="2">
        <v>45700</v>
      </c>
    </row>
    <row r="948" spans="1:2" x14ac:dyDescent="0.25">
      <c r="A948" t="s">
        <v>142</v>
      </c>
      <c r="B948" s="2">
        <v>45708</v>
      </c>
    </row>
    <row r="949" spans="1:2" x14ac:dyDescent="0.25">
      <c r="A949" t="s">
        <v>142</v>
      </c>
      <c r="B949" s="2">
        <v>45727</v>
      </c>
    </row>
    <row r="950" spans="1:2" x14ac:dyDescent="0.25">
      <c r="A950" t="s">
        <v>142</v>
      </c>
      <c r="B950" s="2">
        <v>45736</v>
      </c>
    </row>
    <row r="951" spans="1:2" x14ac:dyDescent="0.25">
      <c r="A951" t="s">
        <v>142</v>
      </c>
      <c r="B951" s="2">
        <v>45737</v>
      </c>
    </row>
    <row r="952" spans="1:2" x14ac:dyDescent="0.25">
      <c r="A952" t="s">
        <v>142</v>
      </c>
      <c r="B952" s="2">
        <v>45742</v>
      </c>
    </row>
    <row r="953" spans="1:2" x14ac:dyDescent="0.25">
      <c r="A953" t="s">
        <v>142</v>
      </c>
      <c r="B953" s="2">
        <v>45754</v>
      </c>
    </row>
    <row r="954" spans="1:2" x14ac:dyDescent="0.25">
      <c r="A954" t="s">
        <v>142</v>
      </c>
      <c r="B954" s="2">
        <v>45756</v>
      </c>
    </row>
    <row r="955" spans="1:2" x14ac:dyDescent="0.25">
      <c r="A955" t="s">
        <v>142</v>
      </c>
      <c r="B955" s="2">
        <v>45757</v>
      </c>
    </row>
    <row r="956" spans="1:2" x14ac:dyDescent="0.25">
      <c r="A956" t="s">
        <v>142</v>
      </c>
      <c r="B956" s="2">
        <v>45758</v>
      </c>
    </row>
    <row r="957" spans="1:2" x14ac:dyDescent="0.25">
      <c r="A957" t="s">
        <v>142</v>
      </c>
      <c r="B957" s="2">
        <v>45761</v>
      </c>
    </row>
    <row r="958" spans="1:2" x14ac:dyDescent="0.25">
      <c r="A958" t="s">
        <v>142</v>
      </c>
      <c r="B958" s="2">
        <v>45762</v>
      </c>
    </row>
    <row r="959" spans="1:2" x14ac:dyDescent="0.25">
      <c r="A959" t="s">
        <v>142</v>
      </c>
      <c r="B959" s="2">
        <v>45763</v>
      </c>
    </row>
    <row r="960" spans="1:2" x14ac:dyDescent="0.25">
      <c r="A960" t="s">
        <v>142</v>
      </c>
      <c r="B960" s="2">
        <v>45764</v>
      </c>
    </row>
    <row r="961" spans="1:2" x14ac:dyDescent="0.25">
      <c r="A961" t="s">
        <v>142</v>
      </c>
      <c r="B961" s="2">
        <v>45765</v>
      </c>
    </row>
    <row r="962" spans="1:2" x14ac:dyDescent="0.25">
      <c r="A962" t="s">
        <v>142</v>
      </c>
      <c r="B962" s="2">
        <v>45766</v>
      </c>
    </row>
    <row r="963" spans="1:2" x14ac:dyDescent="0.25">
      <c r="A963" t="s">
        <v>142</v>
      </c>
      <c r="B963" s="2">
        <v>45767</v>
      </c>
    </row>
    <row r="964" spans="1:2" x14ac:dyDescent="0.25">
      <c r="A964" t="s">
        <v>142</v>
      </c>
      <c r="B964" s="2">
        <v>45768</v>
      </c>
    </row>
    <row r="965" spans="1:2" x14ac:dyDescent="0.25">
      <c r="A965" t="s">
        <v>142</v>
      </c>
      <c r="B965" s="2">
        <v>45789</v>
      </c>
    </row>
    <row r="966" spans="1:2" x14ac:dyDescent="0.25">
      <c r="A966" t="s">
        <v>142</v>
      </c>
      <c r="B966" s="2">
        <v>45790</v>
      </c>
    </row>
    <row r="967" spans="1:2" x14ac:dyDescent="0.25">
      <c r="A967" t="s">
        <v>142</v>
      </c>
      <c r="B967" s="2">
        <v>45791</v>
      </c>
    </row>
    <row r="968" spans="1:2" x14ac:dyDescent="0.25">
      <c r="A968" t="s">
        <v>142</v>
      </c>
      <c r="B968" s="2">
        <v>45792</v>
      </c>
    </row>
    <row r="969" spans="1:2" x14ac:dyDescent="0.25">
      <c r="A969" t="s">
        <v>142</v>
      </c>
      <c r="B969" s="2">
        <v>45793</v>
      </c>
    </row>
    <row r="970" spans="1:2" x14ac:dyDescent="0.25">
      <c r="A970" t="s">
        <v>142</v>
      </c>
      <c r="B970" s="2">
        <v>45779</v>
      </c>
    </row>
    <row r="971" spans="1:2" x14ac:dyDescent="0.25">
      <c r="A971" t="s">
        <v>142</v>
      </c>
      <c r="B971" s="2">
        <v>45782</v>
      </c>
    </row>
    <row r="972" spans="1:2" x14ac:dyDescent="0.25">
      <c r="A972" t="s">
        <v>142</v>
      </c>
      <c r="B972" s="2">
        <v>45784</v>
      </c>
    </row>
    <row r="973" spans="1:2" x14ac:dyDescent="0.25">
      <c r="A973" t="s">
        <v>142</v>
      </c>
      <c r="B973" s="2">
        <v>45786</v>
      </c>
    </row>
    <row r="974" spans="1:2" x14ac:dyDescent="0.25">
      <c r="A974" t="s">
        <v>142</v>
      </c>
      <c r="B974" s="2">
        <v>45817</v>
      </c>
    </row>
    <row r="975" spans="1:2" x14ac:dyDescent="0.25">
      <c r="A975" t="s">
        <v>142</v>
      </c>
      <c r="B975" s="2">
        <v>45880</v>
      </c>
    </row>
    <row r="976" spans="1:2" x14ac:dyDescent="0.25">
      <c r="A976" t="s">
        <v>142</v>
      </c>
      <c r="B976" s="2">
        <v>45881</v>
      </c>
    </row>
    <row r="977" spans="1:2" x14ac:dyDescent="0.25">
      <c r="A977" t="s">
        <v>142</v>
      </c>
      <c r="B977" s="2">
        <v>45882</v>
      </c>
    </row>
    <row r="978" spans="1:2" x14ac:dyDescent="0.25">
      <c r="A978" t="s">
        <v>142</v>
      </c>
      <c r="B978" s="2">
        <v>45883</v>
      </c>
    </row>
    <row r="979" spans="1:2" x14ac:dyDescent="0.25">
      <c r="A979" t="s">
        <v>142</v>
      </c>
      <c r="B979" s="2">
        <v>45911</v>
      </c>
    </row>
    <row r="980" spans="1:2" x14ac:dyDescent="0.25">
      <c r="A980" t="s">
        <v>142</v>
      </c>
      <c r="B980" s="2">
        <v>45912</v>
      </c>
    </row>
    <row r="981" spans="1:2" x14ac:dyDescent="0.25">
      <c r="A981" t="s">
        <v>142</v>
      </c>
      <c r="B981" s="2">
        <v>45913</v>
      </c>
    </row>
    <row r="982" spans="1:2" x14ac:dyDescent="0.25">
      <c r="A982" t="s">
        <v>142</v>
      </c>
      <c r="B982" s="2">
        <v>45914</v>
      </c>
    </row>
    <row r="983" spans="1:2" x14ac:dyDescent="0.25">
      <c r="A983" t="s">
        <v>142</v>
      </c>
      <c r="B983" s="2">
        <v>45915</v>
      </c>
    </row>
    <row r="984" spans="1:2" x14ac:dyDescent="0.25">
      <c r="A984" t="s">
        <v>142</v>
      </c>
      <c r="B984" s="2">
        <v>45916</v>
      </c>
    </row>
    <row r="985" spans="1:2" x14ac:dyDescent="0.25">
      <c r="A985" t="s">
        <v>142</v>
      </c>
      <c r="B985" s="2">
        <v>45917</v>
      </c>
    </row>
    <row r="986" spans="1:2" x14ac:dyDescent="0.25">
      <c r="A986" t="s">
        <v>142</v>
      </c>
      <c r="B986" s="2">
        <v>45918</v>
      </c>
    </row>
    <row r="987" spans="1:2" x14ac:dyDescent="0.25">
      <c r="A987" t="s">
        <v>142</v>
      </c>
      <c r="B987" s="2">
        <v>45919</v>
      </c>
    </row>
    <row r="988" spans="1:2" x14ac:dyDescent="0.25">
      <c r="A988" t="s">
        <v>142</v>
      </c>
      <c r="B988" s="2">
        <v>45920</v>
      </c>
    </row>
    <row r="989" spans="1:2" x14ac:dyDescent="0.25">
      <c r="A989" t="s">
        <v>142</v>
      </c>
      <c r="B989" s="2">
        <v>45921</v>
      </c>
    </row>
    <row r="990" spans="1:2" x14ac:dyDescent="0.25">
      <c r="A990" t="s">
        <v>142</v>
      </c>
      <c r="B990" s="2">
        <v>45922</v>
      </c>
    </row>
    <row r="991" spans="1:2" x14ac:dyDescent="0.25">
      <c r="A991" t="s">
        <v>142</v>
      </c>
      <c r="B991" s="2">
        <v>45923</v>
      </c>
    </row>
    <row r="992" spans="1:2" x14ac:dyDescent="0.25">
      <c r="A992" t="s">
        <v>142</v>
      </c>
      <c r="B992" s="2">
        <v>45924</v>
      </c>
    </row>
    <row r="993" spans="1:2" x14ac:dyDescent="0.25">
      <c r="A993" t="s">
        <v>142</v>
      </c>
      <c r="B993" s="2">
        <v>45925</v>
      </c>
    </row>
    <row r="994" spans="1:2" x14ac:dyDescent="0.25">
      <c r="A994" t="s">
        <v>143</v>
      </c>
      <c r="B994" s="2">
        <v>45775</v>
      </c>
    </row>
    <row r="995" spans="1:2" x14ac:dyDescent="0.25">
      <c r="A995" t="s">
        <v>143</v>
      </c>
      <c r="B995" s="2">
        <v>45776</v>
      </c>
    </row>
    <row r="996" spans="1:2" x14ac:dyDescent="0.25">
      <c r="A996" t="s">
        <v>143</v>
      </c>
      <c r="B996" s="2">
        <v>45811</v>
      </c>
    </row>
    <row r="997" spans="1:2" x14ac:dyDescent="0.25">
      <c r="A997" t="s">
        <v>144</v>
      </c>
      <c r="B997" s="2">
        <v>45782</v>
      </c>
    </row>
    <row r="998" spans="1:2" x14ac:dyDescent="0.25">
      <c r="A998" t="s">
        <v>145</v>
      </c>
      <c r="B998" s="2">
        <v>45670</v>
      </c>
    </row>
    <row r="999" spans="1:2" x14ac:dyDescent="0.25">
      <c r="A999" t="s">
        <v>145</v>
      </c>
      <c r="B999" s="2">
        <v>45708</v>
      </c>
    </row>
    <row r="1000" spans="1:2" x14ac:dyDescent="0.25">
      <c r="A1000" t="s">
        <v>145</v>
      </c>
      <c r="B1000" s="2">
        <v>45706</v>
      </c>
    </row>
    <row r="1001" spans="1:2" x14ac:dyDescent="0.25">
      <c r="A1001" t="s">
        <v>145</v>
      </c>
      <c r="B1001" s="2">
        <v>45707</v>
      </c>
    </row>
    <row r="1002" spans="1:2" x14ac:dyDescent="0.25">
      <c r="A1002" t="s">
        <v>145</v>
      </c>
      <c r="B1002" s="2">
        <v>45726</v>
      </c>
    </row>
    <row r="1003" spans="1:2" x14ac:dyDescent="0.25">
      <c r="A1003" t="s">
        <v>145</v>
      </c>
      <c r="B1003" s="2">
        <v>45727</v>
      </c>
    </row>
    <row r="1004" spans="1:2" x14ac:dyDescent="0.25">
      <c r="A1004" t="s">
        <v>145</v>
      </c>
      <c r="B1004" s="2">
        <v>45728</v>
      </c>
    </row>
    <row r="1005" spans="1:2" x14ac:dyDescent="0.25">
      <c r="A1005" t="s">
        <v>145</v>
      </c>
      <c r="B1005" s="2">
        <v>45729</v>
      </c>
    </row>
    <row r="1006" spans="1:2" x14ac:dyDescent="0.25">
      <c r="A1006" t="s">
        <v>145</v>
      </c>
      <c r="B1006" s="2">
        <v>45730</v>
      </c>
    </row>
    <row r="1007" spans="1:2" x14ac:dyDescent="0.25">
      <c r="A1007" t="s">
        <v>145</v>
      </c>
      <c r="B1007" s="2">
        <v>45817</v>
      </c>
    </row>
    <row r="1008" spans="1:2" x14ac:dyDescent="0.25">
      <c r="A1008" t="s">
        <v>145</v>
      </c>
      <c r="B1008" s="2">
        <v>45818</v>
      </c>
    </row>
    <row r="1009" spans="1:2" x14ac:dyDescent="0.25">
      <c r="A1009" t="s">
        <v>145</v>
      </c>
      <c r="B1009" s="2">
        <v>45819</v>
      </c>
    </row>
    <row r="1010" spans="1:2" x14ac:dyDescent="0.25">
      <c r="A1010" t="s">
        <v>145</v>
      </c>
      <c r="B1010" s="2">
        <v>45820</v>
      </c>
    </row>
    <row r="1011" spans="1:2" x14ac:dyDescent="0.25">
      <c r="A1011" t="s">
        <v>145</v>
      </c>
      <c r="B1011" s="2">
        <v>45821</v>
      </c>
    </row>
    <row r="1012" spans="1:2" x14ac:dyDescent="0.25">
      <c r="A1012" t="s">
        <v>145</v>
      </c>
      <c r="B1012" s="2">
        <v>45812</v>
      </c>
    </row>
    <row r="1013" spans="1:2" x14ac:dyDescent="0.25">
      <c r="A1013" t="s">
        <v>145</v>
      </c>
      <c r="B1013" s="2">
        <v>45813</v>
      </c>
    </row>
    <row r="1014" spans="1:2" x14ac:dyDescent="0.25">
      <c r="A1014" t="s">
        <v>145</v>
      </c>
      <c r="B1014" s="2">
        <v>45814</v>
      </c>
    </row>
    <row r="1015" spans="1:2" x14ac:dyDescent="0.25">
      <c r="A1015" t="s">
        <v>145</v>
      </c>
      <c r="B1015" s="2">
        <v>45825</v>
      </c>
    </row>
    <row r="1016" spans="1:2" x14ac:dyDescent="0.25">
      <c r="A1016" t="s">
        <v>146</v>
      </c>
      <c r="B1016" s="2">
        <v>45674</v>
      </c>
    </row>
    <row r="1017" spans="1:2" x14ac:dyDescent="0.25">
      <c r="A1017" t="s">
        <v>146</v>
      </c>
      <c r="B1017" s="2">
        <v>45709</v>
      </c>
    </row>
    <row r="1018" spans="1:2" x14ac:dyDescent="0.25">
      <c r="A1018" t="s">
        <v>146</v>
      </c>
      <c r="B1018" s="2">
        <v>45761</v>
      </c>
    </row>
    <row r="1019" spans="1:2" x14ac:dyDescent="0.25">
      <c r="A1019" t="s">
        <v>146</v>
      </c>
      <c r="B1019" s="2">
        <v>45762</v>
      </c>
    </row>
    <row r="1020" spans="1:2" x14ac:dyDescent="0.25">
      <c r="A1020" t="s">
        <v>146</v>
      </c>
      <c r="B1020" s="2">
        <v>45763</v>
      </c>
    </row>
    <row r="1021" spans="1:2" x14ac:dyDescent="0.25">
      <c r="A1021" t="s">
        <v>146</v>
      </c>
      <c r="B1021" s="2">
        <v>45764</v>
      </c>
    </row>
    <row r="1022" spans="1:2" x14ac:dyDescent="0.25">
      <c r="A1022" t="s">
        <v>146</v>
      </c>
      <c r="B1022" s="2">
        <v>45765</v>
      </c>
    </row>
    <row r="1023" spans="1:2" x14ac:dyDescent="0.25">
      <c r="A1023" t="s">
        <v>146</v>
      </c>
      <c r="B1023" s="2">
        <v>45766</v>
      </c>
    </row>
    <row r="1024" spans="1:2" x14ac:dyDescent="0.25">
      <c r="A1024" t="s">
        <v>146</v>
      </c>
      <c r="B1024" s="2">
        <v>45767</v>
      </c>
    </row>
    <row r="1025" spans="1:2" x14ac:dyDescent="0.25">
      <c r="A1025" t="s">
        <v>146</v>
      </c>
      <c r="B1025" s="2">
        <v>45768</v>
      </c>
    </row>
    <row r="1026" spans="1:2" x14ac:dyDescent="0.25">
      <c r="A1026" t="s">
        <v>146</v>
      </c>
      <c r="B1026" s="2">
        <v>45769</v>
      </c>
    </row>
    <row r="1027" spans="1:2" x14ac:dyDescent="0.25">
      <c r="A1027" t="s">
        <v>146</v>
      </c>
      <c r="B1027" s="2">
        <v>45770</v>
      </c>
    </row>
    <row r="1028" spans="1:2" x14ac:dyDescent="0.25">
      <c r="A1028" t="s">
        <v>146</v>
      </c>
      <c r="B1028" s="2">
        <v>45771</v>
      </c>
    </row>
    <row r="1029" spans="1:2" x14ac:dyDescent="0.25">
      <c r="A1029" t="s">
        <v>146</v>
      </c>
      <c r="B1029" s="2">
        <v>45772</v>
      </c>
    </row>
    <row r="1030" spans="1:2" x14ac:dyDescent="0.25">
      <c r="A1030" t="s">
        <v>146</v>
      </c>
      <c r="B1030" s="2">
        <v>45776</v>
      </c>
    </row>
    <row r="1031" spans="1:2" x14ac:dyDescent="0.25">
      <c r="A1031" t="s">
        <v>146</v>
      </c>
      <c r="B1031" s="2">
        <v>45793</v>
      </c>
    </row>
    <row r="1032" spans="1:2" x14ac:dyDescent="0.25">
      <c r="A1032" t="s">
        <v>146</v>
      </c>
      <c r="B1032" s="2">
        <v>45859</v>
      </c>
    </row>
    <row r="1033" spans="1:2" x14ac:dyDescent="0.25">
      <c r="A1033" t="s">
        <v>146</v>
      </c>
      <c r="B1033" s="2">
        <v>45860</v>
      </c>
    </row>
    <row r="1034" spans="1:2" x14ac:dyDescent="0.25">
      <c r="A1034" t="s">
        <v>146</v>
      </c>
      <c r="B1034" s="2">
        <v>45861</v>
      </c>
    </row>
    <row r="1035" spans="1:2" x14ac:dyDescent="0.25">
      <c r="A1035" t="s">
        <v>146</v>
      </c>
      <c r="B1035" s="2">
        <v>45862</v>
      </c>
    </row>
    <row r="1036" spans="1:2" x14ac:dyDescent="0.25">
      <c r="A1036" t="s">
        <v>146</v>
      </c>
      <c r="B1036" s="2">
        <v>45863</v>
      </c>
    </row>
    <row r="1037" spans="1:2" x14ac:dyDescent="0.25">
      <c r="A1037" t="s">
        <v>146</v>
      </c>
      <c r="B1037" s="2">
        <v>45864</v>
      </c>
    </row>
    <row r="1038" spans="1:2" x14ac:dyDescent="0.25">
      <c r="A1038" t="s">
        <v>146</v>
      </c>
      <c r="B1038" s="2">
        <v>45865</v>
      </c>
    </row>
    <row r="1039" spans="1:2" x14ac:dyDescent="0.25">
      <c r="A1039" t="s">
        <v>146</v>
      </c>
      <c r="B1039" s="2">
        <v>45866</v>
      </c>
    </row>
    <row r="1040" spans="1:2" x14ac:dyDescent="0.25">
      <c r="A1040" t="s">
        <v>146</v>
      </c>
      <c r="B1040" s="2">
        <v>45867</v>
      </c>
    </row>
    <row r="1041" spans="1:2" x14ac:dyDescent="0.25">
      <c r="A1041" t="s">
        <v>146</v>
      </c>
      <c r="B1041" s="2">
        <v>45868</v>
      </c>
    </row>
    <row r="1042" spans="1:2" x14ac:dyDescent="0.25">
      <c r="A1042" t="s">
        <v>146</v>
      </c>
      <c r="B1042" s="2">
        <v>45869</v>
      </c>
    </row>
    <row r="1043" spans="1:2" x14ac:dyDescent="0.25">
      <c r="A1043" t="s">
        <v>146</v>
      </c>
      <c r="B1043" s="2">
        <v>45870</v>
      </c>
    </row>
    <row r="1044" spans="1:2" x14ac:dyDescent="0.25">
      <c r="A1044" t="s">
        <v>146</v>
      </c>
      <c r="B1044" s="2">
        <v>45957</v>
      </c>
    </row>
    <row r="1045" spans="1:2" x14ac:dyDescent="0.25">
      <c r="A1045" t="s">
        <v>146</v>
      </c>
      <c r="B1045" s="2">
        <v>45958</v>
      </c>
    </row>
    <row r="1046" spans="1:2" x14ac:dyDescent="0.25">
      <c r="A1046" t="s">
        <v>146</v>
      </c>
      <c r="B1046" s="2">
        <v>45959</v>
      </c>
    </row>
    <row r="1047" spans="1:2" x14ac:dyDescent="0.25">
      <c r="A1047" t="s">
        <v>146</v>
      </c>
      <c r="B1047" s="2">
        <v>45960</v>
      </c>
    </row>
    <row r="1048" spans="1:2" x14ac:dyDescent="0.25">
      <c r="A1048" t="s">
        <v>146</v>
      </c>
      <c r="B1048" s="2">
        <v>45961</v>
      </c>
    </row>
    <row r="1049" spans="1:2" x14ac:dyDescent="0.25">
      <c r="A1049" t="s">
        <v>147</v>
      </c>
      <c r="B1049" s="2">
        <v>45673</v>
      </c>
    </row>
    <row r="1050" spans="1:2" x14ac:dyDescent="0.25">
      <c r="A1050" t="s">
        <v>147</v>
      </c>
      <c r="B1050" s="2">
        <v>45674</v>
      </c>
    </row>
    <row r="1051" spans="1:2" x14ac:dyDescent="0.25">
      <c r="A1051" t="s">
        <v>147</v>
      </c>
      <c r="B1051" s="2">
        <v>45660</v>
      </c>
    </row>
    <row r="1052" spans="1:2" x14ac:dyDescent="0.25">
      <c r="A1052" t="s">
        <v>147</v>
      </c>
      <c r="B1052" s="2">
        <v>45681</v>
      </c>
    </row>
    <row r="1053" spans="1:2" x14ac:dyDescent="0.25">
      <c r="A1053" t="s">
        <v>147</v>
      </c>
      <c r="B1053" s="2">
        <v>45687</v>
      </c>
    </row>
    <row r="1054" spans="1:2" x14ac:dyDescent="0.25">
      <c r="A1054" t="s">
        <v>147</v>
      </c>
      <c r="B1054" s="2">
        <v>45694</v>
      </c>
    </row>
    <row r="1055" spans="1:2" x14ac:dyDescent="0.25">
      <c r="A1055" t="s">
        <v>147</v>
      </c>
      <c r="B1055" s="2">
        <v>45695</v>
      </c>
    </row>
    <row r="1056" spans="1:2" x14ac:dyDescent="0.25">
      <c r="A1056" t="s">
        <v>147</v>
      </c>
      <c r="B1056" s="2">
        <v>45700</v>
      </c>
    </row>
    <row r="1057" spans="1:2" x14ac:dyDescent="0.25">
      <c r="A1057" t="s">
        <v>147</v>
      </c>
      <c r="B1057" s="2">
        <v>45701</v>
      </c>
    </row>
    <row r="1058" spans="1:2" x14ac:dyDescent="0.25">
      <c r="A1058" t="s">
        <v>147</v>
      </c>
      <c r="B1058" s="2">
        <v>45702</v>
      </c>
    </row>
    <row r="1059" spans="1:2" x14ac:dyDescent="0.25">
      <c r="A1059" t="s">
        <v>147</v>
      </c>
      <c r="B1059" s="2">
        <v>45703</v>
      </c>
    </row>
    <row r="1060" spans="1:2" x14ac:dyDescent="0.25">
      <c r="A1060" t="s">
        <v>147</v>
      </c>
      <c r="B1060" s="2">
        <v>45704</v>
      </c>
    </row>
    <row r="1061" spans="1:2" x14ac:dyDescent="0.25">
      <c r="A1061" t="s">
        <v>147</v>
      </c>
      <c r="B1061" s="2">
        <v>45705</v>
      </c>
    </row>
    <row r="1062" spans="1:2" x14ac:dyDescent="0.25">
      <c r="A1062" t="s">
        <v>147</v>
      </c>
      <c r="B1062" s="2">
        <v>45709</v>
      </c>
    </row>
    <row r="1063" spans="1:2" x14ac:dyDescent="0.25">
      <c r="A1063" t="s">
        <v>147</v>
      </c>
      <c r="B1063" s="2">
        <v>45715</v>
      </c>
    </row>
    <row r="1064" spans="1:2" x14ac:dyDescent="0.25">
      <c r="A1064" t="s">
        <v>147</v>
      </c>
      <c r="B1064" s="2">
        <v>45716</v>
      </c>
    </row>
    <row r="1065" spans="1:2" x14ac:dyDescent="0.25">
      <c r="A1065" t="s">
        <v>147</v>
      </c>
      <c r="B1065" s="2">
        <v>45717</v>
      </c>
    </row>
    <row r="1066" spans="1:2" x14ac:dyDescent="0.25">
      <c r="A1066" t="s">
        <v>147</v>
      </c>
      <c r="B1066" s="2">
        <v>45718</v>
      </c>
    </row>
    <row r="1067" spans="1:2" x14ac:dyDescent="0.25">
      <c r="A1067" t="s">
        <v>147</v>
      </c>
      <c r="B1067" s="2">
        <v>45719</v>
      </c>
    </row>
    <row r="1068" spans="1:2" x14ac:dyDescent="0.25">
      <c r="A1068" t="s">
        <v>147</v>
      </c>
      <c r="B1068" s="2">
        <v>45720</v>
      </c>
    </row>
    <row r="1069" spans="1:2" x14ac:dyDescent="0.25">
      <c r="A1069" t="s">
        <v>147</v>
      </c>
      <c r="B1069" s="2">
        <v>45721</v>
      </c>
    </row>
    <row r="1070" spans="1:2" x14ac:dyDescent="0.25">
      <c r="A1070" t="s">
        <v>147</v>
      </c>
      <c r="B1070" s="2">
        <v>45722</v>
      </c>
    </row>
    <row r="1071" spans="1:2" x14ac:dyDescent="0.25">
      <c r="A1071" t="s">
        <v>147</v>
      </c>
      <c r="B1071" s="2">
        <v>45723</v>
      </c>
    </row>
    <row r="1072" spans="1:2" x14ac:dyDescent="0.25">
      <c r="A1072" t="s">
        <v>147</v>
      </c>
      <c r="B1072" s="2">
        <v>45724</v>
      </c>
    </row>
    <row r="1073" spans="1:2" x14ac:dyDescent="0.25">
      <c r="A1073" t="s">
        <v>147</v>
      </c>
      <c r="B1073" s="2">
        <v>45725</v>
      </c>
    </row>
    <row r="1074" spans="1:2" x14ac:dyDescent="0.25">
      <c r="A1074" t="s">
        <v>147</v>
      </c>
      <c r="B1074" s="2">
        <v>45726</v>
      </c>
    </row>
    <row r="1075" spans="1:2" x14ac:dyDescent="0.25">
      <c r="A1075" t="s">
        <v>147</v>
      </c>
      <c r="B1075" s="2">
        <v>45727</v>
      </c>
    </row>
    <row r="1076" spans="1:2" x14ac:dyDescent="0.25">
      <c r="A1076" t="s">
        <v>147</v>
      </c>
      <c r="B1076" s="2">
        <v>45728</v>
      </c>
    </row>
    <row r="1077" spans="1:2" x14ac:dyDescent="0.25">
      <c r="A1077" t="s">
        <v>147</v>
      </c>
      <c r="B1077" s="2">
        <v>45729</v>
      </c>
    </row>
    <row r="1078" spans="1:2" x14ac:dyDescent="0.25">
      <c r="A1078" t="s">
        <v>147</v>
      </c>
      <c r="B1078" s="2">
        <v>45730</v>
      </c>
    </row>
    <row r="1079" spans="1:2" x14ac:dyDescent="0.25">
      <c r="A1079" t="s">
        <v>147</v>
      </c>
      <c r="B1079" s="2">
        <v>45731</v>
      </c>
    </row>
    <row r="1080" spans="1:2" x14ac:dyDescent="0.25">
      <c r="A1080" t="s">
        <v>147</v>
      </c>
      <c r="B1080" s="2">
        <v>45732</v>
      </c>
    </row>
    <row r="1081" spans="1:2" x14ac:dyDescent="0.25">
      <c r="A1081" t="s">
        <v>147</v>
      </c>
      <c r="B1081" s="2">
        <v>45733</v>
      </c>
    </row>
    <row r="1082" spans="1:2" x14ac:dyDescent="0.25">
      <c r="A1082" t="s">
        <v>147</v>
      </c>
      <c r="B1082" s="2">
        <v>45734</v>
      </c>
    </row>
    <row r="1083" spans="1:2" x14ac:dyDescent="0.25">
      <c r="A1083" t="s">
        <v>147</v>
      </c>
      <c r="B1083" s="2">
        <v>45735</v>
      </c>
    </row>
    <row r="1084" spans="1:2" x14ac:dyDescent="0.25">
      <c r="A1084" t="s">
        <v>147</v>
      </c>
      <c r="B1084" s="2">
        <v>45736</v>
      </c>
    </row>
    <row r="1085" spans="1:2" x14ac:dyDescent="0.25">
      <c r="A1085" t="s">
        <v>147</v>
      </c>
      <c r="B1085" s="2">
        <v>45737</v>
      </c>
    </row>
    <row r="1086" spans="1:2" x14ac:dyDescent="0.25">
      <c r="A1086" t="s">
        <v>147</v>
      </c>
      <c r="B1086" s="2">
        <v>45738</v>
      </c>
    </row>
    <row r="1087" spans="1:2" x14ac:dyDescent="0.25">
      <c r="A1087" t="s">
        <v>147</v>
      </c>
      <c r="B1087" s="2">
        <v>45739</v>
      </c>
    </row>
    <row r="1088" spans="1:2" x14ac:dyDescent="0.25">
      <c r="A1088" t="s">
        <v>147</v>
      </c>
      <c r="B1088" s="2">
        <v>45740</v>
      </c>
    </row>
    <row r="1089" spans="1:2" x14ac:dyDescent="0.25">
      <c r="A1089" t="s">
        <v>147</v>
      </c>
      <c r="B1089" s="2">
        <v>45741</v>
      </c>
    </row>
    <row r="1090" spans="1:2" x14ac:dyDescent="0.25">
      <c r="A1090" t="s">
        <v>147</v>
      </c>
      <c r="B1090" s="2">
        <v>45742</v>
      </c>
    </row>
    <row r="1091" spans="1:2" x14ac:dyDescent="0.25">
      <c r="A1091" t="s">
        <v>147</v>
      </c>
      <c r="B1091" s="2">
        <v>45743</v>
      </c>
    </row>
    <row r="1092" spans="1:2" x14ac:dyDescent="0.25">
      <c r="A1092" t="s">
        <v>147</v>
      </c>
      <c r="B1092" s="2">
        <v>45744</v>
      </c>
    </row>
    <row r="1093" spans="1:2" x14ac:dyDescent="0.25">
      <c r="A1093" t="s">
        <v>147</v>
      </c>
      <c r="B1093" s="2">
        <v>45745</v>
      </c>
    </row>
    <row r="1094" spans="1:2" x14ac:dyDescent="0.25">
      <c r="A1094" t="s">
        <v>147</v>
      </c>
      <c r="B1094" s="2">
        <v>45746</v>
      </c>
    </row>
    <row r="1095" spans="1:2" x14ac:dyDescent="0.25">
      <c r="A1095" t="s">
        <v>147</v>
      </c>
      <c r="B1095" s="2">
        <v>45747</v>
      </c>
    </row>
    <row r="1096" spans="1:2" x14ac:dyDescent="0.25">
      <c r="A1096" t="s">
        <v>147</v>
      </c>
      <c r="B1096" s="2">
        <v>45777</v>
      </c>
    </row>
    <row r="1097" spans="1:2" x14ac:dyDescent="0.25">
      <c r="A1097" t="s">
        <v>147</v>
      </c>
      <c r="B1097" s="2">
        <v>45750</v>
      </c>
    </row>
    <row r="1098" spans="1:2" x14ac:dyDescent="0.25">
      <c r="A1098" t="s">
        <v>147</v>
      </c>
      <c r="B1098" s="2">
        <v>45751</v>
      </c>
    </row>
    <row r="1099" spans="1:2" x14ac:dyDescent="0.25">
      <c r="A1099" t="s">
        <v>147</v>
      </c>
      <c r="B1099" s="2">
        <v>45757</v>
      </c>
    </row>
    <row r="1100" spans="1:2" x14ac:dyDescent="0.25">
      <c r="A1100" t="s">
        <v>147</v>
      </c>
      <c r="B1100" s="2">
        <v>45769</v>
      </c>
    </row>
    <row r="1101" spans="1:2" x14ac:dyDescent="0.25">
      <c r="A1101" t="s">
        <v>147</v>
      </c>
      <c r="B1101" s="2">
        <v>45771</v>
      </c>
    </row>
    <row r="1102" spans="1:2" x14ac:dyDescent="0.25">
      <c r="A1102" t="s">
        <v>147</v>
      </c>
      <c r="B1102" s="2">
        <v>45772</v>
      </c>
    </row>
    <row r="1103" spans="1:2" x14ac:dyDescent="0.25">
      <c r="A1103" t="s">
        <v>147</v>
      </c>
      <c r="B1103" s="2">
        <v>45779</v>
      </c>
    </row>
    <row r="1104" spans="1:2" x14ac:dyDescent="0.25">
      <c r="A1104" t="s">
        <v>147</v>
      </c>
      <c r="B1104" s="2">
        <v>45782</v>
      </c>
    </row>
    <row r="1105" spans="1:2" x14ac:dyDescent="0.25">
      <c r="A1105" t="s">
        <v>147</v>
      </c>
      <c r="B1105" s="2">
        <v>45783</v>
      </c>
    </row>
    <row r="1106" spans="1:2" x14ac:dyDescent="0.25">
      <c r="A1106" t="s">
        <v>147</v>
      </c>
      <c r="B1106" s="2">
        <v>45784</v>
      </c>
    </row>
    <row r="1107" spans="1:2" x14ac:dyDescent="0.25">
      <c r="A1107" t="s">
        <v>147</v>
      </c>
      <c r="B1107" s="2">
        <v>45790</v>
      </c>
    </row>
    <row r="1108" spans="1:2" x14ac:dyDescent="0.25">
      <c r="A1108" t="s">
        <v>147</v>
      </c>
      <c r="B1108" s="2">
        <v>45786</v>
      </c>
    </row>
    <row r="1109" spans="1:2" x14ac:dyDescent="0.25">
      <c r="A1109" t="s">
        <v>147</v>
      </c>
      <c r="B1109" s="2">
        <v>45792</v>
      </c>
    </row>
    <row r="1110" spans="1:2" x14ac:dyDescent="0.25">
      <c r="A1110" t="s">
        <v>147</v>
      </c>
      <c r="B1110" s="2">
        <v>45804</v>
      </c>
    </row>
    <row r="1111" spans="1:2" x14ac:dyDescent="0.25">
      <c r="A1111" t="s">
        <v>147</v>
      </c>
      <c r="B1111" s="2">
        <v>45807</v>
      </c>
    </row>
    <row r="1112" spans="1:2" x14ac:dyDescent="0.25">
      <c r="A1112" t="s">
        <v>147</v>
      </c>
      <c r="B1112" s="2">
        <v>45808</v>
      </c>
    </row>
    <row r="1113" spans="1:2" x14ac:dyDescent="0.25">
      <c r="A1113" t="s">
        <v>147</v>
      </c>
      <c r="B1113" s="2">
        <v>45809</v>
      </c>
    </row>
    <row r="1114" spans="1:2" x14ac:dyDescent="0.25">
      <c r="A1114" t="s">
        <v>147</v>
      </c>
      <c r="B1114" s="2">
        <v>45810</v>
      </c>
    </row>
    <row r="1115" spans="1:2" x14ac:dyDescent="0.25">
      <c r="A1115" t="s">
        <v>147</v>
      </c>
      <c r="B1115" s="2">
        <v>45811</v>
      </c>
    </row>
    <row r="1116" spans="1:2" x14ac:dyDescent="0.25">
      <c r="A1116" t="s">
        <v>147</v>
      </c>
      <c r="B1116" s="2">
        <v>45818</v>
      </c>
    </row>
    <row r="1117" spans="1:2" x14ac:dyDescent="0.25">
      <c r="A1117" t="s">
        <v>147</v>
      </c>
      <c r="B1117" s="2">
        <v>45825</v>
      </c>
    </row>
    <row r="1118" spans="1:2" x14ac:dyDescent="0.25">
      <c r="A1118" t="s">
        <v>147</v>
      </c>
      <c r="B1118" s="2">
        <v>45839</v>
      </c>
    </row>
    <row r="1119" spans="1:2" x14ac:dyDescent="0.25">
      <c r="A1119" t="s">
        <v>147</v>
      </c>
      <c r="B1119" s="2">
        <v>45840</v>
      </c>
    </row>
    <row r="1120" spans="1:2" x14ac:dyDescent="0.25">
      <c r="A1120" t="s">
        <v>147</v>
      </c>
      <c r="B1120" s="2">
        <v>45841</v>
      </c>
    </row>
    <row r="1121" spans="1:2" x14ac:dyDescent="0.25">
      <c r="A1121" t="s">
        <v>147</v>
      </c>
      <c r="B1121" s="2">
        <v>45842</v>
      </c>
    </row>
    <row r="1122" spans="1:2" x14ac:dyDescent="0.25">
      <c r="A1122" t="s">
        <v>147</v>
      </c>
      <c r="B1122" s="2">
        <v>45887</v>
      </c>
    </row>
    <row r="1123" spans="1:2" x14ac:dyDescent="0.25">
      <c r="A1123" t="s">
        <v>147</v>
      </c>
      <c r="B1123" s="2">
        <v>45888</v>
      </c>
    </row>
    <row r="1124" spans="1:2" x14ac:dyDescent="0.25">
      <c r="A1124" t="s">
        <v>147</v>
      </c>
      <c r="B1124" s="2">
        <v>45889</v>
      </c>
    </row>
    <row r="1125" spans="1:2" x14ac:dyDescent="0.25">
      <c r="A1125" t="s">
        <v>147</v>
      </c>
      <c r="B1125" s="2">
        <v>45890</v>
      </c>
    </row>
    <row r="1126" spans="1:2" x14ac:dyDescent="0.25">
      <c r="A1126" t="s">
        <v>147</v>
      </c>
      <c r="B1126" s="2">
        <v>45891</v>
      </c>
    </row>
    <row r="1127" spans="1:2" x14ac:dyDescent="0.25">
      <c r="A1127" t="s">
        <v>147</v>
      </c>
      <c r="B1127" s="2">
        <v>45892</v>
      </c>
    </row>
    <row r="1128" spans="1:2" x14ac:dyDescent="0.25">
      <c r="A1128" t="s">
        <v>147</v>
      </c>
      <c r="B1128" s="2">
        <v>45893</v>
      </c>
    </row>
    <row r="1129" spans="1:2" x14ac:dyDescent="0.25">
      <c r="A1129" t="s">
        <v>147</v>
      </c>
      <c r="B1129" s="2">
        <v>45894</v>
      </c>
    </row>
    <row r="1130" spans="1:2" x14ac:dyDescent="0.25">
      <c r="A1130" t="s">
        <v>147</v>
      </c>
      <c r="B1130" s="2">
        <v>45874</v>
      </c>
    </row>
    <row r="1131" spans="1:2" x14ac:dyDescent="0.25">
      <c r="A1131" t="s">
        <v>147</v>
      </c>
      <c r="B1131" s="2">
        <v>45880</v>
      </c>
    </row>
    <row r="1132" spans="1:2" x14ac:dyDescent="0.25">
      <c r="A1132" t="s">
        <v>147</v>
      </c>
      <c r="B1132" s="2">
        <v>45881</v>
      </c>
    </row>
    <row r="1133" spans="1:2" x14ac:dyDescent="0.25">
      <c r="A1133" t="s">
        <v>147</v>
      </c>
      <c r="B1133" s="2">
        <v>45882</v>
      </c>
    </row>
    <row r="1134" spans="1:2" x14ac:dyDescent="0.25">
      <c r="A1134" t="s">
        <v>147</v>
      </c>
      <c r="B1134" s="2">
        <v>45883</v>
      </c>
    </row>
    <row r="1135" spans="1:2" x14ac:dyDescent="0.25">
      <c r="A1135" t="s">
        <v>148</v>
      </c>
      <c r="B1135" s="2">
        <v>45733</v>
      </c>
    </row>
    <row r="1136" spans="1:2" x14ac:dyDescent="0.25">
      <c r="A1136" t="s">
        <v>148</v>
      </c>
      <c r="B1136" s="2">
        <v>45734</v>
      </c>
    </row>
    <row r="1137" spans="1:2" x14ac:dyDescent="0.25">
      <c r="A1137" t="s">
        <v>148</v>
      </c>
      <c r="B1137" s="2">
        <v>45735</v>
      </c>
    </row>
    <row r="1138" spans="1:2" x14ac:dyDescent="0.25">
      <c r="A1138" t="s">
        <v>148</v>
      </c>
      <c r="B1138" s="2">
        <v>45736</v>
      </c>
    </row>
    <row r="1139" spans="1:2" x14ac:dyDescent="0.25">
      <c r="A1139" t="s">
        <v>148</v>
      </c>
      <c r="B1139" s="2">
        <v>45737</v>
      </c>
    </row>
    <row r="1140" spans="1:2" x14ac:dyDescent="0.25">
      <c r="A1140" t="s">
        <v>148</v>
      </c>
      <c r="B1140" s="2">
        <v>45738</v>
      </c>
    </row>
    <row r="1141" spans="1:2" x14ac:dyDescent="0.25">
      <c r="A1141" t="s">
        <v>148</v>
      </c>
      <c r="B1141" s="2">
        <v>45739</v>
      </c>
    </row>
    <row r="1142" spans="1:2" x14ac:dyDescent="0.25">
      <c r="A1142" t="s">
        <v>148</v>
      </c>
      <c r="B1142" s="2">
        <v>45740</v>
      </c>
    </row>
    <row r="1143" spans="1:2" x14ac:dyDescent="0.25">
      <c r="A1143" t="s">
        <v>148</v>
      </c>
      <c r="B1143" s="2">
        <v>45741</v>
      </c>
    </row>
    <row r="1144" spans="1:2" x14ac:dyDescent="0.25">
      <c r="A1144" t="s">
        <v>148</v>
      </c>
      <c r="B1144" s="2">
        <v>45742</v>
      </c>
    </row>
    <row r="1145" spans="1:2" x14ac:dyDescent="0.25">
      <c r="A1145" t="s">
        <v>148</v>
      </c>
      <c r="B1145" s="2">
        <v>45743</v>
      </c>
    </row>
    <row r="1146" spans="1:2" x14ac:dyDescent="0.25">
      <c r="A1146" t="s">
        <v>148</v>
      </c>
      <c r="B1146" s="2">
        <v>45744</v>
      </c>
    </row>
    <row r="1147" spans="1:2" x14ac:dyDescent="0.25">
      <c r="A1147" t="s">
        <v>148</v>
      </c>
      <c r="B1147" s="2">
        <v>45745</v>
      </c>
    </row>
    <row r="1148" spans="1:2" x14ac:dyDescent="0.25">
      <c r="A1148" t="s">
        <v>148</v>
      </c>
      <c r="B1148" s="2">
        <v>45746</v>
      </c>
    </row>
    <row r="1149" spans="1:2" x14ac:dyDescent="0.25">
      <c r="A1149" t="s">
        <v>148</v>
      </c>
      <c r="B1149" s="2">
        <v>45817</v>
      </c>
    </row>
    <row r="1150" spans="1:2" x14ac:dyDescent="0.25">
      <c r="A1150" t="s">
        <v>149</v>
      </c>
      <c r="B1150" s="2">
        <v>45789</v>
      </c>
    </row>
    <row r="1151" spans="1:2" x14ac:dyDescent="0.25">
      <c r="A1151" t="s">
        <v>149</v>
      </c>
      <c r="B1151" s="2">
        <v>45790</v>
      </c>
    </row>
    <row r="1152" spans="1:2" x14ac:dyDescent="0.25">
      <c r="A1152" t="s">
        <v>149</v>
      </c>
      <c r="B1152" s="2">
        <v>45807</v>
      </c>
    </row>
    <row r="1153" spans="1:2" x14ac:dyDescent="0.25">
      <c r="A1153" t="s">
        <v>149</v>
      </c>
      <c r="B1153" s="2">
        <v>45821</v>
      </c>
    </row>
    <row r="1154" spans="1:2" x14ac:dyDescent="0.25">
      <c r="A1154" t="s">
        <v>149</v>
      </c>
      <c r="B1154" s="2">
        <v>45824</v>
      </c>
    </row>
    <row r="1155" spans="1:2" x14ac:dyDescent="0.25">
      <c r="A1155" t="s">
        <v>150</v>
      </c>
      <c r="B1155" s="2">
        <v>45807</v>
      </c>
    </row>
    <row r="1156" spans="1:2" x14ac:dyDescent="0.25">
      <c r="A1156" t="s">
        <v>150</v>
      </c>
      <c r="B1156" s="2">
        <v>45817</v>
      </c>
    </row>
    <row r="1157" spans="1:2" x14ac:dyDescent="0.25">
      <c r="A1157" t="s">
        <v>150</v>
      </c>
      <c r="B1157" s="2">
        <v>45818</v>
      </c>
    </row>
    <row r="1158" spans="1:2" x14ac:dyDescent="0.25">
      <c r="A1158" t="s">
        <v>150</v>
      </c>
      <c r="B1158" s="2">
        <v>45819</v>
      </c>
    </row>
    <row r="1159" spans="1:2" x14ac:dyDescent="0.25">
      <c r="A1159" t="s">
        <v>150</v>
      </c>
      <c r="B1159" s="2">
        <v>45820</v>
      </c>
    </row>
    <row r="1160" spans="1:2" x14ac:dyDescent="0.25">
      <c r="A1160" t="s">
        <v>150</v>
      </c>
      <c r="B1160" s="2">
        <v>45821</v>
      </c>
    </row>
    <row r="1161" spans="1:2" x14ac:dyDescent="0.25">
      <c r="A1161" t="s">
        <v>151</v>
      </c>
      <c r="B1161" s="2">
        <v>45733</v>
      </c>
    </row>
    <row r="1162" spans="1:2" x14ac:dyDescent="0.25">
      <c r="A1162" t="s">
        <v>151</v>
      </c>
      <c r="B1162" s="2">
        <v>45734</v>
      </c>
    </row>
    <row r="1163" spans="1:2" x14ac:dyDescent="0.25">
      <c r="A1163" t="s">
        <v>151</v>
      </c>
      <c r="B1163" s="2">
        <v>45735</v>
      </c>
    </row>
    <row r="1164" spans="1:2" x14ac:dyDescent="0.25">
      <c r="A1164" t="s">
        <v>151</v>
      </c>
      <c r="B1164" s="2">
        <v>45736</v>
      </c>
    </row>
    <row r="1165" spans="1:2" x14ac:dyDescent="0.25">
      <c r="A1165" t="s">
        <v>151</v>
      </c>
      <c r="B1165" s="2">
        <v>45737</v>
      </c>
    </row>
    <row r="1166" spans="1:2" x14ac:dyDescent="0.25">
      <c r="A1166" t="s">
        <v>151</v>
      </c>
      <c r="B1166" s="2">
        <v>45738</v>
      </c>
    </row>
    <row r="1167" spans="1:2" x14ac:dyDescent="0.25">
      <c r="A1167" t="s">
        <v>151</v>
      </c>
      <c r="B1167" s="2">
        <v>45739</v>
      </c>
    </row>
    <row r="1168" spans="1:2" x14ac:dyDescent="0.25">
      <c r="A1168" t="s">
        <v>151</v>
      </c>
      <c r="B1168" s="2">
        <v>45740</v>
      </c>
    </row>
    <row r="1169" spans="1:2" x14ac:dyDescent="0.25">
      <c r="A1169" t="s">
        <v>151</v>
      </c>
      <c r="B1169" s="2">
        <v>45741</v>
      </c>
    </row>
    <row r="1170" spans="1:2" x14ac:dyDescent="0.25">
      <c r="A1170" t="s">
        <v>151</v>
      </c>
      <c r="B1170" s="2">
        <v>45742</v>
      </c>
    </row>
    <row r="1171" spans="1:2" x14ac:dyDescent="0.25">
      <c r="A1171" t="s">
        <v>151</v>
      </c>
      <c r="B1171" s="2">
        <v>45743</v>
      </c>
    </row>
    <row r="1172" spans="1:2" x14ac:dyDescent="0.25">
      <c r="A1172" t="s">
        <v>151</v>
      </c>
      <c r="B1172" s="2">
        <v>45744</v>
      </c>
    </row>
    <row r="1173" spans="1:2" x14ac:dyDescent="0.25">
      <c r="A1173" t="s">
        <v>151</v>
      </c>
      <c r="B1173" s="2">
        <v>45770</v>
      </c>
    </row>
    <row r="1174" spans="1:2" x14ac:dyDescent="0.25">
      <c r="A1174" t="s">
        <v>152</v>
      </c>
      <c r="B1174" s="2">
        <v>45667</v>
      </c>
    </row>
    <row r="1175" spans="1:2" x14ac:dyDescent="0.25">
      <c r="A1175" t="s">
        <v>152</v>
      </c>
      <c r="B1175" s="2">
        <v>45673</v>
      </c>
    </row>
    <row r="1176" spans="1:2" x14ac:dyDescent="0.25">
      <c r="A1176" t="s">
        <v>152</v>
      </c>
      <c r="B1176" s="2">
        <v>45674</v>
      </c>
    </row>
    <row r="1177" spans="1:2" x14ac:dyDescent="0.25">
      <c r="A1177" t="s">
        <v>152</v>
      </c>
      <c r="B1177" s="2">
        <v>45688</v>
      </c>
    </row>
    <row r="1178" spans="1:2" x14ac:dyDescent="0.25">
      <c r="A1178" t="s">
        <v>152</v>
      </c>
      <c r="B1178" s="2">
        <v>45691</v>
      </c>
    </row>
    <row r="1179" spans="1:2" x14ac:dyDescent="0.25">
      <c r="A1179" t="s">
        <v>152</v>
      </c>
      <c r="B1179" s="2">
        <v>45692</v>
      </c>
    </row>
    <row r="1180" spans="1:2" x14ac:dyDescent="0.25">
      <c r="A1180" t="s">
        <v>152</v>
      </c>
      <c r="B1180" s="2">
        <v>45693</v>
      </c>
    </row>
    <row r="1181" spans="1:2" x14ac:dyDescent="0.25">
      <c r="A1181" t="s">
        <v>152</v>
      </c>
      <c r="B1181" s="2">
        <v>45694</v>
      </c>
    </row>
    <row r="1182" spans="1:2" x14ac:dyDescent="0.25">
      <c r="A1182" t="s">
        <v>152</v>
      </c>
      <c r="B1182" s="2">
        <v>45695</v>
      </c>
    </row>
    <row r="1183" spans="1:2" x14ac:dyDescent="0.25">
      <c r="A1183" t="s">
        <v>152</v>
      </c>
      <c r="B1183" s="2">
        <v>45730</v>
      </c>
    </row>
    <row r="1184" spans="1:2" x14ac:dyDescent="0.25">
      <c r="A1184" t="s">
        <v>152</v>
      </c>
      <c r="B1184" s="2">
        <v>45750</v>
      </c>
    </row>
    <row r="1185" spans="1:2" x14ac:dyDescent="0.25">
      <c r="A1185" t="s">
        <v>152</v>
      </c>
      <c r="B1185" s="2">
        <v>45751</v>
      </c>
    </row>
    <row r="1186" spans="1:2" x14ac:dyDescent="0.25">
      <c r="A1186" t="s">
        <v>152</v>
      </c>
      <c r="B1186" s="2">
        <v>45748</v>
      </c>
    </row>
    <row r="1187" spans="1:2" x14ac:dyDescent="0.25">
      <c r="A1187" t="s">
        <v>152</v>
      </c>
      <c r="B1187" s="2">
        <v>45755</v>
      </c>
    </row>
    <row r="1188" spans="1:2" x14ac:dyDescent="0.25">
      <c r="A1188" t="s">
        <v>152</v>
      </c>
      <c r="B1188" s="2">
        <v>45756</v>
      </c>
    </row>
    <row r="1189" spans="1:2" x14ac:dyDescent="0.25">
      <c r="A1189" t="s">
        <v>152</v>
      </c>
      <c r="B1189" s="2">
        <v>45824</v>
      </c>
    </row>
    <row r="1190" spans="1:2" x14ac:dyDescent="0.25">
      <c r="A1190" t="s">
        <v>152</v>
      </c>
      <c r="B1190" s="2">
        <v>45887</v>
      </c>
    </row>
    <row r="1191" spans="1:2" x14ac:dyDescent="0.25">
      <c r="A1191" t="s">
        <v>152</v>
      </c>
      <c r="B1191" s="2">
        <v>45888</v>
      </c>
    </row>
    <row r="1192" spans="1:2" x14ac:dyDescent="0.25">
      <c r="A1192" t="s">
        <v>152</v>
      </c>
      <c r="B1192" s="2">
        <v>45889</v>
      </c>
    </row>
    <row r="1193" spans="1:2" x14ac:dyDescent="0.25">
      <c r="A1193" t="s">
        <v>152</v>
      </c>
      <c r="B1193" s="2">
        <v>45890</v>
      </c>
    </row>
    <row r="1194" spans="1:2" x14ac:dyDescent="0.25">
      <c r="A1194" t="s">
        <v>152</v>
      </c>
      <c r="B1194" s="2">
        <v>45891</v>
      </c>
    </row>
    <row r="1195" spans="1:2" x14ac:dyDescent="0.25">
      <c r="A1195" t="s">
        <v>152</v>
      </c>
      <c r="B1195" s="2">
        <v>45894</v>
      </c>
    </row>
    <row r="1196" spans="1:2" x14ac:dyDescent="0.25">
      <c r="A1196" t="s">
        <v>152</v>
      </c>
      <c r="B1196" s="2">
        <v>45895</v>
      </c>
    </row>
    <row r="1197" spans="1:2" x14ac:dyDescent="0.25">
      <c r="A1197" t="s">
        <v>152</v>
      </c>
      <c r="B1197" s="2">
        <v>45896</v>
      </c>
    </row>
    <row r="1198" spans="1:2" x14ac:dyDescent="0.25">
      <c r="A1198" t="s">
        <v>152</v>
      </c>
      <c r="B1198" s="2">
        <v>45897</v>
      </c>
    </row>
    <row r="1199" spans="1:2" x14ac:dyDescent="0.25">
      <c r="A1199" t="s">
        <v>152</v>
      </c>
      <c r="B1199" s="2">
        <v>45898</v>
      </c>
    </row>
    <row r="1200" spans="1:2" x14ac:dyDescent="0.25">
      <c r="A1200" t="s">
        <v>152</v>
      </c>
      <c r="B1200" s="2">
        <v>45915</v>
      </c>
    </row>
    <row r="1201" spans="1:2" x14ac:dyDescent="0.25">
      <c r="A1201" t="s">
        <v>152</v>
      </c>
      <c r="B1201" s="2">
        <v>45916</v>
      </c>
    </row>
    <row r="1202" spans="1:2" x14ac:dyDescent="0.25">
      <c r="A1202" t="s">
        <v>152</v>
      </c>
      <c r="B1202" s="2">
        <v>45917</v>
      </c>
    </row>
    <row r="1203" spans="1:2" x14ac:dyDescent="0.25">
      <c r="A1203" t="s">
        <v>152</v>
      </c>
      <c r="B1203" s="2">
        <v>45918</v>
      </c>
    </row>
    <row r="1204" spans="1:2" x14ac:dyDescent="0.25">
      <c r="A1204" t="s">
        <v>152</v>
      </c>
      <c r="B1204" s="2">
        <v>45919</v>
      </c>
    </row>
    <row r="1205" spans="1:2" x14ac:dyDescent="0.25">
      <c r="A1205" t="s">
        <v>153</v>
      </c>
      <c r="B1205" s="2">
        <v>45810</v>
      </c>
    </row>
    <row r="1206" spans="1:2" x14ac:dyDescent="0.25">
      <c r="A1206" t="s">
        <v>153</v>
      </c>
      <c r="B1206" s="2">
        <v>45811</v>
      </c>
    </row>
    <row r="1207" spans="1:2" x14ac:dyDescent="0.25">
      <c r="A1207" t="s">
        <v>153</v>
      </c>
      <c r="B1207" s="2">
        <v>45812</v>
      </c>
    </row>
    <row r="1208" spans="1:2" x14ac:dyDescent="0.25">
      <c r="A1208" t="s">
        <v>154</v>
      </c>
      <c r="B1208" s="2">
        <v>45798</v>
      </c>
    </row>
    <row r="1209" spans="1:2" x14ac:dyDescent="0.25">
      <c r="A1209" t="s">
        <v>154</v>
      </c>
      <c r="B1209" s="2">
        <v>45799</v>
      </c>
    </row>
    <row r="1210" spans="1:2" x14ac:dyDescent="0.25">
      <c r="A1210" t="s">
        <v>154</v>
      </c>
      <c r="B1210" s="2">
        <v>45800</v>
      </c>
    </row>
    <row r="1211" spans="1:2" x14ac:dyDescent="0.25">
      <c r="A1211" t="s">
        <v>154</v>
      </c>
      <c r="B1211" s="2">
        <v>45813</v>
      </c>
    </row>
    <row r="1212" spans="1:2" x14ac:dyDescent="0.25">
      <c r="A1212" t="s">
        <v>154</v>
      </c>
      <c r="B1212" s="2">
        <v>45824</v>
      </c>
    </row>
    <row r="1213" spans="1:2" x14ac:dyDescent="0.25">
      <c r="A1213" t="s">
        <v>154</v>
      </c>
      <c r="B1213" s="2">
        <v>45825</v>
      </c>
    </row>
    <row r="1214" spans="1:2" x14ac:dyDescent="0.25">
      <c r="A1214" t="s">
        <v>155</v>
      </c>
      <c r="B1214" s="2">
        <v>45660</v>
      </c>
    </row>
    <row r="1215" spans="1:2" x14ac:dyDescent="0.25">
      <c r="A1215" t="s">
        <v>155</v>
      </c>
      <c r="B1215" s="2">
        <v>45665</v>
      </c>
    </row>
    <row r="1216" spans="1:2" x14ac:dyDescent="0.25">
      <c r="A1216" t="s">
        <v>155</v>
      </c>
      <c r="B1216" s="2">
        <v>45686</v>
      </c>
    </row>
    <row r="1217" spans="1:2" x14ac:dyDescent="0.25">
      <c r="A1217" t="s">
        <v>155</v>
      </c>
      <c r="B1217" s="2">
        <v>45687</v>
      </c>
    </row>
    <row r="1218" spans="1:2" x14ac:dyDescent="0.25">
      <c r="A1218" t="s">
        <v>155</v>
      </c>
      <c r="B1218" s="2">
        <v>45688</v>
      </c>
    </row>
    <row r="1219" spans="1:2" x14ac:dyDescent="0.25">
      <c r="A1219" t="s">
        <v>155</v>
      </c>
      <c r="B1219" s="2">
        <v>45702</v>
      </c>
    </row>
    <row r="1220" spans="1:2" x14ac:dyDescent="0.25">
      <c r="A1220" t="s">
        <v>155</v>
      </c>
      <c r="B1220" s="2">
        <v>45698</v>
      </c>
    </row>
    <row r="1221" spans="1:2" x14ac:dyDescent="0.25">
      <c r="A1221" t="s">
        <v>155</v>
      </c>
      <c r="B1221" s="2">
        <v>45700</v>
      </c>
    </row>
    <row r="1222" spans="1:2" x14ac:dyDescent="0.25">
      <c r="A1222" t="s">
        <v>155</v>
      </c>
      <c r="B1222" s="2">
        <v>45708</v>
      </c>
    </row>
    <row r="1223" spans="1:2" x14ac:dyDescent="0.25">
      <c r="A1223" t="s">
        <v>155</v>
      </c>
      <c r="B1223" s="2">
        <v>45713</v>
      </c>
    </row>
    <row r="1224" spans="1:2" x14ac:dyDescent="0.25">
      <c r="A1224" t="s">
        <v>155</v>
      </c>
      <c r="B1224" s="2">
        <v>45713</v>
      </c>
    </row>
    <row r="1225" spans="1:2" x14ac:dyDescent="0.25">
      <c r="A1225" t="s">
        <v>155</v>
      </c>
      <c r="B1225" s="2">
        <v>45715</v>
      </c>
    </row>
    <row r="1226" spans="1:2" x14ac:dyDescent="0.25">
      <c r="A1226" t="s">
        <v>155</v>
      </c>
      <c r="B1226" s="2">
        <v>45715</v>
      </c>
    </row>
    <row r="1227" spans="1:2" x14ac:dyDescent="0.25">
      <c r="A1227" t="s">
        <v>155</v>
      </c>
      <c r="B1227" s="2">
        <v>45722</v>
      </c>
    </row>
    <row r="1228" spans="1:2" x14ac:dyDescent="0.25">
      <c r="A1228" t="s">
        <v>155</v>
      </c>
      <c r="B1228" s="2">
        <v>45763</v>
      </c>
    </row>
    <row r="1229" spans="1:2" x14ac:dyDescent="0.25">
      <c r="A1229" t="s">
        <v>155</v>
      </c>
      <c r="B1229" s="2">
        <v>45764</v>
      </c>
    </row>
    <row r="1230" spans="1:2" x14ac:dyDescent="0.25">
      <c r="A1230" t="s">
        <v>155</v>
      </c>
      <c r="B1230" s="2">
        <v>45765</v>
      </c>
    </row>
    <row r="1231" spans="1:2" x14ac:dyDescent="0.25">
      <c r="A1231" t="s">
        <v>155</v>
      </c>
      <c r="B1231" s="2">
        <v>45748</v>
      </c>
    </row>
    <row r="1232" spans="1:2" x14ac:dyDescent="0.25">
      <c r="A1232" t="s">
        <v>155</v>
      </c>
      <c r="B1232" s="2">
        <v>45758</v>
      </c>
    </row>
    <row r="1233" spans="1:2" x14ac:dyDescent="0.25">
      <c r="A1233" t="s">
        <v>155</v>
      </c>
      <c r="B1233" s="2">
        <v>45755</v>
      </c>
    </row>
    <row r="1234" spans="1:2" x14ac:dyDescent="0.25">
      <c r="A1234" t="s">
        <v>155</v>
      </c>
      <c r="B1234" s="2">
        <v>45793</v>
      </c>
    </row>
    <row r="1235" spans="1:2" x14ac:dyDescent="0.25">
      <c r="A1235" t="s">
        <v>155</v>
      </c>
      <c r="B1235" s="2">
        <v>45812</v>
      </c>
    </row>
    <row r="1236" spans="1:2" x14ac:dyDescent="0.25">
      <c r="A1236" t="s">
        <v>155</v>
      </c>
      <c r="B1236" s="2">
        <v>45813</v>
      </c>
    </row>
    <row r="1237" spans="1:2" x14ac:dyDescent="0.25">
      <c r="A1237" t="s">
        <v>155</v>
      </c>
      <c r="B1237" s="2">
        <v>45821</v>
      </c>
    </row>
    <row r="1238" spans="1:2" x14ac:dyDescent="0.25">
      <c r="A1238" t="s">
        <v>156</v>
      </c>
      <c r="B1238" s="2">
        <v>45663</v>
      </c>
    </row>
    <row r="1239" spans="1:2" x14ac:dyDescent="0.25">
      <c r="A1239" t="s">
        <v>156</v>
      </c>
      <c r="B1239" s="2">
        <v>45664</v>
      </c>
    </row>
    <row r="1240" spans="1:2" x14ac:dyDescent="0.25">
      <c r="A1240" t="s">
        <v>156</v>
      </c>
      <c r="B1240" s="2">
        <v>45665</v>
      </c>
    </row>
    <row r="1241" spans="1:2" x14ac:dyDescent="0.25">
      <c r="A1241" t="s">
        <v>156</v>
      </c>
      <c r="B1241" s="2">
        <v>45666</v>
      </c>
    </row>
    <row r="1242" spans="1:2" x14ac:dyDescent="0.25">
      <c r="A1242" t="s">
        <v>156</v>
      </c>
      <c r="B1242" s="2">
        <v>45667</v>
      </c>
    </row>
    <row r="1243" spans="1:2" x14ac:dyDescent="0.25">
      <c r="A1243" t="s">
        <v>156</v>
      </c>
      <c r="B1243" s="2">
        <v>45688</v>
      </c>
    </row>
    <row r="1244" spans="1:2" x14ac:dyDescent="0.25">
      <c r="A1244" t="s">
        <v>156</v>
      </c>
      <c r="B1244" s="2">
        <v>45689</v>
      </c>
    </row>
    <row r="1245" spans="1:2" x14ac:dyDescent="0.25">
      <c r="A1245" t="s">
        <v>156</v>
      </c>
      <c r="B1245" s="2">
        <v>45690</v>
      </c>
    </row>
    <row r="1246" spans="1:2" x14ac:dyDescent="0.25">
      <c r="A1246" t="s">
        <v>156</v>
      </c>
      <c r="B1246" s="2">
        <v>45691</v>
      </c>
    </row>
    <row r="1247" spans="1:2" x14ac:dyDescent="0.25">
      <c r="A1247" t="s">
        <v>156</v>
      </c>
      <c r="B1247" s="2">
        <v>45723</v>
      </c>
    </row>
    <row r="1248" spans="1:2" x14ac:dyDescent="0.25">
      <c r="A1248" t="s">
        <v>156</v>
      </c>
      <c r="B1248" s="2">
        <v>45761</v>
      </c>
    </row>
    <row r="1249" spans="1:2" x14ac:dyDescent="0.25">
      <c r="A1249" t="s">
        <v>156</v>
      </c>
      <c r="B1249" s="2">
        <v>45762</v>
      </c>
    </row>
    <row r="1250" spans="1:2" x14ac:dyDescent="0.25">
      <c r="A1250" t="s">
        <v>156</v>
      </c>
      <c r="B1250" s="2">
        <v>45817</v>
      </c>
    </row>
    <row r="1251" spans="1:2" x14ac:dyDescent="0.25">
      <c r="A1251" t="s">
        <v>157</v>
      </c>
      <c r="B1251" s="2">
        <v>45691</v>
      </c>
    </row>
    <row r="1252" spans="1:2" x14ac:dyDescent="0.25">
      <c r="A1252" t="s">
        <v>157</v>
      </c>
      <c r="B1252" s="2">
        <v>45719</v>
      </c>
    </row>
    <row r="1253" spans="1:2" x14ac:dyDescent="0.25">
      <c r="A1253" t="s">
        <v>157</v>
      </c>
      <c r="B1253" s="2">
        <v>45744</v>
      </c>
    </row>
    <row r="1254" spans="1:2" x14ac:dyDescent="0.25">
      <c r="A1254" t="s">
        <v>157</v>
      </c>
      <c r="B1254" s="2">
        <v>45745</v>
      </c>
    </row>
    <row r="1255" spans="1:2" x14ac:dyDescent="0.25">
      <c r="A1255" t="s">
        <v>157</v>
      </c>
      <c r="B1255" s="2">
        <v>45746</v>
      </c>
    </row>
    <row r="1256" spans="1:2" x14ac:dyDescent="0.25">
      <c r="A1256" t="s">
        <v>157</v>
      </c>
      <c r="B1256" s="2">
        <v>45747</v>
      </c>
    </row>
    <row r="1257" spans="1:2" x14ac:dyDescent="0.25">
      <c r="A1257" t="s">
        <v>157</v>
      </c>
      <c r="B1257" s="2">
        <v>45776</v>
      </c>
    </row>
    <row r="1258" spans="1:2" x14ac:dyDescent="0.25">
      <c r="A1258" t="s">
        <v>157</v>
      </c>
      <c r="B1258" s="2">
        <v>45792</v>
      </c>
    </row>
    <row r="1259" spans="1:2" x14ac:dyDescent="0.25">
      <c r="A1259" t="s">
        <v>157</v>
      </c>
      <c r="B1259" s="2">
        <v>45799</v>
      </c>
    </row>
    <row r="1260" spans="1:2" x14ac:dyDescent="0.25">
      <c r="A1260" t="s">
        <v>157</v>
      </c>
      <c r="B1260" s="2">
        <v>45814</v>
      </c>
    </row>
    <row r="1261" spans="1:2" x14ac:dyDescent="0.25">
      <c r="A1261" t="s">
        <v>157</v>
      </c>
      <c r="B1261" s="2">
        <v>45866</v>
      </c>
    </row>
    <row r="1262" spans="1:2" x14ac:dyDescent="0.25">
      <c r="A1262" t="s">
        <v>157</v>
      </c>
      <c r="B1262" s="2">
        <v>45867</v>
      </c>
    </row>
    <row r="1263" spans="1:2" x14ac:dyDescent="0.25">
      <c r="A1263" t="s">
        <v>157</v>
      </c>
      <c r="B1263" s="2">
        <v>45868</v>
      </c>
    </row>
    <row r="1264" spans="1:2" x14ac:dyDescent="0.25">
      <c r="A1264" t="s">
        <v>157</v>
      </c>
      <c r="B1264" s="2">
        <v>45869</v>
      </c>
    </row>
    <row r="1265" spans="1:2" x14ac:dyDescent="0.25">
      <c r="A1265" t="s">
        <v>157</v>
      </c>
      <c r="B1265" s="2">
        <v>45859</v>
      </c>
    </row>
    <row r="1266" spans="1:2" x14ac:dyDescent="0.25">
      <c r="A1266" t="s">
        <v>157</v>
      </c>
      <c r="B1266" s="2">
        <v>45860</v>
      </c>
    </row>
    <row r="1267" spans="1:2" x14ac:dyDescent="0.25">
      <c r="A1267" t="s">
        <v>157</v>
      </c>
      <c r="B1267" s="2">
        <v>45861</v>
      </c>
    </row>
    <row r="1268" spans="1:2" x14ac:dyDescent="0.25">
      <c r="A1268" t="s">
        <v>157</v>
      </c>
      <c r="B1268" s="2">
        <v>45862</v>
      </c>
    </row>
    <row r="1269" spans="1:2" x14ac:dyDescent="0.25">
      <c r="A1269" t="s">
        <v>157</v>
      </c>
      <c r="B1269" s="2">
        <v>45863</v>
      </c>
    </row>
    <row r="1270" spans="1:2" x14ac:dyDescent="0.25">
      <c r="A1270" t="s">
        <v>157</v>
      </c>
      <c r="B1270" s="2">
        <v>45870</v>
      </c>
    </row>
    <row r="1271" spans="1:2" x14ac:dyDescent="0.25">
      <c r="B1271" s="2"/>
    </row>
    <row r="1272" spans="1:2" x14ac:dyDescent="0.25">
      <c r="B1272" s="2"/>
    </row>
    <row r="1273" spans="1:2" x14ac:dyDescent="0.25">
      <c r="B1273" s="2"/>
    </row>
    <row r="1274" spans="1:2" x14ac:dyDescent="0.25">
      <c r="B1274" s="2"/>
    </row>
    <row r="1275" spans="1:2" x14ac:dyDescent="0.25">
      <c r="B1275" s="2"/>
    </row>
    <row r="1276" spans="1:2" x14ac:dyDescent="0.25">
      <c r="B1276" s="2"/>
    </row>
    <row r="1277" spans="1:2" x14ac:dyDescent="0.25">
      <c r="B1277" s="2"/>
    </row>
    <row r="1278" spans="1:2" x14ac:dyDescent="0.25">
      <c r="B1278" s="2"/>
    </row>
    <row r="1279" spans="1:2" x14ac:dyDescent="0.25">
      <c r="B1279" s="2"/>
    </row>
    <row r="1280" spans="1:2" x14ac:dyDescent="0.25">
      <c r="B1280" s="2"/>
    </row>
    <row r="1281" spans="2:2" x14ac:dyDescent="0.25">
      <c r="B1281" s="2"/>
    </row>
    <row r="1282" spans="2:2" x14ac:dyDescent="0.25">
      <c r="B1282" s="2"/>
    </row>
    <row r="1283" spans="2:2" x14ac:dyDescent="0.25">
      <c r="B1283" s="2"/>
    </row>
    <row r="1284" spans="2:2" x14ac:dyDescent="0.25">
      <c r="B1284" s="2"/>
    </row>
    <row r="1285" spans="2:2" x14ac:dyDescent="0.25">
      <c r="B1285" s="2"/>
    </row>
    <row r="1286" spans="2:2" x14ac:dyDescent="0.25">
      <c r="B1286" s="2"/>
    </row>
    <row r="1287" spans="2:2" x14ac:dyDescent="0.25">
      <c r="B1287" s="2"/>
    </row>
    <row r="1288" spans="2:2" x14ac:dyDescent="0.25">
      <c r="B1288" s="2"/>
    </row>
    <row r="1289" spans="2:2" x14ac:dyDescent="0.25">
      <c r="B1289" s="2"/>
    </row>
    <row r="1290" spans="2:2" x14ac:dyDescent="0.25">
      <c r="B1290" s="2"/>
    </row>
    <row r="1291" spans="2:2" x14ac:dyDescent="0.25">
      <c r="B1291" s="2"/>
    </row>
    <row r="1292" spans="2:2" x14ac:dyDescent="0.25">
      <c r="B1292" s="2"/>
    </row>
    <row r="1293" spans="2:2" x14ac:dyDescent="0.25">
      <c r="B1293" s="2"/>
    </row>
    <row r="1294" spans="2:2" x14ac:dyDescent="0.25">
      <c r="B1294" s="2"/>
    </row>
    <row r="1295" spans="2:2" x14ac:dyDescent="0.25">
      <c r="B1295" s="2"/>
    </row>
    <row r="1296" spans="2:2" x14ac:dyDescent="0.25">
      <c r="B1296" s="2"/>
    </row>
    <row r="1297" spans="2:2" x14ac:dyDescent="0.25">
      <c r="B1297" s="2"/>
    </row>
    <row r="1298" spans="2:2" x14ac:dyDescent="0.25">
      <c r="B1298" s="2"/>
    </row>
    <row r="1299" spans="2:2" x14ac:dyDescent="0.25">
      <c r="B1299" s="2"/>
    </row>
    <row r="1300" spans="2:2" x14ac:dyDescent="0.25">
      <c r="B1300" s="2"/>
    </row>
    <row r="1301" spans="2:2" x14ac:dyDescent="0.25">
      <c r="B1301" s="2"/>
    </row>
    <row r="1302" spans="2:2" x14ac:dyDescent="0.25">
      <c r="B1302" s="2"/>
    </row>
    <row r="1303" spans="2:2" x14ac:dyDescent="0.25">
      <c r="B1303" s="2"/>
    </row>
    <row r="1304" spans="2:2" x14ac:dyDescent="0.25">
      <c r="B1304" s="2"/>
    </row>
    <row r="1305" spans="2:2" x14ac:dyDescent="0.25">
      <c r="B1305" s="2"/>
    </row>
    <row r="1306" spans="2:2" x14ac:dyDescent="0.25">
      <c r="B1306" s="2"/>
    </row>
    <row r="1307" spans="2:2" x14ac:dyDescent="0.25">
      <c r="B1307" s="2"/>
    </row>
    <row r="1308" spans="2:2" x14ac:dyDescent="0.25">
      <c r="B1308" s="2"/>
    </row>
    <row r="1309" spans="2:2" x14ac:dyDescent="0.25">
      <c r="B1309" s="2"/>
    </row>
    <row r="1310" spans="2:2" x14ac:dyDescent="0.25">
      <c r="B1310" s="2"/>
    </row>
    <row r="1311" spans="2:2" x14ac:dyDescent="0.25">
      <c r="B1311" s="2"/>
    </row>
    <row r="1312" spans="2:2" x14ac:dyDescent="0.25">
      <c r="B1312" s="2"/>
    </row>
    <row r="1313" spans="2:2" x14ac:dyDescent="0.25">
      <c r="B1313" s="2"/>
    </row>
    <row r="1314" spans="2:2" x14ac:dyDescent="0.25">
      <c r="B1314" s="2"/>
    </row>
    <row r="1315" spans="2:2" x14ac:dyDescent="0.25">
      <c r="B1315" s="2"/>
    </row>
    <row r="1316" spans="2:2" x14ac:dyDescent="0.25">
      <c r="B1316" s="2"/>
    </row>
    <row r="1317" spans="2:2" x14ac:dyDescent="0.25">
      <c r="B1317" s="2"/>
    </row>
    <row r="1318" spans="2:2" x14ac:dyDescent="0.25">
      <c r="B1318" s="2"/>
    </row>
    <row r="1319" spans="2:2" x14ac:dyDescent="0.25">
      <c r="B1319" s="2"/>
    </row>
    <row r="1320" spans="2:2" x14ac:dyDescent="0.25">
      <c r="B1320" s="2"/>
    </row>
    <row r="1321" spans="2:2" x14ac:dyDescent="0.25">
      <c r="B1321" s="2"/>
    </row>
    <row r="1322" spans="2:2" x14ac:dyDescent="0.25">
      <c r="B1322" s="2"/>
    </row>
    <row r="1323" spans="2:2" x14ac:dyDescent="0.25">
      <c r="B1323" s="2"/>
    </row>
    <row r="1324" spans="2:2" x14ac:dyDescent="0.25">
      <c r="B1324" s="2"/>
    </row>
    <row r="1325" spans="2:2" x14ac:dyDescent="0.25">
      <c r="B1325" s="2"/>
    </row>
    <row r="1326" spans="2:2" x14ac:dyDescent="0.25">
      <c r="B1326" s="2"/>
    </row>
    <row r="1327" spans="2:2" x14ac:dyDescent="0.25">
      <c r="B1327" s="2"/>
    </row>
    <row r="1328" spans="2:2" x14ac:dyDescent="0.25">
      <c r="B1328" s="2"/>
    </row>
    <row r="1329" spans="2:2" x14ac:dyDescent="0.25">
      <c r="B1329" s="2"/>
    </row>
    <row r="1330" spans="2:2" x14ac:dyDescent="0.25">
      <c r="B1330" s="2"/>
    </row>
    <row r="1331" spans="2:2" x14ac:dyDescent="0.25">
      <c r="B1331" s="2"/>
    </row>
    <row r="1332" spans="2:2" x14ac:dyDescent="0.25">
      <c r="B1332" s="2"/>
    </row>
    <row r="1333" spans="2:2" x14ac:dyDescent="0.25">
      <c r="B1333" s="2"/>
    </row>
    <row r="1334" spans="2:2" x14ac:dyDescent="0.25">
      <c r="B1334" s="2"/>
    </row>
    <row r="1335" spans="2:2" x14ac:dyDescent="0.25">
      <c r="B1335" s="2"/>
    </row>
    <row r="1336" spans="2:2" x14ac:dyDescent="0.25">
      <c r="B1336" s="2"/>
    </row>
    <row r="1337" spans="2:2" x14ac:dyDescent="0.25">
      <c r="B1337" s="2"/>
    </row>
    <row r="1338" spans="2:2" x14ac:dyDescent="0.25">
      <c r="B1338" s="2"/>
    </row>
    <row r="1339" spans="2:2" x14ac:dyDescent="0.25">
      <c r="B1339" s="2"/>
    </row>
    <row r="1340" spans="2:2" x14ac:dyDescent="0.25">
      <c r="B1340" s="2"/>
    </row>
    <row r="1341" spans="2:2" x14ac:dyDescent="0.25">
      <c r="B1341" s="2"/>
    </row>
    <row r="1342" spans="2:2" x14ac:dyDescent="0.25">
      <c r="B1342" s="2"/>
    </row>
    <row r="1343" spans="2:2" x14ac:dyDescent="0.25">
      <c r="B1343" s="2"/>
    </row>
    <row r="1344" spans="2:2" x14ac:dyDescent="0.25">
      <c r="B1344" s="2"/>
    </row>
    <row r="1345" spans="1:2" x14ac:dyDescent="0.25">
      <c r="B1345" s="2"/>
    </row>
    <row r="1346" spans="1:2" x14ac:dyDescent="0.25">
      <c r="A1346" t="s">
        <v>158</v>
      </c>
      <c r="B1346" s="2">
        <v>45670</v>
      </c>
    </row>
    <row r="1347" spans="1:2" x14ac:dyDescent="0.25">
      <c r="A1347" t="s">
        <v>158</v>
      </c>
      <c r="B1347" s="2">
        <v>45671</v>
      </c>
    </row>
    <row r="1348" spans="1:2" x14ac:dyDescent="0.25">
      <c r="A1348" t="s">
        <v>158</v>
      </c>
      <c r="B1348" s="2">
        <v>45672</v>
      </c>
    </row>
    <row r="1349" spans="1:2" x14ac:dyDescent="0.25">
      <c r="A1349" t="s">
        <v>158</v>
      </c>
      <c r="B1349" s="2">
        <v>45705</v>
      </c>
    </row>
    <row r="1350" spans="1:2" x14ac:dyDescent="0.25">
      <c r="A1350" t="s">
        <v>158</v>
      </c>
      <c r="B1350" s="2">
        <v>45706</v>
      </c>
    </row>
    <row r="1351" spans="1:2" x14ac:dyDescent="0.25">
      <c r="A1351" t="s">
        <v>158</v>
      </c>
      <c r="B1351" s="2">
        <v>45707</v>
      </c>
    </row>
    <row r="1352" spans="1:2" x14ac:dyDescent="0.25">
      <c r="A1352" t="s">
        <v>158</v>
      </c>
      <c r="B1352" s="2">
        <v>45708</v>
      </c>
    </row>
    <row r="1353" spans="1:2" x14ac:dyDescent="0.25">
      <c r="A1353" t="s">
        <v>158</v>
      </c>
      <c r="B1353" s="2">
        <v>45709</v>
      </c>
    </row>
    <row r="1354" spans="1:2" x14ac:dyDescent="0.25">
      <c r="A1354" t="s">
        <v>158</v>
      </c>
      <c r="B1354" s="2">
        <v>45769</v>
      </c>
    </row>
    <row r="1355" spans="1:2" x14ac:dyDescent="0.25">
      <c r="A1355" t="s">
        <v>158</v>
      </c>
      <c r="B1355" s="2">
        <v>45770</v>
      </c>
    </row>
    <row r="1356" spans="1:2" x14ac:dyDescent="0.25">
      <c r="A1356" t="s">
        <v>158</v>
      </c>
      <c r="B1356" s="2">
        <v>45771</v>
      </c>
    </row>
    <row r="1357" spans="1:2" x14ac:dyDescent="0.25">
      <c r="A1357" t="s">
        <v>158</v>
      </c>
      <c r="B1357" s="2">
        <v>45772</v>
      </c>
    </row>
    <row r="1358" spans="1:2" x14ac:dyDescent="0.25">
      <c r="A1358" t="s">
        <v>158</v>
      </c>
      <c r="B1358" s="2">
        <v>45807</v>
      </c>
    </row>
    <row r="1359" spans="1:2" x14ac:dyDescent="0.25">
      <c r="A1359" t="s">
        <v>158</v>
      </c>
      <c r="B1359" s="2">
        <v>45792</v>
      </c>
    </row>
    <row r="1360" spans="1:2" x14ac:dyDescent="0.25">
      <c r="A1360" t="s">
        <v>158</v>
      </c>
      <c r="B1360" s="2">
        <v>45887</v>
      </c>
    </row>
    <row r="1361" spans="1:2" x14ac:dyDescent="0.25">
      <c r="A1361" t="s">
        <v>158</v>
      </c>
      <c r="B1361" s="2">
        <v>45888</v>
      </c>
    </row>
    <row r="1362" spans="1:2" x14ac:dyDescent="0.25">
      <c r="A1362" t="s">
        <v>158</v>
      </c>
      <c r="B1362" s="2">
        <v>45889</v>
      </c>
    </row>
    <row r="1363" spans="1:2" x14ac:dyDescent="0.25">
      <c r="A1363" t="s">
        <v>158</v>
      </c>
      <c r="B1363" s="2">
        <v>45890</v>
      </c>
    </row>
    <row r="1364" spans="1:2" x14ac:dyDescent="0.25">
      <c r="A1364" t="s">
        <v>158</v>
      </c>
      <c r="B1364" s="2">
        <v>45891</v>
      </c>
    </row>
    <row r="1365" spans="1:2" x14ac:dyDescent="0.25">
      <c r="A1365" t="s">
        <v>158</v>
      </c>
      <c r="B1365" s="2">
        <v>45892</v>
      </c>
    </row>
    <row r="1366" spans="1:2" x14ac:dyDescent="0.25">
      <c r="A1366" t="s">
        <v>158</v>
      </c>
      <c r="B1366" s="2">
        <v>45893</v>
      </c>
    </row>
    <row r="1367" spans="1:2" x14ac:dyDescent="0.25">
      <c r="A1367" t="s">
        <v>158</v>
      </c>
      <c r="B1367" s="2">
        <v>45894</v>
      </c>
    </row>
    <row r="1368" spans="1:2" x14ac:dyDescent="0.25">
      <c r="A1368" t="s">
        <v>158</v>
      </c>
      <c r="B1368" s="2">
        <v>45895</v>
      </c>
    </row>
    <row r="1369" spans="1:2" x14ac:dyDescent="0.25">
      <c r="A1369" t="s">
        <v>158</v>
      </c>
      <c r="B1369" s="2">
        <v>45896</v>
      </c>
    </row>
    <row r="1370" spans="1:2" x14ac:dyDescent="0.25">
      <c r="A1370" t="s">
        <v>158</v>
      </c>
      <c r="B1370" s="2">
        <v>45897</v>
      </c>
    </row>
    <row r="1371" spans="1:2" x14ac:dyDescent="0.25">
      <c r="A1371" t="s">
        <v>158</v>
      </c>
      <c r="B1371" s="2">
        <v>45898</v>
      </c>
    </row>
    <row r="1372" spans="1:2" x14ac:dyDescent="0.25">
      <c r="A1372" t="s">
        <v>158</v>
      </c>
      <c r="B1372" s="2">
        <v>45899</v>
      </c>
    </row>
    <row r="1373" spans="1:2" x14ac:dyDescent="0.25">
      <c r="A1373" t="s">
        <v>158</v>
      </c>
      <c r="B1373" s="2">
        <v>45900</v>
      </c>
    </row>
    <row r="1374" spans="1:2" x14ac:dyDescent="0.25">
      <c r="A1374" t="s">
        <v>158</v>
      </c>
      <c r="B1374" s="2">
        <v>45901</v>
      </c>
    </row>
    <row r="1375" spans="1:2" x14ac:dyDescent="0.25">
      <c r="A1375" t="s">
        <v>158</v>
      </c>
      <c r="B1375" s="2">
        <v>45902</v>
      </c>
    </row>
    <row r="1376" spans="1:2" x14ac:dyDescent="0.25">
      <c r="A1376" t="s">
        <v>158</v>
      </c>
      <c r="B1376" s="2">
        <v>45903</v>
      </c>
    </row>
    <row r="1377" spans="1:2" x14ac:dyDescent="0.25">
      <c r="A1377" t="s">
        <v>158</v>
      </c>
      <c r="B1377" s="2">
        <v>45904</v>
      </c>
    </row>
    <row r="1378" spans="1:2" x14ac:dyDescent="0.25">
      <c r="A1378" t="s">
        <v>158</v>
      </c>
      <c r="B1378" s="2">
        <v>45905</v>
      </c>
    </row>
    <row r="1379" spans="1:2" x14ac:dyDescent="0.25">
      <c r="B1379" s="2"/>
    </row>
    <row r="1380" spans="1:2" x14ac:dyDescent="0.25">
      <c r="B1380" s="2"/>
    </row>
    <row r="1381" spans="1:2" x14ac:dyDescent="0.25">
      <c r="B1381" s="2"/>
    </row>
    <row r="1382" spans="1:2" x14ac:dyDescent="0.25">
      <c r="B1382" s="2"/>
    </row>
    <row r="1383" spans="1:2" x14ac:dyDescent="0.25">
      <c r="B1383" s="2"/>
    </row>
    <row r="1384" spans="1:2" x14ac:dyDescent="0.25">
      <c r="B1384" s="2"/>
    </row>
    <row r="1385" spans="1:2" x14ac:dyDescent="0.25">
      <c r="B1385" s="2"/>
    </row>
    <row r="1386" spans="1:2" x14ac:dyDescent="0.25">
      <c r="B1386" s="2"/>
    </row>
    <row r="1387" spans="1:2" x14ac:dyDescent="0.25">
      <c r="B1387" s="2"/>
    </row>
    <row r="1388" spans="1:2" x14ac:dyDescent="0.25">
      <c r="B1388" s="2"/>
    </row>
    <row r="1389" spans="1:2" x14ac:dyDescent="0.25">
      <c r="B1389" s="2"/>
    </row>
    <row r="1390" spans="1:2" x14ac:dyDescent="0.25">
      <c r="B1390" s="2"/>
    </row>
    <row r="1391" spans="1:2" x14ac:dyDescent="0.25">
      <c r="B1391" s="2"/>
    </row>
    <row r="1392" spans="1:2" x14ac:dyDescent="0.25">
      <c r="B1392" s="2"/>
    </row>
    <row r="1393" spans="2:2" x14ac:dyDescent="0.25">
      <c r="B1393" s="2"/>
    </row>
    <row r="1394" spans="2:2" x14ac:dyDescent="0.25">
      <c r="B1394" s="2"/>
    </row>
    <row r="1395" spans="2:2" x14ac:dyDescent="0.25">
      <c r="B1395" s="2"/>
    </row>
    <row r="1396" spans="2:2" x14ac:dyDescent="0.25">
      <c r="B1396" s="2"/>
    </row>
    <row r="1397" spans="2:2" x14ac:dyDescent="0.25">
      <c r="B1397" s="2"/>
    </row>
    <row r="1398" spans="2:2" x14ac:dyDescent="0.25">
      <c r="B1398" s="2"/>
    </row>
    <row r="1399" spans="2:2" x14ac:dyDescent="0.25">
      <c r="B1399" s="2"/>
    </row>
    <row r="1400" spans="2:2" x14ac:dyDescent="0.25">
      <c r="B1400" s="2"/>
    </row>
    <row r="1401" spans="2:2" x14ac:dyDescent="0.25">
      <c r="B1401" s="2"/>
    </row>
    <row r="1402" spans="2:2" x14ac:dyDescent="0.25">
      <c r="B1402" s="2"/>
    </row>
    <row r="1403" spans="2:2" x14ac:dyDescent="0.25">
      <c r="B1403" s="2"/>
    </row>
    <row r="1404" spans="2:2" x14ac:dyDescent="0.25">
      <c r="B1404" s="2"/>
    </row>
    <row r="1405" spans="2:2" x14ac:dyDescent="0.25">
      <c r="B1405" s="2"/>
    </row>
    <row r="1406" spans="2:2" x14ac:dyDescent="0.25">
      <c r="B1406" s="2"/>
    </row>
    <row r="1407" spans="2:2" x14ac:dyDescent="0.25">
      <c r="B1407" s="2"/>
    </row>
    <row r="1408" spans="2:2" x14ac:dyDescent="0.25">
      <c r="B1408" s="2"/>
    </row>
    <row r="1409" spans="2:2" x14ac:dyDescent="0.25">
      <c r="B1409" s="2"/>
    </row>
    <row r="1410" spans="2:2" x14ac:dyDescent="0.25">
      <c r="B1410" s="2"/>
    </row>
    <row r="1411" spans="2:2" x14ac:dyDescent="0.25">
      <c r="B1411" s="2"/>
    </row>
    <row r="1412" spans="2:2" x14ac:dyDescent="0.25">
      <c r="B1412" s="2"/>
    </row>
    <row r="1413" spans="2:2" x14ac:dyDescent="0.25">
      <c r="B1413" s="2"/>
    </row>
    <row r="1414" spans="2:2" x14ac:dyDescent="0.25">
      <c r="B1414" s="2"/>
    </row>
    <row r="1415" spans="2:2" x14ac:dyDescent="0.25">
      <c r="B1415" s="2"/>
    </row>
    <row r="1416" spans="2:2" x14ac:dyDescent="0.25">
      <c r="B1416" s="2"/>
    </row>
    <row r="1417" spans="2:2" x14ac:dyDescent="0.25">
      <c r="B1417" s="2"/>
    </row>
    <row r="1418" spans="2:2" x14ac:dyDescent="0.25">
      <c r="B1418" s="2"/>
    </row>
    <row r="1419" spans="2:2" x14ac:dyDescent="0.25">
      <c r="B1419" s="2"/>
    </row>
    <row r="1420" spans="2:2" x14ac:dyDescent="0.25">
      <c r="B1420" s="2"/>
    </row>
    <row r="1421" spans="2:2" x14ac:dyDescent="0.25">
      <c r="B1421" s="2"/>
    </row>
    <row r="1422" spans="2:2" x14ac:dyDescent="0.25">
      <c r="B1422" s="2"/>
    </row>
    <row r="1423" spans="2:2" x14ac:dyDescent="0.25">
      <c r="B1423" s="2"/>
    </row>
    <row r="1424" spans="2:2" x14ac:dyDescent="0.25">
      <c r="B1424" s="2"/>
    </row>
    <row r="1425" spans="2:2" x14ac:dyDescent="0.25">
      <c r="B1425" s="2"/>
    </row>
    <row r="1426" spans="2:2" x14ac:dyDescent="0.25">
      <c r="B1426" s="2"/>
    </row>
    <row r="1427" spans="2:2" x14ac:dyDescent="0.25">
      <c r="B1427" s="2"/>
    </row>
    <row r="1428" spans="2:2" x14ac:dyDescent="0.25">
      <c r="B1428" s="2"/>
    </row>
    <row r="1429" spans="2:2" x14ac:dyDescent="0.25">
      <c r="B1429" s="2"/>
    </row>
    <row r="1430" spans="2:2" x14ac:dyDescent="0.25">
      <c r="B1430" s="2"/>
    </row>
    <row r="1431" spans="2:2" x14ac:dyDescent="0.25">
      <c r="B1431" s="2"/>
    </row>
    <row r="1432" spans="2:2" x14ac:dyDescent="0.25">
      <c r="B1432" s="2"/>
    </row>
    <row r="1433" spans="2:2" x14ac:dyDescent="0.25">
      <c r="B1433" s="2"/>
    </row>
    <row r="1434" spans="2:2" x14ac:dyDescent="0.25">
      <c r="B1434" s="2"/>
    </row>
    <row r="1435" spans="2:2" x14ac:dyDescent="0.25">
      <c r="B1435" s="2"/>
    </row>
    <row r="1436" spans="2:2" x14ac:dyDescent="0.25">
      <c r="B1436" s="2"/>
    </row>
    <row r="1437" spans="2:2" x14ac:dyDescent="0.25">
      <c r="B1437" s="2"/>
    </row>
    <row r="1438" spans="2:2" x14ac:dyDescent="0.25">
      <c r="B1438" s="2"/>
    </row>
    <row r="1439" spans="2:2" x14ac:dyDescent="0.25">
      <c r="B1439" s="2"/>
    </row>
    <row r="1440" spans="2:2" x14ac:dyDescent="0.25">
      <c r="B1440" s="2"/>
    </row>
    <row r="1441" spans="2:2" x14ac:dyDescent="0.25">
      <c r="B1441" s="2"/>
    </row>
    <row r="1442" spans="2:2" x14ac:dyDescent="0.25">
      <c r="B1442" s="2"/>
    </row>
    <row r="1443" spans="2:2" x14ac:dyDescent="0.25">
      <c r="B1443" s="2"/>
    </row>
    <row r="1444" spans="2:2" x14ac:dyDescent="0.25">
      <c r="B1444" s="2"/>
    </row>
    <row r="1445" spans="2:2" x14ac:dyDescent="0.25">
      <c r="B1445" s="2"/>
    </row>
    <row r="1446" spans="2:2" x14ac:dyDescent="0.25">
      <c r="B1446" s="2"/>
    </row>
    <row r="1447" spans="2:2" x14ac:dyDescent="0.25">
      <c r="B1447" s="2"/>
    </row>
    <row r="1448" spans="2:2" x14ac:dyDescent="0.25">
      <c r="B1448" s="2"/>
    </row>
    <row r="1449" spans="2:2" x14ac:dyDescent="0.25">
      <c r="B1449" s="2"/>
    </row>
    <row r="1450" spans="2:2" x14ac:dyDescent="0.25">
      <c r="B1450" s="2"/>
    </row>
    <row r="1451" spans="2:2" x14ac:dyDescent="0.25">
      <c r="B1451" s="2"/>
    </row>
    <row r="1452" spans="2:2" x14ac:dyDescent="0.25">
      <c r="B1452" s="2"/>
    </row>
    <row r="1453" spans="2:2" x14ac:dyDescent="0.25">
      <c r="B1453" s="2"/>
    </row>
    <row r="1454" spans="2:2" x14ac:dyDescent="0.25">
      <c r="B1454" s="2"/>
    </row>
    <row r="1455" spans="2:2" x14ac:dyDescent="0.25">
      <c r="B1455" s="2"/>
    </row>
    <row r="1456" spans="2:2" x14ac:dyDescent="0.25">
      <c r="B1456" s="2"/>
    </row>
    <row r="1457" spans="2:2" x14ac:dyDescent="0.25">
      <c r="B1457" s="2"/>
    </row>
    <row r="1458" spans="2:2" x14ac:dyDescent="0.25">
      <c r="B1458" s="2"/>
    </row>
    <row r="1459" spans="2:2" x14ac:dyDescent="0.25">
      <c r="B1459" s="2"/>
    </row>
    <row r="1460" spans="2:2" x14ac:dyDescent="0.25">
      <c r="B1460" s="2"/>
    </row>
    <row r="1461" spans="2:2" x14ac:dyDescent="0.25">
      <c r="B1461" s="2"/>
    </row>
    <row r="1462" spans="2:2" x14ac:dyDescent="0.25">
      <c r="B1462" s="2"/>
    </row>
    <row r="1463" spans="2:2" x14ac:dyDescent="0.25">
      <c r="B1463" s="2"/>
    </row>
    <row r="1464" spans="2:2" x14ac:dyDescent="0.25">
      <c r="B1464" s="2"/>
    </row>
    <row r="1465" spans="2:2" x14ac:dyDescent="0.25">
      <c r="B1465" s="2"/>
    </row>
    <row r="1466" spans="2:2" x14ac:dyDescent="0.25">
      <c r="B1466" s="2"/>
    </row>
    <row r="1467" spans="2:2" x14ac:dyDescent="0.25">
      <c r="B1467" s="2"/>
    </row>
    <row r="1468" spans="2:2" x14ac:dyDescent="0.25">
      <c r="B1468" s="2"/>
    </row>
    <row r="1469" spans="2:2" x14ac:dyDescent="0.25">
      <c r="B1469" s="2"/>
    </row>
    <row r="1470" spans="2:2" x14ac:dyDescent="0.25">
      <c r="B1470" s="2"/>
    </row>
    <row r="1471" spans="2:2" x14ac:dyDescent="0.25">
      <c r="B1471" s="2"/>
    </row>
    <row r="1472" spans="2:2" x14ac:dyDescent="0.25">
      <c r="B1472" s="2"/>
    </row>
    <row r="1473" spans="2:2" x14ac:dyDescent="0.25">
      <c r="B1473" s="2"/>
    </row>
    <row r="1474" spans="2:2" x14ac:dyDescent="0.25">
      <c r="B1474" s="2"/>
    </row>
    <row r="1475" spans="2:2" x14ac:dyDescent="0.25">
      <c r="B1475" s="2"/>
    </row>
    <row r="1476" spans="2:2" x14ac:dyDescent="0.25">
      <c r="B1476" s="2"/>
    </row>
    <row r="1477" spans="2:2" x14ac:dyDescent="0.25">
      <c r="B1477" s="2"/>
    </row>
    <row r="1478" spans="2:2" x14ac:dyDescent="0.25">
      <c r="B1478" s="2"/>
    </row>
    <row r="1479" spans="2:2" x14ac:dyDescent="0.25">
      <c r="B1479" s="2"/>
    </row>
    <row r="1480" spans="2:2" x14ac:dyDescent="0.25">
      <c r="B1480" s="2"/>
    </row>
    <row r="1481" spans="2:2" x14ac:dyDescent="0.25">
      <c r="B1481" s="2"/>
    </row>
    <row r="1482" spans="2:2" x14ac:dyDescent="0.25">
      <c r="B1482" s="2"/>
    </row>
    <row r="1483" spans="2:2" x14ac:dyDescent="0.25">
      <c r="B1483" s="2"/>
    </row>
    <row r="1484" spans="2:2" x14ac:dyDescent="0.25">
      <c r="B1484" s="2"/>
    </row>
    <row r="1485" spans="2:2" x14ac:dyDescent="0.25">
      <c r="B1485" s="2"/>
    </row>
    <row r="1486" spans="2:2" x14ac:dyDescent="0.25">
      <c r="B1486" s="2"/>
    </row>
    <row r="1487" spans="2:2" x14ac:dyDescent="0.25">
      <c r="B1487" s="2"/>
    </row>
    <row r="1488" spans="2:2" x14ac:dyDescent="0.25">
      <c r="B1488" s="2"/>
    </row>
    <row r="1489" spans="2:2" x14ac:dyDescent="0.25">
      <c r="B1489" s="2"/>
    </row>
    <row r="1490" spans="2:2" x14ac:dyDescent="0.25">
      <c r="B1490" s="2"/>
    </row>
    <row r="1491" spans="2:2" x14ac:dyDescent="0.25">
      <c r="B1491" s="2"/>
    </row>
    <row r="1492" spans="2:2" x14ac:dyDescent="0.25">
      <c r="B1492" s="2"/>
    </row>
    <row r="1493" spans="2:2" x14ac:dyDescent="0.25">
      <c r="B1493" s="2"/>
    </row>
    <row r="1494" spans="2:2" x14ac:dyDescent="0.25">
      <c r="B1494" s="2"/>
    </row>
    <row r="1495" spans="2:2" x14ac:dyDescent="0.25">
      <c r="B1495" s="2"/>
    </row>
    <row r="1496" spans="2:2" x14ac:dyDescent="0.25">
      <c r="B1496" s="2"/>
    </row>
    <row r="1497" spans="2:2" x14ac:dyDescent="0.25">
      <c r="B1497" s="2"/>
    </row>
    <row r="1498" spans="2:2" x14ac:dyDescent="0.25">
      <c r="B1498" s="2"/>
    </row>
    <row r="1499" spans="2:2" x14ac:dyDescent="0.25">
      <c r="B1499" s="2"/>
    </row>
    <row r="1500" spans="2:2" x14ac:dyDescent="0.25">
      <c r="B1500" s="2"/>
    </row>
    <row r="1501" spans="2:2" x14ac:dyDescent="0.25">
      <c r="B1501" s="2"/>
    </row>
    <row r="1502" spans="2:2" x14ac:dyDescent="0.25">
      <c r="B1502" s="2"/>
    </row>
    <row r="1503" spans="2:2" x14ac:dyDescent="0.25">
      <c r="B1503" s="2"/>
    </row>
    <row r="1504" spans="2:2" x14ac:dyDescent="0.25">
      <c r="B1504" s="2"/>
    </row>
    <row r="1505" spans="2:2" x14ac:dyDescent="0.25">
      <c r="B1505" s="2"/>
    </row>
    <row r="1506" spans="2:2" x14ac:dyDescent="0.25">
      <c r="B1506" s="2"/>
    </row>
    <row r="1507" spans="2:2" x14ac:dyDescent="0.25">
      <c r="B1507" s="2"/>
    </row>
    <row r="1508" spans="2:2" x14ac:dyDescent="0.25">
      <c r="B1508" s="2"/>
    </row>
    <row r="1509" spans="2:2" x14ac:dyDescent="0.25">
      <c r="B1509" s="2"/>
    </row>
    <row r="1510" spans="2:2" x14ac:dyDescent="0.25">
      <c r="B1510" s="2"/>
    </row>
    <row r="1511" spans="2:2" x14ac:dyDescent="0.25">
      <c r="B1511" s="2"/>
    </row>
    <row r="1512" spans="2:2" x14ac:dyDescent="0.25">
      <c r="B1512" s="2"/>
    </row>
    <row r="1513" spans="2:2" x14ac:dyDescent="0.25">
      <c r="B1513" s="2"/>
    </row>
    <row r="1514" spans="2:2" x14ac:dyDescent="0.25">
      <c r="B1514" s="2"/>
    </row>
    <row r="1515" spans="2:2" x14ac:dyDescent="0.25">
      <c r="B1515" s="2"/>
    </row>
    <row r="1516" spans="2:2" x14ac:dyDescent="0.25">
      <c r="B1516" s="2"/>
    </row>
    <row r="1517" spans="2:2" x14ac:dyDescent="0.25">
      <c r="B1517" s="2"/>
    </row>
    <row r="1518" spans="2:2" x14ac:dyDescent="0.25">
      <c r="B1518" s="2"/>
    </row>
    <row r="1519" spans="2:2" x14ac:dyDescent="0.25">
      <c r="B1519" s="2"/>
    </row>
    <row r="1520" spans="2:2" x14ac:dyDescent="0.25">
      <c r="B1520" s="2"/>
    </row>
    <row r="1521" spans="2:2" x14ac:dyDescent="0.25">
      <c r="B1521" s="2"/>
    </row>
    <row r="1522" spans="2:2" x14ac:dyDescent="0.25">
      <c r="B1522" s="2"/>
    </row>
    <row r="1523" spans="2:2" x14ac:dyDescent="0.25">
      <c r="B1523" s="2"/>
    </row>
    <row r="1524" spans="2:2" x14ac:dyDescent="0.25">
      <c r="B1524" s="2"/>
    </row>
    <row r="1525" spans="2:2" x14ac:dyDescent="0.25">
      <c r="B1525" s="2"/>
    </row>
    <row r="1526" spans="2:2" x14ac:dyDescent="0.25">
      <c r="B1526" s="2"/>
    </row>
    <row r="1527" spans="2:2" x14ac:dyDescent="0.25">
      <c r="B1527" s="2"/>
    </row>
    <row r="1528" spans="2:2" x14ac:dyDescent="0.25">
      <c r="B1528" s="2"/>
    </row>
    <row r="1529" spans="2:2" x14ac:dyDescent="0.25">
      <c r="B1529" s="2"/>
    </row>
    <row r="1530" spans="2:2" x14ac:dyDescent="0.25">
      <c r="B1530" s="2"/>
    </row>
    <row r="1531" spans="2:2" x14ac:dyDescent="0.25">
      <c r="B1531" s="2"/>
    </row>
    <row r="1532" spans="2:2" x14ac:dyDescent="0.25">
      <c r="B1532" s="2"/>
    </row>
    <row r="1533" spans="2:2" x14ac:dyDescent="0.25">
      <c r="B1533" s="2"/>
    </row>
    <row r="1534" spans="2:2" x14ac:dyDescent="0.25">
      <c r="B1534" s="2"/>
    </row>
    <row r="1535" spans="2:2" x14ac:dyDescent="0.25">
      <c r="B1535" s="2"/>
    </row>
    <row r="1536" spans="2:2" x14ac:dyDescent="0.25">
      <c r="B1536" s="2"/>
    </row>
    <row r="1537" spans="2:2" x14ac:dyDescent="0.25">
      <c r="B1537" s="2"/>
    </row>
    <row r="1538" spans="2:2" x14ac:dyDescent="0.25">
      <c r="B1538" s="2"/>
    </row>
    <row r="1539" spans="2:2" x14ac:dyDescent="0.25">
      <c r="B1539" s="2"/>
    </row>
    <row r="1540" spans="2:2" x14ac:dyDescent="0.25">
      <c r="B1540" s="2"/>
    </row>
    <row r="1541" spans="2:2" x14ac:dyDescent="0.25">
      <c r="B1541" s="2"/>
    </row>
    <row r="1542" spans="2:2" x14ac:dyDescent="0.25">
      <c r="B1542" s="2"/>
    </row>
    <row r="1543" spans="2:2" x14ac:dyDescent="0.25">
      <c r="B1543" s="2"/>
    </row>
    <row r="1544" spans="2:2" x14ac:dyDescent="0.25">
      <c r="B1544" s="2"/>
    </row>
    <row r="1545" spans="2:2" x14ac:dyDescent="0.25">
      <c r="B1545" s="2"/>
    </row>
    <row r="1546" spans="2:2" x14ac:dyDescent="0.25">
      <c r="B1546" s="2"/>
    </row>
    <row r="1547" spans="2:2" x14ac:dyDescent="0.25">
      <c r="B1547" s="2"/>
    </row>
    <row r="1548" spans="2:2" x14ac:dyDescent="0.25">
      <c r="B1548" s="2"/>
    </row>
    <row r="1549" spans="2:2" x14ac:dyDescent="0.25">
      <c r="B1549" s="2"/>
    </row>
    <row r="1550" spans="2:2" x14ac:dyDescent="0.25">
      <c r="B1550" s="2"/>
    </row>
    <row r="1551" spans="2:2" x14ac:dyDescent="0.25">
      <c r="B1551" s="2"/>
    </row>
    <row r="1552" spans="2:2" x14ac:dyDescent="0.25">
      <c r="B1552" s="2"/>
    </row>
    <row r="1553" spans="2:2" x14ac:dyDescent="0.25">
      <c r="B1553" s="2"/>
    </row>
    <row r="1554" spans="2:2" x14ac:dyDescent="0.25">
      <c r="B1554" s="2"/>
    </row>
    <row r="1555" spans="2:2" x14ac:dyDescent="0.25">
      <c r="B1555" s="2"/>
    </row>
    <row r="1556" spans="2:2" x14ac:dyDescent="0.25">
      <c r="B1556" s="2"/>
    </row>
    <row r="1557" spans="2:2" x14ac:dyDescent="0.25">
      <c r="B1557" s="2"/>
    </row>
    <row r="1558" spans="2:2" x14ac:dyDescent="0.25">
      <c r="B1558" s="2"/>
    </row>
    <row r="1559" spans="2:2" x14ac:dyDescent="0.25">
      <c r="B1559" s="2"/>
    </row>
    <row r="1560" spans="2:2" x14ac:dyDescent="0.25">
      <c r="B1560" s="2"/>
    </row>
    <row r="1561" spans="2:2" x14ac:dyDescent="0.25">
      <c r="B1561" s="2"/>
    </row>
    <row r="1562" spans="2:2" x14ac:dyDescent="0.25">
      <c r="B1562" s="2"/>
    </row>
    <row r="1563" spans="2:2" x14ac:dyDescent="0.25">
      <c r="B1563" s="2"/>
    </row>
    <row r="1564" spans="2:2" x14ac:dyDescent="0.25">
      <c r="B1564" s="2"/>
    </row>
    <row r="1565" spans="2:2" x14ac:dyDescent="0.25">
      <c r="B1565" s="2"/>
    </row>
    <row r="1566" spans="2:2" x14ac:dyDescent="0.25">
      <c r="B1566" s="2"/>
    </row>
    <row r="1567" spans="2:2" x14ac:dyDescent="0.25">
      <c r="B1567" s="2"/>
    </row>
    <row r="1568" spans="2:2" x14ac:dyDescent="0.25">
      <c r="B1568" s="2"/>
    </row>
    <row r="1569" spans="2:2" x14ac:dyDescent="0.25">
      <c r="B1569" s="2"/>
    </row>
    <row r="1570" spans="2:2" x14ac:dyDescent="0.25">
      <c r="B1570" s="2"/>
    </row>
    <row r="1571" spans="2:2" x14ac:dyDescent="0.25">
      <c r="B1571" s="2"/>
    </row>
    <row r="1572" spans="2:2" x14ac:dyDescent="0.25">
      <c r="B1572" s="2"/>
    </row>
    <row r="1573" spans="2:2" x14ac:dyDescent="0.25">
      <c r="B1573" s="2"/>
    </row>
    <row r="1574" spans="2:2" x14ac:dyDescent="0.25">
      <c r="B1574" s="2"/>
    </row>
    <row r="1575" spans="2:2" x14ac:dyDescent="0.25">
      <c r="B1575" s="2"/>
    </row>
    <row r="1576" spans="2:2" x14ac:dyDescent="0.25">
      <c r="B1576" s="2"/>
    </row>
    <row r="1577" spans="2:2" x14ac:dyDescent="0.25">
      <c r="B1577" s="2"/>
    </row>
    <row r="1578" spans="2:2" x14ac:dyDescent="0.25">
      <c r="B1578" s="2"/>
    </row>
    <row r="1579" spans="2:2" x14ac:dyDescent="0.25">
      <c r="B1579" s="2"/>
    </row>
    <row r="1580" spans="2:2" x14ac:dyDescent="0.25">
      <c r="B1580" s="2"/>
    </row>
    <row r="1581" spans="2:2" x14ac:dyDescent="0.25">
      <c r="B1581" s="2"/>
    </row>
    <row r="1582" spans="2:2" x14ac:dyDescent="0.25">
      <c r="B1582" s="2"/>
    </row>
    <row r="1583" spans="2:2" x14ac:dyDescent="0.25">
      <c r="B1583" s="2"/>
    </row>
    <row r="1584" spans="2:2" x14ac:dyDescent="0.25">
      <c r="B1584" s="2"/>
    </row>
    <row r="1585" spans="2:2" x14ac:dyDescent="0.25">
      <c r="B1585" s="2"/>
    </row>
    <row r="1586" spans="2:2" x14ac:dyDescent="0.25">
      <c r="B1586" s="2"/>
    </row>
    <row r="1587" spans="2:2" x14ac:dyDescent="0.25">
      <c r="B1587" s="2"/>
    </row>
    <row r="1588" spans="2:2" x14ac:dyDescent="0.25">
      <c r="B1588" s="2"/>
    </row>
    <row r="1589" spans="2:2" x14ac:dyDescent="0.25">
      <c r="B1589" s="2"/>
    </row>
    <row r="1590" spans="2:2" x14ac:dyDescent="0.25">
      <c r="B1590" s="2"/>
    </row>
    <row r="1591" spans="2:2" x14ac:dyDescent="0.25">
      <c r="B1591" s="2"/>
    </row>
    <row r="1592" spans="2:2" x14ac:dyDescent="0.25">
      <c r="B1592" s="2"/>
    </row>
    <row r="1593" spans="2:2" x14ac:dyDescent="0.25">
      <c r="B1593" s="2"/>
    </row>
    <row r="1594" spans="2:2" x14ac:dyDescent="0.25">
      <c r="B1594" s="2"/>
    </row>
    <row r="1595" spans="2:2" x14ac:dyDescent="0.25">
      <c r="B1595" s="2"/>
    </row>
    <row r="1596" spans="2:2" x14ac:dyDescent="0.25">
      <c r="B1596" s="2"/>
    </row>
    <row r="1597" spans="2:2" x14ac:dyDescent="0.25">
      <c r="B1597" s="2"/>
    </row>
    <row r="1598" spans="2:2" x14ac:dyDescent="0.25">
      <c r="B1598" s="2"/>
    </row>
    <row r="1599" spans="2:2" x14ac:dyDescent="0.25">
      <c r="B1599" s="2"/>
    </row>
    <row r="1600" spans="2:2" x14ac:dyDescent="0.25">
      <c r="B1600" s="2"/>
    </row>
    <row r="1601" spans="2:2" x14ac:dyDescent="0.25">
      <c r="B1601" s="2"/>
    </row>
    <row r="1602" spans="2:2" x14ac:dyDescent="0.25">
      <c r="B1602" s="2"/>
    </row>
    <row r="1603" spans="2:2" x14ac:dyDescent="0.25">
      <c r="B1603" s="2"/>
    </row>
    <row r="1604" spans="2:2" x14ac:dyDescent="0.25">
      <c r="B1604" s="2"/>
    </row>
    <row r="1605" spans="2:2" x14ac:dyDescent="0.25">
      <c r="B1605" s="2"/>
    </row>
    <row r="1606" spans="2:2" x14ac:dyDescent="0.25">
      <c r="B1606" s="2"/>
    </row>
    <row r="1607" spans="2:2" x14ac:dyDescent="0.25">
      <c r="B1607" s="2"/>
    </row>
    <row r="1608" spans="2:2" x14ac:dyDescent="0.25">
      <c r="B1608" s="2"/>
    </row>
    <row r="1609" spans="2:2" x14ac:dyDescent="0.25">
      <c r="B1609" s="2"/>
    </row>
    <row r="1610" spans="2:2" x14ac:dyDescent="0.25">
      <c r="B1610" s="2"/>
    </row>
    <row r="1611" spans="2:2" x14ac:dyDescent="0.25">
      <c r="B1611" s="2"/>
    </row>
    <row r="1612" spans="2:2" x14ac:dyDescent="0.25">
      <c r="B1612" s="2"/>
    </row>
    <row r="1613" spans="2:2" x14ac:dyDescent="0.25">
      <c r="B1613" s="2"/>
    </row>
    <row r="1614" spans="2:2" x14ac:dyDescent="0.25">
      <c r="B1614" s="2"/>
    </row>
    <row r="1615" spans="2:2" x14ac:dyDescent="0.25">
      <c r="B1615" s="2"/>
    </row>
    <row r="1616" spans="2:2" x14ac:dyDescent="0.25">
      <c r="B1616" s="2"/>
    </row>
    <row r="1617" spans="2:2" x14ac:dyDescent="0.25">
      <c r="B1617" s="2"/>
    </row>
    <row r="1618" spans="2:2" x14ac:dyDescent="0.25">
      <c r="B1618" s="2"/>
    </row>
    <row r="1619" spans="2:2" x14ac:dyDescent="0.25">
      <c r="B1619" s="2"/>
    </row>
    <row r="1620" spans="2:2" x14ac:dyDescent="0.25">
      <c r="B1620" s="2"/>
    </row>
    <row r="1621" spans="2:2" x14ac:dyDescent="0.25">
      <c r="B1621" s="2"/>
    </row>
    <row r="1622" spans="2:2" x14ac:dyDescent="0.25">
      <c r="B1622" s="2"/>
    </row>
    <row r="1623" spans="2:2" x14ac:dyDescent="0.25">
      <c r="B1623" s="2"/>
    </row>
    <row r="1624" spans="2:2" x14ac:dyDescent="0.25">
      <c r="B1624" s="2"/>
    </row>
    <row r="1625" spans="2:2" x14ac:dyDescent="0.25">
      <c r="B1625" s="2"/>
    </row>
    <row r="1626" spans="2:2" x14ac:dyDescent="0.25">
      <c r="B1626" s="2"/>
    </row>
    <row r="1627" spans="2:2" x14ac:dyDescent="0.25">
      <c r="B1627" s="2"/>
    </row>
    <row r="1628" spans="2:2" x14ac:dyDescent="0.25">
      <c r="B1628" s="2"/>
    </row>
    <row r="1629" spans="2:2" x14ac:dyDescent="0.25">
      <c r="B1629" s="2"/>
    </row>
    <row r="1630" spans="2:2" x14ac:dyDescent="0.25">
      <c r="B1630" s="2"/>
    </row>
    <row r="1631" spans="2:2" x14ac:dyDescent="0.25">
      <c r="B1631" s="2"/>
    </row>
    <row r="1632" spans="2:2" x14ac:dyDescent="0.25">
      <c r="B1632" s="2"/>
    </row>
    <row r="1633" spans="2:2" x14ac:dyDescent="0.25">
      <c r="B1633" s="2"/>
    </row>
    <row r="1634" spans="2:2" x14ac:dyDescent="0.25">
      <c r="B1634" s="2"/>
    </row>
    <row r="1635" spans="2:2" x14ac:dyDescent="0.25">
      <c r="B1635" s="2"/>
    </row>
    <row r="1636" spans="2:2" x14ac:dyDescent="0.25">
      <c r="B1636" s="2"/>
    </row>
    <row r="1637" spans="2:2" x14ac:dyDescent="0.25">
      <c r="B1637" s="2"/>
    </row>
    <row r="1638" spans="2:2" x14ac:dyDescent="0.25">
      <c r="B1638" s="2"/>
    </row>
    <row r="1639" spans="2:2" x14ac:dyDescent="0.25">
      <c r="B1639" s="2"/>
    </row>
    <row r="1640" spans="2:2" x14ac:dyDescent="0.25">
      <c r="B1640" s="2"/>
    </row>
    <row r="1641" spans="2:2" x14ac:dyDescent="0.25">
      <c r="B1641" s="2"/>
    </row>
    <row r="1642" spans="2:2" x14ac:dyDescent="0.25">
      <c r="B1642" s="2"/>
    </row>
    <row r="1643" spans="2:2" x14ac:dyDescent="0.25">
      <c r="B1643" s="2"/>
    </row>
    <row r="1644" spans="2:2" x14ac:dyDescent="0.25">
      <c r="B1644" s="2"/>
    </row>
    <row r="1645" spans="2:2" x14ac:dyDescent="0.25">
      <c r="B1645" s="2"/>
    </row>
    <row r="1646" spans="2:2" x14ac:dyDescent="0.25">
      <c r="B1646" s="2"/>
    </row>
    <row r="1647" spans="2:2" x14ac:dyDescent="0.25">
      <c r="B1647" s="2"/>
    </row>
    <row r="1648" spans="2:2" x14ac:dyDescent="0.25">
      <c r="B1648" s="2"/>
    </row>
    <row r="1649" spans="2:2" x14ac:dyDescent="0.25">
      <c r="B1649" s="2"/>
    </row>
    <row r="1650" spans="2:2" x14ac:dyDescent="0.25">
      <c r="B1650" s="2"/>
    </row>
    <row r="1651" spans="2:2" x14ac:dyDescent="0.25">
      <c r="B1651" s="2"/>
    </row>
    <row r="1652" spans="2:2" x14ac:dyDescent="0.25">
      <c r="B1652" s="2"/>
    </row>
    <row r="1653" spans="2:2" x14ac:dyDescent="0.25">
      <c r="B1653" s="2"/>
    </row>
    <row r="1654" spans="2:2" x14ac:dyDescent="0.25">
      <c r="B1654" s="2"/>
    </row>
    <row r="1655" spans="2:2" x14ac:dyDescent="0.25">
      <c r="B1655" s="2"/>
    </row>
    <row r="1656" spans="2:2" x14ac:dyDescent="0.25">
      <c r="B1656" s="2"/>
    </row>
    <row r="1657" spans="2:2" x14ac:dyDescent="0.25">
      <c r="B1657" s="2"/>
    </row>
    <row r="1658" spans="2:2" x14ac:dyDescent="0.25">
      <c r="B1658" s="2"/>
    </row>
    <row r="1659" spans="2:2" x14ac:dyDescent="0.25">
      <c r="B1659" s="2"/>
    </row>
    <row r="1660" spans="2:2" x14ac:dyDescent="0.25">
      <c r="B1660" s="2"/>
    </row>
    <row r="1661" spans="2:2" x14ac:dyDescent="0.25">
      <c r="B1661" s="2"/>
    </row>
    <row r="1662" spans="2:2" x14ac:dyDescent="0.25">
      <c r="B1662" s="2"/>
    </row>
    <row r="1663" spans="2:2" x14ac:dyDescent="0.25">
      <c r="B1663" s="2"/>
    </row>
    <row r="1664" spans="2:2" x14ac:dyDescent="0.25">
      <c r="B1664" s="2"/>
    </row>
    <row r="1665" spans="2:2" x14ac:dyDescent="0.25">
      <c r="B1665" s="2"/>
    </row>
    <row r="1666" spans="2:2" x14ac:dyDescent="0.25">
      <c r="B1666" s="2"/>
    </row>
    <row r="1667" spans="2:2" x14ac:dyDescent="0.25">
      <c r="B1667" s="2"/>
    </row>
    <row r="1668" spans="2:2" x14ac:dyDescent="0.25">
      <c r="B1668" s="2"/>
    </row>
    <row r="1669" spans="2:2" x14ac:dyDescent="0.25">
      <c r="B1669" s="2"/>
    </row>
    <row r="1670" spans="2:2" x14ac:dyDescent="0.25">
      <c r="B1670" s="2"/>
    </row>
    <row r="1671" spans="2:2" x14ac:dyDescent="0.25">
      <c r="B1671" s="2"/>
    </row>
    <row r="1672" spans="2:2" x14ac:dyDescent="0.25">
      <c r="B1672" s="2"/>
    </row>
    <row r="1673" spans="2:2" x14ac:dyDescent="0.25">
      <c r="B1673" s="2"/>
    </row>
    <row r="1674" spans="2:2" x14ac:dyDescent="0.25">
      <c r="B1674" s="2"/>
    </row>
    <row r="1675" spans="2:2" x14ac:dyDescent="0.25">
      <c r="B1675" s="2"/>
    </row>
    <row r="1676" spans="2:2" x14ac:dyDescent="0.25">
      <c r="B1676" s="2"/>
    </row>
    <row r="1677" spans="2:2" x14ac:dyDescent="0.25">
      <c r="B1677" s="2"/>
    </row>
    <row r="1678" spans="2:2" x14ac:dyDescent="0.25">
      <c r="B1678" s="2"/>
    </row>
    <row r="1679" spans="2:2" x14ac:dyDescent="0.25">
      <c r="B1679" s="2"/>
    </row>
    <row r="1680" spans="2:2" x14ac:dyDescent="0.25">
      <c r="B1680" s="2"/>
    </row>
    <row r="1681" spans="2:2" x14ac:dyDescent="0.25">
      <c r="B1681" s="2"/>
    </row>
    <row r="1682" spans="2:2" x14ac:dyDescent="0.25">
      <c r="B1682" s="2"/>
    </row>
    <row r="1683" spans="2:2" x14ac:dyDescent="0.25">
      <c r="B1683" s="2"/>
    </row>
    <row r="1684" spans="2:2" x14ac:dyDescent="0.25">
      <c r="B1684" s="2"/>
    </row>
    <row r="1685" spans="2:2" x14ac:dyDescent="0.25">
      <c r="B1685" s="2"/>
    </row>
    <row r="1686" spans="2:2" x14ac:dyDescent="0.25">
      <c r="B1686" s="2"/>
    </row>
    <row r="1687" spans="2:2" x14ac:dyDescent="0.25">
      <c r="B1687" s="2"/>
    </row>
    <row r="1688" spans="2:2" x14ac:dyDescent="0.25">
      <c r="B1688" s="2"/>
    </row>
    <row r="1689" spans="2:2" x14ac:dyDescent="0.25">
      <c r="B1689" s="2"/>
    </row>
    <row r="1690" spans="2:2" x14ac:dyDescent="0.25">
      <c r="B1690" s="2"/>
    </row>
    <row r="1691" spans="2:2" x14ac:dyDescent="0.25">
      <c r="B1691" s="2"/>
    </row>
    <row r="1692" spans="2:2" x14ac:dyDescent="0.25">
      <c r="B1692" s="2"/>
    </row>
    <row r="1693" spans="2:2" x14ac:dyDescent="0.25">
      <c r="B1693" s="2"/>
    </row>
    <row r="1694" spans="2:2" x14ac:dyDescent="0.25">
      <c r="B1694" s="2"/>
    </row>
    <row r="1695" spans="2:2" x14ac:dyDescent="0.25">
      <c r="B1695" s="2"/>
    </row>
    <row r="1696" spans="2:2" x14ac:dyDescent="0.25">
      <c r="B1696" s="2"/>
    </row>
    <row r="1697" spans="2:2" x14ac:dyDescent="0.25">
      <c r="B1697" s="2"/>
    </row>
    <row r="1698" spans="2:2" x14ac:dyDescent="0.25">
      <c r="B1698" s="2"/>
    </row>
    <row r="1699" spans="2:2" x14ac:dyDescent="0.25">
      <c r="B1699" s="2"/>
    </row>
    <row r="1700" spans="2:2" x14ac:dyDescent="0.25">
      <c r="B1700" s="2"/>
    </row>
    <row r="1701" spans="2:2" x14ac:dyDescent="0.25">
      <c r="B1701" s="2"/>
    </row>
    <row r="1702" spans="2:2" x14ac:dyDescent="0.25">
      <c r="B1702" s="2"/>
    </row>
    <row r="1703" spans="2:2" x14ac:dyDescent="0.25">
      <c r="B1703" s="2"/>
    </row>
    <row r="1704" spans="2:2" x14ac:dyDescent="0.25">
      <c r="B1704" s="2"/>
    </row>
    <row r="1705" spans="2:2" x14ac:dyDescent="0.25">
      <c r="B1705" s="2"/>
    </row>
    <row r="1706" spans="2:2" x14ac:dyDescent="0.25">
      <c r="B1706" s="2"/>
    </row>
    <row r="1707" spans="2:2" x14ac:dyDescent="0.25">
      <c r="B1707" s="2"/>
    </row>
    <row r="1708" spans="2:2" x14ac:dyDescent="0.25">
      <c r="B1708" s="2"/>
    </row>
    <row r="1709" spans="2:2" x14ac:dyDescent="0.25">
      <c r="B1709" s="2"/>
    </row>
    <row r="1710" spans="2:2" x14ac:dyDescent="0.25">
      <c r="B1710" s="2"/>
    </row>
    <row r="1711" spans="2:2" x14ac:dyDescent="0.25">
      <c r="B1711" s="2"/>
    </row>
    <row r="1712" spans="2:2" x14ac:dyDescent="0.25">
      <c r="B1712" s="2"/>
    </row>
    <row r="1713" spans="2:2" x14ac:dyDescent="0.25">
      <c r="B1713" s="2"/>
    </row>
    <row r="1714" spans="2:2" x14ac:dyDescent="0.25">
      <c r="B1714" s="2"/>
    </row>
    <row r="1715" spans="2:2" x14ac:dyDescent="0.25">
      <c r="B1715" s="2"/>
    </row>
    <row r="1716" spans="2:2" x14ac:dyDescent="0.25">
      <c r="B1716" s="2"/>
    </row>
    <row r="1717" spans="2:2" x14ac:dyDescent="0.25">
      <c r="B1717" s="2"/>
    </row>
    <row r="1718" spans="2:2" x14ac:dyDescent="0.25">
      <c r="B1718" s="2"/>
    </row>
    <row r="1719" spans="2:2" x14ac:dyDescent="0.25">
      <c r="B1719" s="2"/>
    </row>
    <row r="1720" spans="2:2" x14ac:dyDescent="0.25">
      <c r="B1720" s="2"/>
    </row>
    <row r="1721" spans="2:2" x14ac:dyDescent="0.25">
      <c r="B1721" s="2"/>
    </row>
    <row r="1722" spans="2:2" x14ac:dyDescent="0.25">
      <c r="B1722" s="2"/>
    </row>
    <row r="1723" spans="2:2" x14ac:dyDescent="0.25">
      <c r="B1723" s="2"/>
    </row>
    <row r="1724" spans="2:2" x14ac:dyDescent="0.25">
      <c r="B1724" s="2"/>
    </row>
    <row r="1725" spans="2:2" x14ac:dyDescent="0.25">
      <c r="B1725" s="2"/>
    </row>
    <row r="1726" spans="2:2" x14ac:dyDescent="0.25">
      <c r="B1726" s="2"/>
    </row>
    <row r="1727" spans="2:2" x14ac:dyDescent="0.25">
      <c r="B1727" s="2"/>
    </row>
    <row r="1728" spans="2:2" x14ac:dyDescent="0.25">
      <c r="B1728" s="2"/>
    </row>
    <row r="1729" spans="2:2" x14ac:dyDescent="0.25">
      <c r="B1729" s="2"/>
    </row>
    <row r="1730" spans="2:2" x14ac:dyDescent="0.25">
      <c r="B1730" s="2"/>
    </row>
    <row r="1731" spans="2:2" x14ac:dyDescent="0.25">
      <c r="B1731" s="2"/>
    </row>
    <row r="1732" spans="2:2" x14ac:dyDescent="0.25">
      <c r="B1732" s="2"/>
    </row>
    <row r="1733" spans="2:2" x14ac:dyDescent="0.25">
      <c r="B1733" s="2"/>
    </row>
    <row r="1734" spans="2:2" x14ac:dyDescent="0.25">
      <c r="B1734" s="2"/>
    </row>
    <row r="1735" spans="2:2" x14ac:dyDescent="0.25">
      <c r="B1735" s="2"/>
    </row>
    <row r="1736" spans="2:2" x14ac:dyDescent="0.25">
      <c r="B1736" s="2"/>
    </row>
    <row r="1737" spans="2:2" x14ac:dyDescent="0.25">
      <c r="B1737" s="2"/>
    </row>
    <row r="1738" spans="2:2" x14ac:dyDescent="0.25">
      <c r="B1738" s="2"/>
    </row>
    <row r="1739" spans="2:2" x14ac:dyDescent="0.25">
      <c r="B1739" s="2"/>
    </row>
    <row r="1740" spans="2:2" x14ac:dyDescent="0.25">
      <c r="B1740" s="2"/>
    </row>
    <row r="1741" spans="2:2" x14ac:dyDescent="0.25">
      <c r="B1741" s="2"/>
    </row>
    <row r="1742" spans="2:2" x14ac:dyDescent="0.25">
      <c r="B1742" s="2"/>
    </row>
    <row r="1743" spans="2:2" x14ac:dyDescent="0.25">
      <c r="B1743" s="2"/>
    </row>
    <row r="1744" spans="2:2" x14ac:dyDescent="0.25">
      <c r="B1744" s="2"/>
    </row>
    <row r="1745" spans="2:2" x14ac:dyDescent="0.25">
      <c r="B1745" s="2"/>
    </row>
    <row r="1746" spans="2:2" x14ac:dyDescent="0.25">
      <c r="B1746" s="2"/>
    </row>
    <row r="1747" spans="2:2" x14ac:dyDescent="0.25">
      <c r="B1747" s="2"/>
    </row>
    <row r="1748" spans="2:2" x14ac:dyDescent="0.25">
      <c r="B1748" s="2"/>
    </row>
    <row r="1749" spans="2:2" x14ac:dyDescent="0.25">
      <c r="B1749" s="2"/>
    </row>
    <row r="1750" spans="2:2" x14ac:dyDescent="0.25">
      <c r="B1750" s="2"/>
    </row>
    <row r="1751" spans="2:2" x14ac:dyDescent="0.25">
      <c r="B1751" s="2"/>
    </row>
    <row r="1752" spans="2:2" x14ac:dyDescent="0.25">
      <c r="B1752" s="2"/>
    </row>
    <row r="1753" spans="2:2" x14ac:dyDescent="0.25">
      <c r="B1753" s="2"/>
    </row>
    <row r="1754" spans="2:2" x14ac:dyDescent="0.25">
      <c r="B1754" s="2"/>
    </row>
    <row r="1755" spans="2:2" x14ac:dyDescent="0.25">
      <c r="B1755" s="2"/>
    </row>
    <row r="1756" spans="2:2" x14ac:dyDescent="0.25">
      <c r="B1756" s="2"/>
    </row>
    <row r="1757" spans="2:2" x14ac:dyDescent="0.25">
      <c r="B1757" s="2"/>
    </row>
    <row r="1758" spans="2:2" x14ac:dyDescent="0.25">
      <c r="B1758" s="2"/>
    </row>
    <row r="1759" spans="2:2" x14ac:dyDescent="0.25">
      <c r="B1759" s="2"/>
    </row>
    <row r="1760" spans="2:2" x14ac:dyDescent="0.25">
      <c r="B1760" s="2"/>
    </row>
    <row r="1761" spans="2:2" x14ac:dyDescent="0.25">
      <c r="B1761" s="2"/>
    </row>
    <row r="1762" spans="2:2" x14ac:dyDescent="0.25">
      <c r="B1762" s="2"/>
    </row>
    <row r="1763" spans="2:2" x14ac:dyDescent="0.25">
      <c r="B1763" s="2"/>
    </row>
    <row r="1764" spans="2:2" x14ac:dyDescent="0.25">
      <c r="B1764" s="2"/>
    </row>
    <row r="1765" spans="2:2" x14ac:dyDescent="0.25">
      <c r="B1765" s="2"/>
    </row>
    <row r="1766" spans="2:2" x14ac:dyDescent="0.25">
      <c r="B1766" s="2"/>
    </row>
    <row r="1767" spans="2:2" x14ac:dyDescent="0.25">
      <c r="B1767" s="2"/>
    </row>
    <row r="1768" spans="2:2" x14ac:dyDescent="0.25">
      <c r="B1768" s="2"/>
    </row>
    <row r="1769" spans="2:2" x14ac:dyDescent="0.25">
      <c r="B1769" s="2"/>
    </row>
    <row r="1770" spans="2:2" x14ac:dyDescent="0.25">
      <c r="B1770" s="2"/>
    </row>
    <row r="1771" spans="2:2" x14ac:dyDescent="0.25">
      <c r="B1771" s="2"/>
    </row>
    <row r="1772" spans="2:2" x14ac:dyDescent="0.25">
      <c r="B1772" s="2"/>
    </row>
    <row r="1773" spans="2:2" x14ac:dyDescent="0.25">
      <c r="B1773" s="2"/>
    </row>
    <row r="1774" spans="2:2" x14ac:dyDescent="0.25">
      <c r="B1774" s="2"/>
    </row>
    <row r="1775" spans="2:2" x14ac:dyDescent="0.25">
      <c r="B1775" s="2"/>
    </row>
    <row r="1776" spans="2:2" x14ac:dyDescent="0.25">
      <c r="B1776" s="2"/>
    </row>
    <row r="1777" spans="2:2" x14ac:dyDescent="0.25">
      <c r="B1777" s="2"/>
    </row>
    <row r="1778" spans="2:2" x14ac:dyDescent="0.25">
      <c r="B1778" s="2"/>
    </row>
    <row r="1779" spans="2:2" x14ac:dyDescent="0.25">
      <c r="B1779" s="2"/>
    </row>
    <row r="1780" spans="2:2" x14ac:dyDescent="0.25">
      <c r="B1780" s="2"/>
    </row>
    <row r="1781" spans="2:2" x14ac:dyDescent="0.25">
      <c r="B1781" s="2"/>
    </row>
    <row r="1782" spans="2:2" x14ac:dyDescent="0.25">
      <c r="B1782" s="2"/>
    </row>
    <row r="1783" spans="2:2" x14ac:dyDescent="0.25">
      <c r="B1783" s="2"/>
    </row>
    <row r="1784" spans="2:2" x14ac:dyDescent="0.25">
      <c r="B1784" s="2"/>
    </row>
    <row r="1785" spans="2:2" x14ac:dyDescent="0.25">
      <c r="B1785" s="2"/>
    </row>
    <row r="1786" spans="2:2" x14ac:dyDescent="0.25">
      <c r="B1786" s="2"/>
    </row>
    <row r="1787" spans="2:2" x14ac:dyDescent="0.25">
      <c r="B1787" s="2"/>
    </row>
    <row r="1788" spans="2:2" x14ac:dyDescent="0.25">
      <c r="B1788" s="2"/>
    </row>
    <row r="1789" spans="2:2" x14ac:dyDescent="0.25">
      <c r="B1789" s="2"/>
    </row>
    <row r="1790" spans="2:2" x14ac:dyDescent="0.25">
      <c r="B1790" s="2"/>
    </row>
    <row r="1791" spans="2:2" x14ac:dyDescent="0.25">
      <c r="B1791" s="2"/>
    </row>
    <row r="1792" spans="2:2" x14ac:dyDescent="0.25">
      <c r="B1792" s="2"/>
    </row>
    <row r="1793" spans="2:2" x14ac:dyDescent="0.25">
      <c r="B1793" s="2"/>
    </row>
    <row r="1794" spans="2:2" x14ac:dyDescent="0.25">
      <c r="B1794" s="2"/>
    </row>
    <row r="1795" spans="2:2" x14ac:dyDescent="0.25">
      <c r="B1795" s="2"/>
    </row>
    <row r="1796" spans="2:2" x14ac:dyDescent="0.25">
      <c r="B1796" s="2"/>
    </row>
    <row r="1797" spans="2:2" x14ac:dyDescent="0.25">
      <c r="B1797" s="2"/>
    </row>
    <row r="1798" spans="2:2" x14ac:dyDescent="0.25">
      <c r="B1798" s="2"/>
    </row>
    <row r="1799" spans="2:2" x14ac:dyDescent="0.25">
      <c r="B1799" s="2"/>
    </row>
    <row r="1800" spans="2:2" x14ac:dyDescent="0.25">
      <c r="B1800" s="2"/>
    </row>
    <row r="1801" spans="2:2" x14ac:dyDescent="0.25">
      <c r="B1801" s="2"/>
    </row>
    <row r="1802" spans="2:2" x14ac:dyDescent="0.25">
      <c r="B1802" s="2"/>
    </row>
    <row r="1803" spans="2:2" x14ac:dyDescent="0.25">
      <c r="B1803" s="2"/>
    </row>
    <row r="1804" spans="2:2" x14ac:dyDescent="0.25">
      <c r="B1804" s="2"/>
    </row>
    <row r="1805" spans="2:2" x14ac:dyDescent="0.25">
      <c r="B1805" s="2"/>
    </row>
    <row r="1806" spans="2:2" x14ac:dyDescent="0.25">
      <c r="B1806" s="2"/>
    </row>
    <row r="1807" spans="2:2" x14ac:dyDescent="0.25">
      <c r="B1807" s="2"/>
    </row>
    <row r="1808" spans="2:2" x14ac:dyDescent="0.25">
      <c r="B1808" s="2"/>
    </row>
    <row r="1809" spans="2:2" x14ac:dyDescent="0.25">
      <c r="B1809" s="2"/>
    </row>
    <row r="1810" spans="2:2" x14ac:dyDescent="0.25">
      <c r="B1810" s="2"/>
    </row>
    <row r="1811" spans="2:2" x14ac:dyDescent="0.25">
      <c r="B1811" s="2"/>
    </row>
    <row r="1812" spans="2:2" x14ac:dyDescent="0.25">
      <c r="B1812" s="2"/>
    </row>
    <row r="1813" spans="2:2" x14ac:dyDescent="0.25">
      <c r="B1813" s="2"/>
    </row>
    <row r="1814" spans="2:2" x14ac:dyDescent="0.25">
      <c r="B1814" s="2"/>
    </row>
    <row r="1815" spans="2:2" x14ac:dyDescent="0.25">
      <c r="B1815" s="2"/>
    </row>
    <row r="1816" spans="2:2" x14ac:dyDescent="0.25">
      <c r="B1816" s="2"/>
    </row>
    <row r="1817" spans="2:2" x14ac:dyDescent="0.25">
      <c r="B1817" s="2"/>
    </row>
    <row r="1818" spans="2:2" x14ac:dyDescent="0.25">
      <c r="B1818" s="2"/>
    </row>
    <row r="1819" spans="2:2" x14ac:dyDescent="0.25">
      <c r="B1819" s="2"/>
    </row>
    <row r="1820" spans="2:2" x14ac:dyDescent="0.25">
      <c r="B1820" s="2"/>
    </row>
    <row r="1821" spans="2:2" x14ac:dyDescent="0.25">
      <c r="B1821" s="2"/>
    </row>
    <row r="1822" spans="2:2" x14ac:dyDescent="0.25">
      <c r="B1822" s="2"/>
    </row>
    <row r="1823" spans="2:2" x14ac:dyDescent="0.25">
      <c r="B1823" s="2"/>
    </row>
    <row r="1824" spans="2:2" x14ac:dyDescent="0.25">
      <c r="B1824" s="2"/>
    </row>
    <row r="1825" spans="2:2" x14ac:dyDescent="0.25">
      <c r="B1825" s="2"/>
    </row>
    <row r="1826" spans="2:2" x14ac:dyDescent="0.25">
      <c r="B1826" s="2"/>
    </row>
    <row r="1827" spans="2:2" x14ac:dyDescent="0.25">
      <c r="B1827" s="2"/>
    </row>
    <row r="1828" spans="2:2" x14ac:dyDescent="0.25">
      <c r="B1828" s="2"/>
    </row>
    <row r="1829" spans="2:2" x14ac:dyDescent="0.25">
      <c r="B1829" s="2"/>
    </row>
    <row r="1830" spans="2:2" x14ac:dyDescent="0.25">
      <c r="B1830" s="2"/>
    </row>
    <row r="1831" spans="2:2" x14ac:dyDescent="0.25">
      <c r="B1831" s="2"/>
    </row>
    <row r="1832" spans="2:2" x14ac:dyDescent="0.25">
      <c r="B1832" s="2"/>
    </row>
    <row r="1833" spans="2:2" x14ac:dyDescent="0.25">
      <c r="B1833" s="2"/>
    </row>
    <row r="1834" spans="2:2" x14ac:dyDescent="0.25">
      <c r="B1834" s="2"/>
    </row>
    <row r="1835" spans="2:2" x14ac:dyDescent="0.25">
      <c r="B1835" s="2"/>
    </row>
    <row r="1836" spans="2:2" x14ac:dyDescent="0.25">
      <c r="B1836" s="2"/>
    </row>
    <row r="1837" spans="2:2" x14ac:dyDescent="0.25">
      <c r="B1837" s="2"/>
    </row>
    <row r="1838" spans="2:2" x14ac:dyDescent="0.25">
      <c r="B1838" s="2"/>
    </row>
    <row r="1839" spans="2:2" x14ac:dyDescent="0.25">
      <c r="B1839" s="2"/>
    </row>
    <row r="1840" spans="2:2" x14ac:dyDescent="0.25">
      <c r="B1840" s="2"/>
    </row>
    <row r="1841" spans="2:2" x14ac:dyDescent="0.25">
      <c r="B1841" s="2"/>
    </row>
    <row r="1842" spans="2:2" x14ac:dyDescent="0.25">
      <c r="B1842" s="2"/>
    </row>
    <row r="1843" spans="2:2" x14ac:dyDescent="0.25">
      <c r="B1843" s="2"/>
    </row>
    <row r="1844" spans="2:2" x14ac:dyDescent="0.25">
      <c r="B1844" s="2"/>
    </row>
    <row r="1845" spans="2:2" x14ac:dyDescent="0.25">
      <c r="B1845" s="2"/>
    </row>
    <row r="1846" spans="2:2" x14ac:dyDescent="0.25">
      <c r="B1846" s="2"/>
    </row>
    <row r="1847" spans="2:2" x14ac:dyDescent="0.25">
      <c r="B1847" s="2"/>
    </row>
    <row r="1848" spans="2:2" x14ac:dyDescent="0.25">
      <c r="B1848" s="2"/>
    </row>
    <row r="1849" spans="2:2" x14ac:dyDescent="0.25">
      <c r="B1849" s="2"/>
    </row>
    <row r="1850" spans="2:2" x14ac:dyDescent="0.25">
      <c r="B1850" s="2"/>
    </row>
    <row r="1851" spans="2:2" x14ac:dyDescent="0.25">
      <c r="B1851" s="2"/>
    </row>
    <row r="1852" spans="2:2" x14ac:dyDescent="0.25">
      <c r="B1852" s="2"/>
    </row>
    <row r="1853" spans="2:2" x14ac:dyDescent="0.25">
      <c r="B1853" s="2"/>
    </row>
    <row r="1854" spans="2:2" x14ac:dyDescent="0.25">
      <c r="B1854" s="2"/>
    </row>
    <row r="1855" spans="2:2" x14ac:dyDescent="0.25">
      <c r="B1855" s="2"/>
    </row>
    <row r="1856" spans="2:2" x14ac:dyDescent="0.25">
      <c r="B1856" s="2"/>
    </row>
    <row r="1857" spans="2:2" x14ac:dyDescent="0.25">
      <c r="B1857" s="2"/>
    </row>
    <row r="1858" spans="2:2" x14ac:dyDescent="0.25">
      <c r="B1858" s="2"/>
    </row>
    <row r="1859" spans="2:2" x14ac:dyDescent="0.25">
      <c r="B1859" s="2"/>
    </row>
    <row r="1860" spans="2:2" x14ac:dyDescent="0.25">
      <c r="B1860" s="2"/>
    </row>
    <row r="1861" spans="2:2" x14ac:dyDescent="0.25">
      <c r="B1861" s="2"/>
    </row>
    <row r="1862" spans="2:2" x14ac:dyDescent="0.25">
      <c r="B1862" s="2"/>
    </row>
    <row r="1863" spans="2:2" x14ac:dyDescent="0.25">
      <c r="B1863" s="2"/>
    </row>
    <row r="1864" spans="2:2" x14ac:dyDescent="0.25">
      <c r="B1864" s="2"/>
    </row>
    <row r="1865" spans="2:2" x14ac:dyDescent="0.25">
      <c r="B1865" s="2"/>
    </row>
    <row r="1866" spans="2:2" x14ac:dyDescent="0.25">
      <c r="B1866" s="2"/>
    </row>
    <row r="1867" spans="2:2" x14ac:dyDescent="0.25">
      <c r="B1867" s="2"/>
    </row>
    <row r="1868" spans="2:2" x14ac:dyDescent="0.25">
      <c r="B1868" s="2"/>
    </row>
    <row r="1869" spans="2:2" x14ac:dyDescent="0.25">
      <c r="B1869" s="2"/>
    </row>
    <row r="1870" spans="2:2" x14ac:dyDescent="0.25">
      <c r="B1870" s="2"/>
    </row>
    <row r="1871" spans="2:2" x14ac:dyDescent="0.25">
      <c r="B1871" s="2"/>
    </row>
    <row r="1872" spans="2:2" x14ac:dyDescent="0.25">
      <c r="B1872" s="2"/>
    </row>
    <row r="1873" spans="2:2" x14ac:dyDescent="0.25">
      <c r="B1873" s="2"/>
    </row>
    <row r="1874" spans="2:2" x14ac:dyDescent="0.25">
      <c r="B1874" s="2"/>
    </row>
    <row r="1875" spans="2:2" x14ac:dyDescent="0.25">
      <c r="B1875" s="2"/>
    </row>
    <row r="1876" spans="2:2" x14ac:dyDescent="0.25">
      <c r="B1876" s="2"/>
    </row>
    <row r="1877" spans="2:2" x14ac:dyDescent="0.25">
      <c r="B1877" s="2"/>
    </row>
    <row r="1878" spans="2:2" x14ac:dyDescent="0.25">
      <c r="B1878" s="2"/>
    </row>
    <row r="1879" spans="2:2" x14ac:dyDescent="0.25">
      <c r="B1879" s="2"/>
    </row>
    <row r="1880" spans="2:2" x14ac:dyDescent="0.25">
      <c r="B1880" s="2"/>
    </row>
    <row r="1881" spans="2:2" x14ac:dyDescent="0.25">
      <c r="B1881" s="2"/>
    </row>
    <row r="1882" spans="2:2" x14ac:dyDescent="0.25">
      <c r="B1882" s="2"/>
    </row>
    <row r="1883" spans="2:2" x14ac:dyDescent="0.25">
      <c r="B1883" s="2"/>
    </row>
    <row r="1884" spans="2:2" x14ac:dyDescent="0.25">
      <c r="B1884" s="2"/>
    </row>
    <row r="1885" spans="2:2" x14ac:dyDescent="0.25">
      <c r="B1885" s="2"/>
    </row>
    <row r="1886" spans="2:2" x14ac:dyDescent="0.25">
      <c r="B1886" s="2"/>
    </row>
    <row r="1887" spans="2:2" x14ac:dyDescent="0.25">
      <c r="B1887" s="2"/>
    </row>
    <row r="1888" spans="2:2" x14ac:dyDescent="0.25">
      <c r="B1888" s="2"/>
    </row>
    <row r="1889" spans="2:2" x14ac:dyDescent="0.25">
      <c r="B1889" s="2"/>
    </row>
    <row r="1890" spans="2:2" x14ac:dyDescent="0.25">
      <c r="B1890" s="2"/>
    </row>
    <row r="1891" spans="2:2" x14ac:dyDescent="0.25">
      <c r="B1891" s="2"/>
    </row>
    <row r="1892" spans="2:2" x14ac:dyDescent="0.25">
      <c r="B1892" s="2"/>
    </row>
    <row r="1893" spans="2:2" x14ac:dyDescent="0.25">
      <c r="B1893" s="2"/>
    </row>
    <row r="1894" spans="2:2" x14ac:dyDescent="0.25">
      <c r="B1894" s="2"/>
    </row>
    <row r="1895" spans="2:2" x14ac:dyDescent="0.25">
      <c r="B1895" s="2"/>
    </row>
    <row r="1896" spans="2:2" x14ac:dyDescent="0.25">
      <c r="B1896" s="2"/>
    </row>
    <row r="1897" spans="2:2" x14ac:dyDescent="0.25">
      <c r="B1897" s="2"/>
    </row>
    <row r="1898" spans="2:2" x14ac:dyDescent="0.25">
      <c r="B1898" s="2"/>
    </row>
    <row r="1899" spans="2:2" x14ac:dyDescent="0.25">
      <c r="B1899" s="2"/>
    </row>
    <row r="1900" spans="2:2" x14ac:dyDescent="0.25">
      <c r="B1900" s="2"/>
    </row>
    <row r="1901" spans="2:2" x14ac:dyDescent="0.25">
      <c r="B1901" s="2"/>
    </row>
    <row r="1902" spans="2:2" x14ac:dyDescent="0.25">
      <c r="B1902" s="2"/>
    </row>
    <row r="1903" spans="2:2" x14ac:dyDescent="0.25">
      <c r="B1903" s="2"/>
    </row>
    <row r="1904" spans="2:2" x14ac:dyDescent="0.25">
      <c r="B1904" s="2"/>
    </row>
    <row r="1905" spans="2:2" x14ac:dyDescent="0.25">
      <c r="B1905" s="2"/>
    </row>
    <row r="1906" spans="2:2" x14ac:dyDescent="0.25">
      <c r="B1906" s="2"/>
    </row>
    <row r="1907" spans="2:2" x14ac:dyDescent="0.25">
      <c r="B1907" s="2"/>
    </row>
    <row r="1908" spans="2:2" x14ac:dyDescent="0.25">
      <c r="B1908" s="2"/>
    </row>
    <row r="1909" spans="2:2" x14ac:dyDescent="0.25">
      <c r="B1909" s="2"/>
    </row>
    <row r="1910" spans="2:2" x14ac:dyDescent="0.25">
      <c r="B1910" s="2"/>
    </row>
    <row r="1911" spans="2:2" x14ac:dyDescent="0.25">
      <c r="B1911" s="2"/>
    </row>
    <row r="1912" spans="2:2" x14ac:dyDescent="0.25">
      <c r="B1912" s="2"/>
    </row>
    <row r="1913" spans="2:2" x14ac:dyDescent="0.25">
      <c r="B1913" s="2"/>
    </row>
    <row r="1914" spans="2:2" x14ac:dyDescent="0.25">
      <c r="B1914" s="2"/>
    </row>
    <row r="1915" spans="2:2" x14ac:dyDescent="0.25">
      <c r="B1915" s="2"/>
    </row>
    <row r="1916" spans="2:2" x14ac:dyDescent="0.25">
      <c r="B1916" s="2"/>
    </row>
    <row r="1917" spans="2:2" x14ac:dyDescent="0.25">
      <c r="B1917" s="2"/>
    </row>
    <row r="1918" spans="2:2" x14ac:dyDescent="0.25">
      <c r="B1918" s="2"/>
    </row>
    <row r="1919" spans="2:2" x14ac:dyDescent="0.25">
      <c r="B1919" s="2"/>
    </row>
    <row r="1920" spans="2:2" x14ac:dyDescent="0.25">
      <c r="B1920" s="2"/>
    </row>
    <row r="1921" spans="2:2" x14ac:dyDescent="0.25">
      <c r="B1921" s="2"/>
    </row>
    <row r="1922" spans="2:2" x14ac:dyDescent="0.25">
      <c r="B1922" s="2"/>
    </row>
    <row r="1923" spans="2:2" x14ac:dyDescent="0.25">
      <c r="B1923" s="2"/>
    </row>
    <row r="1924" spans="2:2" x14ac:dyDescent="0.25">
      <c r="B1924" s="2"/>
    </row>
    <row r="1925" spans="2:2" x14ac:dyDescent="0.25">
      <c r="B1925" s="2"/>
    </row>
    <row r="1926" spans="2:2" x14ac:dyDescent="0.25">
      <c r="B1926" s="2"/>
    </row>
    <row r="1927" spans="2:2" x14ac:dyDescent="0.25">
      <c r="B1927" s="2"/>
    </row>
    <row r="1928" spans="2:2" x14ac:dyDescent="0.25">
      <c r="B1928" s="2"/>
    </row>
    <row r="1929" spans="2:2" x14ac:dyDescent="0.25">
      <c r="B1929" s="2"/>
    </row>
    <row r="1930" spans="2:2" x14ac:dyDescent="0.25">
      <c r="B1930" s="2"/>
    </row>
    <row r="1931" spans="2:2" x14ac:dyDescent="0.25">
      <c r="B1931" s="2"/>
    </row>
    <row r="1932" spans="2:2" x14ac:dyDescent="0.25">
      <c r="B1932" s="2"/>
    </row>
    <row r="1933" spans="2:2" x14ac:dyDescent="0.25">
      <c r="B1933" s="2"/>
    </row>
    <row r="1934" spans="2:2" x14ac:dyDescent="0.25">
      <c r="B1934" s="2"/>
    </row>
    <row r="1935" spans="2:2" x14ac:dyDescent="0.25">
      <c r="B1935" s="2"/>
    </row>
    <row r="1936" spans="2:2" x14ac:dyDescent="0.25">
      <c r="B1936" s="2"/>
    </row>
    <row r="1937" spans="2:2" x14ac:dyDescent="0.25">
      <c r="B1937" s="2"/>
    </row>
    <row r="1938" spans="2:2" x14ac:dyDescent="0.25">
      <c r="B1938" s="2"/>
    </row>
    <row r="1939" spans="2:2" x14ac:dyDescent="0.25">
      <c r="B1939" s="2"/>
    </row>
    <row r="1940" spans="2:2" x14ac:dyDescent="0.25">
      <c r="B1940" s="2"/>
    </row>
    <row r="1941" spans="2:2" x14ac:dyDescent="0.25">
      <c r="B1941" s="2"/>
    </row>
    <row r="1942" spans="2:2" x14ac:dyDescent="0.25">
      <c r="B1942" s="2"/>
    </row>
    <row r="1943" spans="2:2" x14ac:dyDescent="0.25">
      <c r="B1943" s="2"/>
    </row>
    <row r="1944" spans="2:2" x14ac:dyDescent="0.25">
      <c r="B1944" s="2"/>
    </row>
    <row r="1945" spans="2:2" x14ac:dyDescent="0.25">
      <c r="B1945" s="2"/>
    </row>
    <row r="1946" spans="2:2" x14ac:dyDescent="0.25">
      <c r="B1946" s="2"/>
    </row>
    <row r="1947" spans="2:2" x14ac:dyDescent="0.25">
      <c r="B1947" s="2"/>
    </row>
    <row r="1948" spans="2:2" x14ac:dyDescent="0.25">
      <c r="B1948" s="2"/>
    </row>
    <row r="1949" spans="2:2" x14ac:dyDescent="0.25">
      <c r="B1949" s="2"/>
    </row>
    <row r="1950" spans="2:2" x14ac:dyDescent="0.25">
      <c r="B1950" s="2"/>
    </row>
    <row r="1951" spans="2:2" x14ac:dyDescent="0.25">
      <c r="B1951" s="2"/>
    </row>
    <row r="1952" spans="2:2" x14ac:dyDescent="0.25">
      <c r="B1952" s="2"/>
    </row>
    <row r="1953" spans="2:2" x14ac:dyDescent="0.25">
      <c r="B1953" s="2"/>
    </row>
    <row r="1954" spans="2:2" x14ac:dyDescent="0.25">
      <c r="B1954" s="2"/>
    </row>
    <row r="1955" spans="2:2" x14ac:dyDescent="0.25">
      <c r="B1955" s="2"/>
    </row>
    <row r="1956" spans="2:2" x14ac:dyDescent="0.25">
      <c r="B1956" s="2"/>
    </row>
    <row r="1957" spans="2:2" x14ac:dyDescent="0.25">
      <c r="B1957" s="2"/>
    </row>
    <row r="1958" spans="2:2" x14ac:dyDescent="0.25">
      <c r="B1958" s="2"/>
    </row>
    <row r="1959" spans="2:2" x14ac:dyDescent="0.25">
      <c r="B1959" s="2"/>
    </row>
    <row r="1960" spans="2:2" x14ac:dyDescent="0.25">
      <c r="B1960" s="2"/>
    </row>
    <row r="1961" spans="2:2" x14ac:dyDescent="0.25">
      <c r="B1961" s="2"/>
    </row>
    <row r="1962" spans="2:2" x14ac:dyDescent="0.25">
      <c r="B1962" s="2"/>
    </row>
    <row r="1963" spans="2:2" x14ac:dyDescent="0.25">
      <c r="B1963" s="2"/>
    </row>
    <row r="1964" spans="2:2" x14ac:dyDescent="0.25">
      <c r="B1964" s="2"/>
    </row>
    <row r="1965" spans="2:2" x14ac:dyDescent="0.25">
      <c r="B1965" s="2"/>
    </row>
    <row r="1966" spans="2:2" x14ac:dyDescent="0.25">
      <c r="B1966" s="2"/>
    </row>
    <row r="1967" spans="2:2" x14ac:dyDescent="0.25">
      <c r="B1967" s="2"/>
    </row>
    <row r="1968" spans="2:2" x14ac:dyDescent="0.25">
      <c r="B1968" s="2"/>
    </row>
    <row r="1969" spans="2:2" x14ac:dyDescent="0.25">
      <c r="B1969" s="2"/>
    </row>
    <row r="1970" spans="2:2" x14ac:dyDescent="0.25">
      <c r="B1970" s="2"/>
    </row>
    <row r="1971" spans="2:2" x14ac:dyDescent="0.25">
      <c r="B1971" s="2"/>
    </row>
    <row r="1972" spans="2:2" x14ac:dyDescent="0.25">
      <c r="B1972" s="2"/>
    </row>
    <row r="1973" spans="2:2" x14ac:dyDescent="0.25">
      <c r="B1973" s="2"/>
    </row>
    <row r="1974" spans="2:2" x14ac:dyDescent="0.25">
      <c r="B1974" s="2"/>
    </row>
    <row r="1975" spans="2:2" x14ac:dyDescent="0.25">
      <c r="B1975" s="2"/>
    </row>
    <row r="1976" spans="2:2" x14ac:dyDescent="0.25">
      <c r="B1976" s="2"/>
    </row>
    <row r="1977" spans="2:2" x14ac:dyDescent="0.25">
      <c r="B1977" s="2"/>
    </row>
    <row r="1978" spans="2:2" x14ac:dyDescent="0.25">
      <c r="B1978" s="2"/>
    </row>
    <row r="1979" spans="2:2" x14ac:dyDescent="0.25">
      <c r="B1979" s="2"/>
    </row>
    <row r="1980" spans="2:2" x14ac:dyDescent="0.25">
      <c r="B1980" s="2"/>
    </row>
    <row r="1981" spans="2:2" x14ac:dyDescent="0.25">
      <c r="B1981" s="2"/>
    </row>
    <row r="1982" spans="2:2" x14ac:dyDescent="0.25">
      <c r="B1982" s="2"/>
    </row>
    <row r="1983" spans="2:2" x14ac:dyDescent="0.25">
      <c r="B1983" s="2"/>
    </row>
    <row r="1984" spans="2:2" x14ac:dyDescent="0.25">
      <c r="B1984" s="2"/>
    </row>
    <row r="1985" spans="2:2" x14ac:dyDescent="0.25">
      <c r="B1985" s="2"/>
    </row>
    <row r="1986" spans="2:2" x14ac:dyDescent="0.25">
      <c r="B1986" s="2"/>
    </row>
    <row r="1987" spans="2:2" x14ac:dyDescent="0.25">
      <c r="B1987" s="2"/>
    </row>
    <row r="1988" spans="2:2" x14ac:dyDescent="0.25">
      <c r="B1988" s="2"/>
    </row>
    <row r="1989" spans="2:2" x14ac:dyDescent="0.25">
      <c r="B1989" s="2"/>
    </row>
    <row r="1990" spans="2:2" x14ac:dyDescent="0.25">
      <c r="B1990" s="2"/>
    </row>
    <row r="1991" spans="2:2" x14ac:dyDescent="0.25">
      <c r="B1991" s="2"/>
    </row>
    <row r="1992" spans="2:2" x14ac:dyDescent="0.25">
      <c r="B1992" s="2"/>
    </row>
    <row r="1993" spans="2:2" x14ac:dyDescent="0.25">
      <c r="B1993" s="2"/>
    </row>
    <row r="1994" spans="2:2" x14ac:dyDescent="0.25">
      <c r="B1994" s="2"/>
    </row>
    <row r="1995" spans="2:2" x14ac:dyDescent="0.25">
      <c r="B1995" s="2"/>
    </row>
    <row r="1996" spans="2:2" x14ac:dyDescent="0.25">
      <c r="B1996" s="2"/>
    </row>
    <row r="1997" spans="2:2" x14ac:dyDescent="0.25">
      <c r="B1997" s="2"/>
    </row>
    <row r="1998" spans="2:2" x14ac:dyDescent="0.25">
      <c r="B1998" s="2"/>
    </row>
    <row r="1999" spans="2:2" x14ac:dyDescent="0.25">
      <c r="B1999" s="2"/>
    </row>
    <row r="2000" spans="2:2" x14ac:dyDescent="0.25">
      <c r="B2000" s="2"/>
    </row>
    <row r="2001" spans="2:2" x14ac:dyDescent="0.25">
      <c r="B2001" s="2"/>
    </row>
    <row r="2002" spans="2:2" x14ac:dyDescent="0.25">
      <c r="B2002" s="2"/>
    </row>
    <row r="2003" spans="2:2" x14ac:dyDescent="0.25">
      <c r="B2003" s="2"/>
    </row>
    <row r="2004" spans="2:2" x14ac:dyDescent="0.25">
      <c r="B2004" s="2"/>
    </row>
    <row r="2005" spans="2:2" x14ac:dyDescent="0.25">
      <c r="B2005" s="2"/>
    </row>
    <row r="2006" spans="2:2" x14ac:dyDescent="0.25">
      <c r="B2006" s="2"/>
    </row>
    <row r="2007" spans="2:2" x14ac:dyDescent="0.25">
      <c r="B2007" s="2"/>
    </row>
    <row r="2008" spans="2:2" x14ac:dyDescent="0.25">
      <c r="B2008" s="2"/>
    </row>
    <row r="2009" spans="2:2" x14ac:dyDescent="0.25">
      <c r="B2009" s="2"/>
    </row>
    <row r="2010" spans="2:2" x14ac:dyDescent="0.25">
      <c r="B2010" s="2"/>
    </row>
    <row r="2011" spans="2:2" x14ac:dyDescent="0.25">
      <c r="B2011" s="2"/>
    </row>
    <row r="2012" spans="2:2" x14ac:dyDescent="0.25">
      <c r="B2012" s="2"/>
    </row>
    <row r="2013" spans="2:2" x14ac:dyDescent="0.25">
      <c r="B2013" s="2"/>
    </row>
    <row r="2014" spans="2:2" x14ac:dyDescent="0.25">
      <c r="B2014" s="2"/>
    </row>
    <row r="2015" spans="2:2" x14ac:dyDescent="0.25">
      <c r="B2015" s="2"/>
    </row>
    <row r="2016" spans="2:2" x14ac:dyDescent="0.25">
      <c r="B2016" s="2"/>
    </row>
    <row r="2017" spans="2:2" x14ac:dyDescent="0.25">
      <c r="B2017" s="2"/>
    </row>
    <row r="2018" spans="2:2" x14ac:dyDescent="0.25">
      <c r="B2018" s="2"/>
    </row>
    <row r="2019" spans="2:2" x14ac:dyDescent="0.25">
      <c r="B2019" s="2"/>
    </row>
    <row r="2020" spans="2:2" x14ac:dyDescent="0.25">
      <c r="B2020" s="2"/>
    </row>
    <row r="2021" spans="2:2" x14ac:dyDescent="0.25">
      <c r="B2021" s="2"/>
    </row>
    <row r="2022" spans="2:2" x14ac:dyDescent="0.25">
      <c r="B2022" s="2"/>
    </row>
    <row r="2023" spans="2:2" x14ac:dyDescent="0.25">
      <c r="B2023" s="2"/>
    </row>
    <row r="2024" spans="2:2" x14ac:dyDescent="0.25">
      <c r="B2024" s="2"/>
    </row>
    <row r="2025" spans="2:2" x14ac:dyDescent="0.25">
      <c r="B2025" s="2"/>
    </row>
    <row r="2026" spans="2:2" x14ac:dyDescent="0.25">
      <c r="B2026" s="2"/>
    </row>
    <row r="2027" spans="2:2" x14ac:dyDescent="0.25">
      <c r="B2027" s="2"/>
    </row>
    <row r="2028" spans="2:2" x14ac:dyDescent="0.25">
      <c r="B2028" s="2"/>
    </row>
    <row r="2029" spans="2:2" x14ac:dyDescent="0.25">
      <c r="B2029" s="2"/>
    </row>
    <row r="2030" spans="2:2" x14ac:dyDescent="0.25">
      <c r="B2030" s="2"/>
    </row>
    <row r="2031" spans="2:2" x14ac:dyDescent="0.25">
      <c r="B2031" s="2"/>
    </row>
    <row r="2032" spans="2:2" x14ac:dyDescent="0.25">
      <c r="B2032" s="2"/>
    </row>
    <row r="2033" spans="2:2" x14ac:dyDescent="0.25">
      <c r="B2033" s="2"/>
    </row>
    <row r="2034" spans="2:2" x14ac:dyDescent="0.25">
      <c r="B2034" s="2"/>
    </row>
    <row r="2035" spans="2:2" x14ac:dyDescent="0.25">
      <c r="B2035" s="2"/>
    </row>
    <row r="2036" spans="2:2" x14ac:dyDescent="0.25">
      <c r="B2036" s="2"/>
    </row>
    <row r="2037" spans="2:2" x14ac:dyDescent="0.25">
      <c r="B2037" s="2"/>
    </row>
    <row r="2038" spans="2:2" x14ac:dyDescent="0.25">
      <c r="B2038" s="2"/>
    </row>
    <row r="2039" spans="2:2" x14ac:dyDescent="0.25">
      <c r="B2039" s="2"/>
    </row>
    <row r="2040" spans="2:2" x14ac:dyDescent="0.25">
      <c r="B2040" s="2"/>
    </row>
    <row r="2041" spans="2:2" x14ac:dyDescent="0.25">
      <c r="B2041" s="2"/>
    </row>
    <row r="2042" spans="2:2" x14ac:dyDescent="0.25">
      <c r="B2042" s="2"/>
    </row>
    <row r="2043" spans="2:2" x14ac:dyDescent="0.25">
      <c r="B2043" s="2"/>
    </row>
    <row r="2044" spans="2:2" x14ac:dyDescent="0.25">
      <c r="B2044" s="2"/>
    </row>
    <row r="2045" spans="2:2" x14ac:dyDescent="0.25">
      <c r="B2045" s="2"/>
    </row>
    <row r="2046" spans="2:2" x14ac:dyDescent="0.25">
      <c r="B2046" s="2"/>
    </row>
    <row r="2047" spans="2:2" x14ac:dyDescent="0.25">
      <c r="B2047" s="2"/>
    </row>
    <row r="2048" spans="2:2" x14ac:dyDescent="0.25">
      <c r="B2048" s="2"/>
    </row>
    <row r="2049" spans="2:2" x14ac:dyDescent="0.25">
      <c r="B2049" s="2"/>
    </row>
    <row r="2050" spans="2:2" x14ac:dyDescent="0.25">
      <c r="B2050" s="2"/>
    </row>
    <row r="2051" spans="2:2" x14ac:dyDescent="0.25">
      <c r="B2051" s="2"/>
    </row>
    <row r="2052" spans="2:2" x14ac:dyDescent="0.25">
      <c r="B2052" s="2"/>
    </row>
    <row r="2053" spans="2:2" x14ac:dyDescent="0.25">
      <c r="B2053" s="2"/>
    </row>
    <row r="2054" spans="2:2" x14ac:dyDescent="0.25">
      <c r="B2054" s="2"/>
    </row>
    <row r="2055" spans="2:2" x14ac:dyDescent="0.25">
      <c r="B2055" s="2"/>
    </row>
    <row r="2056" spans="2:2" x14ac:dyDescent="0.25">
      <c r="B2056" s="2"/>
    </row>
    <row r="2057" spans="2:2" x14ac:dyDescent="0.25">
      <c r="B2057" s="2"/>
    </row>
    <row r="2058" spans="2:2" x14ac:dyDescent="0.25">
      <c r="B2058" s="2"/>
    </row>
    <row r="2059" spans="2:2" x14ac:dyDescent="0.25">
      <c r="B2059" s="2"/>
    </row>
    <row r="2060" spans="2:2" x14ac:dyDescent="0.25">
      <c r="B2060" s="2"/>
    </row>
    <row r="2061" spans="2:2" x14ac:dyDescent="0.25">
      <c r="B2061" s="2"/>
    </row>
    <row r="2062" spans="2:2" x14ac:dyDescent="0.25">
      <c r="B2062" s="2"/>
    </row>
    <row r="2063" spans="2:2" x14ac:dyDescent="0.25">
      <c r="B2063" s="2"/>
    </row>
    <row r="2064" spans="2:2" x14ac:dyDescent="0.25">
      <c r="B2064" s="2"/>
    </row>
    <row r="2065" spans="2:2" x14ac:dyDescent="0.25">
      <c r="B2065" s="2"/>
    </row>
    <row r="2066" spans="2:2" x14ac:dyDescent="0.25">
      <c r="B2066" s="2"/>
    </row>
    <row r="2067" spans="2:2" x14ac:dyDescent="0.25">
      <c r="B2067" s="2"/>
    </row>
    <row r="2068" spans="2:2" x14ac:dyDescent="0.25">
      <c r="B2068" s="2"/>
    </row>
    <row r="2069" spans="2:2" x14ac:dyDescent="0.25">
      <c r="B2069" s="2"/>
    </row>
    <row r="2070" spans="2:2" x14ac:dyDescent="0.25">
      <c r="B2070" s="2"/>
    </row>
    <row r="2071" spans="2:2" x14ac:dyDescent="0.25">
      <c r="B2071" s="2"/>
    </row>
    <row r="2072" spans="2:2" x14ac:dyDescent="0.25">
      <c r="B2072" s="2"/>
    </row>
    <row r="2073" spans="2:2" x14ac:dyDescent="0.25">
      <c r="B2073" s="2"/>
    </row>
    <row r="2074" spans="2:2" x14ac:dyDescent="0.25">
      <c r="B2074" s="2"/>
    </row>
    <row r="2075" spans="2:2" x14ac:dyDescent="0.25">
      <c r="B2075" s="2"/>
    </row>
    <row r="2076" spans="2:2" x14ac:dyDescent="0.25">
      <c r="B2076" s="2"/>
    </row>
    <row r="2077" spans="2:2" x14ac:dyDescent="0.25">
      <c r="B2077" s="2"/>
    </row>
    <row r="2078" spans="2:2" x14ac:dyDescent="0.25">
      <c r="B2078" s="2"/>
    </row>
    <row r="2079" spans="2:2" x14ac:dyDescent="0.25">
      <c r="B2079" s="2"/>
    </row>
    <row r="2080" spans="2:2" x14ac:dyDescent="0.25">
      <c r="B2080" s="2"/>
    </row>
    <row r="2081" spans="2:2" x14ac:dyDescent="0.25">
      <c r="B2081" s="2"/>
    </row>
    <row r="2082" spans="2:2" x14ac:dyDescent="0.25">
      <c r="B2082" s="2"/>
    </row>
    <row r="2083" spans="2:2" x14ac:dyDescent="0.25">
      <c r="B2083" s="2"/>
    </row>
    <row r="2084" spans="2:2" x14ac:dyDescent="0.25">
      <c r="B2084" s="2"/>
    </row>
    <row r="2085" spans="2:2" x14ac:dyDescent="0.25">
      <c r="B2085" s="2"/>
    </row>
    <row r="2086" spans="2:2" x14ac:dyDescent="0.25">
      <c r="B2086" s="2"/>
    </row>
    <row r="2087" spans="2:2" x14ac:dyDescent="0.25">
      <c r="B2087" s="2"/>
    </row>
    <row r="2088" spans="2:2" x14ac:dyDescent="0.25">
      <c r="B2088" s="2"/>
    </row>
    <row r="2089" spans="2:2" x14ac:dyDescent="0.25">
      <c r="B2089" s="2"/>
    </row>
    <row r="2090" spans="2:2" x14ac:dyDescent="0.25">
      <c r="B2090" s="2"/>
    </row>
    <row r="2091" spans="2:2" x14ac:dyDescent="0.25">
      <c r="B2091" s="2"/>
    </row>
    <row r="2092" spans="2:2" x14ac:dyDescent="0.25">
      <c r="B2092" s="2"/>
    </row>
    <row r="2093" spans="2:2" x14ac:dyDescent="0.25">
      <c r="B2093" s="2"/>
    </row>
    <row r="2094" spans="2:2" x14ac:dyDescent="0.25">
      <c r="B2094" s="2"/>
    </row>
    <row r="2095" spans="2:2" x14ac:dyDescent="0.25">
      <c r="B2095" s="2"/>
    </row>
    <row r="2096" spans="2:2" x14ac:dyDescent="0.25">
      <c r="B2096" s="2"/>
    </row>
    <row r="2097" spans="2:2" x14ac:dyDescent="0.25">
      <c r="B2097" s="2"/>
    </row>
    <row r="2098" spans="2:2" x14ac:dyDescent="0.25">
      <c r="B2098" s="2"/>
    </row>
    <row r="2099" spans="2:2" x14ac:dyDescent="0.25">
      <c r="B2099" s="2"/>
    </row>
    <row r="2100" spans="2:2" x14ac:dyDescent="0.25">
      <c r="B2100" s="2"/>
    </row>
    <row r="2101" spans="2:2" x14ac:dyDescent="0.25">
      <c r="B2101" s="2"/>
    </row>
    <row r="2102" spans="2:2" x14ac:dyDescent="0.25">
      <c r="B2102" s="2"/>
    </row>
    <row r="2103" spans="2:2" x14ac:dyDescent="0.25">
      <c r="B2103" s="2"/>
    </row>
    <row r="2104" spans="2:2" x14ac:dyDescent="0.25">
      <c r="B2104" s="2"/>
    </row>
    <row r="2105" spans="2:2" x14ac:dyDescent="0.25">
      <c r="B2105" s="2"/>
    </row>
    <row r="2106" spans="2:2" x14ac:dyDescent="0.25">
      <c r="B2106" s="2"/>
    </row>
    <row r="2107" spans="2:2" x14ac:dyDescent="0.25">
      <c r="B2107" s="2"/>
    </row>
    <row r="2108" spans="2:2" x14ac:dyDescent="0.25">
      <c r="B2108" s="2"/>
    </row>
    <row r="2109" spans="2:2" x14ac:dyDescent="0.25">
      <c r="B2109" s="2"/>
    </row>
    <row r="2110" spans="2:2" x14ac:dyDescent="0.25">
      <c r="B2110" s="2"/>
    </row>
    <row r="2111" spans="2:2" x14ac:dyDescent="0.25">
      <c r="B2111" s="2"/>
    </row>
    <row r="2112" spans="2:2" x14ac:dyDescent="0.25">
      <c r="B2112" s="2"/>
    </row>
    <row r="2113" spans="2:2" x14ac:dyDescent="0.25">
      <c r="B2113" s="2"/>
    </row>
    <row r="2114" spans="2:2" x14ac:dyDescent="0.25">
      <c r="B2114" s="2"/>
    </row>
    <row r="2115" spans="2:2" x14ac:dyDescent="0.25">
      <c r="B2115" s="2"/>
    </row>
    <row r="2116" spans="2:2" x14ac:dyDescent="0.25">
      <c r="B2116" s="2"/>
    </row>
    <row r="2117" spans="2:2" x14ac:dyDescent="0.25">
      <c r="B2117" s="2"/>
    </row>
    <row r="2118" spans="2:2" x14ac:dyDescent="0.25">
      <c r="B2118" s="2"/>
    </row>
    <row r="2119" spans="2:2" x14ac:dyDescent="0.25">
      <c r="B2119" s="2"/>
    </row>
    <row r="2120" spans="2:2" x14ac:dyDescent="0.25">
      <c r="B2120" s="2"/>
    </row>
    <row r="2121" spans="2:2" x14ac:dyDescent="0.25">
      <c r="B2121" s="2"/>
    </row>
    <row r="2122" spans="2:2" x14ac:dyDescent="0.25">
      <c r="B2122" s="2"/>
    </row>
    <row r="2123" spans="2:2" x14ac:dyDescent="0.25">
      <c r="B2123" s="2"/>
    </row>
    <row r="2124" spans="2:2" x14ac:dyDescent="0.25">
      <c r="B2124" s="2"/>
    </row>
    <row r="2125" spans="2:2" x14ac:dyDescent="0.25">
      <c r="B2125" s="2"/>
    </row>
    <row r="2126" spans="2:2" x14ac:dyDescent="0.25">
      <c r="B2126" s="2"/>
    </row>
    <row r="2127" spans="2:2" x14ac:dyDescent="0.25">
      <c r="B2127" s="2"/>
    </row>
    <row r="2128" spans="2:2" x14ac:dyDescent="0.25">
      <c r="B2128" s="2"/>
    </row>
    <row r="2129" spans="2:2" x14ac:dyDescent="0.25">
      <c r="B2129" s="2"/>
    </row>
    <row r="2130" spans="2:2" x14ac:dyDescent="0.25">
      <c r="B2130" s="2"/>
    </row>
    <row r="2131" spans="2:2" x14ac:dyDescent="0.25">
      <c r="B2131" s="2"/>
    </row>
    <row r="2132" spans="2:2" x14ac:dyDescent="0.25">
      <c r="B2132" s="2"/>
    </row>
    <row r="2133" spans="2:2" x14ac:dyDescent="0.25">
      <c r="B2133" s="2"/>
    </row>
    <row r="2134" spans="2:2" x14ac:dyDescent="0.25">
      <c r="B2134" s="2"/>
    </row>
    <row r="2135" spans="2:2" x14ac:dyDescent="0.25">
      <c r="B2135" s="2"/>
    </row>
    <row r="2136" spans="2:2" x14ac:dyDescent="0.25">
      <c r="B2136" s="2"/>
    </row>
    <row r="2137" spans="2:2" x14ac:dyDescent="0.25">
      <c r="B2137" s="2"/>
    </row>
    <row r="2138" spans="2:2" x14ac:dyDescent="0.25">
      <c r="B2138" s="2"/>
    </row>
    <row r="2139" spans="2:2" x14ac:dyDescent="0.25">
      <c r="B2139" s="2"/>
    </row>
    <row r="2140" spans="2:2" x14ac:dyDescent="0.25">
      <c r="B2140" s="2"/>
    </row>
    <row r="2141" spans="2:2" x14ac:dyDescent="0.25">
      <c r="B2141" s="2"/>
    </row>
    <row r="2142" spans="2:2" x14ac:dyDescent="0.25">
      <c r="B2142" s="2"/>
    </row>
    <row r="2143" spans="2:2" x14ac:dyDescent="0.25">
      <c r="B2143" s="2"/>
    </row>
    <row r="2144" spans="2:2" x14ac:dyDescent="0.25">
      <c r="B2144" s="2"/>
    </row>
    <row r="2145" spans="2:2" x14ac:dyDescent="0.25">
      <c r="B2145" s="2"/>
    </row>
    <row r="2146" spans="2:2" x14ac:dyDescent="0.25">
      <c r="B2146" s="2"/>
    </row>
    <row r="2147" spans="2:2" x14ac:dyDescent="0.25">
      <c r="B2147" s="2"/>
    </row>
    <row r="2148" spans="2:2" x14ac:dyDescent="0.25">
      <c r="B2148" s="2"/>
    </row>
    <row r="2149" spans="2:2" x14ac:dyDescent="0.25">
      <c r="B2149" s="2"/>
    </row>
    <row r="2150" spans="2:2" x14ac:dyDescent="0.25">
      <c r="B2150" s="2"/>
    </row>
    <row r="2151" spans="2:2" x14ac:dyDescent="0.25">
      <c r="B2151" s="2"/>
    </row>
    <row r="2152" spans="2:2" x14ac:dyDescent="0.25">
      <c r="B2152" s="2"/>
    </row>
    <row r="2153" spans="2:2" x14ac:dyDescent="0.25">
      <c r="B2153" s="2"/>
    </row>
    <row r="2154" spans="2:2" x14ac:dyDescent="0.25">
      <c r="B2154" s="2"/>
    </row>
    <row r="2155" spans="2:2" x14ac:dyDescent="0.25">
      <c r="B2155" s="2"/>
    </row>
    <row r="2156" spans="2:2" x14ac:dyDescent="0.25">
      <c r="B2156" s="2"/>
    </row>
    <row r="2157" spans="2:2" x14ac:dyDescent="0.25">
      <c r="B2157" s="2"/>
    </row>
    <row r="2158" spans="2:2" x14ac:dyDescent="0.25">
      <c r="B2158" s="2"/>
    </row>
    <row r="2159" spans="2:2" x14ac:dyDescent="0.25">
      <c r="B2159" s="2"/>
    </row>
    <row r="2160" spans="2:2" x14ac:dyDescent="0.25">
      <c r="B2160" s="2"/>
    </row>
    <row r="2161" spans="2:2" x14ac:dyDescent="0.25">
      <c r="B2161" s="2"/>
    </row>
    <row r="2162" spans="2:2" x14ac:dyDescent="0.25">
      <c r="B2162" s="2"/>
    </row>
    <row r="2163" spans="2:2" x14ac:dyDescent="0.25">
      <c r="B2163" s="2"/>
    </row>
    <row r="2164" spans="2:2" x14ac:dyDescent="0.25">
      <c r="B2164" s="2"/>
    </row>
    <row r="2165" spans="2:2" x14ac:dyDescent="0.25">
      <c r="B2165" s="2"/>
    </row>
    <row r="2166" spans="2:2" x14ac:dyDescent="0.25">
      <c r="B2166" s="2"/>
    </row>
    <row r="2167" spans="2:2" x14ac:dyDescent="0.25">
      <c r="B2167" s="2"/>
    </row>
    <row r="2168" spans="2:2" x14ac:dyDescent="0.25">
      <c r="B2168" s="2"/>
    </row>
    <row r="2169" spans="2:2" x14ac:dyDescent="0.25">
      <c r="B2169" s="2"/>
    </row>
    <row r="2170" spans="2:2" x14ac:dyDescent="0.25">
      <c r="B2170" s="2"/>
    </row>
    <row r="2171" spans="2:2" x14ac:dyDescent="0.25">
      <c r="B2171" s="2"/>
    </row>
    <row r="2172" spans="2:2" x14ac:dyDescent="0.25">
      <c r="B2172" s="2"/>
    </row>
    <row r="2173" spans="2:2" x14ac:dyDescent="0.25">
      <c r="B2173" s="2"/>
    </row>
    <row r="2174" spans="2:2" x14ac:dyDescent="0.25">
      <c r="B2174" s="2"/>
    </row>
    <row r="2175" spans="2:2" x14ac:dyDescent="0.25">
      <c r="B2175" s="2"/>
    </row>
    <row r="2176" spans="2:2" x14ac:dyDescent="0.25">
      <c r="B2176" s="2"/>
    </row>
    <row r="2177" spans="2:2" x14ac:dyDescent="0.25">
      <c r="B2177" s="2"/>
    </row>
    <row r="2178" spans="2:2" x14ac:dyDescent="0.25">
      <c r="B2178" s="2"/>
    </row>
    <row r="2179" spans="2:2" x14ac:dyDescent="0.25">
      <c r="B2179" s="2"/>
    </row>
    <row r="2180" spans="2:2" x14ac:dyDescent="0.25">
      <c r="B2180" s="2"/>
    </row>
    <row r="2181" spans="2:2" x14ac:dyDescent="0.25">
      <c r="B2181" s="2"/>
    </row>
    <row r="2182" spans="2:2" x14ac:dyDescent="0.25">
      <c r="B2182" s="2"/>
    </row>
    <row r="2183" spans="2:2" x14ac:dyDescent="0.25">
      <c r="B2183" s="2"/>
    </row>
    <row r="2184" spans="2:2" x14ac:dyDescent="0.25">
      <c r="B2184" s="2"/>
    </row>
    <row r="2185" spans="2:2" x14ac:dyDescent="0.25">
      <c r="B2185" s="2"/>
    </row>
    <row r="2186" spans="2:2" x14ac:dyDescent="0.25">
      <c r="B2186" s="2"/>
    </row>
    <row r="2187" spans="2:2" x14ac:dyDescent="0.25">
      <c r="B2187" s="2"/>
    </row>
    <row r="2188" spans="2:2" x14ac:dyDescent="0.25">
      <c r="B2188" s="2"/>
    </row>
    <row r="2189" spans="2:2" x14ac:dyDescent="0.25">
      <c r="B2189" s="2"/>
    </row>
    <row r="2190" spans="2:2" x14ac:dyDescent="0.25">
      <c r="B2190" s="2"/>
    </row>
    <row r="2191" spans="2:2" x14ac:dyDescent="0.25">
      <c r="B2191" s="2"/>
    </row>
    <row r="2192" spans="2:2" x14ac:dyDescent="0.25">
      <c r="B2192" s="2"/>
    </row>
    <row r="2193" spans="2:2" x14ac:dyDescent="0.25">
      <c r="B2193" s="2"/>
    </row>
    <row r="2194" spans="2:2" x14ac:dyDescent="0.25">
      <c r="B2194" s="2"/>
    </row>
    <row r="2195" spans="2:2" x14ac:dyDescent="0.25">
      <c r="B2195" s="2"/>
    </row>
    <row r="2196" spans="2:2" x14ac:dyDescent="0.25">
      <c r="B2196" s="2"/>
    </row>
    <row r="2197" spans="2:2" x14ac:dyDescent="0.25">
      <c r="B2197" s="2"/>
    </row>
    <row r="2198" spans="2:2" x14ac:dyDescent="0.25">
      <c r="B2198" s="2"/>
    </row>
    <row r="2199" spans="2:2" x14ac:dyDescent="0.25">
      <c r="B2199" s="2"/>
    </row>
    <row r="2200" spans="2:2" x14ac:dyDescent="0.25">
      <c r="B2200" s="2"/>
    </row>
    <row r="2201" spans="2:2" x14ac:dyDescent="0.25">
      <c r="B2201" s="2"/>
    </row>
    <row r="2202" spans="2:2" x14ac:dyDescent="0.25">
      <c r="B2202" s="2"/>
    </row>
    <row r="2203" spans="2:2" x14ac:dyDescent="0.25">
      <c r="B2203" s="2"/>
    </row>
    <row r="2204" spans="2:2" x14ac:dyDescent="0.25">
      <c r="B2204" s="2"/>
    </row>
    <row r="2205" spans="2:2" x14ac:dyDescent="0.25">
      <c r="B2205" s="2"/>
    </row>
    <row r="2206" spans="2:2" x14ac:dyDescent="0.25">
      <c r="B2206" s="2"/>
    </row>
    <row r="2207" spans="2:2" x14ac:dyDescent="0.25">
      <c r="B2207" s="2"/>
    </row>
    <row r="2208" spans="2:2" x14ac:dyDescent="0.25">
      <c r="B2208" s="2"/>
    </row>
    <row r="2209" spans="2:2" x14ac:dyDescent="0.25">
      <c r="B2209" s="2"/>
    </row>
    <row r="2210" spans="2:2" x14ac:dyDescent="0.25">
      <c r="B2210" s="2"/>
    </row>
    <row r="2211" spans="2:2" x14ac:dyDescent="0.25">
      <c r="B2211" s="2"/>
    </row>
    <row r="2212" spans="2:2" x14ac:dyDescent="0.25">
      <c r="B2212" s="2"/>
    </row>
    <row r="2213" spans="2:2" x14ac:dyDescent="0.25">
      <c r="B2213" s="2"/>
    </row>
    <row r="2214" spans="2:2" x14ac:dyDescent="0.25">
      <c r="B2214" s="2"/>
    </row>
    <row r="2215" spans="2:2" x14ac:dyDescent="0.25">
      <c r="B2215" s="2"/>
    </row>
    <row r="2216" spans="2:2" x14ac:dyDescent="0.25">
      <c r="B2216" s="2"/>
    </row>
    <row r="2217" spans="2:2" x14ac:dyDescent="0.25">
      <c r="B2217" s="2"/>
    </row>
    <row r="2218" spans="2:2" x14ac:dyDescent="0.25">
      <c r="B2218" s="2"/>
    </row>
    <row r="2219" spans="2:2" x14ac:dyDescent="0.25">
      <c r="B2219" s="2"/>
    </row>
    <row r="2220" spans="2:2" x14ac:dyDescent="0.25">
      <c r="B2220" s="2"/>
    </row>
    <row r="2221" spans="2:2" x14ac:dyDescent="0.25">
      <c r="B2221" s="2"/>
    </row>
    <row r="2222" spans="2:2" x14ac:dyDescent="0.25">
      <c r="B2222" s="2"/>
    </row>
    <row r="2223" spans="2:2" x14ac:dyDescent="0.25">
      <c r="B2223" s="2"/>
    </row>
    <row r="2224" spans="2:2" x14ac:dyDescent="0.25">
      <c r="B2224" s="2"/>
    </row>
    <row r="2225" spans="2:2" x14ac:dyDescent="0.25">
      <c r="B2225" s="2"/>
    </row>
    <row r="2226" spans="2:2" x14ac:dyDescent="0.25">
      <c r="B2226" s="2"/>
    </row>
    <row r="2227" spans="2:2" x14ac:dyDescent="0.25">
      <c r="B2227" s="2"/>
    </row>
    <row r="2228" spans="2:2" x14ac:dyDescent="0.25">
      <c r="B2228" s="2"/>
    </row>
    <row r="2229" spans="2:2" x14ac:dyDescent="0.25">
      <c r="B2229" s="2"/>
    </row>
    <row r="2230" spans="2:2" x14ac:dyDescent="0.25">
      <c r="B2230" s="2"/>
    </row>
    <row r="2231" spans="2:2" x14ac:dyDescent="0.25">
      <c r="B2231" s="2"/>
    </row>
    <row r="2232" spans="2:2" x14ac:dyDescent="0.25">
      <c r="B2232" s="2"/>
    </row>
    <row r="2233" spans="2:2" x14ac:dyDescent="0.25">
      <c r="B2233" s="2"/>
    </row>
    <row r="2234" spans="2:2" x14ac:dyDescent="0.25">
      <c r="B2234" s="2"/>
    </row>
    <row r="2235" spans="2:2" x14ac:dyDescent="0.25">
      <c r="B2235" s="2"/>
    </row>
    <row r="2236" spans="2:2" x14ac:dyDescent="0.25">
      <c r="B2236" s="2"/>
    </row>
    <row r="2237" spans="2:2" x14ac:dyDescent="0.25">
      <c r="B2237" s="2"/>
    </row>
    <row r="2238" spans="2:2" x14ac:dyDescent="0.25">
      <c r="B2238" s="2"/>
    </row>
    <row r="2239" spans="2:2" x14ac:dyDescent="0.25">
      <c r="B2239" s="2"/>
    </row>
    <row r="2240" spans="2:2" x14ac:dyDescent="0.25">
      <c r="B2240" s="2"/>
    </row>
    <row r="2241" spans="2:2" x14ac:dyDescent="0.25">
      <c r="B2241" s="2"/>
    </row>
    <row r="2242" spans="2:2" x14ac:dyDescent="0.25">
      <c r="B2242" s="2"/>
    </row>
    <row r="2243" spans="2:2" x14ac:dyDescent="0.25">
      <c r="B2243" s="2"/>
    </row>
    <row r="2244" spans="2:2" x14ac:dyDescent="0.25">
      <c r="B2244" s="2"/>
    </row>
    <row r="2245" spans="2:2" x14ac:dyDescent="0.25">
      <c r="B2245" s="2"/>
    </row>
    <row r="2246" spans="2:2" x14ac:dyDescent="0.25">
      <c r="B2246" s="2"/>
    </row>
    <row r="2247" spans="2:2" x14ac:dyDescent="0.25">
      <c r="B2247" s="2"/>
    </row>
    <row r="2248" spans="2:2" x14ac:dyDescent="0.25">
      <c r="B2248" s="2"/>
    </row>
    <row r="2249" spans="2:2" x14ac:dyDescent="0.25">
      <c r="B2249" s="2"/>
    </row>
    <row r="2250" spans="2:2" x14ac:dyDescent="0.25">
      <c r="B2250" s="2"/>
    </row>
    <row r="2251" spans="2:2" x14ac:dyDescent="0.25">
      <c r="B2251" s="2"/>
    </row>
    <row r="2252" spans="2:2" x14ac:dyDescent="0.25">
      <c r="B2252" s="2"/>
    </row>
    <row r="2253" spans="2:2" x14ac:dyDescent="0.25">
      <c r="B2253" s="2"/>
    </row>
    <row r="2254" spans="2:2" x14ac:dyDescent="0.25">
      <c r="B2254" s="2"/>
    </row>
    <row r="2255" spans="2:2" x14ac:dyDescent="0.25">
      <c r="B2255" s="2"/>
    </row>
    <row r="2256" spans="2:2" x14ac:dyDescent="0.25">
      <c r="B2256" s="2"/>
    </row>
    <row r="2257" spans="2:2" x14ac:dyDescent="0.25">
      <c r="B2257" s="2"/>
    </row>
    <row r="2258" spans="2:2" x14ac:dyDescent="0.25">
      <c r="B2258" s="2"/>
    </row>
    <row r="2259" spans="2:2" x14ac:dyDescent="0.25">
      <c r="B2259" s="2"/>
    </row>
    <row r="2260" spans="2:2" x14ac:dyDescent="0.25">
      <c r="B2260" s="2"/>
    </row>
    <row r="2261" spans="2:2" x14ac:dyDescent="0.25">
      <c r="B2261" s="2"/>
    </row>
    <row r="2262" spans="2:2" x14ac:dyDescent="0.25">
      <c r="B2262" s="2"/>
    </row>
    <row r="2263" spans="2:2" x14ac:dyDescent="0.25">
      <c r="B2263" s="2"/>
    </row>
    <row r="2264" spans="2:2" x14ac:dyDescent="0.25">
      <c r="B2264" s="2"/>
    </row>
    <row r="2265" spans="2:2" x14ac:dyDescent="0.25">
      <c r="B2265" s="2"/>
    </row>
    <row r="2266" spans="2:2" x14ac:dyDescent="0.25">
      <c r="B2266" s="2"/>
    </row>
    <row r="2267" spans="2:2" x14ac:dyDescent="0.25">
      <c r="B2267" s="2"/>
    </row>
    <row r="2268" spans="2:2" x14ac:dyDescent="0.25">
      <c r="B2268" s="2"/>
    </row>
    <row r="2269" spans="2:2" x14ac:dyDescent="0.25">
      <c r="B2269" s="2"/>
    </row>
    <row r="2270" spans="2:2" x14ac:dyDescent="0.25">
      <c r="B2270" s="2"/>
    </row>
    <row r="2271" spans="2:2" x14ac:dyDescent="0.25">
      <c r="B2271" s="2"/>
    </row>
    <row r="2272" spans="2:2" x14ac:dyDescent="0.25">
      <c r="B2272" s="2"/>
    </row>
    <row r="2273" spans="2:2" x14ac:dyDescent="0.25">
      <c r="B2273" s="2"/>
    </row>
    <row r="2274" spans="2:2" x14ac:dyDescent="0.25">
      <c r="B2274" s="2"/>
    </row>
    <row r="2275" spans="2:2" x14ac:dyDescent="0.25">
      <c r="B2275" s="2"/>
    </row>
    <row r="2276" spans="2:2" x14ac:dyDescent="0.25">
      <c r="B2276" s="2"/>
    </row>
    <row r="2277" spans="2:2" x14ac:dyDescent="0.25">
      <c r="B2277" s="2"/>
    </row>
    <row r="2278" spans="2:2" x14ac:dyDescent="0.25">
      <c r="B2278" s="2"/>
    </row>
    <row r="2279" spans="2:2" x14ac:dyDescent="0.25">
      <c r="B2279" s="2"/>
    </row>
    <row r="2280" spans="2:2" x14ac:dyDescent="0.25">
      <c r="B2280" s="2"/>
    </row>
    <row r="2281" spans="2:2" x14ac:dyDescent="0.25">
      <c r="B2281" s="2"/>
    </row>
    <row r="2282" spans="2:2" x14ac:dyDescent="0.25">
      <c r="B2282" s="2"/>
    </row>
    <row r="2283" spans="2:2" x14ac:dyDescent="0.25">
      <c r="B2283" s="2"/>
    </row>
    <row r="2284" spans="2:2" x14ac:dyDescent="0.25">
      <c r="B2284" s="2"/>
    </row>
    <row r="2285" spans="2:2" x14ac:dyDescent="0.25">
      <c r="B2285" s="2"/>
    </row>
    <row r="2286" spans="2:2" x14ac:dyDescent="0.25">
      <c r="B2286" s="2"/>
    </row>
    <row r="2287" spans="2:2" x14ac:dyDescent="0.25">
      <c r="B2287" s="2"/>
    </row>
    <row r="2288" spans="2:2" x14ac:dyDescent="0.25">
      <c r="B2288" s="2"/>
    </row>
    <row r="2289" spans="2:2" x14ac:dyDescent="0.25">
      <c r="B2289" s="2"/>
    </row>
    <row r="2290" spans="2:2" x14ac:dyDescent="0.25">
      <c r="B2290" s="2"/>
    </row>
    <row r="2291" spans="2:2" x14ac:dyDescent="0.25">
      <c r="B2291" s="2"/>
    </row>
    <row r="2292" spans="2:2" x14ac:dyDescent="0.25">
      <c r="B2292" s="2"/>
    </row>
    <row r="2293" spans="2:2" x14ac:dyDescent="0.25">
      <c r="B2293" s="2"/>
    </row>
    <row r="2294" spans="2:2" x14ac:dyDescent="0.25">
      <c r="B2294" s="2"/>
    </row>
    <row r="2295" spans="2:2" x14ac:dyDescent="0.25">
      <c r="B2295" s="2"/>
    </row>
    <row r="2296" spans="2:2" x14ac:dyDescent="0.25">
      <c r="B2296" s="2"/>
    </row>
    <row r="2297" spans="2:2" x14ac:dyDescent="0.25">
      <c r="B2297" s="2"/>
    </row>
    <row r="2298" spans="2:2" x14ac:dyDescent="0.25">
      <c r="B2298" s="2"/>
    </row>
    <row r="2299" spans="2:2" x14ac:dyDescent="0.25">
      <c r="B2299" s="2"/>
    </row>
    <row r="2300" spans="2:2" x14ac:dyDescent="0.25">
      <c r="B2300" s="2"/>
    </row>
    <row r="2301" spans="2:2" x14ac:dyDescent="0.25">
      <c r="B2301" s="2"/>
    </row>
    <row r="2302" spans="2:2" x14ac:dyDescent="0.25">
      <c r="B2302" s="2"/>
    </row>
    <row r="2303" spans="2:2" x14ac:dyDescent="0.25">
      <c r="B2303" s="2"/>
    </row>
    <row r="2304" spans="2:2" x14ac:dyDescent="0.25">
      <c r="B2304" s="2"/>
    </row>
    <row r="2305" spans="2:2" x14ac:dyDescent="0.25">
      <c r="B2305" s="2"/>
    </row>
    <row r="2306" spans="2:2" x14ac:dyDescent="0.25">
      <c r="B2306" s="2"/>
    </row>
    <row r="2307" spans="2:2" x14ac:dyDescent="0.25">
      <c r="B2307" s="2"/>
    </row>
    <row r="2308" spans="2:2" x14ac:dyDescent="0.25">
      <c r="B2308" s="2"/>
    </row>
    <row r="2309" spans="2:2" x14ac:dyDescent="0.25">
      <c r="B2309" s="2"/>
    </row>
    <row r="2310" spans="2:2" x14ac:dyDescent="0.25">
      <c r="B2310" s="2"/>
    </row>
    <row r="2311" spans="2:2" x14ac:dyDescent="0.25">
      <c r="B2311" s="2"/>
    </row>
    <row r="2312" spans="2:2" x14ac:dyDescent="0.25">
      <c r="B2312" s="2"/>
    </row>
    <row r="2313" spans="2:2" x14ac:dyDescent="0.25">
      <c r="B2313" s="2"/>
    </row>
    <row r="2314" spans="2:2" x14ac:dyDescent="0.25">
      <c r="B2314" s="2"/>
    </row>
    <row r="2315" spans="2:2" x14ac:dyDescent="0.25">
      <c r="B2315" s="2"/>
    </row>
    <row r="2316" spans="2:2" x14ac:dyDescent="0.25">
      <c r="B2316" s="2"/>
    </row>
    <row r="2317" spans="2:2" x14ac:dyDescent="0.25">
      <c r="B2317" s="2"/>
    </row>
    <row r="2318" spans="2:2" x14ac:dyDescent="0.25">
      <c r="B2318" s="2"/>
    </row>
    <row r="2319" spans="2:2" x14ac:dyDescent="0.25">
      <c r="B2319" s="2"/>
    </row>
    <row r="2320" spans="2:2" x14ac:dyDescent="0.25">
      <c r="B2320" s="2"/>
    </row>
    <row r="2321" spans="2:2" x14ac:dyDescent="0.25">
      <c r="B2321" s="2"/>
    </row>
    <row r="2322" spans="2:2" x14ac:dyDescent="0.25">
      <c r="B2322" s="2"/>
    </row>
    <row r="2323" spans="2:2" x14ac:dyDescent="0.25">
      <c r="B2323" s="2"/>
    </row>
    <row r="2324" spans="2:2" x14ac:dyDescent="0.25">
      <c r="B2324" s="2"/>
    </row>
    <row r="2325" spans="2:2" x14ac:dyDescent="0.25">
      <c r="B2325" s="2"/>
    </row>
    <row r="2326" spans="2:2" x14ac:dyDescent="0.25">
      <c r="B2326" s="2"/>
    </row>
    <row r="2327" spans="2:2" x14ac:dyDescent="0.25">
      <c r="B2327" s="2"/>
    </row>
    <row r="2328" spans="2:2" x14ac:dyDescent="0.25">
      <c r="B2328" s="2"/>
    </row>
    <row r="2329" spans="2:2" x14ac:dyDescent="0.25">
      <c r="B2329" s="2"/>
    </row>
    <row r="2330" spans="2:2" x14ac:dyDescent="0.25">
      <c r="B2330" s="2"/>
    </row>
    <row r="2331" spans="2:2" x14ac:dyDescent="0.25">
      <c r="B2331" s="2"/>
    </row>
    <row r="2332" spans="2:2" x14ac:dyDescent="0.25">
      <c r="B2332" s="2"/>
    </row>
    <row r="2333" spans="2:2" x14ac:dyDescent="0.25">
      <c r="B2333" s="2"/>
    </row>
    <row r="2334" spans="2:2" x14ac:dyDescent="0.25">
      <c r="B2334" s="2"/>
    </row>
    <row r="2335" spans="2:2" x14ac:dyDescent="0.25">
      <c r="B2335" s="2"/>
    </row>
    <row r="2336" spans="2:2" x14ac:dyDescent="0.25">
      <c r="B2336" s="2"/>
    </row>
    <row r="2337" spans="2:2" x14ac:dyDescent="0.25">
      <c r="B2337" s="2"/>
    </row>
    <row r="2338" spans="2:2" x14ac:dyDescent="0.25">
      <c r="B2338" s="2"/>
    </row>
    <row r="2339" spans="2:2" x14ac:dyDescent="0.25">
      <c r="B2339" s="2"/>
    </row>
    <row r="2340" spans="2:2" x14ac:dyDescent="0.25">
      <c r="B2340" s="2"/>
    </row>
    <row r="2341" spans="2:2" x14ac:dyDescent="0.25">
      <c r="B2341" s="2"/>
    </row>
    <row r="2342" spans="2:2" x14ac:dyDescent="0.25">
      <c r="B2342" s="2"/>
    </row>
    <row r="2343" spans="2:2" x14ac:dyDescent="0.25">
      <c r="B2343" s="2"/>
    </row>
    <row r="2344" spans="2:2" x14ac:dyDescent="0.25">
      <c r="B2344" s="2"/>
    </row>
    <row r="2345" spans="2:2" x14ac:dyDescent="0.25">
      <c r="B2345" s="2"/>
    </row>
    <row r="2346" spans="2:2" x14ac:dyDescent="0.25">
      <c r="B2346" s="2"/>
    </row>
    <row r="2347" spans="2:2" x14ac:dyDescent="0.25">
      <c r="B2347" s="2"/>
    </row>
    <row r="2348" spans="2:2" x14ac:dyDescent="0.25">
      <c r="B2348" s="2"/>
    </row>
    <row r="2349" spans="2:2" x14ac:dyDescent="0.25">
      <c r="B2349" s="2"/>
    </row>
    <row r="2350" spans="2:2" x14ac:dyDescent="0.25">
      <c r="B2350" s="2"/>
    </row>
    <row r="2351" spans="2:2" x14ac:dyDescent="0.25">
      <c r="B2351" s="2"/>
    </row>
    <row r="2352" spans="2:2" x14ac:dyDescent="0.25">
      <c r="B2352" s="2"/>
    </row>
    <row r="2353" spans="2:2" x14ac:dyDescent="0.25">
      <c r="B2353" s="2"/>
    </row>
    <row r="2354" spans="2:2" x14ac:dyDescent="0.25">
      <c r="B2354" s="2"/>
    </row>
    <row r="2355" spans="2:2" x14ac:dyDescent="0.25">
      <c r="B2355" s="2"/>
    </row>
    <row r="2356" spans="2:2" x14ac:dyDescent="0.25">
      <c r="B2356" s="2"/>
    </row>
    <row r="2357" spans="2:2" x14ac:dyDescent="0.25">
      <c r="B2357" s="2"/>
    </row>
    <row r="2358" spans="2:2" x14ac:dyDescent="0.25">
      <c r="B2358" s="2"/>
    </row>
    <row r="2359" spans="2:2" x14ac:dyDescent="0.25">
      <c r="B2359" s="2"/>
    </row>
    <row r="2360" spans="2:2" x14ac:dyDescent="0.25">
      <c r="B2360" s="2"/>
    </row>
    <row r="2361" spans="2:2" x14ac:dyDescent="0.25">
      <c r="B2361" s="2"/>
    </row>
    <row r="2362" spans="2:2" x14ac:dyDescent="0.25">
      <c r="B2362" s="2"/>
    </row>
    <row r="2363" spans="2:2" x14ac:dyDescent="0.25">
      <c r="B2363" s="2"/>
    </row>
    <row r="2364" spans="2:2" x14ac:dyDescent="0.25">
      <c r="B2364" s="2"/>
    </row>
    <row r="2365" spans="2:2" x14ac:dyDescent="0.25">
      <c r="B2365" s="2"/>
    </row>
    <row r="2366" spans="2:2" x14ac:dyDescent="0.25">
      <c r="B2366" s="2"/>
    </row>
    <row r="2367" spans="2:2" x14ac:dyDescent="0.25">
      <c r="B2367" s="2"/>
    </row>
    <row r="2368" spans="2:2" x14ac:dyDescent="0.25">
      <c r="B2368" s="2"/>
    </row>
    <row r="2369" spans="2:2" x14ac:dyDescent="0.25">
      <c r="B2369" s="2"/>
    </row>
    <row r="2370" spans="2:2" x14ac:dyDescent="0.25">
      <c r="B2370" s="2"/>
    </row>
    <row r="2371" spans="2:2" x14ac:dyDescent="0.25">
      <c r="B2371" s="2"/>
    </row>
    <row r="2372" spans="2:2" x14ac:dyDescent="0.25">
      <c r="B2372" s="2"/>
    </row>
    <row r="2373" spans="2:2" x14ac:dyDescent="0.25">
      <c r="B2373" s="2"/>
    </row>
    <row r="2374" spans="2:2" x14ac:dyDescent="0.25">
      <c r="B2374" s="2"/>
    </row>
    <row r="2375" spans="2:2" x14ac:dyDescent="0.25">
      <c r="B2375" s="2"/>
    </row>
    <row r="2376" spans="2:2" x14ac:dyDescent="0.25">
      <c r="B2376" s="2"/>
    </row>
    <row r="2377" spans="2:2" x14ac:dyDescent="0.25">
      <c r="B2377" s="2"/>
    </row>
    <row r="2378" spans="2:2" x14ac:dyDescent="0.25">
      <c r="B2378" s="2"/>
    </row>
    <row r="2379" spans="2:2" x14ac:dyDescent="0.25">
      <c r="B2379" s="2"/>
    </row>
    <row r="2380" spans="2:2" x14ac:dyDescent="0.25">
      <c r="B2380" s="2"/>
    </row>
    <row r="2381" spans="2:2" x14ac:dyDescent="0.25">
      <c r="B2381" s="2"/>
    </row>
    <row r="2382" spans="2:2" x14ac:dyDescent="0.25">
      <c r="B2382" s="2"/>
    </row>
    <row r="2383" spans="2:2" x14ac:dyDescent="0.25">
      <c r="B2383" s="2"/>
    </row>
    <row r="2384" spans="2:2" x14ac:dyDescent="0.25">
      <c r="B2384" s="2"/>
    </row>
    <row r="2385" spans="2:2" x14ac:dyDescent="0.25">
      <c r="B2385" s="2"/>
    </row>
    <row r="2386" spans="2:2" x14ac:dyDescent="0.25">
      <c r="B2386" s="2"/>
    </row>
    <row r="2387" spans="2:2" x14ac:dyDescent="0.25">
      <c r="B2387" s="2"/>
    </row>
    <row r="2388" spans="2:2" x14ac:dyDescent="0.25">
      <c r="B2388" s="2"/>
    </row>
    <row r="2389" spans="2:2" x14ac:dyDescent="0.25">
      <c r="B2389" s="2"/>
    </row>
    <row r="2390" spans="2:2" x14ac:dyDescent="0.25">
      <c r="B2390" s="2"/>
    </row>
    <row r="2391" spans="2:2" x14ac:dyDescent="0.25">
      <c r="B2391" s="2"/>
    </row>
    <row r="2392" spans="2:2" x14ac:dyDescent="0.25">
      <c r="B2392" s="2"/>
    </row>
    <row r="2393" spans="2:2" x14ac:dyDescent="0.25">
      <c r="B2393" s="2"/>
    </row>
    <row r="2394" spans="2:2" x14ac:dyDescent="0.25">
      <c r="B2394" s="2"/>
    </row>
    <row r="2395" spans="2:2" x14ac:dyDescent="0.25">
      <c r="B2395" s="2"/>
    </row>
    <row r="2396" spans="2:2" x14ac:dyDescent="0.25">
      <c r="B2396" s="2"/>
    </row>
    <row r="2397" spans="2:2" x14ac:dyDescent="0.25">
      <c r="B2397" s="2"/>
    </row>
    <row r="2398" spans="2:2" x14ac:dyDescent="0.25">
      <c r="B2398" s="2"/>
    </row>
    <row r="2399" spans="2:2" x14ac:dyDescent="0.25">
      <c r="B2399" s="2"/>
    </row>
    <row r="2400" spans="2:2" x14ac:dyDescent="0.25">
      <c r="B2400" s="2"/>
    </row>
    <row r="2401" spans="2:2" x14ac:dyDescent="0.25">
      <c r="B2401" s="2"/>
    </row>
    <row r="2402" spans="2:2" x14ac:dyDescent="0.25">
      <c r="B2402" s="2"/>
    </row>
    <row r="2403" spans="2:2" x14ac:dyDescent="0.25">
      <c r="B2403" s="2"/>
    </row>
    <row r="2404" spans="2:2" x14ac:dyDescent="0.25">
      <c r="B2404" s="2"/>
    </row>
    <row r="2405" spans="2:2" x14ac:dyDescent="0.25">
      <c r="B2405" s="2"/>
    </row>
    <row r="2406" spans="2:2" x14ac:dyDescent="0.25">
      <c r="B2406" s="2"/>
    </row>
    <row r="2407" spans="2:2" x14ac:dyDescent="0.25">
      <c r="B2407" s="2"/>
    </row>
    <row r="2408" spans="2:2" x14ac:dyDescent="0.25">
      <c r="B2408" s="2"/>
    </row>
    <row r="2409" spans="2:2" x14ac:dyDescent="0.25">
      <c r="B2409" s="2"/>
    </row>
    <row r="2410" spans="2:2" x14ac:dyDescent="0.25">
      <c r="B2410" s="2"/>
    </row>
    <row r="2411" spans="2:2" x14ac:dyDescent="0.25">
      <c r="B2411" s="2"/>
    </row>
    <row r="2412" spans="2:2" x14ac:dyDescent="0.25">
      <c r="B2412" s="2"/>
    </row>
    <row r="2413" spans="2:2" x14ac:dyDescent="0.25">
      <c r="B2413" s="2"/>
    </row>
    <row r="2414" spans="2:2" x14ac:dyDescent="0.25">
      <c r="B2414" s="2"/>
    </row>
    <row r="2415" spans="2:2" x14ac:dyDescent="0.25">
      <c r="B2415" s="2"/>
    </row>
    <row r="2416" spans="2:2" x14ac:dyDescent="0.25">
      <c r="B2416" s="2"/>
    </row>
    <row r="2417" spans="2:2" x14ac:dyDescent="0.25">
      <c r="B2417" s="2"/>
    </row>
    <row r="2418" spans="2:2" x14ac:dyDescent="0.25">
      <c r="B2418" s="2"/>
    </row>
    <row r="2419" spans="2:2" x14ac:dyDescent="0.25">
      <c r="B2419" s="2"/>
    </row>
    <row r="2420" spans="2:2" x14ac:dyDescent="0.25">
      <c r="B2420" s="2"/>
    </row>
    <row r="2421" spans="2:2" x14ac:dyDescent="0.25">
      <c r="B2421" s="2"/>
    </row>
    <row r="2422" spans="2:2" x14ac:dyDescent="0.25">
      <c r="B2422" s="2"/>
    </row>
    <row r="2423" spans="2:2" x14ac:dyDescent="0.25">
      <c r="B2423" s="2"/>
    </row>
    <row r="2424" spans="2:2" x14ac:dyDescent="0.25">
      <c r="B2424" s="2"/>
    </row>
    <row r="2425" spans="2:2" x14ac:dyDescent="0.25">
      <c r="B2425" s="2"/>
    </row>
    <row r="2426" spans="2:2" x14ac:dyDescent="0.25">
      <c r="B2426" s="2"/>
    </row>
    <row r="2427" spans="2:2" x14ac:dyDescent="0.25">
      <c r="B2427" s="2"/>
    </row>
    <row r="2428" spans="2:2" x14ac:dyDescent="0.25">
      <c r="B2428" s="2"/>
    </row>
    <row r="2429" spans="2:2" x14ac:dyDescent="0.25">
      <c r="B2429" s="2"/>
    </row>
    <row r="2430" spans="2:2" x14ac:dyDescent="0.25">
      <c r="B2430" s="2"/>
    </row>
    <row r="2431" spans="2:2" x14ac:dyDescent="0.25">
      <c r="B2431" s="2"/>
    </row>
    <row r="2432" spans="2:2" x14ac:dyDescent="0.25">
      <c r="B2432" s="2"/>
    </row>
    <row r="2433" spans="2:2" x14ac:dyDescent="0.25">
      <c r="B2433" s="2"/>
    </row>
    <row r="2434" spans="2:2" x14ac:dyDescent="0.25">
      <c r="B2434" s="2"/>
    </row>
    <row r="2435" spans="2:2" x14ac:dyDescent="0.25">
      <c r="B2435" s="2"/>
    </row>
    <row r="2436" spans="2:2" x14ac:dyDescent="0.25">
      <c r="B2436" s="2"/>
    </row>
    <row r="2437" spans="2:2" x14ac:dyDescent="0.25">
      <c r="B2437" s="2"/>
    </row>
    <row r="2438" spans="2:2" x14ac:dyDescent="0.25">
      <c r="B2438" s="2"/>
    </row>
    <row r="2439" spans="2:2" x14ac:dyDescent="0.25">
      <c r="B2439" s="2"/>
    </row>
    <row r="2440" spans="2:2" x14ac:dyDescent="0.25">
      <c r="B2440" s="2"/>
    </row>
    <row r="2441" spans="2:2" x14ac:dyDescent="0.25">
      <c r="B2441" s="2"/>
    </row>
    <row r="2442" spans="2:2" x14ac:dyDescent="0.25">
      <c r="B2442" s="2"/>
    </row>
    <row r="2443" spans="2:2" x14ac:dyDescent="0.25">
      <c r="B2443" s="2"/>
    </row>
    <row r="2444" spans="2:2" x14ac:dyDescent="0.25">
      <c r="B2444" s="2"/>
    </row>
    <row r="2445" spans="2:2" x14ac:dyDescent="0.25">
      <c r="B2445" s="2"/>
    </row>
    <row r="2446" spans="2:2" x14ac:dyDescent="0.25">
      <c r="B2446" s="2"/>
    </row>
    <row r="2447" spans="2:2" x14ac:dyDescent="0.25">
      <c r="B2447" s="2"/>
    </row>
    <row r="2448" spans="2:2" x14ac:dyDescent="0.25">
      <c r="B2448" s="2"/>
    </row>
    <row r="2449" spans="2:2" x14ac:dyDescent="0.25">
      <c r="B2449" s="2"/>
    </row>
    <row r="2450" spans="2:2" x14ac:dyDescent="0.25">
      <c r="B2450" s="2"/>
    </row>
    <row r="2451" spans="2:2" x14ac:dyDescent="0.25">
      <c r="B2451" s="2"/>
    </row>
    <row r="2452" spans="2:2" x14ac:dyDescent="0.25">
      <c r="B2452" s="2"/>
    </row>
    <row r="2453" spans="2:2" x14ac:dyDescent="0.25">
      <c r="B2453" s="2"/>
    </row>
    <row r="2454" spans="2:2" x14ac:dyDescent="0.25">
      <c r="B2454" s="2"/>
    </row>
    <row r="2455" spans="2:2" x14ac:dyDescent="0.25">
      <c r="B2455" s="2"/>
    </row>
    <row r="2456" spans="2:2" x14ac:dyDescent="0.25">
      <c r="B2456" s="2"/>
    </row>
    <row r="2457" spans="2:2" x14ac:dyDescent="0.25">
      <c r="B2457" s="2"/>
    </row>
    <row r="2458" spans="2:2" x14ac:dyDescent="0.25">
      <c r="B2458" s="2"/>
    </row>
    <row r="2459" spans="2:2" x14ac:dyDescent="0.25">
      <c r="B2459" s="2"/>
    </row>
    <row r="2460" spans="2:2" x14ac:dyDescent="0.25">
      <c r="B2460" s="2"/>
    </row>
    <row r="2461" spans="2:2" x14ac:dyDescent="0.25">
      <c r="B2461" s="2"/>
    </row>
    <row r="2462" spans="2:2" x14ac:dyDescent="0.25">
      <c r="B2462" s="2"/>
    </row>
    <row r="2463" spans="2:2" x14ac:dyDescent="0.25">
      <c r="B2463" s="2"/>
    </row>
    <row r="2464" spans="2:2" x14ac:dyDescent="0.25">
      <c r="B2464" s="2"/>
    </row>
    <row r="2465" spans="2:2" x14ac:dyDescent="0.25">
      <c r="B2465" s="2"/>
    </row>
    <row r="2466" spans="2:2" x14ac:dyDescent="0.25">
      <c r="B2466" s="2"/>
    </row>
    <row r="2467" spans="2:2" x14ac:dyDescent="0.25">
      <c r="B2467" s="2"/>
    </row>
    <row r="2468" spans="2:2" x14ac:dyDescent="0.25">
      <c r="B2468" s="2"/>
    </row>
    <row r="2469" spans="2:2" x14ac:dyDescent="0.25">
      <c r="B2469" s="2"/>
    </row>
    <row r="2470" spans="2:2" x14ac:dyDescent="0.25">
      <c r="B2470" s="2"/>
    </row>
    <row r="2471" spans="2:2" x14ac:dyDescent="0.25">
      <c r="B2471" s="2"/>
    </row>
    <row r="2472" spans="2:2" x14ac:dyDescent="0.25">
      <c r="B2472" s="2"/>
    </row>
    <row r="2473" spans="2:2" x14ac:dyDescent="0.25">
      <c r="B2473" s="2"/>
    </row>
    <row r="2474" spans="2:2" x14ac:dyDescent="0.25">
      <c r="B2474" s="2"/>
    </row>
    <row r="2475" spans="2:2" x14ac:dyDescent="0.25">
      <c r="B2475" s="2"/>
    </row>
    <row r="2476" spans="2:2" x14ac:dyDescent="0.25">
      <c r="B2476" s="2"/>
    </row>
    <row r="2477" spans="2:2" x14ac:dyDescent="0.25">
      <c r="B2477" s="2"/>
    </row>
    <row r="2478" spans="2:2" x14ac:dyDescent="0.25">
      <c r="B2478" s="2"/>
    </row>
    <row r="2479" spans="2:2" x14ac:dyDescent="0.25">
      <c r="B2479" s="2"/>
    </row>
    <row r="2480" spans="2:2" x14ac:dyDescent="0.25">
      <c r="B2480" s="2"/>
    </row>
    <row r="2481" spans="2:2" x14ac:dyDescent="0.25">
      <c r="B2481" s="2"/>
    </row>
    <row r="2482" spans="2:2" x14ac:dyDescent="0.25">
      <c r="B2482" s="2"/>
    </row>
    <row r="2483" spans="2:2" x14ac:dyDescent="0.25">
      <c r="B2483" s="2"/>
    </row>
    <row r="2484" spans="2:2" x14ac:dyDescent="0.25">
      <c r="B2484" s="2"/>
    </row>
    <row r="2485" spans="2:2" x14ac:dyDescent="0.25">
      <c r="B2485" s="2"/>
    </row>
    <row r="2486" spans="2:2" x14ac:dyDescent="0.25">
      <c r="B2486" s="2"/>
    </row>
    <row r="2487" spans="2:2" x14ac:dyDescent="0.25">
      <c r="B2487" s="2"/>
    </row>
    <row r="2488" spans="2:2" x14ac:dyDescent="0.25">
      <c r="B2488" s="2"/>
    </row>
    <row r="2489" spans="2:2" x14ac:dyDescent="0.25">
      <c r="B2489" s="2"/>
    </row>
    <row r="2490" spans="2:2" x14ac:dyDescent="0.25">
      <c r="B2490" s="2"/>
    </row>
    <row r="2491" spans="2:2" x14ac:dyDescent="0.25">
      <c r="B2491" s="2"/>
    </row>
    <row r="2492" spans="2:2" x14ac:dyDescent="0.25">
      <c r="B2492" s="2"/>
    </row>
    <row r="2493" spans="2:2" x14ac:dyDescent="0.25">
      <c r="B2493" s="2"/>
    </row>
    <row r="2494" spans="2:2" x14ac:dyDescent="0.25">
      <c r="B2494" s="2"/>
    </row>
    <row r="2495" spans="2:2" x14ac:dyDescent="0.25">
      <c r="B2495" s="2"/>
    </row>
    <row r="2496" spans="2:2" x14ac:dyDescent="0.25">
      <c r="B2496" s="2"/>
    </row>
    <row r="2497" spans="2:2" x14ac:dyDescent="0.25">
      <c r="B2497" s="2"/>
    </row>
    <row r="2498" spans="2:2" x14ac:dyDescent="0.25">
      <c r="B2498" s="2"/>
    </row>
    <row r="2499" spans="2:2" x14ac:dyDescent="0.25">
      <c r="B2499" s="2"/>
    </row>
    <row r="2500" spans="2:2" x14ac:dyDescent="0.25">
      <c r="B2500" s="2"/>
    </row>
    <row r="2501" spans="2:2" x14ac:dyDescent="0.25">
      <c r="B2501" s="2"/>
    </row>
    <row r="2502" spans="2:2" x14ac:dyDescent="0.25">
      <c r="B2502" s="2"/>
    </row>
    <row r="2503" spans="2:2" x14ac:dyDescent="0.25">
      <c r="B2503" s="2"/>
    </row>
    <row r="2504" spans="2:2" x14ac:dyDescent="0.25">
      <c r="B2504" s="2"/>
    </row>
    <row r="2505" spans="2:2" x14ac:dyDescent="0.25">
      <c r="B2505" s="2"/>
    </row>
    <row r="2506" spans="2:2" x14ac:dyDescent="0.25">
      <c r="B2506" s="2"/>
    </row>
    <row r="2507" spans="2:2" x14ac:dyDescent="0.25">
      <c r="B2507" s="2"/>
    </row>
    <row r="2508" spans="2:2" x14ac:dyDescent="0.25">
      <c r="B2508" s="2"/>
    </row>
    <row r="2509" spans="2:2" x14ac:dyDescent="0.25">
      <c r="B2509" s="2"/>
    </row>
    <row r="2510" spans="2:2" x14ac:dyDescent="0.25">
      <c r="B2510" s="2"/>
    </row>
    <row r="2511" spans="2:2" x14ac:dyDescent="0.25">
      <c r="B2511" s="2"/>
    </row>
    <row r="2512" spans="2:2" x14ac:dyDescent="0.25">
      <c r="B2512" s="2"/>
    </row>
    <row r="2513" spans="2:2" x14ac:dyDescent="0.25">
      <c r="B2513" s="2"/>
    </row>
    <row r="2514" spans="2:2" x14ac:dyDescent="0.25">
      <c r="B2514" s="2"/>
    </row>
    <row r="2515" spans="2:2" x14ac:dyDescent="0.25">
      <c r="B2515" s="2"/>
    </row>
    <row r="2516" spans="2:2" x14ac:dyDescent="0.25">
      <c r="B2516" s="2"/>
    </row>
    <row r="2517" spans="2:2" x14ac:dyDescent="0.25">
      <c r="B2517" s="2"/>
    </row>
    <row r="2518" spans="2:2" x14ac:dyDescent="0.25">
      <c r="B2518" s="2"/>
    </row>
    <row r="2519" spans="2:2" x14ac:dyDescent="0.25">
      <c r="B2519" s="2"/>
    </row>
    <row r="2520" spans="2:2" x14ac:dyDescent="0.25">
      <c r="B2520" s="2"/>
    </row>
    <row r="2521" spans="2:2" x14ac:dyDescent="0.25">
      <c r="B2521" s="2"/>
    </row>
    <row r="2522" spans="2:2" x14ac:dyDescent="0.25">
      <c r="B2522" s="2"/>
    </row>
    <row r="2523" spans="2:2" x14ac:dyDescent="0.25">
      <c r="B2523" s="2"/>
    </row>
    <row r="2524" spans="2:2" x14ac:dyDescent="0.25">
      <c r="B2524" s="2"/>
    </row>
    <row r="2525" spans="2:2" x14ac:dyDescent="0.25">
      <c r="B2525" s="2"/>
    </row>
    <row r="2526" spans="2:2" x14ac:dyDescent="0.25">
      <c r="B2526" s="2"/>
    </row>
    <row r="2527" spans="2:2" x14ac:dyDescent="0.25">
      <c r="B2527" s="2"/>
    </row>
    <row r="2528" spans="2:2" x14ac:dyDescent="0.25">
      <c r="B2528" s="2"/>
    </row>
    <row r="2529" spans="2:2" x14ac:dyDescent="0.25">
      <c r="B2529" s="2"/>
    </row>
    <row r="2530" spans="2:2" x14ac:dyDescent="0.25">
      <c r="B2530" s="2"/>
    </row>
    <row r="2531" spans="2:2" x14ac:dyDescent="0.25">
      <c r="B2531" s="2"/>
    </row>
    <row r="2532" spans="2:2" x14ac:dyDescent="0.25">
      <c r="B2532" s="2"/>
    </row>
    <row r="2533" spans="2:2" x14ac:dyDescent="0.25">
      <c r="B2533" s="2"/>
    </row>
    <row r="2534" spans="2:2" x14ac:dyDescent="0.25">
      <c r="B2534" s="2"/>
    </row>
    <row r="2535" spans="2:2" x14ac:dyDescent="0.25">
      <c r="B2535" s="2"/>
    </row>
    <row r="2536" spans="2:2" x14ac:dyDescent="0.25">
      <c r="B2536" s="2"/>
    </row>
    <row r="2537" spans="2:2" x14ac:dyDescent="0.25">
      <c r="B2537" s="2"/>
    </row>
    <row r="2538" spans="2:2" x14ac:dyDescent="0.25">
      <c r="B2538" s="2"/>
    </row>
    <row r="2539" spans="2:2" x14ac:dyDescent="0.25">
      <c r="B2539" s="2"/>
    </row>
    <row r="2540" spans="2:2" x14ac:dyDescent="0.25">
      <c r="B2540" s="2"/>
    </row>
    <row r="2541" spans="2:2" x14ac:dyDescent="0.25">
      <c r="B2541" s="2"/>
    </row>
    <row r="2542" spans="2:2" x14ac:dyDescent="0.25">
      <c r="B2542" s="2"/>
    </row>
    <row r="2543" spans="2:2" x14ac:dyDescent="0.25">
      <c r="B2543" s="2"/>
    </row>
    <row r="2544" spans="2:2" x14ac:dyDescent="0.25">
      <c r="B2544" s="2"/>
    </row>
    <row r="2545" spans="2:2" x14ac:dyDescent="0.25">
      <c r="B2545" s="2"/>
    </row>
    <row r="2546" spans="2:2" x14ac:dyDescent="0.25">
      <c r="B2546" s="2"/>
    </row>
    <row r="2547" spans="2:2" x14ac:dyDescent="0.25">
      <c r="B2547" s="2"/>
    </row>
    <row r="2548" spans="2:2" x14ac:dyDescent="0.25">
      <c r="B2548" s="2"/>
    </row>
    <row r="2549" spans="2:2" x14ac:dyDescent="0.25">
      <c r="B2549" s="2"/>
    </row>
    <row r="2550" spans="2:2" x14ac:dyDescent="0.25">
      <c r="B2550" s="2"/>
    </row>
    <row r="2551" spans="2:2" x14ac:dyDescent="0.25">
      <c r="B2551" s="2"/>
    </row>
    <row r="2552" spans="2:2" x14ac:dyDescent="0.25">
      <c r="B2552" s="2"/>
    </row>
    <row r="2553" spans="2:2" x14ac:dyDescent="0.25">
      <c r="B2553" s="2"/>
    </row>
    <row r="2554" spans="2:2" x14ac:dyDescent="0.25">
      <c r="B2554" s="2"/>
    </row>
    <row r="2555" spans="2:2" x14ac:dyDescent="0.25">
      <c r="B2555" s="2"/>
    </row>
    <row r="2556" spans="2:2" x14ac:dyDescent="0.25">
      <c r="B2556" s="2"/>
    </row>
    <row r="2557" spans="2:2" x14ac:dyDescent="0.25">
      <c r="B2557" s="2"/>
    </row>
    <row r="2558" spans="2:2" x14ac:dyDescent="0.25">
      <c r="B2558" s="2"/>
    </row>
    <row r="2559" spans="2:2" x14ac:dyDescent="0.25">
      <c r="B2559" s="2"/>
    </row>
    <row r="2560" spans="2:2" x14ac:dyDescent="0.25">
      <c r="B2560" s="2"/>
    </row>
    <row r="2561" spans="2:2" x14ac:dyDescent="0.25">
      <c r="B2561" s="2"/>
    </row>
    <row r="2562" spans="2:2" x14ac:dyDescent="0.25">
      <c r="B2562" s="2"/>
    </row>
    <row r="2563" spans="2:2" x14ac:dyDescent="0.25">
      <c r="B2563" s="2"/>
    </row>
    <row r="2564" spans="2:2" x14ac:dyDescent="0.25">
      <c r="B2564" s="2"/>
    </row>
    <row r="2565" spans="2:2" x14ac:dyDescent="0.25">
      <c r="B2565" s="2"/>
    </row>
    <row r="2566" spans="2:2" x14ac:dyDescent="0.25">
      <c r="B2566" s="2"/>
    </row>
    <row r="2567" spans="2:2" x14ac:dyDescent="0.25">
      <c r="B2567" s="2"/>
    </row>
    <row r="2568" spans="2:2" x14ac:dyDescent="0.25">
      <c r="B2568" s="2"/>
    </row>
    <row r="2569" spans="2:2" x14ac:dyDescent="0.25">
      <c r="B2569" s="2"/>
    </row>
    <row r="2570" spans="2:2" x14ac:dyDescent="0.25">
      <c r="B2570" s="2"/>
    </row>
    <row r="2571" spans="2:2" x14ac:dyDescent="0.25">
      <c r="B2571" s="2"/>
    </row>
    <row r="2572" spans="2:2" x14ac:dyDescent="0.25">
      <c r="B2572" s="2"/>
    </row>
    <row r="2573" spans="2:2" x14ac:dyDescent="0.25">
      <c r="B2573" s="2"/>
    </row>
    <row r="2574" spans="2:2" x14ac:dyDescent="0.25">
      <c r="B2574" s="2"/>
    </row>
    <row r="2575" spans="2:2" x14ac:dyDescent="0.25">
      <c r="B2575" s="2"/>
    </row>
    <row r="2576" spans="2:2" x14ac:dyDescent="0.25">
      <c r="B2576" s="2"/>
    </row>
    <row r="2577" spans="2:2" x14ac:dyDescent="0.25">
      <c r="B2577" s="2"/>
    </row>
    <row r="2578" spans="2:2" x14ac:dyDescent="0.25">
      <c r="B2578" s="2"/>
    </row>
    <row r="2579" spans="2:2" x14ac:dyDescent="0.25">
      <c r="B2579" s="2"/>
    </row>
    <row r="2580" spans="2:2" x14ac:dyDescent="0.25">
      <c r="B2580" s="2"/>
    </row>
    <row r="2581" spans="2:2" x14ac:dyDescent="0.25">
      <c r="B2581" s="2"/>
    </row>
    <row r="2582" spans="2:2" x14ac:dyDescent="0.25">
      <c r="B2582" s="2"/>
    </row>
    <row r="2583" spans="2:2" x14ac:dyDescent="0.25">
      <c r="B2583" s="2"/>
    </row>
    <row r="2584" spans="2:2" x14ac:dyDescent="0.25">
      <c r="B2584" s="2"/>
    </row>
    <row r="2585" spans="2:2" x14ac:dyDescent="0.25">
      <c r="B2585" s="2"/>
    </row>
    <row r="2586" spans="2:2" x14ac:dyDescent="0.25">
      <c r="B2586" s="2"/>
    </row>
    <row r="2587" spans="2:2" x14ac:dyDescent="0.25">
      <c r="B2587" s="2"/>
    </row>
    <row r="2588" spans="2:2" x14ac:dyDescent="0.25">
      <c r="B2588" s="2"/>
    </row>
    <row r="2589" spans="2:2" x14ac:dyDescent="0.25">
      <c r="B2589" s="2"/>
    </row>
    <row r="2590" spans="2:2" x14ac:dyDescent="0.25">
      <c r="B2590" s="2"/>
    </row>
    <row r="2591" spans="2:2" x14ac:dyDescent="0.25">
      <c r="B2591" s="2"/>
    </row>
    <row r="2592" spans="2:2" x14ac:dyDescent="0.25">
      <c r="B2592" s="2"/>
    </row>
    <row r="2593" spans="2:2" x14ac:dyDescent="0.25">
      <c r="B2593" s="2"/>
    </row>
    <row r="2594" spans="2:2" x14ac:dyDescent="0.25">
      <c r="B2594" s="2"/>
    </row>
    <row r="2595" spans="2:2" x14ac:dyDescent="0.25">
      <c r="B2595" s="2"/>
    </row>
    <row r="2596" spans="2:2" x14ac:dyDescent="0.25">
      <c r="B2596" s="2"/>
    </row>
    <row r="2597" spans="2:2" x14ac:dyDescent="0.25">
      <c r="B2597" s="2"/>
    </row>
    <row r="2598" spans="2:2" x14ac:dyDescent="0.25">
      <c r="B2598" s="2"/>
    </row>
    <row r="2599" spans="2:2" x14ac:dyDescent="0.25">
      <c r="B2599" s="2"/>
    </row>
    <row r="2600" spans="2:2" x14ac:dyDescent="0.25">
      <c r="B2600" s="2"/>
    </row>
    <row r="2601" spans="2:2" x14ac:dyDescent="0.25">
      <c r="B2601" s="2"/>
    </row>
    <row r="2602" spans="2:2" x14ac:dyDescent="0.25">
      <c r="B2602" s="2"/>
    </row>
    <row r="2603" spans="2:2" x14ac:dyDescent="0.25">
      <c r="B2603" s="2"/>
    </row>
    <row r="2604" spans="2:2" x14ac:dyDescent="0.25">
      <c r="B2604" s="2"/>
    </row>
    <row r="2605" spans="2:2" x14ac:dyDescent="0.25">
      <c r="B2605" s="2"/>
    </row>
    <row r="2606" spans="2:2" x14ac:dyDescent="0.25">
      <c r="B2606" s="2"/>
    </row>
    <row r="2607" spans="2:2" x14ac:dyDescent="0.25">
      <c r="B2607" s="2"/>
    </row>
    <row r="2608" spans="2:2" x14ac:dyDescent="0.25">
      <c r="B2608" s="2"/>
    </row>
    <row r="2609" spans="2:2" x14ac:dyDescent="0.25">
      <c r="B2609" s="2"/>
    </row>
    <row r="2610" spans="2:2" x14ac:dyDescent="0.25">
      <c r="B2610" s="2"/>
    </row>
    <row r="2611" spans="2:2" x14ac:dyDescent="0.25">
      <c r="B2611" s="2"/>
    </row>
    <row r="2612" spans="2:2" x14ac:dyDescent="0.25">
      <c r="B2612" s="2"/>
    </row>
    <row r="2613" spans="2:2" x14ac:dyDescent="0.25">
      <c r="B2613" s="2"/>
    </row>
    <row r="2614" spans="2:2" x14ac:dyDescent="0.25">
      <c r="B2614" s="2"/>
    </row>
    <row r="2615" spans="2:2" x14ac:dyDescent="0.25">
      <c r="B2615" s="2"/>
    </row>
    <row r="2616" spans="2:2" x14ac:dyDescent="0.25">
      <c r="B2616" s="2"/>
    </row>
    <row r="2617" spans="2:2" x14ac:dyDescent="0.25">
      <c r="B2617" s="2"/>
    </row>
    <row r="2618" spans="2:2" x14ac:dyDescent="0.25">
      <c r="B2618" s="2"/>
    </row>
    <row r="2619" spans="2:2" x14ac:dyDescent="0.25">
      <c r="B2619" s="2"/>
    </row>
    <row r="2620" spans="2:2" x14ac:dyDescent="0.25">
      <c r="B2620" s="2"/>
    </row>
    <row r="2621" spans="2:2" x14ac:dyDescent="0.25">
      <c r="B2621" s="2"/>
    </row>
    <row r="2622" spans="2:2" x14ac:dyDescent="0.25">
      <c r="B2622" s="2"/>
    </row>
    <row r="2623" spans="2:2" x14ac:dyDescent="0.25">
      <c r="B2623" s="2"/>
    </row>
    <row r="2624" spans="2:2" x14ac:dyDescent="0.25">
      <c r="B2624" s="2"/>
    </row>
    <row r="2625" spans="2:2" x14ac:dyDescent="0.25">
      <c r="B2625" s="2"/>
    </row>
    <row r="2626" spans="2:2" x14ac:dyDescent="0.25">
      <c r="B2626" s="2"/>
    </row>
    <row r="2627" spans="2:2" x14ac:dyDescent="0.25">
      <c r="B2627" s="2"/>
    </row>
    <row r="2628" spans="2:2" x14ac:dyDescent="0.25">
      <c r="B2628" s="2"/>
    </row>
    <row r="2629" spans="2:2" x14ac:dyDescent="0.25">
      <c r="B2629" s="2"/>
    </row>
    <row r="2630" spans="2:2" x14ac:dyDescent="0.25">
      <c r="B2630" s="2"/>
    </row>
    <row r="2631" spans="2:2" x14ac:dyDescent="0.25">
      <c r="B2631" s="2"/>
    </row>
    <row r="2632" spans="2:2" x14ac:dyDescent="0.25">
      <c r="B2632" s="2"/>
    </row>
    <row r="2633" spans="2:2" x14ac:dyDescent="0.25">
      <c r="B2633" s="2"/>
    </row>
    <row r="2634" spans="2:2" x14ac:dyDescent="0.25">
      <c r="B2634" s="2"/>
    </row>
    <row r="2635" spans="2:2" x14ac:dyDescent="0.25">
      <c r="B2635" s="2"/>
    </row>
    <row r="2636" spans="2:2" x14ac:dyDescent="0.25">
      <c r="B2636" s="2"/>
    </row>
    <row r="2637" spans="2:2" x14ac:dyDescent="0.25">
      <c r="B2637" s="2"/>
    </row>
    <row r="2638" spans="2:2" x14ac:dyDescent="0.25">
      <c r="B2638" s="2"/>
    </row>
    <row r="2639" spans="2:2" x14ac:dyDescent="0.25">
      <c r="B2639" s="2"/>
    </row>
    <row r="2640" spans="2:2" x14ac:dyDescent="0.25">
      <c r="B2640" s="2"/>
    </row>
    <row r="2641" spans="2:2" x14ac:dyDescent="0.25">
      <c r="B2641" s="2"/>
    </row>
    <row r="2642" spans="2:2" x14ac:dyDescent="0.25">
      <c r="B2642" s="2"/>
    </row>
    <row r="2643" spans="2:2" x14ac:dyDescent="0.25">
      <c r="B2643" s="2"/>
    </row>
    <row r="2644" spans="2:2" x14ac:dyDescent="0.25">
      <c r="B2644" s="2"/>
    </row>
    <row r="2645" spans="2:2" x14ac:dyDescent="0.25">
      <c r="B2645" s="2"/>
    </row>
    <row r="2646" spans="2:2" x14ac:dyDescent="0.25">
      <c r="B2646" s="2"/>
    </row>
    <row r="2647" spans="2:2" x14ac:dyDescent="0.25">
      <c r="B2647" s="2"/>
    </row>
    <row r="2648" spans="2:2" x14ac:dyDescent="0.25">
      <c r="B2648" s="2"/>
    </row>
    <row r="2649" spans="2:2" x14ac:dyDescent="0.25">
      <c r="B2649" s="2"/>
    </row>
    <row r="2650" spans="2:2" x14ac:dyDescent="0.25">
      <c r="B2650" s="2"/>
    </row>
    <row r="2651" spans="2:2" x14ac:dyDescent="0.25">
      <c r="B2651" s="2"/>
    </row>
    <row r="2652" spans="2:2" x14ac:dyDescent="0.25">
      <c r="B2652" s="2"/>
    </row>
    <row r="2653" spans="2:2" x14ac:dyDescent="0.25">
      <c r="B2653" s="2"/>
    </row>
    <row r="2654" spans="2:2" x14ac:dyDescent="0.25">
      <c r="B2654" s="2"/>
    </row>
    <row r="2655" spans="2:2" x14ac:dyDescent="0.25">
      <c r="B2655" s="2"/>
    </row>
    <row r="2656" spans="2:2" x14ac:dyDescent="0.25">
      <c r="B2656" s="2"/>
    </row>
    <row r="2657" spans="2:2" x14ac:dyDescent="0.25">
      <c r="B2657" s="2"/>
    </row>
    <row r="2658" spans="2:2" x14ac:dyDescent="0.25">
      <c r="B2658" s="2"/>
    </row>
    <row r="2659" spans="2:2" x14ac:dyDescent="0.25">
      <c r="B2659" s="2"/>
    </row>
    <row r="2660" spans="2:2" x14ac:dyDescent="0.25">
      <c r="B2660" s="2"/>
    </row>
    <row r="2661" spans="2:2" x14ac:dyDescent="0.25">
      <c r="B2661" s="2"/>
    </row>
    <row r="2662" spans="2:2" x14ac:dyDescent="0.25">
      <c r="B2662" s="2"/>
    </row>
    <row r="2663" spans="2:2" x14ac:dyDescent="0.25">
      <c r="B2663" s="2"/>
    </row>
    <row r="2664" spans="2:2" x14ac:dyDescent="0.25">
      <c r="B2664" s="2"/>
    </row>
    <row r="2665" spans="2:2" x14ac:dyDescent="0.25">
      <c r="B2665" s="2"/>
    </row>
    <row r="2666" spans="2:2" x14ac:dyDescent="0.25">
      <c r="B2666" s="2"/>
    </row>
    <row r="2667" spans="2:2" x14ac:dyDescent="0.25">
      <c r="B2667" s="2"/>
    </row>
    <row r="2668" spans="2:2" x14ac:dyDescent="0.25">
      <c r="B2668" s="2"/>
    </row>
    <row r="2669" spans="2:2" x14ac:dyDescent="0.25">
      <c r="B2669" s="2"/>
    </row>
    <row r="2670" spans="2:2" x14ac:dyDescent="0.25">
      <c r="B2670" s="2"/>
    </row>
    <row r="2671" spans="2:2" x14ac:dyDescent="0.25">
      <c r="B2671" s="2"/>
    </row>
    <row r="2672" spans="2:2" x14ac:dyDescent="0.25">
      <c r="B2672" s="2"/>
    </row>
    <row r="2673" spans="2:2" x14ac:dyDescent="0.25">
      <c r="B2673" s="2"/>
    </row>
    <row r="2674" spans="2:2" x14ac:dyDescent="0.25">
      <c r="B2674" s="2"/>
    </row>
    <row r="2675" spans="2:2" x14ac:dyDescent="0.25">
      <c r="B2675" s="2"/>
    </row>
    <row r="2676" spans="2:2" x14ac:dyDescent="0.25">
      <c r="B2676" s="2"/>
    </row>
    <row r="2677" spans="2:2" x14ac:dyDescent="0.25">
      <c r="B2677" s="2"/>
    </row>
    <row r="2678" spans="2:2" x14ac:dyDescent="0.25">
      <c r="B2678" s="2"/>
    </row>
    <row r="2679" spans="2:2" x14ac:dyDescent="0.25">
      <c r="B2679" s="2"/>
    </row>
    <row r="2680" spans="2:2" x14ac:dyDescent="0.25">
      <c r="B2680" s="2"/>
    </row>
    <row r="2681" spans="2:2" x14ac:dyDescent="0.25">
      <c r="B2681" s="2"/>
    </row>
    <row r="2682" spans="2:2" x14ac:dyDescent="0.25">
      <c r="B2682" s="2"/>
    </row>
    <row r="2683" spans="2:2" x14ac:dyDescent="0.25">
      <c r="B2683" s="2"/>
    </row>
    <row r="2684" spans="2:2" x14ac:dyDescent="0.25">
      <c r="B2684" s="2"/>
    </row>
    <row r="2685" spans="2:2" x14ac:dyDescent="0.25">
      <c r="B2685" s="2"/>
    </row>
    <row r="2686" spans="2:2" x14ac:dyDescent="0.25">
      <c r="B2686" s="2"/>
    </row>
    <row r="2687" spans="2:2" x14ac:dyDescent="0.25">
      <c r="B2687" s="2"/>
    </row>
    <row r="2688" spans="2:2" x14ac:dyDescent="0.25">
      <c r="B2688" s="2"/>
    </row>
    <row r="2689" spans="2:2" x14ac:dyDescent="0.25">
      <c r="B2689" s="2"/>
    </row>
    <row r="2690" spans="2:2" x14ac:dyDescent="0.25">
      <c r="B2690" s="2"/>
    </row>
    <row r="2691" spans="2:2" x14ac:dyDescent="0.25">
      <c r="B2691" s="2"/>
    </row>
    <row r="2692" spans="2:2" x14ac:dyDescent="0.25">
      <c r="B2692" s="2"/>
    </row>
    <row r="2693" spans="2:2" x14ac:dyDescent="0.25">
      <c r="B2693" s="2"/>
    </row>
    <row r="2694" spans="2:2" x14ac:dyDescent="0.25">
      <c r="B2694" s="2"/>
    </row>
    <row r="2695" spans="2:2" x14ac:dyDescent="0.25">
      <c r="B2695" s="2"/>
    </row>
    <row r="2696" spans="2:2" x14ac:dyDescent="0.25">
      <c r="B2696" s="2"/>
    </row>
    <row r="2697" spans="2:2" x14ac:dyDescent="0.25">
      <c r="B2697" s="2"/>
    </row>
    <row r="2698" spans="2:2" x14ac:dyDescent="0.25">
      <c r="B2698" s="2"/>
    </row>
    <row r="2699" spans="2:2" x14ac:dyDescent="0.25">
      <c r="B2699" s="2"/>
    </row>
    <row r="2700" spans="2:2" x14ac:dyDescent="0.25">
      <c r="B2700" s="2"/>
    </row>
    <row r="2701" spans="2:2" x14ac:dyDescent="0.25">
      <c r="B2701" s="2"/>
    </row>
    <row r="2702" spans="2:2" x14ac:dyDescent="0.25">
      <c r="B2702" s="2"/>
    </row>
    <row r="2703" spans="2:2" x14ac:dyDescent="0.25">
      <c r="B2703" s="2"/>
    </row>
    <row r="2704" spans="2:2" x14ac:dyDescent="0.25">
      <c r="B2704" s="2"/>
    </row>
    <row r="2705" spans="2:2" x14ac:dyDescent="0.25">
      <c r="B2705" s="2"/>
    </row>
    <row r="2706" spans="2:2" x14ac:dyDescent="0.25">
      <c r="B2706" s="2"/>
    </row>
    <row r="2707" spans="2:2" x14ac:dyDescent="0.25">
      <c r="B2707" s="2"/>
    </row>
    <row r="2708" spans="2:2" x14ac:dyDescent="0.25">
      <c r="B2708" s="2"/>
    </row>
    <row r="2709" spans="2:2" x14ac:dyDescent="0.25">
      <c r="B2709" s="2"/>
    </row>
    <row r="2710" spans="2:2" x14ac:dyDescent="0.25">
      <c r="B2710" s="2"/>
    </row>
    <row r="2711" spans="2:2" x14ac:dyDescent="0.25">
      <c r="B2711" s="2"/>
    </row>
    <row r="2712" spans="2:2" x14ac:dyDescent="0.25">
      <c r="B2712" s="2"/>
    </row>
    <row r="2713" spans="2:2" x14ac:dyDescent="0.25">
      <c r="B2713" s="2"/>
    </row>
    <row r="2714" spans="2:2" x14ac:dyDescent="0.25">
      <c r="B2714" s="2"/>
    </row>
    <row r="2715" spans="2:2" x14ac:dyDescent="0.25">
      <c r="B2715" s="2"/>
    </row>
    <row r="2716" spans="2:2" x14ac:dyDescent="0.25">
      <c r="B2716" s="2"/>
    </row>
    <row r="2717" spans="2:2" x14ac:dyDescent="0.25">
      <c r="B2717" s="2"/>
    </row>
    <row r="2718" spans="2:2" x14ac:dyDescent="0.25">
      <c r="B2718" s="2"/>
    </row>
    <row r="2719" spans="2:2" x14ac:dyDescent="0.25">
      <c r="B2719" s="2"/>
    </row>
    <row r="2720" spans="2:2" x14ac:dyDescent="0.25">
      <c r="B2720" s="2"/>
    </row>
    <row r="2721" spans="2:2" x14ac:dyDescent="0.25">
      <c r="B2721" s="2"/>
    </row>
    <row r="2722" spans="2:2" x14ac:dyDescent="0.25">
      <c r="B2722" s="2"/>
    </row>
    <row r="2723" spans="2:2" x14ac:dyDescent="0.25">
      <c r="B2723" s="2"/>
    </row>
    <row r="2724" spans="2:2" x14ac:dyDescent="0.25">
      <c r="B2724" s="2"/>
    </row>
    <row r="2725" spans="2:2" x14ac:dyDescent="0.25">
      <c r="B2725" s="2"/>
    </row>
    <row r="2726" spans="2:2" x14ac:dyDescent="0.25">
      <c r="B2726" s="2"/>
    </row>
    <row r="2727" spans="2:2" x14ac:dyDescent="0.25">
      <c r="B2727" s="2"/>
    </row>
    <row r="2728" spans="2:2" x14ac:dyDescent="0.25">
      <c r="B2728" s="2"/>
    </row>
    <row r="2729" spans="2:2" x14ac:dyDescent="0.25">
      <c r="B2729" s="2"/>
    </row>
    <row r="2730" spans="2:2" x14ac:dyDescent="0.25">
      <c r="B2730" s="2"/>
    </row>
    <row r="2731" spans="2:2" x14ac:dyDescent="0.25">
      <c r="B2731" s="2"/>
    </row>
    <row r="2732" spans="2:2" x14ac:dyDescent="0.25">
      <c r="B2732" s="2"/>
    </row>
    <row r="2733" spans="2:2" x14ac:dyDescent="0.25">
      <c r="B2733" s="2"/>
    </row>
    <row r="2734" spans="2:2" x14ac:dyDescent="0.25">
      <c r="B2734" s="2"/>
    </row>
    <row r="2735" spans="2:2" x14ac:dyDescent="0.25">
      <c r="B2735" s="2"/>
    </row>
    <row r="2736" spans="2:2" x14ac:dyDescent="0.25">
      <c r="B2736" s="2"/>
    </row>
    <row r="2737" spans="2:2" x14ac:dyDescent="0.25">
      <c r="B2737" s="2"/>
    </row>
    <row r="2738" spans="2:2" x14ac:dyDescent="0.25">
      <c r="B2738" s="2"/>
    </row>
    <row r="2739" spans="2:2" x14ac:dyDescent="0.25">
      <c r="B2739" s="2"/>
    </row>
    <row r="2740" spans="2:2" x14ac:dyDescent="0.25">
      <c r="B2740" s="2"/>
    </row>
    <row r="2741" spans="2:2" x14ac:dyDescent="0.25">
      <c r="B2741" s="2"/>
    </row>
    <row r="2742" spans="2:2" x14ac:dyDescent="0.25">
      <c r="B2742" s="2"/>
    </row>
    <row r="2743" spans="2:2" x14ac:dyDescent="0.25">
      <c r="B2743" s="2"/>
    </row>
    <row r="2744" spans="2:2" x14ac:dyDescent="0.25">
      <c r="B2744" s="2"/>
    </row>
    <row r="2745" spans="2:2" x14ac:dyDescent="0.25">
      <c r="B2745" s="2"/>
    </row>
    <row r="2746" spans="2:2" x14ac:dyDescent="0.25">
      <c r="B2746" s="2"/>
    </row>
    <row r="2747" spans="2:2" x14ac:dyDescent="0.25">
      <c r="B2747" s="2"/>
    </row>
    <row r="2748" spans="2:2" x14ac:dyDescent="0.25">
      <c r="B2748" s="2"/>
    </row>
    <row r="2749" spans="2:2" x14ac:dyDescent="0.25">
      <c r="B2749" s="2"/>
    </row>
    <row r="2750" spans="2:2" x14ac:dyDescent="0.25">
      <c r="B2750" s="2"/>
    </row>
    <row r="2751" spans="2:2" x14ac:dyDescent="0.25">
      <c r="B2751" s="2"/>
    </row>
    <row r="2752" spans="2:2" x14ac:dyDescent="0.25">
      <c r="B2752" s="2"/>
    </row>
    <row r="2753" spans="2:2" x14ac:dyDescent="0.25">
      <c r="B2753" s="2"/>
    </row>
    <row r="2754" spans="2:2" x14ac:dyDescent="0.25">
      <c r="B2754" s="2"/>
    </row>
    <row r="2755" spans="2:2" x14ac:dyDescent="0.25">
      <c r="B2755" s="2"/>
    </row>
    <row r="2756" spans="2:2" x14ac:dyDescent="0.25">
      <c r="B2756" s="2"/>
    </row>
    <row r="2757" spans="2:2" x14ac:dyDescent="0.25">
      <c r="B2757" s="2"/>
    </row>
    <row r="2758" spans="2:2" x14ac:dyDescent="0.25">
      <c r="B2758" s="2"/>
    </row>
    <row r="2759" spans="2:2" x14ac:dyDescent="0.25">
      <c r="B2759" s="2"/>
    </row>
    <row r="2760" spans="2:2" x14ac:dyDescent="0.25">
      <c r="B2760" s="2"/>
    </row>
    <row r="2761" spans="2:2" x14ac:dyDescent="0.25">
      <c r="B2761" s="2"/>
    </row>
    <row r="2762" spans="2:2" x14ac:dyDescent="0.25">
      <c r="B2762" s="2"/>
    </row>
    <row r="2763" spans="2:2" x14ac:dyDescent="0.25">
      <c r="B2763" s="2"/>
    </row>
    <row r="2764" spans="2:2" x14ac:dyDescent="0.25">
      <c r="B2764" s="2"/>
    </row>
    <row r="2765" spans="2:2" x14ac:dyDescent="0.25">
      <c r="B2765" s="2"/>
    </row>
    <row r="2766" spans="2:2" x14ac:dyDescent="0.25">
      <c r="B2766" s="2"/>
    </row>
    <row r="2767" spans="2:2" x14ac:dyDescent="0.25">
      <c r="B2767" s="2"/>
    </row>
    <row r="2768" spans="2:2" x14ac:dyDescent="0.25">
      <c r="B2768" s="2"/>
    </row>
    <row r="2769" spans="2:2" x14ac:dyDescent="0.25">
      <c r="B2769" s="2"/>
    </row>
    <row r="2770" spans="2:2" x14ac:dyDescent="0.25">
      <c r="B2770" s="2"/>
    </row>
    <row r="2771" spans="2:2" x14ac:dyDescent="0.25">
      <c r="B2771" s="2"/>
    </row>
    <row r="2772" spans="2:2" x14ac:dyDescent="0.25">
      <c r="B2772" s="2"/>
    </row>
    <row r="2773" spans="2:2" x14ac:dyDescent="0.25">
      <c r="B2773" s="2"/>
    </row>
    <row r="2774" spans="2:2" x14ac:dyDescent="0.25">
      <c r="B2774" s="2"/>
    </row>
    <row r="2775" spans="2:2" x14ac:dyDescent="0.25">
      <c r="B2775" s="2"/>
    </row>
    <row r="2776" spans="2:2" x14ac:dyDescent="0.25">
      <c r="B2776" s="2"/>
    </row>
    <row r="2777" spans="2:2" x14ac:dyDescent="0.25">
      <c r="B2777" s="2"/>
    </row>
    <row r="2778" spans="2:2" x14ac:dyDescent="0.25">
      <c r="B2778" s="2"/>
    </row>
    <row r="2779" spans="2:2" x14ac:dyDescent="0.25">
      <c r="B2779" s="2"/>
    </row>
    <row r="2780" spans="2:2" x14ac:dyDescent="0.25">
      <c r="B2780" s="2"/>
    </row>
    <row r="2781" spans="2:2" x14ac:dyDescent="0.25">
      <c r="B2781" s="2"/>
    </row>
    <row r="2782" spans="2:2" x14ac:dyDescent="0.25">
      <c r="B2782" s="2"/>
    </row>
    <row r="2783" spans="2:2" x14ac:dyDescent="0.25">
      <c r="B2783" s="2"/>
    </row>
    <row r="2784" spans="2:2" x14ac:dyDescent="0.25">
      <c r="B2784" s="2"/>
    </row>
    <row r="2785" spans="2:2" x14ac:dyDescent="0.25">
      <c r="B2785" s="2"/>
    </row>
    <row r="2786" spans="2:2" x14ac:dyDescent="0.25">
      <c r="B2786" s="2"/>
    </row>
    <row r="2787" spans="2:2" x14ac:dyDescent="0.25">
      <c r="B2787" s="2"/>
    </row>
    <row r="2788" spans="2:2" x14ac:dyDescent="0.25">
      <c r="B2788" s="2"/>
    </row>
    <row r="2789" spans="2:2" x14ac:dyDescent="0.25">
      <c r="B2789" s="2"/>
    </row>
    <row r="2790" spans="2:2" x14ac:dyDescent="0.25">
      <c r="B2790" s="2"/>
    </row>
    <row r="2791" spans="2:2" x14ac:dyDescent="0.25">
      <c r="B2791" s="2"/>
    </row>
    <row r="2792" spans="2:2" x14ac:dyDescent="0.25">
      <c r="B2792" s="2"/>
    </row>
    <row r="2793" spans="2:2" x14ac:dyDescent="0.25">
      <c r="B2793" s="2"/>
    </row>
    <row r="2794" spans="2:2" x14ac:dyDescent="0.25">
      <c r="B2794" s="2"/>
    </row>
    <row r="2795" spans="2:2" x14ac:dyDescent="0.25">
      <c r="B2795" s="2"/>
    </row>
    <row r="2796" spans="2:2" x14ac:dyDescent="0.25">
      <c r="B2796" s="2"/>
    </row>
    <row r="2797" spans="2:2" x14ac:dyDescent="0.25">
      <c r="B2797" s="2"/>
    </row>
    <row r="2798" spans="2:2" x14ac:dyDescent="0.25">
      <c r="B2798" s="2"/>
    </row>
    <row r="2799" spans="2:2" x14ac:dyDescent="0.25">
      <c r="B2799" s="2"/>
    </row>
    <row r="2800" spans="2:2" x14ac:dyDescent="0.25">
      <c r="B2800" s="2"/>
    </row>
    <row r="2801" spans="2:2" x14ac:dyDescent="0.25">
      <c r="B2801" s="2"/>
    </row>
    <row r="2802" spans="2:2" x14ac:dyDescent="0.25">
      <c r="B2802" s="2"/>
    </row>
    <row r="2803" spans="2:2" x14ac:dyDescent="0.25">
      <c r="B2803" s="2"/>
    </row>
    <row r="2804" spans="2:2" x14ac:dyDescent="0.25">
      <c r="B2804" s="2"/>
    </row>
    <row r="2805" spans="2:2" x14ac:dyDescent="0.25">
      <c r="B2805" s="2"/>
    </row>
    <row r="2806" spans="2:2" x14ac:dyDescent="0.25">
      <c r="B2806" s="2"/>
    </row>
    <row r="2807" spans="2:2" x14ac:dyDescent="0.25">
      <c r="B2807" s="2"/>
    </row>
    <row r="2808" spans="2:2" x14ac:dyDescent="0.25">
      <c r="B2808" s="2"/>
    </row>
    <row r="2809" spans="2:2" x14ac:dyDescent="0.25">
      <c r="B2809" s="2"/>
    </row>
    <row r="2810" spans="2:2" x14ac:dyDescent="0.25">
      <c r="B2810" s="2"/>
    </row>
    <row r="2811" spans="2:2" x14ac:dyDescent="0.25">
      <c r="B2811" s="2"/>
    </row>
    <row r="2812" spans="2:2" x14ac:dyDescent="0.25">
      <c r="B2812" s="2"/>
    </row>
    <row r="2813" spans="2:2" x14ac:dyDescent="0.25">
      <c r="B2813" s="2"/>
    </row>
    <row r="2814" spans="2:2" x14ac:dyDescent="0.25">
      <c r="B2814" s="2"/>
    </row>
    <row r="2815" spans="2:2" x14ac:dyDescent="0.25">
      <c r="B2815" s="2"/>
    </row>
    <row r="2816" spans="2:2" x14ac:dyDescent="0.25">
      <c r="B2816" s="2"/>
    </row>
    <row r="2817" spans="2:2" x14ac:dyDescent="0.25">
      <c r="B2817" s="2"/>
    </row>
    <row r="2818" spans="2:2" x14ac:dyDescent="0.25">
      <c r="B2818" s="2"/>
    </row>
    <row r="2819" spans="2:2" x14ac:dyDescent="0.25">
      <c r="B2819" s="2"/>
    </row>
    <row r="2820" spans="2:2" x14ac:dyDescent="0.25">
      <c r="B2820" s="2"/>
    </row>
    <row r="2821" spans="2:2" x14ac:dyDescent="0.25">
      <c r="B2821" s="2"/>
    </row>
    <row r="2822" spans="2:2" x14ac:dyDescent="0.25">
      <c r="B2822" s="2"/>
    </row>
    <row r="2823" spans="2:2" x14ac:dyDescent="0.25">
      <c r="B2823" s="2"/>
    </row>
    <row r="2824" spans="2:2" x14ac:dyDescent="0.25">
      <c r="B2824" s="2"/>
    </row>
    <row r="2825" spans="2:2" x14ac:dyDescent="0.25">
      <c r="B2825" s="2"/>
    </row>
    <row r="2826" spans="2:2" x14ac:dyDescent="0.25">
      <c r="B2826" s="2"/>
    </row>
    <row r="2827" spans="2:2" x14ac:dyDescent="0.25">
      <c r="B2827" s="2"/>
    </row>
    <row r="2828" spans="2:2" x14ac:dyDescent="0.25">
      <c r="B2828" s="2"/>
    </row>
    <row r="2829" spans="2:2" x14ac:dyDescent="0.25">
      <c r="B2829" s="2"/>
    </row>
    <row r="2830" spans="2:2" x14ac:dyDescent="0.25">
      <c r="B2830" s="2"/>
    </row>
    <row r="2831" spans="2:2" x14ac:dyDescent="0.25">
      <c r="B2831" s="2"/>
    </row>
    <row r="2832" spans="2:2" x14ac:dyDescent="0.25">
      <c r="B2832" s="2"/>
    </row>
    <row r="2833" spans="2:2" x14ac:dyDescent="0.25">
      <c r="B2833" s="2"/>
    </row>
    <row r="2834" spans="2:2" x14ac:dyDescent="0.25">
      <c r="B2834" s="2"/>
    </row>
    <row r="2835" spans="2:2" x14ac:dyDescent="0.25">
      <c r="B2835" s="2"/>
    </row>
    <row r="2836" spans="2:2" x14ac:dyDescent="0.25">
      <c r="B2836" s="2"/>
    </row>
    <row r="2837" spans="2:2" x14ac:dyDescent="0.25">
      <c r="B2837" s="2"/>
    </row>
    <row r="2838" spans="2:2" x14ac:dyDescent="0.25">
      <c r="B2838" s="2"/>
    </row>
    <row r="2839" spans="2:2" x14ac:dyDescent="0.25">
      <c r="B2839" s="2"/>
    </row>
    <row r="2840" spans="2:2" x14ac:dyDescent="0.25">
      <c r="B2840" s="2"/>
    </row>
    <row r="2841" spans="2:2" x14ac:dyDescent="0.25">
      <c r="B2841" s="2"/>
    </row>
    <row r="2842" spans="2:2" x14ac:dyDescent="0.25">
      <c r="B2842" s="2"/>
    </row>
    <row r="2843" spans="2:2" x14ac:dyDescent="0.25">
      <c r="B2843" s="2"/>
    </row>
    <row r="2844" spans="2:2" x14ac:dyDescent="0.25">
      <c r="B2844" s="2"/>
    </row>
    <row r="2845" spans="2:2" x14ac:dyDescent="0.25">
      <c r="B2845" s="2"/>
    </row>
    <row r="2846" spans="2:2" x14ac:dyDescent="0.25">
      <c r="B2846" s="2"/>
    </row>
    <row r="2847" spans="2:2" x14ac:dyDescent="0.25">
      <c r="B2847" s="2"/>
    </row>
    <row r="2848" spans="2:2" x14ac:dyDescent="0.25">
      <c r="B2848" s="2"/>
    </row>
    <row r="2849" spans="2:2" x14ac:dyDescent="0.25">
      <c r="B2849" s="2"/>
    </row>
    <row r="2850" spans="2:2" x14ac:dyDescent="0.25">
      <c r="B2850" s="2"/>
    </row>
    <row r="2851" spans="2:2" x14ac:dyDescent="0.25">
      <c r="B2851" s="2"/>
    </row>
    <row r="2852" spans="2:2" x14ac:dyDescent="0.25">
      <c r="B2852" s="2"/>
    </row>
    <row r="2853" spans="2:2" x14ac:dyDescent="0.25">
      <c r="B2853" s="2"/>
    </row>
    <row r="2854" spans="2:2" x14ac:dyDescent="0.25">
      <c r="B2854" s="2"/>
    </row>
    <row r="2855" spans="2:2" x14ac:dyDescent="0.25">
      <c r="B2855" s="2"/>
    </row>
    <row r="2856" spans="2:2" x14ac:dyDescent="0.25">
      <c r="B2856" s="2"/>
    </row>
    <row r="2857" spans="2:2" x14ac:dyDescent="0.25">
      <c r="B2857" s="2"/>
    </row>
    <row r="2858" spans="2:2" x14ac:dyDescent="0.25">
      <c r="B2858" s="2"/>
    </row>
    <row r="2859" spans="2:2" x14ac:dyDescent="0.25">
      <c r="B2859" s="2"/>
    </row>
    <row r="2860" spans="2:2" x14ac:dyDescent="0.25">
      <c r="B2860" s="2"/>
    </row>
    <row r="2861" spans="2:2" x14ac:dyDescent="0.25">
      <c r="B2861" s="2"/>
    </row>
    <row r="2862" spans="2:2" x14ac:dyDescent="0.25">
      <c r="B2862" s="2"/>
    </row>
    <row r="2863" spans="2:2" x14ac:dyDescent="0.25">
      <c r="B2863" s="2"/>
    </row>
    <row r="2864" spans="2:2" x14ac:dyDescent="0.25">
      <c r="B2864" s="2"/>
    </row>
    <row r="2865" spans="2:2" x14ac:dyDescent="0.25">
      <c r="B2865" s="2"/>
    </row>
    <row r="2866" spans="2:2" x14ac:dyDescent="0.25">
      <c r="B2866" s="2"/>
    </row>
    <row r="2867" spans="2:2" x14ac:dyDescent="0.25">
      <c r="B2867" s="2"/>
    </row>
    <row r="2868" spans="2:2" x14ac:dyDescent="0.25">
      <c r="B2868" s="2"/>
    </row>
    <row r="2869" spans="2:2" x14ac:dyDescent="0.25">
      <c r="B2869" s="2"/>
    </row>
    <row r="2870" spans="2:2" x14ac:dyDescent="0.25">
      <c r="B2870" s="2"/>
    </row>
    <row r="2871" spans="2:2" x14ac:dyDescent="0.25">
      <c r="B2871" s="2"/>
    </row>
    <row r="2872" spans="2:2" x14ac:dyDescent="0.25">
      <c r="B2872" s="2"/>
    </row>
    <row r="2873" spans="2:2" x14ac:dyDescent="0.25">
      <c r="B2873" s="2"/>
    </row>
    <row r="2874" spans="2:2" x14ac:dyDescent="0.25">
      <c r="B2874" s="2"/>
    </row>
    <row r="2875" spans="2:2" x14ac:dyDescent="0.25">
      <c r="B2875" s="2"/>
    </row>
    <row r="2876" spans="2:2" x14ac:dyDescent="0.25">
      <c r="B2876" s="2"/>
    </row>
    <row r="2877" spans="2:2" x14ac:dyDescent="0.25">
      <c r="B2877" s="2"/>
    </row>
    <row r="2878" spans="2:2" x14ac:dyDescent="0.25">
      <c r="B2878" s="2"/>
    </row>
    <row r="2879" spans="2:2" x14ac:dyDescent="0.25">
      <c r="B2879" s="2"/>
    </row>
    <row r="2880" spans="2:2" x14ac:dyDescent="0.25">
      <c r="B2880" s="2"/>
    </row>
    <row r="2881" spans="2:2" x14ac:dyDescent="0.25">
      <c r="B2881" s="2"/>
    </row>
    <row r="2882" spans="2:2" x14ac:dyDescent="0.25">
      <c r="B2882" s="2"/>
    </row>
    <row r="2883" spans="2:2" x14ac:dyDescent="0.25">
      <c r="B2883" s="2"/>
    </row>
    <row r="2884" spans="2:2" x14ac:dyDescent="0.25">
      <c r="B2884" s="2"/>
    </row>
    <row r="2885" spans="2:2" x14ac:dyDescent="0.25">
      <c r="B2885" s="2"/>
    </row>
    <row r="2886" spans="2:2" x14ac:dyDescent="0.25">
      <c r="B2886" s="2"/>
    </row>
    <row r="2887" spans="2:2" x14ac:dyDescent="0.25">
      <c r="B2887" s="2"/>
    </row>
    <row r="2888" spans="2:2" x14ac:dyDescent="0.25">
      <c r="B2888" s="2"/>
    </row>
    <row r="2889" spans="2:2" x14ac:dyDescent="0.25">
      <c r="B2889" s="2"/>
    </row>
    <row r="2890" spans="2:2" x14ac:dyDescent="0.25">
      <c r="B2890" s="2"/>
    </row>
    <row r="2891" spans="2:2" x14ac:dyDescent="0.25">
      <c r="B2891" s="2"/>
    </row>
    <row r="2892" spans="2:2" x14ac:dyDescent="0.25">
      <c r="B2892" s="2"/>
    </row>
    <row r="2893" spans="2:2" x14ac:dyDescent="0.25">
      <c r="B2893" s="2"/>
    </row>
    <row r="2894" spans="2:2" x14ac:dyDescent="0.25">
      <c r="B2894" s="2"/>
    </row>
    <row r="2895" spans="2:2" x14ac:dyDescent="0.25">
      <c r="B2895" s="2"/>
    </row>
    <row r="2896" spans="2:2" x14ac:dyDescent="0.25">
      <c r="B2896" s="2"/>
    </row>
    <row r="2897" spans="2:2" x14ac:dyDescent="0.25">
      <c r="B2897" s="2"/>
    </row>
    <row r="2898" spans="2:2" x14ac:dyDescent="0.25">
      <c r="B2898" s="2"/>
    </row>
    <row r="2899" spans="2:2" x14ac:dyDescent="0.25">
      <c r="B2899" s="2"/>
    </row>
    <row r="2900" spans="2:2" x14ac:dyDescent="0.25">
      <c r="B2900" s="2"/>
    </row>
    <row r="2901" spans="2:2" x14ac:dyDescent="0.25">
      <c r="B2901" s="2"/>
    </row>
    <row r="2902" spans="2:2" x14ac:dyDescent="0.25">
      <c r="B2902" s="2"/>
    </row>
    <row r="2903" spans="2:2" x14ac:dyDescent="0.25">
      <c r="B2903" s="2"/>
    </row>
    <row r="2904" spans="2:2" x14ac:dyDescent="0.25">
      <c r="B2904" s="2"/>
    </row>
    <row r="2905" spans="2:2" x14ac:dyDescent="0.25">
      <c r="B2905" s="2"/>
    </row>
    <row r="2906" spans="2:2" x14ac:dyDescent="0.25">
      <c r="B2906" s="2"/>
    </row>
    <row r="2907" spans="2:2" x14ac:dyDescent="0.25">
      <c r="B2907" s="2"/>
    </row>
    <row r="2908" spans="2:2" x14ac:dyDescent="0.25">
      <c r="B2908" s="2"/>
    </row>
    <row r="2909" spans="2:2" x14ac:dyDescent="0.25">
      <c r="B2909" s="2"/>
    </row>
    <row r="2910" spans="2:2" x14ac:dyDescent="0.25">
      <c r="B2910" s="2"/>
    </row>
    <row r="2911" spans="2:2" x14ac:dyDescent="0.25">
      <c r="B2911" s="2"/>
    </row>
    <row r="2912" spans="2:2" x14ac:dyDescent="0.25">
      <c r="B2912" s="2"/>
    </row>
    <row r="2913" spans="2:2" x14ac:dyDescent="0.25">
      <c r="B2913" s="2"/>
    </row>
    <row r="2914" spans="2:2" x14ac:dyDescent="0.25">
      <c r="B2914" s="2"/>
    </row>
    <row r="2915" spans="2:2" x14ac:dyDescent="0.25">
      <c r="B2915" s="2"/>
    </row>
    <row r="2916" spans="2:2" x14ac:dyDescent="0.25">
      <c r="B2916" s="2"/>
    </row>
    <row r="2917" spans="2:2" x14ac:dyDescent="0.25">
      <c r="B2917" s="2"/>
    </row>
    <row r="2918" spans="2:2" x14ac:dyDescent="0.25">
      <c r="B2918" s="2"/>
    </row>
    <row r="2919" spans="2:2" x14ac:dyDescent="0.25">
      <c r="B2919" s="2"/>
    </row>
    <row r="2920" spans="2:2" x14ac:dyDescent="0.25">
      <c r="B2920" s="2"/>
    </row>
    <row r="2921" spans="2:2" x14ac:dyDescent="0.25">
      <c r="B2921" s="2"/>
    </row>
    <row r="2922" spans="2:2" x14ac:dyDescent="0.25">
      <c r="B2922" s="2"/>
    </row>
    <row r="2923" spans="2:2" x14ac:dyDescent="0.25">
      <c r="B2923" s="2"/>
    </row>
    <row r="2924" spans="2:2" x14ac:dyDescent="0.25">
      <c r="B2924" s="2"/>
    </row>
    <row r="2925" spans="2:2" x14ac:dyDescent="0.25">
      <c r="B2925" s="2"/>
    </row>
    <row r="2926" spans="2:2" x14ac:dyDescent="0.25">
      <c r="B2926" s="2"/>
    </row>
    <row r="2927" spans="2:2" x14ac:dyDescent="0.25">
      <c r="B2927" s="2"/>
    </row>
    <row r="2928" spans="2:2" x14ac:dyDescent="0.25">
      <c r="B2928" s="2"/>
    </row>
    <row r="2929" spans="2:2" x14ac:dyDescent="0.25">
      <c r="B2929" s="2"/>
    </row>
    <row r="2930" spans="2:2" x14ac:dyDescent="0.25">
      <c r="B2930" s="2"/>
    </row>
    <row r="2931" spans="2:2" x14ac:dyDescent="0.25">
      <c r="B2931" s="2"/>
    </row>
    <row r="2932" spans="2:2" x14ac:dyDescent="0.25">
      <c r="B2932" s="2"/>
    </row>
    <row r="2933" spans="2:2" x14ac:dyDescent="0.25">
      <c r="B2933" s="2"/>
    </row>
    <row r="2934" spans="2:2" x14ac:dyDescent="0.25">
      <c r="B2934" s="2"/>
    </row>
    <row r="2935" spans="2:2" x14ac:dyDescent="0.25">
      <c r="B2935" s="2"/>
    </row>
    <row r="2936" spans="2:2" x14ac:dyDescent="0.25">
      <c r="B2936" s="2"/>
    </row>
    <row r="2937" spans="2:2" x14ac:dyDescent="0.25">
      <c r="B2937" s="2"/>
    </row>
    <row r="2938" spans="2:2" x14ac:dyDescent="0.25">
      <c r="B2938" s="2"/>
    </row>
    <row r="2939" spans="2:2" x14ac:dyDescent="0.25">
      <c r="B2939" s="2"/>
    </row>
    <row r="2940" spans="2:2" x14ac:dyDescent="0.25">
      <c r="B2940" s="2"/>
    </row>
    <row r="2941" spans="2:2" x14ac:dyDescent="0.25">
      <c r="B2941" s="2"/>
    </row>
    <row r="2942" spans="2:2" x14ac:dyDescent="0.25">
      <c r="B2942" s="2"/>
    </row>
    <row r="2943" spans="2:2" x14ac:dyDescent="0.25">
      <c r="B2943" s="2"/>
    </row>
    <row r="2944" spans="2:2" x14ac:dyDescent="0.25">
      <c r="B2944" s="2"/>
    </row>
    <row r="2945" spans="2:2" x14ac:dyDescent="0.25">
      <c r="B2945" s="2"/>
    </row>
    <row r="2946" spans="2:2" x14ac:dyDescent="0.25">
      <c r="B2946" s="2"/>
    </row>
    <row r="2947" spans="2:2" x14ac:dyDescent="0.25">
      <c r="B2947" s="2"/>
    </row>
    <row r="2948" spans="2:2" x14ac:dyDescent="0.25">
      <c r="B2948" s="2"/>
    </row>
    <row r="2949" spans="2:2" x14ac:dyDescent="0.25">
      <c r="B2949" s="2"/>
    </row>
    <row r="2950" spans="2:2" x14ac:dyDescent="0.25">
      <c r="B2950" s="2"/>
    </row>
    <row r="2951" spans="2:2" x14ac:dyDescent="0.25">
      <c r="B2951" s="2"/>
    </row>
    <row r="2952" spans="2:2" x14ac:dyDescent="0.25">
      <c r="B2952" s="2"/>
    </row>
    <row r="2953" spans="2:2" x14ac:dyDescent="0.25">
      <c r="B2953" s="2"/>
    </row>
    <row r="2954" spans="2:2" x14ac:dyDescent="0.25">
      <c r="B2954" s="2"/>
    </row>
    <row r="2955" spans="2:2" x14ac:dyDescent="0.25">
      <c r="B2955" s="2"/>
    </row>
    <row r="2956" spans="2:2" x14ac:dyDescent="0.25">
      <c r="B2956" s="2"/>
    </row>
    <row r="2957" spans="2:2" x14ac:dyDescent="0.25">
      <c r="B2957" s="2"/>
    </row>
    <row r="2958" spans="2:2" x14ac:dyDescent="0.25">
      <c r="B2958" s="2"/>
    </row>
    <row r="2959" spans="2:2" x14ac:dyDescent="0.25">
      <c r="B2959" s="2"/>
    </row>
    <row r="2960" spans="2:2" x14ac:dyDescent="0.25">
      <c r="B2960" s="2"/>
    </row>
    <row r="2961" spans="2:2" x14ac:dyDescent="0.25">
      <c r="B2961" s="2"/>
    </row>
    <row r="2962" spans="2:2" x14ac:dyDescent="0.25">
      <c r="B2962" s="2"/>
    </row>
    <row r="2963" spans="2:2" x14ac:dyDescent="0.25">
      <c r="B2963" s="2"/>
    </row>
    <row r="2964" spans="2:2" x14ac:dyDescent="0.25">
      <c r="B2964" s="2"/>
    </row>
    <row r="2965" spans="2:2" x14ac:dyDescent="0.25">
      <c r="B2965" s="2"/>
    </row>
    <row r="2966" spans="2:2" x14ac:dyDescent="0.25">
      <c r="B2966" s="2"/>
    </row>
    <row r="2967" spans="2:2" x14ac:dyDescent="0.25">
      <c r="B2967" s="2"/>
    </row>
    <row r="2968" spans="2:2" x14ac:dyDescent="0.25">
      <c r="B2968" s="2"/>
    </row>
    <row r="2969" spans="2:2" x14ac:dyDescent="0.25">
      <c r="B2969" s="2"/>
    </row>
    <row r="2970" spans="2:2" x14ac:dyDescent="0.25">
      <c r="B2970" s="2"/>
    </row>
    <row r="2971" spans="2:2" x14ac:dyDescent="0.25">
      <c r="B2971" s="2"/>
    </row>
    <row r="2972" spans="2:2" x14ac:dyDescent="0.25">
      <c r="B2972" s="2"/>
    </row>
    <row r="2973" spans="2:2" x14ac:dyDescent="0.25">
      <c r="B2973" s="2"/>
    </row>
    <row r="2974" spans="2:2" x14ac:dyDescent="0.25">
      <c r="B2974" s="2"/>
    </row>
    <row r="2975" spans="2:2" x14ac:dyDescent="0.25">
      <c r="B2975" s="2"/>
    </row>
    <row r="2976" spans="2:2" x14ac:dyDescent="0.25">
      <c r="B2976" s="2"/>
    </row>
    <row r="2977" spans="2:2" x14ac:dyDescent="0.25">
      <c r="B2977" s="2"/>
    </row>
    <row r="2978" spans="2:2" x14ac:dyDescent="0.25">
      <c r="B2978" s="2"/>
    </row>
    <row r="2979" spans="2:2" x14ac:dyDescent="0.25">
      <c r="B2979" s="2"/>
    </row>
    <row r="2980" spans="2:2" x14ac:dyDescent="0.25">
      <c r="B2980" s="2"/>
    </row>
    <row r="2981" spans="2:2" x14ac:dyDescent="0.25">
      <c r="B2981" s="2"/>
    </row>
    <row r="2982" spans="2:2" x14ac:dyDescent="0.25">
      <c r="B2982" s="2"/>
    </row>
    <row r="2983" spans="2:2" x14ac:dyDescent="0.25">
      <c r="B2983" s="2"/>
    </row>
    <row r="2984" spans="2:2" x14ac:dyDescent="0.25">
      <c r="B2984" s="2"/>
    </row>
    <row r="2985" spans="2:2" x14ac:dyDescent="0.25">
      <c r="B2985" s="2"/>
    </row>
    <row r="2986" spans="2:2" x14ac:dyDescent="0.25">
      <c r="B2986" s="2"/>
    </row>
    <row r="2987" spans="2:2" x14ac:dyDescent="0.25">
      <c r="B2987" s="2"/>
    </row>
    <row r="2988" spans="2:2" x14ac:dyDescent="0.25">
      <c r="B2988" s="2"/>
    </row>
    <row r="2989" spans="2:2" x14ac:dyDescent="0.25">
      <c r="B2989" s="2"/>
    </row>
    <row r="2990" spans="2:2" x14ac:dyDescent="0.25">
      <c r="B2990" s="2"/>
    </row>
    <row r="2991" spans="2:2" x14ac:dyDescent="0.25">
      <c r="B2991" s="2"/>
    </row>
    <row r="2992" spans="2:2" x14ac:dyDescent="0.25">
      <c r="B2992" s="2"/>
    </row>
    <row r="2993" spans="2:2" x14ac:dyDescent="0.25">
      <c r="B2993" s="2"/>
    </row>
    <row r="2994" spans="2:2" x14ac:dyDescent="0.25">
      <c r="B2994" s="2"/>
    </row>
    <row r="2995" spans="2:2" x14ac:dyDescent="0.25">
      <c r="B2995" s="2"/>
    </row>
    <row r="2996" spans="2:2" x14ac:dyDescent="0.25">
      <c r="B2996" s="2"/>
    </row>
    <row r="2997" spans="2:2" x14ac:dyDescent="0.25">
      <c r="B2997" s="2"/>
    </row>
    <row r="2998" spans="2:2" x14ac:dyDescent="0.25">
      <c r="B2998" s="2"/>
    </row>
    <row r="2999" spans="2:2" x14ac:dyDescent="0.25">
      <c r="B2999" s="2"/>
    </row>
    <row r="3000" spans="2:2" x14ac:dyDescent="0.25">
      <c r="B3000" s="2"/>
    </row>
    <row r="3001" spans="2:2" x14ac:dyDescent="0.25">
      <c r="B3001" s="2"/>
    </row>
    <row r="3002" spans="2:2" x14ac:dyDescent="0.25">
      <c r="B3002" s="2"/>
    </row>
    <row r="3003" spans="2:2" x14ac:dyDescent="0.25">
      <c r="B3003" s="2"/>
    </row>
    <row r="3004" spans="2:2" x14ac:dyDescent="0.25">
      <c r="B3004" s="2"/>
    </row>
    <row r="3005" spans="2:2" x14ac:dyDescent="0.25">
      <c r="B3005" s="2"/>
    </row>
    <row r="3006" spans="2:2" x14ac:dyDescent="0.25">
      <c r="B3006" s="2"/>
    </row>
    <row r="3007" spans="2:2" x14ac:dyDescent="0.25">
      <c r="B3007" s="2"/>
    </row>
    <row r="3008" spans="2:2" x14ac:dyDescent="0.25">
      <c r="B3008" s="2"/>
    </row>
    <row r="3009" spans="2:2" x14ac:dyDescent="0.25">
      <c r="B3009" s="2"/>
    </row>
    <row r="3010" spans="2:2" x14ac:dyDescent="0.25">
      <c r="B3010" s="2"/>
    </row>
    <row r="3011" spans="2:2" x14ac:dyDescent="0.25">
      <c r="B3011" s="2"/>
    </row>
    <row r="3012" spans="2:2" x14ac:dyDescent="0.25">
      <c r="B3012" s="2"/>
    </row>
    <row r="3013" spans="2:2" x14ac:dyDescent="0.25">
      <c r="B3013" s="2"/>
    </row>
    <row r="3014" spans="2:2" x14ac:dyDescent="0.25">
      <c r="B3014" s="2"/>
    </row>
    <row r="3015" spans="2:2" x14ac:dyDescent="0.25">
      <c r="B3015" s="2"/>
    </row>
    <row r="3016" spans="2:2" x14ac:dyDescent="0.25">
      <c r="B3016" s="2"/>
    </row>
    <row r="3017" spans="2:2" x14ac:dyDescent="0.25">
      <c r="B3017" s="2"/>
    </row>
    <row r="3018" spans="2:2" x14ac:dyDescent="0.25">
      <c r="B3018" s="2"/>
    </row>
    <row r="3019" spans="2:2" x14ac:dyDescent="0.25">
      <c r="B3019" s="2"/>
    </row>
    <row r="3020" spans="2:2" x14ac:dyDescent="0.25">
      <c r="B3020" s="2"/>
    </row>
    <row r="3021" spans="2:2" x14ac:dyDescent="0.25">
      <c r="B3021" s="2"/>
    </row>
    <row r="3022" spans="2:2" x14ac:dyDescent="0.25">
      <c r="B3022" s="2"/>
    </row>
    <row r="3023" spans="2:2" x14ac:dyDescent="0.25">
      <c r="B3023" s="2"/>
    </row>
    <row r="3024" spans="2:2" x14ac:dyDescent="0.25">
      <c r="B3024" s="2"/>
    </row>
    <row r="3025" spans="2:2" x14ac:dyDescent="0.25">
      <c r="B3025" s="2"/>
    </row>
    <row r="3026" spans="2:2" x14ac:dyDescent="0.25">
      <c r="B3026" s="2"/>
    </row>
    <row r="3027" spans="2:2" x14ac:dyDescent="0.25">
      <c r="B3027" s="2"/>
    </row>
    <row r="3028" spans="2:2" x14ac:dyDescent="0.25">
      <c r="B3028" s="2"/>
    </row>
    <row r="3029" spans="2:2" x14ac:dyDescent="0.25">
      <c r="B3029" s="2"/>
    </row>
    <row r="3030" spans="2:2" x14ac:dyDescent="0.25">
      <c r="B3030" s="2"/>
    </row>
    <row r="3031" spans="2:2" x14ac:dyDescent="0.25">
      <c r="B3031" s="2"/>
    </row>
    <row r="3032" spans="2:2" x14ac:dyDescent="0.25">
      <c r="B3032" s="2"/>
    </row>
    <row r="3033" spans="2:2" x14ac:dyDescent="0.25">
      <c r="B3033" s="2"/>
    </row>
    <row r="3034" spans="2:2" x14ac:dyDescent="0.25">
      <c r="B3034" s="2"/>
    </row>
    <row r="3035" spans="2:2" x14ac:dyDescent="0.25">
      <c r="B3035" s="2"/>
    </row>
    <row r="3036" spans="2:2" x14ac:dyDescent="0.25">
      <c r="B3036" s="2"/>
    </row>
    <row r="3037" spans="2:2" x14ac:dyDescent="0.25">
      <c r="B3037" s="2"/>
    </row>
    <row r="3038" spans="2:2" x14ac:dyDescent="0.25">
      <c r="B3038" s="2"/>
    </row>
    <row r="3039" spans="2:2" x14ac:dyDescent="0.25">
      <c r="B3039" s="2"/>
    </row>
    <row r="3040" spans="2:2" x14ac:dyDescent="0.25">
      <c r="B3040" s="2"/>
    </row>
    <row r="3041" spans="2:2" x14ac:dyDescent="0.25">
      <c r="B3041" s="2"/>
    </row>
    <row r="3042" spans="2:2" x14ac:dyDescent="0.25">
      <c r="B3042" s="2"/>
    </row>
    <row r="3043" spans="2:2" x14ac:dyDescent="0.25">
      <c r="B3043" s="2"/>
    </row>
    <row r="3044" spans="2:2" x14ac:dyDescent="0.25">
      <c r="B3044" s="2"/>
    </row>
    <row r="3045" spans="2:2" x14ac:dyDescent="0.25">
      <c r="B3045" s="2"/>
    </row>
    <row r="3046" spans="2:2" x14ac:dyDescent="0.25">
      <c r="B3046" s="2"/>
    </row>
    <row r="3047" spans="2:2" x14ac:dyDescent="0.25">
      <c r="B3047" s="2"/>
    </row>
    <row r="3048" spans="2:2" x14ac:dyDescent="0.25">
      <c r="B3048" s="2"/>
    </row>
    <row r="3049" spans="2:2" x14ac:dyDescent="0.25">
      <c r="B3049" s="2"/>
    </row>
    <row r="3050" spans="2:2" x14ac:dyDescent="0.25">
      <c r="B3050" s="2"/>
    </row>
    <row r="3051" spans="2:2" x14ac:dyDescent="0.25">
      <c r="B3051" s="2"/>
    </row>
    <row r="3052" spans="2:2" x14ac:dyDescent="0.25">
      <c r="B3052" s="2"/>
    </row>
    <row r="3053" spans="2:2" x14ac:dyDescent="0.25">
      <c r="B3053" s="2"/>
    </row>
    <row r="3054" spans="2:2" x14ac:dyDescent="0.25">
      <c r="B3054" s="2"/>
    </row>
    <row r="3055" spans="2:2" x14ac:dyDescent="0.25">
      <c r="B3055" s="2"/>
    </row>
    <row r="3056" spans="2:2" x14ac:dyDescent="0.25">
      <c r="B3056" s="2"/>
    </row>
    <row r="3057" spans="2:2" x14ac:dyDescent="0.25">
      <c r="B3057" s="2"/>
    </row>
    <row r="3058" spans="2:2" x14ac:dyDescent="0.25">
      <c r="B3058" s="2"/>
    </row>
    <row r="3059" spans="2:2" x14ac:dyDescent="0.25">
      <c r="B3059" s="2"/>
    </row>
    <row r="3060" spans="2:2" x14ac:dyDescent="0.25">
      <c r="B3060" s="2"/>
    </row>
    <row r="3061" spans="2:2" x14ac:dyDescent="0.25">
      <c r="B3061" s="2"/>
    </row>
    <row r="3062" spans="2:2" x14ac:dyDescent="0.25">
      <c r="B3062" s="2"/>
    </row>
    <row r="3063" spans="2:2" x14ac:dyDescent="0.25">
      <c r="B3063" s="2"/>
    </row>
    <row r="3064" spans="2:2" x14ac:dyDescent="0.25">
      <c r="B3064" s="2"/>
    </row>
    <row r="3065" spans="2:2" x14ac:dyDescent="0.25">
      <c r="B3065" s="2"/>
    </row>
    <row r="3066" spans="2:2" x14ac:dyDescent="0.25">
      <c r="B3066" s="2"/>
    </row>
    <row r="3067" spans="2:2" x14ac:dyDescent="0.25">
      <c r="B3067" s="2"/>
    </row>
    <row r="3068" spans="2:2" x14ac:dyDescent="0.25">
      <c r="B3068" s="2"/>
    </row>
    <row r="3069" spans="2:2" x14ac:dyDescent="0.25">
      <c r="B3069" s="2"/>
    </row>
    <row r="3070" spans="2:2" x14ac:dyDescent="0.25">
      <c r="B3070" s="2"/>
    </row>
    <row r="3071" spans="2:2" x14ac:dyDescent="0.25">
      <c r="B3071" s="2"/>
    </row>
    <row r="3072" spans="2:2" x14ac:dyDescent="0.25">
      <c r="B3072" s="2"/>
    </row>
    <row r="3073" spans="2:2" x14ac:dyDescent="0.25">
      <c r="B3073" s="2"/>
    </row>
    <row r="3074" spans="2:2" x14ac:dyDescent="0.25">
      <c r="B3074" s="2"/>
    </row>
    <row r="3075" spans="2:2" x14ac:dyDescent="0.25">
      <c r="B3075" s="2"/>
    </row>
    <row r="3076" spans="2:2" x14ac:dyDescent="0.25">
      <c r="B3076" s="2"/>
    </row>
    <row r="3077" spans="2:2" x14ac:dyDescent="0.25">
      <c r="B3077" s="2"/>
    </row>
    <row r="3078" spans="2:2" x14ac:dyDescent="0.25">
      <c r="B3078" s="2"/>
    </row>
    <row r="3079" spans="2:2" x14ac:dyDescent="0.25">
      <c r="B3079" s="2"/>
    </row>
    <row r="3080" spans="2:2" x14ac:dyDescent="0.25">
      <c r="B3080" s="2"/>
    </row>
    <row r="3081" spans="2:2" x14ac:dyDescent="0.25">
      <c r="B3081" s="2"/>
    </row>
    <row r="3082" spans="2:2" x14ac:dyDescent="0.25">
      <c r="B3082" s="2"/>
    </row>
    <row r="3083" spans="2:2" x14ac:dyDescent="0.25">
      <c r="B3083" s="2"/>
    </row>
    <row r="3084" spans="2:2" x14ac:dyDescent="0.25">
      <c r="B3084" s="2"/>
    </row>
    <row r="3085" spans="2:2" x14ac:dyDescent="0.25">
      <c r="B3085" s="2"/>
    </row>
    <row r="3086" spans="2:2" x14ac:dyDescent="0.25">
      <c r="B3086" s="2"/>
    </row>
    <row r="3087" spans="2:2" x14ac:dyDescent="0.25">
      <c r="B3087" s="2"/>
    </row>
    <row r="3088" spans="2:2" x14ac:dyDescent="0.25">
      <c r="B3088" s="2"/>
    </row>
    <row r="3089" spans="2:2" x14ac:dyDescent="0.25">
      <c r="B3089" s="2"/>
    </row>
    <row r="3090" spans="2:2" x14ac:dyDescent="0.25">
      <c r="B3090" s="2"/>
    </row>
    <row r="3091" spans="2:2" x14ac:dyDescent="0.25">
      <c r="B3091" s="2"/>
    </row>
    <row r="3092" spans="2:2" x14ac:dyDescent="0.25">
      <c r="B3092" s="2"/>
    </row>
    <row r="3093" spans="2:2" x14ac:dyDescent="0.25">
      <c r="B3093" s="2"/>
    </row>
    <row r="3094" spans="2:2" x14ac:dyDescent="0.25">
      <c r="B3094" s="2"/>
    </row>
    <row r="3095" spans="2:2" x14ac:dyDescent="0.25">
      <c r="B3095" s="2"/>
    </row>
    <row r="3096" spans="2:2" x14ac:dyDescent="0.25">
      <c r="B3096" s="2"/>
    </row>
    <row r="3097" spans="2:2" x14ac:dyDescent="0.25">
      <c r="B3097" s="2"/>
    </row>
    <row r="3098" spans="2:2" x14ac:dyDescent="0.25">
      <c r="B3098" s="2"/>
    </row>
    <row r="3099" spans="2:2" x14ac:dyDescent="0.25">
      <c r="B3099" s="2"/>
    </row>
    <row r="3100" spans="2:2" x14ac:dyDescent="0.25">
      <c r="B3100" s="2"/>
    </row>
    <row r="3101" spans="2:2" x14ac:dyDescent="0.25">
      <c r="B3101" s="2"/>
    </row>
    <row r="3102" spans="2:2" x14ac:dyDescent="0.25">
      <c r="B3102" s="2"/>
    </row>
    <row r="3103" spans="2:2" x14ac:dyDescent="0.25">
      <c r="B3103" s="2"/>
    </row>
    <row r="3104" spans="2:2" x14ac:dyDescent="0.25">
      <c r="B3104" s="2"/>
    </row>
    <row r="3105" spans="2:2" x14ac:dyDescent="0.25">
      <c r="B3105" s="2"/>
    </row>
    <row r="3106" spans="2:2" x14ac:dyDescent="0.25">
      <c r="B3106" s="2"/>
    </row>
    <row r="3107" spans="2:2" x14ac:dyDescent="0.25">
      <c r="B3107" s="2"/>
    </row>
    <row r="3108" spans="2:2" x14ac:dyDescent="0.25">
      <c r="B3108" s="2"/>
    </row>
    <row r="3109" spans="2:2" x14ac:dyDescent="0.25">
      <c r="B3109" s="2"/>
    </row>
    <row r="3110" spans="2:2" x14ac:dyDescent="0.25">
      <c r="B3110" s="2"/>
    </row>
    <row r="3111" spans="2:2" x14ac:dyDescent="0.25">
      <c r="B3111" s="2"/>
    </row>
    <row r="3112" spans="2:2" x14ac:dyDescent="0.25">
      <c r="B3112" s="2"/>
    </row>
    <row r="3113" spans="2:2" x14ac:dyDescent="0.25">
      <c r="B3113" s="2"/>
    </row>
    <row r="3114" spans="2:2" x14ac:dyDescent="0.25">
      <c r="B3114" s="2"/>
    </row>
    <row r="3115" spans="2:2" x14ac:dyDescent="0.25">
      <c r="B3115" s="2"/>
    </row>
    <row r="3116" spans="2:2" x14ac:dyDescent="0.25">
      <c r="B3116" s="2"/>
    </row>
    <row r="3117" spans="2:2" x14ac:dyDescent="0.25">
      <c r="B3117" s="2"/>
    </row>
    <row r="3118" spans="2:2" x14ac:dyDescent="0.25">
      <c r="B3118" s="2"/>
    </row>
    <row r="3119" spans="2:2" x14ac:dyDescent="0.25">
      <c r="B3119" s="2"/>
    </row>
    <row r="3120" spans="2:2" x14ac:dyDescent="0.25">
      <c r="B3120" s="2"/>
    </row>
    <row r="3121" spans="2:2" x14ac:dyDescent="0.25">
      <c r="B3121" s="2"/>
    </row>
    <row r="3122" spans="2:2" x14ac:dyDescent="0.25">
      <c r="B3122" s="2"/>
    </row>
    <row r="3123" spans="2:2" x14ac:dyDescent="0.25">
      <c r="B3123" s="2"/>
    </row>
    <row r="3124" spans="2:2" x14ac:dyDescent="0.25">
      <c r="B3124" s="2"/>
    </row>
    <row r="3125" spans="2:2" x14ac:dyDescent="0.25">
      <c r="B3125" s="2"/>
    </row>
    <row r="3126" spans="2:2" x14ac:dyDescent="0.25">
      <c r="B3126" s="2"/>
    </row>
    <row r="3127" spans="2:2" x14ac:dyDescent="0.25">
      <c r="B3127" s="2"/>
    </row>
    <row r="3128" spans="2:2" x14ac:dyDescent="0.25">
      <c r="B3128" s="2"/>
    </row>
    <row r="3129" spans="2:2" x14ac:dyDescent="0.25">
      <c r="B3129" s="2"/>
    </row>
    <row r="3130" spans="2:2" x14ac:dyDescent="0.25">
      <c r="B3130" s="2"/>
    </row>
    <row r="3131" spans="2:2" x14ac:dyDescent="0.25">
      <c r="B3131" s="2"/>
    </row>
    <row r="3132" spans="2:2" x14ac:dyDescent="0.25">
      <c r="B3132" s="2"/>
    </row>
    <row r="3133" spans="2:2" x14ac:dyDescent="0.25">
      <c r="B3133" s="2"/>
    </row>
    <row r="3134" spans="2:2" x14ac:dyDescent="0.25">
      <c r="B3134" s="2"/>
    </row>
    <row r="3135" spans="2:2" x14ac:dyDescent="0.25">
      <c r="B3135" s="2"/>
    </row>
    <row r="3136" spans="2:2" x14ac:dyDescent="0.25">
      <c r="B3136" s="2"/>
    </row>
    <row r="3137" spans="2:2" x14ac:dyDescent="0.25">
      <c r="B3137" s="2"/>
    </row>
    <row r="3138" spans="2:2" x14ac:dyDescent="0.25">
      <c r="B3138" s="2"/>
    </row>
    <row r="3139" spans="2:2" x14ac:dyDescent="0.25">
      <c r="B3139" s="2"/>
    </row>
    <row r="3140" spans="2:2" x14ac:dyDescent="0.25">
      <c r="B3140" s="2"/>
    </row>
    <row r="3141" spans="2:2" x14ac:dyDescent="0.25">
      <c r="B3141" s="2"/>
    </row>
    <row r="3142" spans="2:2" x14ac:dyDescent="0.25">
      <c r="B3142" s="2"/>
    </row>
    <row r="3143" spans="2:2" x14ac:dyDescent="0.25">
      <c r="B3143" s="2"/>
    </row>
    <row r="3144" spans="2:2" x14ac:dyDescent="0.25">
      <c r="B3144" s="2"/>
    </row>
    <row r="3145" spans="2:2" x14ac:dyDescent="0.25">
      <c r="B3145" s="2"/>
    </row>
    <row r="3146" spans="2:2" x14ac:dyDescent="0.25">
      <c r="B3146" s="2"/>
    </row>
    <row r="3147" spans="2:2" x14ac:dyDescent="0.25">
      <c r="B3147" s="2"/>
    </row>
    <row r="3148" spans="2:2" x14ac:dyDescent="0.25">
      <c r="B3148" s="2"/>
    </row>
    <row r="3149" spans="2:2" x14ac:dyDescent="0.25">
      <c r="B3149" s="2"/>
    </row>
    <row r="3150" spans="2:2" x14ac:dyDescent="0.25">
      <c r="B3150" s="2"/>
    </row>
    <row r="3151" spans="2:2" x14ac:dyDescent="0.25">
      <c r="B3151" s="2"/>
    </row>
    <row r="3152" spans="2:2" x14ac:dyDescent="0.25">
      <c r="B3152" s="2"/>
    </row>
    <row r="3153" spans="2:2" x14ac:dyDescent="0.25">
      <c r="B3153" s="2"/>
    </row>
    <row r="3154" spans="2:2" x14ac:dyDescent="0.25">
      <c r="B3154" s="2"/>
    </row>
    <row r="3155" spans="2:2" x14ac:dyDescent="0.25">
      <c r="B3155" s="2"/>
    </row>
    <row r="3156" spans="2:2" x14ac:dyDescent="0.25">
      <c r="B3156" s="2"/>
    </row>
    <row r="3157" spans="2:2" x14ac:dyDescent="0.25">
      <c r="B3157" s="2"/>
    </row>
    <row r="3158" spans="2:2" x14ac:dyDescent="0.25">
      <c r="B3158" s="2"/>
    </row>
    <row r="3159" spans="2:2" x14ac:dyDescent="0.25">
      <c r="B3159" s="2"/>
    </row>
    <row r="3160" spans="2:2" x14ac:dyDescent="0.25">
      <c r="B3160" s="2"/>
    </row>
    <row r="3161" spans="2:2" x14ac:dyDescent="0.25">
      <c r="B3161" s="2"/>
    </row>
    <row r="3162" spans="2:2" x14ac:dyDescent="0.25">
      <c r="B3162" s="2"/>
    </row>
    <row r="3163" spans="2:2" x14ac:dyDescent="0.25">
      <c r="B3163" s="2"/>
    </row>
    <row r="3164" spans="2:2" x14ac:dyDescent="0.25">
      <c r="B3164" s="2"/>
    </row>
    <row r="3165" spans="2:2" x14ac:dyDescent="0.25">
      <c r="B3165" s="2"/>
    </row>
    <row r="3166" spans="2:2" x14ac:dyDescent="0.25">
      <c r="B3166" s="2"/>
    </row>
    <row r="3167" spans="2:2" x14ac:dyDescent="0.25">
      <c r="B3167" s="2"/>
    </row>
    <row r="3168" spans="2:2" x14ac:dyDescent="0.25">
      <c r="B3168" s="2"/>
    </row>
    <row r="3169" spans="2:2" x14ac:dyDescent="0.25">
      <c r="B3169" s="2"/>
    </row>
    <row r="3170" spans="2:2" x14ac:dyDescent="0.25">
      <c r="B3170" s="2"/>
    </row>
    <row r="3171" spans="2:2" x14ac:dyDescent="0.25">
      <c r="B3171" s="2"/>
    </row>
    <row r="3172" spans="2:2" x14ac:dyDescent="0.25">
      <c r="B3172" s="2"/>
    </row>
    <row r="3173" spans="2:2" x14ac:dyDescent="0.25">
      <c r="B3173" s="2"/>
    </row>
    <row r="3174" spans="2:2" x14ac:dyDescent="0.25">
      <c r="B3174" s="2"/>
    </row>
    <row r="3175" spans="2:2" x14ac:dyDescent="0.25">
      <c r="B3175" s="2"/>
    </row>
    <row r="3176" spans="2:2" x14ac:dyDescent="0.25">
      <c r="B3176" s="2"/>
    </row>
    <row r="3177" spans="2:2" x14ac:dyDescent="0.25">
      <c r="B3177" s="2"/>
    </row>
    <row r="3178" spans="2:2" x14ac:dyDescent="0.25">
      <c r="B3178" s="2"/>
    </row>
    <row r="3179" spans="2:2" x14ac:dyDescent="0.25">
      <c r="B3179" s="2"/>
    </row>
    <row r="3180" spans="2:2" x14ac:dyDescent="0.25">
      <c r="B3180" s="2"/>
    </row>
    <row r="3181" spans="2:2" x14ac:dyDescent="0.25">
      <c r="B3181" s="2"/>
    </row>
    <row r="3182" spans="2:2" x14ac:dyDescent="0.25">
      <c r="B3182" s="2"/>
    </row>
    <row r="3183" spans="2:2" x14ac:dyDescent="0.25">
      <c r="B3183" s="2"/>
    </row>
    <row r="3184" spans="2:2" x14ac:dyDescent="0.25">
      <c r="B3184" s="2"/>
    </row>
    <row r="3185" spans="2:2" x14ac:dyDescent="0.25">
      <c r="B3185" s="2"/>
    </row>
    <row r="3186" spans="2:2" x14ac:dyDescent="0.25">
      <c r="B3186" s="2"/>
    </row>
    <row r="3187" spans="2:2" x14ac:dyDescent="0.25">
      <c r="B3187" s="2"/>
    </row>
    <row r="3188" spans="2:2" x14ac:dyDescent="0.25">
      <c r="B3188" s="2"/>
    </row>
    <row r="3189" spans="2:2" x14ac:dyDescent="0.25">
      <c r="B3189" s="2"/>
    </row>
    <row r="3190" spans="2:2" x14ac:dyDescent="0.25">
      <c r="B3190" s="2"/>
    </row>
    <row r="3191" spans="2:2" x14ac:dyDescent="0.25">
      <c r="B3191" s="2"/>
    </row>
    <row r="3192" spans="2:2" x14ac:dyDescent="0.25">
      <c r="B3192" s="2"/>
    </row>
    <row r="3193" spans="2:2" x14ac:dyDescent="0.25">
      <c r="B3193" s="2"/>
    </row>
    <row r="3194" spans="2:2" x14ac:dyDescent="0.25">
      <c r="B3194" s="2"/>
    </row>
    <row r="3195" spans="2:2" x14ac:dyDescent="0.25">
      <c r="B3195" s="2"/>
    </row>
    <row r="3196" spans="2:2" x14ac:dyDescent="0.25">
      <c r="B3196" s="2"/>
    </row>
    <row r="3197" spans="2:2" x14ac:dyDescent="0.25">
      <c r="B3197" s="2"/>
    </row>
    <row r="3198" spans="2:2" x14ac:dyDescent="0.25">
      <c r="B3198" s="2"/>
    </row>
    <row r="3199" spans="2:2" x14ac:dyDescent="0.25">
      <c r="B3199" s="2"/>
    </row>
    <row r="3200" spans="2:2" x14ac:dyDescent="0.25">
      <c r="B3200" s="2"/>
    </row>
    <row r="3201" spans="2:2" x14ac:dyDescent="0.25">
      <c r="B3201" s="2"/>
    </row>
    <row r="3202" spans="2:2" x14ac:dyDescent="0.25">
      <c r="B3202" s="2"/>
    </row>
    <row r="3203" spans="2:2" x14ac:dyDescent="0.25">
      <c r="B3203" s="2"/>
    </row>
    <row r="3204" spans="2:2" x14ac:dyDescent="0.25">
      <c r="B3204" s="2"/>
    </row>
    <row r="3205" spans="2:2" x14ac:dyDescent="0.25">
      <c r="B3205" s="2"/>
    </row>
    <row r="3206" spans="2:2" x14ac:dyDescent="0.25">
      <c r="B3206" s="2"/>
    </row>
    <row r="3207" spans="2:2" x14ac:dyDescent="0.25">
      <c r="B3207" s="2"/>
    </row>
    <row r="3208" spans="2:2" x14ac:dyDescent="0.25">
      <c r="B3208" s="2"/>
    </row>
    <row r="3209" spans="2:2" x14ac:dyDescent="0.25">
      <c r="B3209" s="2"/>
    </row>
    <row r="3210" spans="2:2" x14ac:dyDescent="0.25">
      <c r="B3210" s="2"/>
    </row>
    <row r="3211" spans="2:2" x14ac:dyDescent="0.25">
      <c r="B3211" s="2"/>
    </row>
    <row r="3212" spans="2:2" x14ac:dyDescent="0.25">
      <c r="B3212" s="2"/>
    </row>
    <row r="3213" spans="2:2" x14ac:dyDescent="0.25">
      <c r="B3213" s="2"/>
    </row>
    <row r="3214" spans="2:2" x14ac:dyDescent="0.25">
      <c r="B3214" s="2"/>
    </row>
    <row r="3215" spans="2:2" x14ac:dyDescent="0.25">
      <c r="B3215" s="2"/>
    </row>
    <row r="3216" spans="2:2" x14ac:dyDescent="0.25">
      <c r="B3216" s="2"/>
    </row>
    <row r="3217" spans="2:2" x14ac:dyDescent="0.25">
      <c r="B3217" s="2"/>
    </row>
    <row r="3218" spans="2:2" x14ac:dyDescent="0.25">
      <c r="B3218" s="2"/>
    </row>
    <row r="3219" spans="2:2" x14ac:dyDescent="0.25">
      <c r="B3219" s="2"/>
    </row>
    <row r="3220" spans="2:2" x14ac:dyDescent="0.25">
      <c r="B3220" s="2"/>
    </row>
    <row r="3221" spans="2:2" x14ac:dyDescent="0.25">
      <c r="B3221" s="2"/>
    </row>
    <row r="3222" spans="2:2" x14ac:dyDescent="0.25">
      <c r="B3222" s="2"/>
    </row>
    <row r="3223" spans="2:2" x14ac:dyDescent="0.25">
      <c r="B3223" s="2"/>
    </row>
    <row r="3224" spans="2:2" x14ac:dyDescent="0.25">
      <c r="B3224" s="2"/>
    </row>
    <row r="3225" spans="2:2" x14ac:dyDescent="0.25">
      <c r="B3225" s="2"/>
    </row>
    <row r="3226" spans="2:2" x14ac:dyDescent="0.25">
      <c r="B3226" s="2"/>
    </row>
    <row r="3227" spans="2:2" x14ac:dyDescent="0.25">
      <c r="B3227" s="2"/>
    </row>
    <row r="3228" spans="2:2" x14ac:dyDescent="0.25">
      <c r="B3228" s="2"/>
    </row>
    <row r="3229" spans="2:2" x14ac:dyDescent="0.25">
      <c r="B3229" s="2"/>
    </row>
    <row r="3230" spans="2:2" x14ac:dyDescent="0.25">
      <c r="B3230" s="2"/>
    </row>
    <row r="3231" spans="2:2" x14ac:dyDescent="0.25">
      <c r="B3231" s="2"/>
    </row>
    <row r="3232" spans="2:2" x14ac:dyDescent="0.25">
      <c r="B3232" s="2"/>
    </row>
    <row r="3233" spans="2:2" x14ac:dyDescent="0.25">
      <c r="B3233" s="2"/>
    </row>
    <row r="3234" spans="2:2" x14ac:dyDescent="0.25">
      <c r="B3234" s="2"/>
    </row>
    <row r="3235" spans="2:2" x14ac:dyDescent="0.25">
      <c r="B3235" s="2"/>
    </row>
    <row r="3236" spans="2:2" x14ac:dyDescent="0.25">
      <c r="B3236" s="2"/>
    </row>
    <row r="3237" spans="2:2" x14ac:dyDescent="0.25">
      <c r="B3237" s="2"/>
    </row>
    <row r="3238" spans="2:2" x14ac:dyDescent="0.25">
      <c r="B3238" s="2"/>
    </row>
    <row r="3239" spans="2:2" x14ac:dyDescent="0.25">
      <c r="B3239" s="2"/>
    </row>
    <row r="3240" spans="2:2" x14ac:dyDescent="0.25">
      <c r="B3240" s="2"/>
    </row>
    <row r="3241" spans="2:2" x14ac:dyDescent="0.25">
      <c r="B3241" s="2"/>
    </row>
    <row r="3242" spans="2:2" x14ac:dyDescent="0.25">
      <c r="B3242" s="2"/>
    </row>
    <row r="3243" spans="2:2" x14ac:dyDescent="0.25">
      <c r="B3243" s="2"/>
    </row>
    <row r="3244" spans="2:2" x14ac:dyDescent="0.25">
      <c r="B3244" s="2"/>
    </row>
    <row r="3245" spans="2:2" x14ac:dyDescent="0.25">
      <c r="B3245" s="2"/>
    </row>
    <row r="3246" spans="2:2" x14ac:dyDescent="0.25">
      <c r="B3246" s="2"/>
    </row>
    <row r="3247" spans="2:2" x14ac:dyDescent="0.25">
      <c r="B3247" s="2"/>
    </row>
    <row r="3248" spans="2:2" x14ac:dyDescent="0.25">
      <c r="B3248" s="2"/>
    </row>
    <row r="3249" spans="2:2" x14ac:dyDescent="0.25">
      <c r="B3249" s="2"/>
    </row>
    <row r="3250" spans="2:2" x14ac:dyDescent="0.25">
      <c r="B3250" s="2"/>
    </row>
    <row r="3251" spans="2:2" x14ac:dyDescent="0.25">
      <c r="B3251" s="2"/>
    </row>
    <row r="3252" spans="2:2" x14ac:dyDescent="0.25">
      <c r="B3252" s="2"/>
    </row>
    <row r="3253" spans="2:2" x14ac:dyDescent="0.25">
      <c r="B3253" s="2"/>
    </row>
    <row r="3254" spans="2:2" x14ac:dyDescent="0.25">
      <c r="B3254" s="2"/>
    </row>
    <row r="3255" spans="2:2" x14ac:dyDescent="0.25">
      <c r="B3255" s="2"/>
    </row>
    <row r="3256" spans="2:2" x14ac:dyDescent="0.25">
      <c r="B3256" s="2"/>
    </row>
    <row r="3257" spans="2:2" x14ac:dyDescent="0.25">
      <c r="B3257" s="2"/>
    </row>
    <row r="3258" spans="2:2" x14ac:dyDescent="0.25">
      <c r="B3258" s="2"/>
    </row>
    <row r="3259" spans="2:2" x14ac:dyDescent="0.25">
      <c r="B3259" s="2"/>
    </row>
    <row r="3260" spans="2:2" x14ac:dyDescent="0.25">
      <c r="B3260" s="2"/>
    </row>
    <row r="3261" spans="2:2" x14ac:dyDescent="0.25">
      <c r="B3261" s="2"/>
    </row>
    <row r="3262" spans="2:2" x14ac:dyDescent="0.25">
      <c r="B3262" s="2"/>
    </row>
    <row r="3263" spans="2:2" x14ac:dyDescent="0.25">
      <c r="B3263" s="2"/>
    </row>
    <row r="3264" spans="2:2" x14ac:dyDescent="0.25">
      <c r="B3264" s="2"/>
    </row>
    <row r="3265" spans="2:2" x14ac:dyDescent="0.25">
      <c r="B3265" s="2"/>
    </row>
    <row r="3266" spans="2:2" x14ac:dyDescent="0.25">
      <c r="B3266" s="2"/>
    </row>
    <row r="3267" spans="2:2" x14ac:dyDescent="0.25">
      <c r="B3267" s="2"/>
    </row>
    <row r="3268" spans="2:2" x14ac:dyDescent="0.25">
      <c r="B3268" s="2"/>
    </row>
    <row r="3269" spans="2:2" x14ac:dyDescent="0.25">
      <c r="B3269" s="2"/>
    </row>
    <row r="3270" spans="2:2" x14ac:dyDescent="0.25">
      <c r="B3270" s="2"/>
    </row>
    <row r="3271" spans="2:2" x14ac:dyDescent="0.25">
      <c r="B3271" s="2"/>
    </row>
    <row r="3272" spans="2:2" x14ac:dyDescent="0.25">
      <c r="B3272" s="2"/>
    </row>
    <row r="3273" spans="2:2" x14ac:dyDescent="0.25">
      <c r="B3273" s="2"/>
    </row>
    <row r="3274" spans="2:2" x14ac:dyDescent="0.25">
      <c r="B3274" s="2"/>
    </row>
    <row r="3275" spans="2:2" x14ac:dyDescent="0.25">
      <c r="B3275" s="2"/>
    </row>
    <row r="3276" spans="2:2" x14ac:dyDescent="0.25">
      <c r="B3276" s="2"/>
    </row>
    <row r="3277" spans="2:2" x14ac:dyDescent="0.25">
      <c r="B3277" s="2"/>
    </row>
    <row r="3278" spans="2:2" x14ac:dyDescent="0.25">
      <c r="B3278" s="2"/>
    </row>
    <row r="3279" spans="2:2" x14ac:dyDescent="0.25">
      <c r="B3279" s="2"/>
    </row>
    <row r="3280" spans="2:2" x14ac:dyDescent="0.25">
      <c r="B3280" s="2"/>
    </row>
    <row r="3281" spans="2:2" x14ac:dyDescent="0.25">
      <c r="B3281" s="2"/>
    </row>
    <row r="3282" spans="2:2" x14ac:dyDescent="0.25">
      <c r="B3282" s="2"/>
    </row>
    <row r="3283" spans="2:2" x14ac:dyDescent="0.25">
      <c r="B3283" s="2"/>
    </row>
    <row r="3284" spans="2:2" x14ac:dyDescent="0.25">
      <c r="B3284" s="2"/>
    </row>
    <row r="3285" spans="2:2" x14ac:dyDescent="0.25">
      <c r="B3285" s="2"/>
    </row>
    <row r="3286" spans="2:2" x14ac:dyDescent="0.25">
      <c r="B3286" s="2"/>
    </row>
    <row r="3287" spans="2:2" x14ac:dyDescent="0.25">
      <c r="B3287" s="2"/>
    </row>
    <row r="3288" spans="2:2" x14ac:dyDescent="0.25">
      <c r="B3288" s="2"/>
    </row>
    <row r="3289" spans="2:2" x14ac:dyDescent="0.25">
      <c r="B3289" s="2"/>
    </row>
    <row r="3290" spans="2:2" x14ac:dyDescent="0.25">
      <c r="B3290" s="2"/>
    </row>
    <row r="3291" spans="2:2" x14ac:dyDescent="0.25">
      <c r="B3291" s="2"/>
    </row>
    <row r="3292" spans="2:2" x14ac:dyDescent="0.25">
      <c r="B3292" s="2"/>
    </row>
    <row r="3293" spans="2:2" x14ac:dyDescent="0.25">
      <c r="B3293" s="2"/>
    </row>
    <row r="3294" spans="2:2" x14ac:dyDescent="0.25">
      <c r="B3294" s="2"/>
    </row>
    <row r="3295" spans="2:2" x14ac:dyDescent="0.25">
      <c r="B3295" s="2"/>
    </row>
    <row r="3296" spans="2:2" x14ac:dyDescent="0.25">
      <c r="B3296" s="2"/>
    </row>
    <row r="3297" spans="2:2" x14ac:dyDescent="0.25">
      <c r="B3297" s="2"/>
    </row>
    <row r="3298" spans="2:2" x14ac:dyDescent="0.25">
      <c r="B3298" s="2"/>
    </row>
    <row r="3299" spans="2:2" x14ac:dyDescent="0.25">
      <c r="B3299" s="2"/>
    </row>
    <row r="3300" spans="2:2" x14ac:dyDescent="0.25">
      <c r="B3300" s="2"/>
    </row>
    <row r="3301" spans="2:2" x14ac:dyDescent="0.25">
      <c r="B3301" s="2"/>
    </row>
    <row r="3302" spans="2:2" x14ac:dyDescent="0.25">
      <c r="B3302" s="2"/>
    </row>
    <row r="3303" spans="2:2" x14ac:dyDescent="0.25">
      <c r="B3303" s="2"/>
    </row>
    <row r="3304" spans="2:2" x14ac:dyDescent="0.25">
      <c r="B3304" s="2"/>
    </row>
    <row r="3305" spans="2:2" x14ac:dyDescent="0.25">
      <c r="B3305" s="2"/>
    </row>
    <row r="3306" spans="2:2" x14ac:dyDescent="0.25">
      <c r="B3306" s="2"/>
    </row>
    <row r="3307" spans="2:2" x14ac:dyDescent="0.25">
      <c r="B3307" s="2"/>
    </row>
    <row r="3308" spans="2:2" x14ac:dyDescent="0.25">
      <c r="B3308" s="2"/>
    </row>
    <row r="3309" spans="2:2" x14ac:dyDescent="0.25">
      <c r="B3309" s="2"/>
    </row>
    <row r="3310" spans="2:2" x14ac:dyDescent="0.25">
      <c r="B3310" s="2"/>
    </row>
    <row r="3311" spans="2:2" x14ac:dyDescent="0.25">
      <c r="B3311" s="2"/>
    </row>
    <row r="3312" spans="2:2" x14ac:dyDescent="0.25">
      <c r="B3312" s="2"/>
    </row>
    <row r="3313" spans="2:2" x14ac:dyDescent="0.25">
      <c r="B3313" s="2"/>
    </row>
    <row r="3314" spans="2:2" x14ac:dyDescent="0.25">
      <c r="B3314" s="2"/>
    </row>
    <row r="3315" spans="2:2" x14ac:dyDescent="0.25">
      <c r="B3315" s="2"/>
    </row>
    <row r="3316" spans="2:2" x14ac:dyDescent="0.25">
      <c r="B3316" s="2"/>
    </row>
    <row r="3317" spans="2:2" x14ac:dyDescent="0.25">
      <c r="B3317" s="2"/>
    </row>
    <row r="3318" spans="2:2" x14ac:dyDescent="0.25">
      <c r="B3318" s="2"/>
    </row>
    <row r="3319" spans="2:2" x14ac:dyDescent="0.25">
      <c r="B3319" s="2"/>
    </row>
    <row r="3320" spans="2:2" x14ac:dyDescent="0.25">
      <c r="B3320" s="2"/>
    </row>
    <row r="3321" spans="2:2" x14ac:dyDescent="0.25">
      <c r="B3321" s="2"/>
    </row>
    <row r="3322" spans="2:2" x14ac:dyDescent="0.25">
      <c r="B3322" s="2"/>
    </row>
    <row r="3323" spans="2:2" x14ac:dyDescent="0.25">
      <c r="B3323" s="2"/>
    </row>
    <row r="3324" spans="2:2" x14ac:dyDescent="0.25">
      <c r="B3324" s="2"/>
    </row>
    <row r="3325" spans="2:2" x14ac:dyDescent="0.25">
      <c r="B3325" s="2"/>
    </row>
    <row r="3326" spans="2:2" x14ac:dyDescent="0.25">
      <c r="B3326" s="2"/>
    </row>
    <row r="3327" spans="2:2" x14ac:dyDescent="0.25">
      <c r="B3327" s="2"/>
    </row>
    <row r="3328" spans="2:2" x14ac:dyDescent="0.25">
      <c r="B3328" s="2"/>
    </row>
    <row r="3329" spans="2:2" x14ac:dyDescent="0.25">
      <c r="B3329" s="2"/>
    </row>
    <row r="3330" spans="2:2" x14ac:dyDescent="0.25">
      <c r="B3330" s="2"/>
    </row>
    <row r="3331" spans="2:2" x14ac:dyDescent="0.25">
      <c r="B3331" s="2"/>
    </row>
    <row r="3332" spans="2:2" x14ac:dyDescent="0.25">
      <c r="B3332" s="2"/>
    </row>
    <row r="3333" spans="2:2" x14ac:dyDescent="0.25">
      <c r="B3333" s="2"/>
    </row>
    <row r="3334" spans="2:2" x14ac:dyDescent="0.25">
      <c r="B3334" s="2"/>
    </row>
    <row r="3335" spans="2:2" x14ac:dyDescent="0.25">
      <c r="B3335" s="2"/>
    </row>
    <row r="3336" spans="2:2" x14ac:dyDescent="0.25">
      <c r="B3336" s="2"/>
    </row>
    <row r="3337" spans="2:2" x14ac:dyDescent="0.25">
      <c r="B3337" s="2"/>
    </row>
    <row r="3338" spans="2:2" x14ac:dyDescent="0.25">
      <c r="B3338" s="2"/>
    </row>
    <row r="3339" spans="2:2" x14ac:dyDescent="0.25">
      <c r="B3339" s="2"/>
    </row>
    <row r="3340" spans="2:2" x14ac:dyDescent="0.25">
      <c r="B3340" s="2"/>
    </row>
    <row r="3341" spans="2:2" x14ac:dyDescent="0.25">
      <c r="B3341" s="2"/>
    </row>
    <row r="3342" spans="2:2" x14ac:dyDescent="0.25">
      <c r="B3342" s="2"/>
    </row>
    <row r="3343" spans="2:2" x14ac:dyDescent="0.25">
      <c r="B3343" s="2"/>
    </row>
    <row r="3344" spans="2:2" x14ac:dyDescent="0.25">
      <c r="B3344" s="2"/>
    </row>
    <row r="3345" spans="2:2" x14ac:dyDescent="0.25">
      <c r="B3345" s="2"/>
    </row>
    <row r="3346" spans="2:2" x14ac:dyDescent="0.25">
      <c r="B3346" s="2"/>
    </row>
    <row r="3347" spans="2:2" x14ac:dyDescent="0.25">
      <c r="B3347" s="2"/>
    </row>
    <row r="3348" spans="2:2" x14ac:dyDescent="0.25">
      <c r="B3348" s="2"/>
    </row>
    <row r="3349" spans="2:2" x14ac:dyDescent="0.25">
      <c r="B3349" s="2"/>
    </row>
    <row r="3350" spans="2:2" x14ac:dyDescent="0.25">
      <c r="B3350" s="2"/>
    </row>
    <row r="3351" spans="2:2" x14ac:dyDescent="0.25">
      <c r="B3351" s="2"/>
    </row>
    <row r="3352" spans="2:2" x14ac:dyDescent="0.25">
      <c r="B3352" s="2"/>
    </row>
    <row r="3353" spans="2:2" x14ac:dyDescent="0.25">
      <c r="B3353" s="2"/>
    </row>
    <row r="3354" spans="2:2" x14ac:dyDescent="0.25">
      <c r="B3354" s="2"/>
    </row>
    <row r="3355" spans="2:2" x14ac:dyDescent="0.25">
      <c r="B3355" s="2"/>
    </row>
    <row r="3356" spans="2:2" x14ac:dyDescent="0.25">
      <c r="B3356" s="2"/>
    </row>
    <row r="3357" spans="2:2" x14ac:dyDescent="0.25">
      <c r="B3357" s="2"/>
    </row>
    <row r="3358" spans="2:2" x14ac:dyDescent="0.25">
      <c r="B3358" s="2"/>
    </row>
    <row r="3359" spans="2:2" x14ac:dyDescent="0.25">
      <c r="B3359" s="2"/>
    </row>
    <row r="3360" spans="2:2" x14ac:dyDescent="0.25">
      <c r="B3360" s="2"/>
    </row>
    <row r="3361" spans="2:2" x14ac:dyDescent="0.25">
      <c r="B3361" s="2"/>
    </row>
    <row r="3362" spans="2:2" x14ac:dyDescent="0.25">
      <c r="B3362" s="2"/>
    </row>
    <row r="3363" spans="2:2" x14ac:dyDescent="0.25">
      <c r="B3363" s="2"/>
    </row>
    <row r="3364" spans="2:2" x14ac:dyDescent="0.25">
      <c r="B3364" s="2"/>
    </row>
    <row r="3365" spans="2:2" x14ac:dyDescent="0.25">
      <c r="B3365" s="2"/>
    </row>
    <row r="3366" spans="2:2" x14ac:dyDescent="0.25">
      <c r="B3366" s="2"/>
    </row>
    <row r="3367" spans="2:2" x14ac:dyDescent="0.25">
      <c r="B3367" s="2"/>
    </row>
    <row r="3368" spans="2:2" x14ac:dyDescent="0.25">
      <c r="B3368" s="2"/>
    </row>
    <row r="3369" spans="2:2" x14ac:dyDescent="0.25">
      <c r="B3369" s="2"/>
    </row>
    <row r="3370" spans="2:2" x14ac:dyDescent="0.25">
      <c r="B3370" s="2"/>
    </row>
    <row r="3371" spans="2:2" x14ac:dyDescent="0.25">
      <c r="B3371" s="2"/>
    </row>
    <row r="3372" spans="2:2" x14ac:dyDescent="0.25">
      <c r="B3372" s="2"/>
    </row>
    <row r="3373" spans="2:2" x14ac:dyDescent="0.25">
      <c r="B3373" s="2"/>
    </row>
    <row r="3374" spans="2:2" x14ac:dyDescent="0.25">
      <c r="B3374" s="2"/>
    </row>
    <row r="3375" spans="2:2" x14ac:dyDescent="0.25">
      <c r="B3375" s="2"/>
    </row>
    <row r="3376" spans="2:2" x14ac:dyDescent="0.25">
      <c r="B3376" s="2"/>
    </row>
    <row r="3377" spans="2:2" x14ac:dyDescent="0.25">
      <c r="B3377" s="2"/>
    </row>
    <row r="3378" spans="2:2" x14ac:dyDescent="0.25">
      <c r="B3378" s="2"/>
    </row>
    <row r="3379" spans="2:2" x14ac:dyDescent="0.25">
      <c r="B3379" s="2"/>
    </row>
    <row r="3380" spans="2:2" x14ac:dyDescent="0.25">
      <c r="B3380" s="2"/>
    </row>
    <row r="3381" spans="2:2" x14ac:dyDescent="0.25">
      <c r="B3381" s="2"/>
    </row>
    <row r="3382" spans="2:2" x14ac:dyDescent="0.25">
      <c r="B3382" s="2"/>
    </row>
    <row r="3383" spans="2:2" x14ac:dyDescent="0.25">
      <c r="B3383" s="2"/>
    </row>
    <row r="3384" spans="2:2" x14ac:dyDescent="0.25">
      <c r="B3384" s="2"/>
    </row>
    <row r="3385" spans="2:2" x14ac:dyDescent="0.25">
      <c r="B3385" s="2"/>
    </row>
    <row r="3386" spans="2:2" x14ac:dyDescent="0.25">
      <c r="B3386" s="2"/>
    </row>
    <row r="3387" spans="2:2" x14ac:dyDescent="0.25">
      <c r="B3387" s="2"/>
    </row>
    <row r="3388" spans="2:2" x14ac:dyDescent="0.25">
      <c r="B3388" s="2"/>
    </row>
    <row r="3389" spans="2:2" x14ac:dyDescent="0.25">
      <c r="B3389" s="2"/>
    </row>
    <row r="3390" spans="2:2" x14ac:dyDescent="0.25">
      <c r="B3390" s="2"/>
    </row>
    <row r="3391" spans="2:2" x14ac:dyDescent="0.25">
      <c r="B3391" s="2"/>
    </row>
    <row r="3392" spans="2:2" x14ac:dyDescent="0.25">
      <c r="B3392" s="2"/>
    </row>
    <row r="3393" spans="2:2" x14ac:dyDescent="0.25">
      <c r="B3393" s="2"/>
    </row>
    <row r="3394" spans="2:2" x14ac:dyDescent="0.25">
      <c r="B3394" s="2"/>
    </row>
    <row r="3395" spans="2:2" x14ac:dyDescent="0.25">
      <c r="B3395" s="2"/>
    </row>
    <row r="3396" spans="2:2" x14ac:dyDescent="0.25">
      <c r="B3396" s="2"/>
    </row>
    <row r="3397" spans="2:2" x14ac:dyDescent="0.25">
      <c r="B3397" s="2"/>
    </row>
    <row r="3398" spans="2:2" x14ac:dyDescent="0.25">
      <c r="B3398" s="2"/>
    </row>
    <row r="3399" spans="2:2" x14ac:dyDescent="0.25">
      <c r="B3399" s="2"/>
    </row>
    <row r="3400" spans="2:2" x14ac:dyDescent="0.25">
      <c r="B3400" s="2"/>
    </row>
    <row r="3401" spans="2:2" x14ac:dyDescent="0.25">
      <c r="B3401" s="2"/>
    </row>
    <row r="3402" spans="2:2" x14ac:dyDescent="0.25">
      <c r="B3402" s="2"/>
    </row>
    <row r="3403" spans="2:2" x14ac:dyDescent="0.25">
      <c r="B3403" s="2"/>
    </row>
    <row r="3404" spans="2:2" x14ac:dyDescent="0.25">
      <c r="B3404" s="2"/>
    </row>
    <row r="3405" spans="2:2" x14ac:dyDescent="0.25">
      <c r="B3405" s="2"/>
    </row>
    <row r="3406" spans="2:2" x14ac:dyDescent="0.25">
      <c r="B3406" s="2"/>
    </row>
    <row r="3407" spans="2:2" x14ac:dyDescent="0.25">
      <c r="B3407" s="2"/>
    </row>
    <row r="3408" spans="2:2" x14ac:dyDescent="0.25">
      <c r="B3408" s="2"/>
    </row>
    <row r="3409" spans="2:2" x14ac:dyDescent="0.25">
      <c r="B3409" s="2"/>
    </row>
    <row r="3410" spans="2:2" x14ac:dyDescent="0.25">
      <c r="B3410" s="2"/>
    </row>
    <row r="3411" spans="2:2" x14ac:dyDescent="0.25">
      <c r="B3411" s="2"/>
    </row>
    <row r="3412" spans="2:2" x14ac:dyDescent="0.25">
      <c r="B3412" s="2"/>
    </row>
    <row r="3413" spans="2:2" x14ac:dyDescent="0.25">
      <c r="B3413" s="2"/>
    </row>
    <row r="3414" spans="2:2" x14ac:dyDescent="0.25">
      <c r="B3414" s="2"/>
    </row>
    <row r="3415" spans="2:2" x14ac:dyDescent="0.25">
      <c r="B3415" s="2"/>
    </row>
    <row r="3416" spans="2:2" x14ac:dyDescent="0.25">
      <c r="B3416" s="2"/>
    </row>
    <row r="3417" spans="2:2" x14ac:dyDescent="0.25">
      <c r="B3417" s="2"/>
    </row>
    <row r="3418" spans="2:2" x14ac:dyDescent="0.25">
      <c r="B3418" s="2"/>
    </row>
    <row r="3419" spans="2:2" x14ac:dyDescent="0.25">
      <c r="B3419" s="2"/>
    </row>
    <row r="3420" spans="2:2" x14ac:dyDescent="0.25">
      <c r="B3420" s="2"/>
    </row>
    <row r="3421" spans="2:2" x14ac:dyDescent="0.25">
      <c r="B3421" s="2"/>
    </row>
    <row r="3422" spans="2:2" x14ac:dyDescent="0.25">
      <c r="B3422" s="2"/>
    </row>
    <row r="3423" spans="2:2" x14ac:dyDescent="0.25">
      <c r="B3423" s="2"/>
    </row>
    <row r="3424" spans="2:2" x14ac:dyDescent="0.25">
      <c r="B3424" s="2"/>
    </row>
    <row r="3425" spans="2:2" x14ac:dyDescent="0.25">
      <c r="B3425" s="2"/>
    </row>
    <row r="3426" spans="2:2" x14ac:dyDescent="0.25">
      <c r="B3426" s="2"/>
    </row>
    <row r="3427" spans="2:2" x14ac:dyDescent="0.25">
      <c r="B3427" s="2"/>
    </row>
    <row r="3428" spans="2:2" x14ac:dyDescent="0.25">
      <c r="B3428" s="2"/>
    </row>
    <row r="3429" spans="2:2" x14ac:dyDescent="0.25">
      <c r="B3429" s="2"/>
    </row>
    <row r="3430" spans="2:2" x14ac:dyDescent="0.25">
      <c r="B3430" s="2"/>
    </row>
    <row r="3431" spans="2:2" x14ac:dyDescent="0.25">
      <c r="B3431" s="2"/>
    </row>
    <row r="3432" spans="2:2" x14ac:dyDescent="0.25">
      <c r="B3432" s="2"/>
    </row>
    <row r="3433" spans="2:2" x14ac:dyDescent="0.25">
      <c r="B3433" s="2"/>
    </row>
    <row r="3434" spans="2:2" x14ac:dyDescent="0.25">
      <c r="B3434" s="2"/>
    </row>
    <row r="3435" spans="2:2" x14ac:dyDescent="0.25">
      <c r="B3435" s="2"/>
    </row>
    <row r="3436" spans="2:2" x14ac:dyDescent="0.25">
      <c r="B3436" s="2"/>
    </row>
    <row r="3437" spans="2:2" x14ac:dyDescent="0.25">
      <c r="B3437" s="2"/>
    </row>
    <row r="3438" spans="2:2" x14ac:dyDescent="0.25">
      <c r="B3438" s="2"/>
    </row>
    <row r="3439" spans="2:2" x14ac:dyDescent="0.25">
      <c r="B3439" s="2"/>
    </row>
    <row r="3440" spans="2:2" x14ac:dyDescent="0.25">
      <c r="B3440" s="2"/>
    </row>
    <row r="3441" spans="2:2" x14ac:dyDescent="0.25">
      <c r="B3441" s="2"/>
    </row>
    <row r="3442" spans="2:2" x14ac:dyDescent="0.25">
      <c r="B3442" s="2"/>
    </row>
    <row r="3443" spans="2:2" x14ac:dyDescent="0.25">
      <c r="B3443" s="2"/>
    </row>
    <row r="3444" spans="2:2" x14ac:dyDescent="0.25">
      <c r="B3444" s="2"/>
    </row>
    <row r="3445" spans="2:2" x14ac:dyDescent="0.25">
      <c r="B3445" s="2"/>
    </row>
    <row r="3446" spans="2:2" x14ac:dyDescent="0.25">
      <c r="B3446" s="2"/>
    </row>
    <row r="3447" spans="2:2" x14ac:dyDescent="0.25">
      <c r="B3447" s="2"/>
    </row>
    <row r="3448" spans="2:2" x14ac:dyDescent="0.25">
      <c r="B3448" s="2"/>
    </row>
    <row r="3449" spans="2:2" x14ac:dyDescent="0.25">
      <c r="B3449" s="2"/>
    </row>
    <row r="3450" spans="2:2" x14ac:dyDescent="0.25">
      <c r="B3450" s="2"/>
    </row>
    <row r="3451" spans="2:2" x14ac:dyDescent="0.25">
      <c r="B3451" s="2"/>
    </row>
    <row r="3452" spans="2:2" x14ac:dyDescent="0.25">
      <c r="B3452" s="2"/>
    </row>
    <row r="3453" spans="2:2" x14ac:dyDescent="0.25">
      <c r="B3453" s="2"/>
    </row>
    <row r="3454" spans="2:2" x14ac:dyDescent="0.25">
      <c r="B3454" s="2"/>
    </row>
    <row r="3455" spans="2:2" x14ac:dyDescent="0.25">
      <c r="B3455" s="2"/>
    </row>
    <row r="3456" spans="2:2" x14ac:dyDescent="0.25">
      <c r="B3456" s="2"/>
    </row>
    <row r="3457" spans="2:2" x14ac:dyDescent="0.25">
      <c r="B3457" s="2"/>
    </row>
    <row r="3458" spans="2:2" x14ac:dyDescent="0.25">
      <c r="B3458" s="2"/>
    </row>
    <row r="3459" spans="2:2" x14ac:dyDescent="0.25">
      <c r="B3459" s="2"/>
    </row>
    <row r="3460" spans="2:2" x14ac:dyDescent="0.25">
      <c r="B3460" s="2"/>
    </row>
    <row r="3461" spans="2:2" x14ac:dyDescent="0.25">
      <c r="B3461" s="2"/>
    </row>
    <row r="3462" spans="2:2" x14ac:dyDescent="0.25">
      <c r="B3462" s="2"/>
    </row>
    <row r="3463" spans="2:2" x14ac:dyDescent="0.25">
      <c r="B3463" s="2"/>
    </row>
    <row r="3464" spans="2:2" x14ac:dyDescent="0.25">
      <c r="B3464" s="2"/>
    </row>
    <row r="3465" spans="2:2" x14ac:dyDescent="0.25">
      <c r="B3465" s="2"/>
    </row>
    <row r="3466" spans="2:2" x14ac:dyDescent="0.25">
      <c r="B3466" s="2"/>
    </row>
    <row r="3467" spans="2:2" x14ac:dyDescent="0.25">
      <c r="B3467" s="2"/>
    </row>
    <row r="3468" spans="2:2" x14ac:dyDescent="0.25">
      <c r="B3468" s="2"/>
    </row>
    <row r="3469" spans="2:2" x14ac:dyDescent="0.25">
      <c r="B3469" s="2"/>
    </row>
    <row r="3470" spans="2:2" x14ac:dyDescent="0.25">
      <c r="B3470" s="2"/>
    </row>
    <row r="3471" spans="2:2" x14ac:dyDescent="0.25">
      <c r="B3471" s="2"/>
    </row>
    <row r="3472" spans="2:2" x14ac:dyDescent="0.25">
      <c r="B3472" s="2"/>
    </row>
    <row r="3473" spans="2:2" x14ac:dyDescent="0.25">
      <c r="B3473" s="2"/>
    </row>
    <row r="3474" spans="2:2" x14ac:dyDescent="0.25">
      <c r="B3474" s="2"/>
    </row>
    <row r="3475" spans="2:2" x14ac:dyDescent="0.25">
      <c r="B3475" s="2"/>
    </row>
    <row r="3476" spans="2:2" x14ac:dyDescent="0.25">
      <c r="B3476" s="2"/>
    </row>
    <row r="3477" spans="2:2" x14ac:dyDescent="0.25">
      <c r="B3477" s="2"/>
    </row>
    <row r="3478" spans="2:2" x14ac:dyDescent="0.25">
      <c r="B3478" s="2"/>
    </row>
    <row r="3479" spans="2:2" x14ac:dyDescent="0.25">
      <c r="B3479" s="2"/>
    </row>
    <row r="3480" spans="2:2" x14ac:dyDescent="0.25">
      <c r="B3480" s="2"/>
    </row>
    <row r="3481" spans="2:2" x14ac:dyDescent="0.25">
      <c r="B3481" s="2"/>
    </row>
    <row r="3482" spans="2:2" x14ac:dyDescent="0.25">
      <c r="B3482" s="2"/>
    </row>
    <row r="3483" spans="2:2" x14ac:dyDescent="0.25">
      <c r="B3483" s="2"/>
    </row>
    <row r="3484" spans="2:2" x14ac:dyDescent="0.25">
      <c r="B3484" s="2"/>
    </row>
    <row r="3485" spans="2:2" x14ac:dyDescent="0.25">
      <c r="B3485" s="2"/>
    </row>
    <row r="3486" spans="2:2" x14ac:dyDescent="0.25">
      <c r="B3486" s="2"/>
    </row>
    <row r="3487" spans="2:2" x14ac:dyDescent="0.25">
      <c r="B3487" s="2"/>
    </row>
    <row r="3488" spans="2:2" x14ac:dyDescent="0.25">
      <c r="B3488" s="2"/>
    </row>
    <row r="3489" spans="2:2" x14ac:dyDescent="0.25">
      <c r="B3489" s="2"/>
    </row>
    <row r="3490" spans="2:2" x14ac:dyDescent="0.25">
      <c r="B3490" s="2"/>
    </row>
    <row r="3491" spans="2:2" x14ac:dyDescent="0.25">
      <c r="B3491" s="2"/>
    </row>
    <row r="3492" spans="2:2" x14ac:dyDescent="0.25">
      <c r="B3492" s="2"/>
    </row>
    <row r="3493" spans="2:2" x14ac:dyDescent="0.25">
      <c r="B3493" s="2"/>
    </row>
    <row r="3494" spans="2:2" x14ac:dyDescent="0.25">
      <c r="B3494" s="2"/>
    </row>
    <row r="3495" spans="2:2" x14ac:dyDescent="0.25">
      <c r="B3495" s="2"/>
    </row>
    <row r="3496" spans="2:2" x14ac:dyDescent="0.25">
      <c r="B3496" s="2"/>
    </row>
    <row r="3497" spans="2:2" x14ac:dyDescent="0.25">
      <c r="B3497" s="2"/>
    </row>
    <row r="3498" spans="2:2" x14ac:dyDescent="0.25">
      <c r="B3498" s="2"/>
    </row>
    <row r="3499" spans="2:2" x14ac:dyDescent="0.25">
      <c r="B3499" s="2"/>
    </row>
    <row r="3500" spans="2:2" x14ac:dyDescent="0.25">
      <c r="B3500" s="2"/>
    </row>
    <row r="3501" spans="2:2" x14ac:dyDescent="0.25">
      <c r="B3501" s="2"/>
    </row>
    <row r="3502" spans="2:2" x14ac:dyDescent="0.25">
      <c r="B3502" s="2"/>
    </row>
    <row r="3503" spans="2:2" x14ac:dyDescent="0.25">
      <c r="B3503" s="2"/>
    </row>
    <row r="3504" spans="2:2" x14ac:dyDescent="0.25">
      <c r="B3504" s="2"/>
    </row>
    <row r="3505" spans="2:2" x14ac:dyDescent="0.25">
      <c r="B3505" s="2"/>
    </row>
    <row r="3506" spans="2:2" x14ac:dyDescent="0.25">
      <c r="B3506" s="2"/>
    </row>
    <row r="3507" spans="2:2" x14ac:dyDescent="0.25">
      <c r="B3507" s="2"/>
    </row>
    <row r="3508" spans="2:2" x14ac:dyDescent="0.25">
      <c r="B3508" s="2"/>
    </row>
    <row r="3509" spans="2:2" x14ac:dyDescent="0.25">
      <c r="B3509" s="2"/>
    </row>
    <row r="3510" spans="2:2" x14ac:dyDescent="0.25">
      <c r="B3510" s="2"/>
    </row>
    <row r="3511" spans="2:2" x14ac:dyDescent="0.25">
      <c r="B3511" s="2"/>
    </row>
    <row r="3512" spans="2:2" x14ac:dyDescent="0.25">
      <c r="B3512" s="2"/>
    </row>
    <row r="3513" spans="2:2" x14ac:dyDescent="0.25">
      <c r="B3513" s="2"/>
    </row>
    <row r="3514" spans="2:2" x14ac:dyDescent="0.25">
      <c r="B3514" s="2"/>
    </row>
    <row r="3515" spans="2:2" x14ac:dyDescent="0.25">
      <c r="B3515" s="2"/>
    </row>
    <row r="3516" spans="2:2" x14ac:dyDescent="0.25">
      <c r="B3516" s="2"/>
    </row>
    <row r="3517" spans="2:2" x14ac:dyDescent="0.25">
      <c r="B3517" s="2"/>
    </row>
    <row r="3518" spans="2:2" x14ac:dyDescent="0.25">
      <c r="B3518" s="2"/>
    </row>
    <row r="3519" spans="2:2" x14ac:dyDescent="0.25">
      <c r="B3519" s="2"/>
    </row>
    <row r="3520" spans="2:2" x14ac:dyDescent="0.25">
      <c r="B3520" s="2"/>
    </row>
    <row r="3521" spans="2:2" x14ac:dyDescent="0.25">
      <c r="B3521" s="2"/>
    </row>
    <row r="3522" spans="2:2" x14ac:dyDescent="0.25">
      <c r="B3522" s="2"/>
    </row>
    <row r="3523" spans="2:2" x14ac:dyDescent="0.25">
      <c r="B3523" s="2"/>
    </row>
    <row r="3524" spans="2:2" x14ac:dyDescent="0.25">
      <c r="B3524" s="2"/>
    </row>
    <row r="3525" spans="2:2" x14ac:dyDescent="0.25">
      <c r="B3525" s="2"/>
    </row>
    <row r="3526" spans="2:2" x14ac:dyDescent="0.25">
      <c r="B3526" s="2"/>
    </row>
    <row r="3527" spans="2:2" x14ac:dyDescent="0.25">
      <c r="B3527" s="2"/>
    </row>
    <row r="3528" spans="2:2" x14ac:dyDescent="0.25">
      <c r="B3528" s="2"/>
    </row>
    <row r="3529" spans="2:2" x14ac:dyDescent="0.25">
      <c r="B3529" s="2"/>
    </row>
    <row r="3530" spans="2:2" x14ac:dyDescent="0.25">
      <c r="B3530" s="2"/>
    </row>
    <row r="3531" spans="2:2" x14ac:dyDescent="0.25">
      <c r="B3531" s="2"/>
    </row>
    <row r="3532" spans="2:2" x14ac:dyDescent="0.25">
      <c r="B3532" s="2"/>
    </row>
    <row r="3533" spans="2:2" x14ac:dyDescent="0.25">
      <c r="B3533" s="2"/>
    </row>
    <row r="3534" spans="2:2" x14ac:dyDescent="0.25">
      <c r="B3534" s="2"/>
    </row>
    <row r="3535" spans="2:2" x14ac:dyDescent="0.25">
      <c r="B3535" s="2"/>
    </row>
    <row r="3536" spans="2:2" x14ac:dyDescent="0.25">
      <c r="B3536" s="2"/>
    </row>
    <row r="3537" spans="2:2" x14ac:dyDescent="0.25">
      <c r="B3537" s="2"/>
    </row>
    <row r="3538" spans="2:2" x14ac:dyDescent="0.25">
      <c r="B3538" s="2"/>
    </row>
    <row r="3539" spans="2:2" x14ac:dyDescent="0.25">
      <c r="B3539" s="2"/>
    </row>
    <row r="3540" spans="2:2" x14ac:dyDescent="0.25">
      <c r="B3540" s="2"/>
    </row>
    <row r="3541" spans="2:2" x14ac:dyDescent="0.25">
      <c r="B3541" s="2"/>
    </row>
    <row r="3542" spans="2:2" x14ac:dyDescent="0.25">
      <c r="B3542" s="2"/>
    </row>
    <row r="3543" spans="2:2" x14ac:dyDescent="0.25">
      <c r="B3543" s="2"/>
    </row>
    <row r="3544" spans="2:2" x14ac:dyDescent="0.25">
      <c r="B3544" s="2"/>
    </row>
    <row r="3545" spans="2:2" x14ac:dyDescent="0.25">
      <c r="B3545" s="2"/>
    </row>
    <row r="3546" spans="2:2" x14ac:dyDescent="0.25">
      <c r="B3546" s="2"/>
    </row>
    <row r="3547" spans="2:2" x14ac:dyDescent="0.25">
      <c r="B3547" s="2"/>
    </row>
    <row r="3548" spans="2:2" x14ac:dyDescent="0.25">
      <c r="B3548" s="2"/>
    </row>
    <row r="3549" spans="2:2" x14ac:dyDescent="0.25">
      <c r="B3549" s="2"/>
    </row>
    <row r="3550" spans="2:2" x14ac:dyDescent="0.25">
      <c r="B3550" s="2"/>
    </row>
    <row r="3551" spans="2:2" x14ac:dyDescent="0.25">
      <c r="B3551" s="2"/>
    </row>
    <row r="3552" spans="2:2" x14ac:dyDescent="0.25">
      <c r="B3552" s="2"/>
    </row>
    <row r="3553" spans="2:2" x14ac:dyDescent="0.25">
      <c r="B3553" s="2"/>
    </row>
    <row r="3554" spans="2:2" x14ac:dyDescent="0.25">
      <c r="B3554" s="2"/>
    </row>
    <row r="3555" spans="2:2" x14ac:dyDescent="0.25">
      <c r="B3555" s="2"/>
    </row>
    <row r="3556" spans="2:2" x14ac:dyDescent="0.25">
      <c r="B3556" s="2"/>
    </row>
    <row r="3557" spans="2:2" x14ac:dyDescent="0.25">
      <c r="B3557" s="2"/>
    </row>
    <row r="3558" spans="2:2" x14ac:dyDescent="0.25">
      <c r="B3558" s="2"/>
    </row>
    <row r="3559" spans="2:2" x14ac:dyDescent="0.25">
      <c r="B3559" s="2"/>
    </row>
    <row r="3560" spans="2:2" x14ac:dyDescent="0.25">
      <c r="B3560" s="2"/>
    </row>
    <row r="3561" spans="2:2" x14ac:dyDescent="0.25">
      <c r="B3561" s="2"/>
    </row>
    <row r="3562" spans="2:2" x14ac:dyDescent="0.25">
      <c r="B3562" s="2"/>
    </row>
    <row r="3563" spans="2:2" x14ac:dyDescent="0.25">
      <c r="B3563" s="2"/>
    </row>
    <row r="3564" spans="2:2" x14ac:dyDescent="0.25">
      <c r="B3564" s="2"/>
    </row>
    <row r="3565" spans="2:2" x14ac:dyDescent="0.25">
      <c r="B3565" s="2"/>
    </row>
    <row r="3566" spans="2:2" x14ac:dyDescent="0.25">
      <c r="B3566" s="2"/>
    </row>
    <row r="3567" spans="2:2" x14ac:dyDescent="0.25">
      <c r="B3567" s="2"/>
    </row>
    <row r="3568" spans="2:2" x14ac:dyDescent="0.25">
      <c r="B3568" s="2"/>
    </row>
    <row r="3569" spans="2:2" x14ac:dyDescent="0.25">
      <c r="B3569" s="2"/>
    </row>
    <row r="3570" spans="2:2" x14ac:dyDescent="0.25">
      <c r="B3570" s="2"/>
    </row>
    <row r="3571" spans="2:2" x14ac:dyDescent="0.25">
      <c r="B3571" s="2"/>
    </row>
    <row r="3572" spans="2:2" x14ac:dyDescent="0.25">
      <c r="B3572" s="2"/>
    </row>
    <row r="3573" spans="2:2" x14ac:dyDescent="0.25">
      <c r="B3573" s="2"/>
    </row>
    <row r="3574" spans="2:2" x14ac:dyDescent="0.25">
      <c r="B3574" s="2"/>
    </row>
    <row r="3575" spans="2:2" x14ac:dyDescent="0.25">
      <c r="B3575" s="2"/>
    </row>
    <row r="3576" spans="2:2" x14ac:dyDescent="0.25">
      <c r="B3576" s="2"/>
    </row>
    <row r="3577" spans="2:2" x14ac:dyDescent="0.25">
      <c r="B3577" s="2"/>
    </row>
    <row r="3578" spans="2:2" x14ac:dyDescent="0.25">
      <c r="B3578" s="2"/>
    </row>
    <row r="3579" spans="2:2" x14ac:dyDescent="0.25">
      <c r="B3579" s="2"/>
    </row>
    <row r="3580" spans="2:2" x14ac:dyDescent="0.25">
      <c r="B3580" s="2"/>
    </row>
    <row r="3581" spans="2:2" x14ac:dyDescent="0.25">
      <c r="B3581" s="2"/>
    </row>
    <row r="3582" spans="2:2" x14ac:dyDescent="0.25">
      <c r="B3582" s="2"/>
    </row>
    <row r="3583" spans="2:2" x14ac:dyDescent="0.25">
      <c r="B3583" s="2"/>
    </row>
    <row r="3584" spans="2:2" x14ac:dyDescent="0.25">
      <c r="B3584" s="2"/>
    </row>
    <row r="3585" spans="2:2" x14ac:dyDescent="0.25">
      <c r="B3585" s="2"/>
    </row>
    <row r="3586" spans="2:2" x14ac:dyDescent="0.25">
      <c r="B3586" s="2"/>
    </row>
    <row r="3587" spans="2:2" x14ac:dyDescent="0.25">
      <c r="B3587" s="2"/>
    </row>
    <row r="3588" spans="2:2" x14ac:dyDescent="0.25">
      <c r="B3588" s="2"/>
    </row>
    <row r="3589" spans="2:2" x14ac:dyDescent="0.25">
      <c r="B3589" s="2"/>
    </row>
    <row r="3590" spans="2:2" x14ac:dyDescent="0.25">
      <c r="B3590" s="2"/>
    </row>
    <row r="3591" spans="2:2" x14ac:dyDescent="0.25">
      <c r="B3591" s="2"/>
    </row>
    <row r="3592" spans="2:2" x14ac:dyDescent="0.25">
      <c r="B3592" s="2"/>
    </row>
    <row r="3593" spans="2:2" x14ac:dyDescent="0.25">
      <c r="B3593" s="2"/>
    </row>
    <row r="3594" spans="2:2" x14ac:dyDescent="0.25">
      <c r="B3594" s="2"/>
    </row>
    <row r="3595" spans="2:2" x14ac:dyDescent="0.25">
      <c r="B3595" s="2"/>
    </row>
    <row r="3596" spans="2:2" x14ac:dyDescent="0.25">
      <c r="B3596" s="2"/>
    </row>
    <row r="3597" spans="2:2" x14ac:dyDescent="0.25">
      <c r="B3597" s="2"/>
    </row>
    <row r="3598" spans="2:2" x14ac:dyDescent="0.25">
      <c r="B3598" s="2"/>
    </row>
    <row r="3599" spans="2:2" x14ac:dyDescent="0.25">
      <c r="B3599" s="2"/>
    </row>
    <row r="3600" spans="2:2" x14ac:dyDescent="0.25">
      <c r="B3600" s="2"/>
    </row>
    <row r="3601" spans="2:2" x14ac:dyDescent="0.25">
      <c r="B3601" s="2"/>
    </row>
    <row r="3602" spans="2:2" x14ac:dyDescent="0.25">
      <c r="B3602" s="2"/>
    </row>
    <row r="3603" spans="2:2" x14ac:dyDescent="0.25">
      <c r="B3603" s="2"/>
    </row>
    <row r="3604" spans="2:2" x14ac:dyDescent="0.25">
      <c r="B3604" s="2"/>
    </row>
    <row r="3605" spans="2:2" x14ac:dyDescent="0.25">
      <c r="B3605" s="2"/>
    </row>
    <row r="3606" spans="2:2" x14ac:dyDescent="0.25">
      <c r="B3606" s="2"/>
    </row>
    <row r="3607" spans="2:2" x14ac:dyDescent="0.25">
      <c r="B3607" s="2"/>
    </row>
    <row r="3608" spans="2:2" x14ac:dyDescent="0.25">
      <c r="B3608" s="2"/>
    </row>
    <row r="3609" spans="2:2" x14ac:dyDescent="0.25">
      <c r="B3609" s="2"/>
    </row>
    <row r="3610" spans="2:2" x14ac:dyDescent="0.25">
      <c r="B3610" s="2"/>
    </row>
    <row r="3611" spans="2:2" x14ac:dyDescent="0.25">
      <c r="B3611" s="2"/>
    </row>
    <row r="3612" spans="2:2" x14ac:dyDescent="0.25">
      <c r="B3612" s="2"/>
    </row>
    <row r="3613" spans="2:2" x14ac:dyDescent="0.25">
      <c r="B3613" s="2"/>
    </row>
    <row r="3614" spans="2:2" x14ac:dyDescent="0.25">
      <c r="B3614" s="2"/>
    </row>
    <row r="3615" spans="2:2" x14ac:dyDescent="0.25">
      <c r="B3615" s="2"/>
    </row>
    <row r="3616" spans="2:2" x14ac:dyDescent="0.25">
      <c r="B3616" s="2"/>
    </row>
    <row r="3617" spans="2:2" x14ac:dyDescent="0.25">
      <c r="B3617" s="2"/>
    </row>
    <row r="3618" spans="2:2" x14ac:dyDescent="0.25">
      <c r="B3618" s="2"/>
    </row>
    <row r="3619" spans="2:2" x14ac:dyDescent="0.25">
      <c r="B3619" s="2"/>
    </row>
    <row r="3620" spans="2:2" x14ac:dyDescent="0.25">
      <c r="B3620" s="2"/>
    </row>
    <row r="3621" spans="2:2" x14ac:dyDescent="0.25">
      <c r="B3621" s="2"/>
    </row>
    <row r="3622" spans="2:2" x14ac:dyDescent="0.25">
      <c r="B3622" s="2"/>
    </row>
    <row r="3623" spans="2:2" x14ac:dyDescent="0.25">
      <c r="B3623" s="2"/>
    </row>
    <row r="3624" spans="2:2" x14ac:dyDescent="0.25">
      <c r="B3624" s="2"/>
    </row>
    <row r="3625" spans="2:2" x14ac:dyDescent="0.25">
      <c r="B3625" s="2"/>
    </row>
    <row r="3626" spans="2:2" x14ac:dyDescent="0.25">
      <c r="B3626" s="2"/>
    </row>
    <row r="3627" spans="2:2" x14ac:dyDescent="0.25">
      <c r="B3627" s="2"/>
    </row>
    <row r="3628" spans="2:2" x14ac:dyDescent="0.25">
      <c r="B3628" s="2"/>
    </row>
    <row r="3629" spans="2:2" x14ac:dyDescent="0.25">
      <c r="B3629" s="2"/>
    </row>
    <row r="3630" spans="2:2" x14ac:dyDescent="0.25">
      <c r="B3630" s="2"/>
    </row>
    <row r="3631" spans="2:2" x14ac:dyDescent="0.25">
      <c r="B3631" s="2"/>
    </row>
    <row r="3632" spans="2:2" x14ac:dyDescent="0.25">
      <c r="B3632" s="2"/>
    </row>
    <row r="3633" spans="2:2" x14ac:dyDescent="0.25">
      <c r="B3633" s="2"/>
    </row>
    <row r="3634" spans="2:2" x14ac:dyDescent="0.25">
      <c r="B3634" s="2"/>
    </row>
    <row r="3635" spans="2:2" x14ac:dyDescent="0.25">
      <c r="B3635" s="2"/>
    </row>
    <row r="3636" spans="2:2" x14ac:dyDescent="0.25">
      <c r="B3636" s="2"/>
    </row>
    <row r="3637" spans="2:2" x14ac:dyDescent="0.25">
      <c r="B3637" s="2"/>
    </row>
    <row r="3638" spans="2:2" x14ac:dyDescent="0.25">
      <c r="B3638" s="2"/>
    </row>
    <row r="3639" spans="2:2" x14ac:dyDescent="0.25">
      <c r="B3639" s="2"/>
    </row>
    <row r="3640" spans="2:2" x14ac:dyDescent="0.25">
      <c r="B3640" s="2"/>
    </row>
    <row r="3641" spans="2:2" x14ac:dyDescent="0.25">
      <c r="B3641" s="2"/>
    </row>
    <row r="3642" spans="2:2" x14ac:dyDescent="0.25">
      <c r="B3642" s="2"/>
    </row>
    <row r="3643" spans="2:2" x14ac:dyDescent="0.25">
      <c r="B3643" s="2"/>
    </row>
    <row r="3644" spans="2:2" x14ac:dyDescent="0.25">
      <c r="B3644" s="2"/>
    </row>
    <row r="3645" spans="2:2" x14ac:dyDescent="0.25">
      <c r="B3645" s="2"/>
    </row>
    <row r="3646" spans="2:2" x14ac:dyDescent="0.25">
      <c r="B3646" s="2"/>
    </row>
    <row r="3647" spans="2:2" x14ac:dyDescent="0.25">
      <c r="B3647" s="2"/>
    </row>
    <row r="3648" spans="2:2" x14ac:dyDescent="0.25">
      <c r="B3648" s="2"/>
    </row>
    <row r="3649" spans="2:2" x14ac:dyDescent="0.25">
      <c r="B3649" s="2"/>
    </row>
    <row r="3650" spans="2:2" x14ac:dyDescent="0.25">
      <c r="B3650" s="2"/>
    </row>
    <row r="3651" spans="2:2" x14ac:dyDescent="0.25">
      <c r="B3651" s="2"/>
    </row>
    <row r="3652" spans="2:2" x14ac:dyDescent="0.25">
      <c r="B3652" s="2"/>
    </row>
    <row r="3653" spans="2:2" x14ac:dyDescent="0.25">
      <c r="B3653" s="2"/>
    </row>
    <row r="3654" spans="2:2" x14ac:dyDescent="0.25">
      <c r="B3654" s="2"/>
    </row>
    <row r="3655" spans="2:2" x14ac:dyDescent="0.25">
      <c r="B3655" s="2"/>
    </row>
    <row r="3656" spans="2:2" x14ac:dyDescent="0.25">
      <c r="B3656" s="2"/>
    </row>
    <row r="3657" spans="2:2" x14ac:dyDescent="0.25">
      <c r="B3657" s="2"/>
    </row>
    <row r="3658" spans="2:2" x14ac:dyDescent="0.25">
      <c r="B3658" s="2"/>
    </row>
    <row r="3659" spans="2:2" x14ac:dyDescent="0.25">
      <c r="B3659" s="2"/>
    </row>
    <row r="3660" spans="2:2" x14ac:dyDescent="0.25">
      <c r="B3660" s="2"/>
    </row>
    <row r="3661" spans="2:2" x14ac:dyDescent="0.25">
      <c r="B3661" s="2"/>
    </row>
    <row r="3662" spans="2:2" x14ac:dyDescent="0.25">
      <c r="B3662" s="2"/>
    </row>
    <row r="3663" spans="2:2" x14ac:dyDescent="0.25">
      <c r="B3663" s="2"/>
    </row>
    <row r="3664" spans="2:2" x14ac:dyDescent="0.25">
      <c r="B3664" s="2"/>
    </row>
    <row r="3665" spans="2:2" x14ac:dyDescent="0.25">
      <c r="B3665" s="2"/>
    </row>
    <row r="3666" spans="2:2" x14ac:dyDescent="0.25">
      <c r="B3666" s="2"/>
    </row>
    <row r="3667" spans="2:2" x14ac:dyDescent="0.25">
      <c r="B3667" s="2"/>
    </row>
    <row r="3668" spans="2:2" x14ac:dyDescent="0.25">
      <c r="B3668" s="2"/>
    </row>
    <row r="3669" spans="2:2" x14ac:dyDescent="0.25">
      <c r="B3669" s="2"/>
    </row>
    <row r="3670" spans="2:2" x14ac:dyDescent="0.25">
      <c r="B3670" s="2"/>
    </row>
    <row r="3671" spans="2:2" x14ac:dyDescent="0.25">
      <c r="B3671" s="2"/>
    </row>
    <row r="3672" spans="2:2" x14ac:dyDescent="0.25">
      <c r="B3672" s="2"/>
    </row>
    <row r="3673" spans="2:2" x14ac:dyDescent="0.25">
      <c r="B3673" s="2"/>
    </row>
    <row r="3674" spans="2:2" x14ac:dyDescent="0.25">
      <c r="B3674" s="2"/>
    </row>
    <row r="3675" spans="2:2" x14ac:dyDescent="0.25">
      <c r="B3675" s="2"/>
    </row>
    <row r="3676" spans="2:2" x14ac:dyDescent="0.25">
      <c r="B3676" s="2"/>
    </row>
    <row r="3677" spans="2:2" x14ac:dyDescent="0.25">
      <c r="B3677" s="2"/>
    </row>
    <row r="3678" spans="2:2" x14ac:dyDescent="0.25">
      <c r="B3678" s="2"/>
    </row>
    <row r="3679" spans="2:2" x14ac:dyDescent="0.25">
      <c r="B3679" s="2"/>
    </row>
    <row r="3680" spans="2:2" x14ac:dyDescent="0.25">
      <c r="B3680" s="2"/>
    </row>
    <row r="3681" spans="2:2" x14ac:dyDescent="0.25">
      <c r="B3681" s="2"/>
    </row>
    <row r="3682" spans="2:2" x14ac:dyDescent="0.25">
      <c r="B3682" s="2"/>
    </row>
    <row r="3683" spans="2:2" x14ac:dyDescent="0.25">
      <c r="B3683" s="2"/>
    </row>
    <row r="3684" spans="2:2" x14ac:dyDescent="0.25">
      <c r="B3684" s="2"/>
    </row>
    <row r="3685" spans="2:2" x14ac:dyDescent="0.25">
      <c r="B3685" s="2"/>
    </row>
    <row r="3686" spans="2:2" x14ac:dyDescent="0.25">
      <c r="B3686" s="2"/>
    </row>
    <row r="3687" spans="2:2" x14ac:dyDescent="0.25">
      <c r="B3687" s="2"/>
    </row>
    <row r="3688" spans="2:2" x14ac:dyDescent="0.25">
      <c r="B3688" s="2"/>
    </row>
    <row r="3689" spans="2:2" x14ac:dyDescent="0.25">
      <c r="B3689" s="2"/>
    </row>
    <row r="3690" spans="2:2" x14ac:dyDescent="0.25">
      <c r="B3690" s="2"/>
    </row>
    <row r="3691" spans="2:2" x14ac:dyDescent="0.25">
      <c r="B3691" s="2"/>
    </row>
    <row r="3692" spans="2:2" x14ac:dyDescent="0.25">
      <c r="B3692" s="2"/>
    </row>
    <row r="3693" spans="2:2" x14ac:dyDescent="0.25">
      <c r="B3693" s="2"/>
    </row>
    <row r="3694" spans="2:2" x14ac:dyDescent="0.25">
      <c r="B3694" s="2"/>
    </row>
    <row r="3695" spans="2:2" x14ac:dyDescent="0.25">
      <c r="B3695" s="2"/>
    </row>
    <row r="3696" spans="2:2" x14ac:dyDescent="0.25">
      <c r="B3696" s="2"/>
    </row>
    <row r="3697" spans="2:2" x14ac:dyDescent="0.25">
      <c r="B3697" s="2"/>
    </row>
    <row r="3698" spans="2:2" x14ac:dyDescent="0.25">
      <c r="B3698" s="2"/>
    </row>
    <row r="3699" spans="2:2" x14ac:dyDescent="0.25">
      <c r="B3699" s="2"/>
    </row>
    <row r="3700" spans="2:2" x14ac:dyDescent="0.25">
      <c r="B3700" s="2"/>
    </row>
    <row r="3701" spans="2:2" x14ac:dyDescent="0.25">
      <c r="B3701" s="2"/>
    </row>
    <row r="3702" spans="2:2" x14ac:dyDescent="0.25">
      <c r="B3702" s="2"/>
    </row>
    <row r="3703" spans="2:2" x14ac:dyDescent="0.25">
      <c r="B3703" s="2"/>
    </row>
    <row r="3704" spans="2:2" x14ac:dyDescent="0.25">
      <c r="B3704" s="2"/>
    </row>
    <row r="3705" spans="2:2" x14ac:dyDescent="0.25">
      <c r="B3705" s="2"/>
    </row>
    <row r="3706" spans="2:2" x14ac:dyDescent="0.25">
      <c r="B3706" s="2"/>
    </row>
    <row r="3707" spans="2:2" x14ac:dyDescent="0.25">
      <c r="B3707" s="2"/>
    </row>
    <row r="3708" spans="2:2" x14ac:dyDescent="0.25">
      <c r="B3708" s="2"/>
    </row>
    <row r="3709" spans="2:2" x14ac:dyDescent="0.25">
      <c r="B3709" s="2"/>
    </row>
    <row r="3710" spans="2:2" x14ac:dyDescent="0.25">
      <c r="B3710" s="2"/>
    </row>
    <row r="3711" spans="2:2" x14ac:dyDescent="0.25">
      <c r="B3711" s="2"/>
    </row>
    <row r="3712" spans="2:2" x14ac:dyDescent="0.25">
      <c r="B3712" s="2"/>
    </row>
    <row r="3713" spans="2:2" x14ac:dyDescent="0.25">
      <c r="B3713" s="2"/>
    </row>
    <row r="3714" spans="2:2" x14ac:dyDescent="0.25">
      <c r="B3714" s="2"/>
    </row>
    <row r="3715" spans="2:2" x14ac:dyDescent="0.25">
      <c r="B3715" s="2"/>
    </row>
    <row r="3716" spans="2:2" x14ac:dyDescent="0.25">
      <c r="B3716" s="2"/>
    </row>
    <row r="3717" spans="2:2" x14ac:dyDescent="0.25">
      <c r="B3717" s="2"/>
    </row>
    <row r="3718" spans="2:2" x14ac:dyDescent="0.25">
      <c r="B3718" s="2"/>
    </row>
    <row r="3719" spans="2:2" x14ac:dyDescent="0.25">
      <c r="B3719" s="2"/>
    </row>
    <row r="3720" spans="2:2" x14ac:dyDescent="0.25">
      <c r="B3720" s="2"/>
    </row>
    <row r="3721" spans="2:2" x14ac:dyDescent="0.25">
      <c r="B3721" s="2"/>
    </row>
    <row r="3722" spans="2:2" x14ac:dyDescent="0.25">
      <c r="B3722" s="2"/>
    </row>
    <row r="3723" spans="2:2" x14ac:dyDescent="0.25">
      <c r="B3723" s="2"/>
    </row>
    <row r="3724" spans="2:2" x14ac:dyDescent="0.25">
      <c r="B3724" s="2"/>
    </row>
    <row r="3725" spans="2:2" x14ac:dyDescent="0.25">
      <c r="B3725" s="2"/>
    </row>
    <row r="3726" spans="2:2" x14ac:dyDescent="0.25">
      <c r="B3726" s="2"/>
    </row>
    <row r="3727" spans="2:2" x14ac:dyDescent="0.25">
      <c r="B3727" s="2"/>
    </row>
    <row r="3728" spans="2:2" x14ac:dyDescent="0.25">
      <c r="B3728" s="2"/>
    </row>
    <row r="3729" spans="2:2" x14ac:dyDescent="0.25">
      <c r="B3729" s="2"/>
    </row>
    <row r="3730" spans="2:2" x14ac:dyDescent="0.25">
      <c r="B3730" s="2"/>
    </row>
    <row r="3731" spans="2:2" x14ac:dyDescent="0.25">
      <c r="B3731" s="2"/>
    </row>
    <row r="3732" spans="2:2" x14ac:dyDescent="0.25">
      <c r="B3732" s="2"/>
    </row>
    <row r="3733" spans="2:2" x14ac:dyDescent="0.25">
      <c r="B3733" s="2"/>
    </row>
    <row r="3734" spans="2:2" x14ac:dyDescent="0.25">
      <c r="B3734" s="2"/>
    </row>
    <row r="3735" spans="2:2" x14ac:dyDescent="0.25">
      <c r="B3735" s="2"/>
    </row>
    <row r="3736" spans="2:2" x14ac:dyDescent="0.25">
      <c r="B3736" s="2"/>
    </row>
    <row r="3737" spans="2:2" x14ac:dyDescent="0.25">
      <c r="B3737" s="2"/>
    </row>
    <row r="3738" spans="2:2" x14ac:dyDescent="0.25">
      <c r="B3738" s="2"/>
    </row>
    <row r="3739" spans="2:2" x14ac:dyDescent="0.25">
      <c r="B3739" s="2"/>
    </row>
    <row r="3740" spans="2:2" x14ac:dyDescent="0.25">
      <c r="B3740" s="2"/>
    </row>
    <row r="3741" spans="2:2" x14ac:dyDescent="0.25">
      <c r="B3741" s="2"/>
    </row>
    <row r="3742" spans="2:2" x14ac:dyDescent="0.25">
      <c r="B3742" s="2"/>
    </row>
    <row r="3743" spans="2:2" x14ac:dyDescent="0.25">
      <c r="B3743" s="2"/>
    </row>
    <row r="3744" spans="2:2" x14ac:dyDescent="0.25">
      <c r="B3744" s="2"/>
    </row>
    <row r="3745" spans="2:2" x14ac:dyDescent="0.25">
      <c r="B3745" s="2"/>
    </row>
    <row r="3746" spans="2:2" x14ac:dyDescent="0.25">
      <c r="B3746" s="2"/>
    </row>
    <row r="3747" spans="2:2" x14ac:dyDescent="0.25">
      <c r="B3747" s="2"/>
    </row>
    <row r="3748" spans="2:2" x14ac:dyDescent="0.25">
      <c r="B3748" s="2"/>
    </row>
    <row r="3749" spans="2:2" x14ac:dyDescent="0.25">
      <c r="B3749" s="2"/>
    </row>
    <row r="3750" spans="2:2" x14ac:dyDescent="0.25">
      <c r="B3750" s="2"/>
    </row>
    <row r="3751" spans="2:2" x14ac:dyDescent="0.25">
      <c r="B3751" s="2"/>
    </row>
    <row r="3752" spans="2:2" x14ac:dyDescent="0.25">
      <c r="B3752" s="2"/>
    </row>
    <row r="3753" spans="2:2" x14ac:dyDescent="0.25">
      <c r="B3753" s="2"/>
    </row>
    <row r="3754" spans="2:2" x14ac:dyDescent="0.25">
      <c r="B3754" s="2"/>
    </row>
    <row r="3755" spans="2:2" x14ac:dyDescent="0.25">
      <c r="B3755" s="2"/>
    </row>
    <row r="3756" spans="2:2" x14ac:dyDescent="0.25">
      <c r="B3756" s="2"/>
    </row>
    <row r="3757" spans="2:2" x14ac:dyDescent="0.25">
      <c r="B3757" s="2"/>
    </row>
    <row r="3758" spans="2:2" x14ac:dyDescent="0.25">
      <c r="B3758" s="2"/>
    </row>
    <row r="3759" spans="2:2" x14ac:dyDescent="0.25">
      <c r="B3759" s="2"/>
    </row>
    <row r="3760" spans="2:2" x14ac:dyDescent="0.25">
      <c r="B3760" s="2"/>
    </row>
    <row r="3761" spans="2:2" x14ac:dyDescent="0.25">
      <c r="B3761" s="2"/>
    </row>
    <row r="3762" spans="2:2" x14ac:dyDescent="0.25">
      <c r="B3762" s="2"/>
    </row>
    <row r="3763" spans="2:2" x14ac:dyDescent="0.25">
      <c r="B3763" s="2"/>
    </row>
    <row r="3764" spans="2:2" x14ac:dyDescent="0.25">
      <c r="B3764" s="2"/>
    </row>
    <row r="3765" spans="2:2" x14ac:dyDescent="0.25">
      <c r="B3765" s="2"/>
    </row>
    <row r="3766" spans="2:2" x14ac:dyDescent="0.25">
      <c r="B3766" s="2"/>
    </row>
    <row r="3767" spans="2:2" x14ac:dyDescent="0.25">
      <c r="B3767" s="2"/>
    </row>
    <row r="3768" spans="2:2" x14ac:dyDescent="0.25">
      <c r="B3768" s="2"/>
    </row>
    <row r="3769" spans="2:2" x14ac:dyDescent="0.25">
      <c r="B3769" s="2"/>
    </row>
    <row r="3770" spans="2:2" x14ac:dyDescent="0.25">
      <c r="B3770" s="2"/>
    </row>
    <row r="3771" spans="2:2" x14ac:dyDescent="0.25">
      <c r="B3771" s="2"/>
    </row>
    <row r="3772" spans="2:2" x14ac:dyDescent="0.25">
      <c r="B3772" s="2"/>
    </row>
    <row r="3773" spans="2:2" x14ac:dyDescent="0.25">
      <c r="B3773" s="2"/>
    </row>
    <row r="3774" spans="2:2" x14ac:dyDescent="0.25">
      <c r="B3774" s="2"/>
    </row>
    <row r="3775" spans="2:2" x14ac:dyDescent="0.25">
      <c r="B3775" s="2"/>
    </row>
    <row r="3776" spans="2:2" x14ac:dyDescent="0.25">
      <c r="B3776" s="2"/>
    </row>
    <row r="3777" spans="2:2" x14ac:dyDescent="0.25">
      <c r="B3777" s="2"/>
    </row>
    <row r="3778" spans="2:2" x14ac:dyDescent="0.25">
      <c r="B3778" s="2"/>
    </row>
    <row r="3779" spans="2:2" x14ac:dyDescent="0.25">
      <c r="B3779" s="2"/>
    </row>
    <row r="3780" spans="2:2" x14ac:dyDescent="0.25">
      <c r="B3780" s="2"/>
    </row>
    <row r="3781" spans="2:2" x14ac:dyDescent="0.25">
      <c r="B3781" s="2"/>
    </row>
    <row r="3782" spans="2:2" x14ac:dyDescent="0.25">
      <c r="B3782" s="2"/>
    </row>
    <row r="3783" spans="2:2" x14ac:dyDescent="0.25">
      <c r="B3783" s="2"/>
    </row>
    <row r="3784" spans="2:2" x14ac:dyDescent="0.25">
      <c r="B3784" s="2"/>
    </row>
    <row r="3785" spans="2:2" x14ac:dyDescent="0.25">
      <c r="B3785" s="2"/>
    </row>
    <row r="3786" spans="2:2" x14ac:dyDescent="0.25">
      <c r="B3786" s="2"/>
    </row>
    <row r="3787" spans="2:2" x14ac:dyDescent="0.25">
      <c r="B3787" s="2"/>
    </row>
    <row r="3788" spans="2:2" x14ac:dyDescent="0.25">
      <c r="B3788" s="2"/>
    </row>
    <row r="3789" spans="2:2" x14ac:dyDescent="0.25">
      <c r="B3789" s="2"/>
    </row>
    <row r="3790" spans="2:2" x14ac:dyDescent="0.25">
      <c r="B3790" s="2"/>
    </row>
    <row r="3791" spans="2:2" x14ac:dyDescent="0.25">
      <c r="B3791" s="2"/>
    </row>
    <row r="3792" spans="2:2" x14ac:dyDescent="0.25">
      <c r="B3792" s="2"/>
    </row>
    <row r="3793" spans="2:2" x14ac:dyDescent="0.25">
      <c r="B3793" s="2"/>
    </row>
    <row r="3794" spans="2:2" x14ac:dyDescent="0.25">
      <c r="B3794" s="2"/>
    </row>
    <row r="3795" spans="2:2" x14ac:dyDescent="0.25">
      <c r="B3795" s="2"/>
    </row>
    <row r="3796" spans="2:2" x14ac:dyDescent="0.25">
      <c r="B3796" s="2"/>
    </row>
    <row r="3797" spans="2:2" x14ac:dyDescent="0.25">
      <c r="B3797" s="2"/>
    </row>
    <row r="3798" spans="2:2" x14ac:dyDescent="0.25">
      <c r="B3798" s="2"/>
    </row>
    <row r="3799" spans="2:2" x14ac:dyDescent="0.25">
      <c r="B3799" s="2"/>
    </row>
    <row r="3800" spans="2:2" x14ac:dyDescent="0.25">
      <c r="B3800" s="2"/>
    </row>
    <row r="3801" spans="2:2" x14ac:dyDescent="0.25">
      <c r="B3801" s="2"/>
    </row>
    <row r="3802" spans="2:2" x14ac:dyDescent="0.25">
      <c r="B3802" s="2"/>
    </row>
    <row r="3803" spans="2:2" x14ac:dyDescent="0.25">
      <c r="B3803" s="2"/>
    </row>
    <row r="3804" spans="2:2" x14ac:dyDescent="0.25">
      <c r="B3804" s="2"/>
    </row>
    <row r="3805" spans="2:2" x14ac:dyDescent="0.25">
      <c r="B3805" s="2"/>
    </row>
    <row r="3806" spans="2:2" x14ac:dyDescent="0.25">
      <c r="B3806" s="2"/>
    </row>
    <row r="3807" spans="2:2" x14ac:dyDescent="0.25">
      <c r="B3807" s="2"/>
    </row>
    <row r="3808" spans="2:2" x14ac:dyDescent="0.25">
      <c r="B3808" s="2"/>
    </row>
    <row r="3809" spans="2:2" x14ac:dyDescent="0.25">
      <c r="B3809" s="2"/>
    </row>
    <row r="3810" spans="2:2" x14ac:dyDescent="0.25">
      <c r="B3810" s="2"/>
    </row>
    <row r="3811" spans="2:2" x14ac:dyDescent="0.25">
      <c r="B3811" s="2"/>
    </row>
    <row r="3812" spans="2:2" x14ac:dyDescent="0.25">
      <c r="B3812" s="2"/>
    </row>
    <row r="3813" spans="2:2" x14ac:dyDescent="0.25">
      <c r="B3813" s="2"/>
    </row>
    <row r="3814" spans="2:2" x14ac:dyDescent="0.25">
      <c r="B3814" s="2"/>
    </row>
    <row r="3815" spans="2:2" x14ac:dyDescent="0.25">
      <c r="B3815" s="2"/>
    </row>
    <row r="3816" spans="2:2" x14ac:dyDescent="0.25">
      <c r="B3816" s="2"/>
    </row>
    <row r="3817" spans="2:2" x14ac:dyDescent="0.25">
      <c r="B3817" s="2"/>
    </row>
    <row r="3818" spans="2:2" x14ac:dyDescent="0.25">
      <c r="B3818" s="2"/>
    </row>
    <row r="3819" spans="2:2" x14ac:dyDescent="0.25">
      <c r="B3819" s="2"/>
    </row>
    <row r="3820" spans="2:2" x14ac:dyDescent="0.25">
      <c r="B3820" s="2"/>
    </row>
    <row r="3821" spans="2:2" x14ac:dyDescent="0.25">
      <c r="B3821" s="2"/>
    </row>
    <row r="3822" spans="2:2" x14ac:dyDescent="0.25">
      <c r="B3822" s="2"/>
    </row>
    <row r="3823" spans="2:2" x14ac:dyDescent="0.25">
      <c r="B3823" s="2"/>
    </row>
    <row r="3824" spans="2:2" x14ac:dyDescent="0.25">
      <c r="B3824" s="2"/>
    </row>
    <row r="3825" spans="2:2" x14ac:dyDescent="0.25">
      <c r="B3825" s="2"/>
    </row>
    <row r="3826" spans="2:2" x14ac:dyDescent="0.25">
      <c r="B3826" s="2"/>
    </row>
    <row r="3827" spans="2:2" x14ac:dyDescent="0.25">
      <c r="B3827" s="2"/>
    </row>
    <row r="3828" spans="2:2" x14ac:dyDescent="0.25">
      <c r="B3828" s="2"/>
    </row>
    <row r="3829" spans="2:2" x14ac:dyDescent="0.25">
      <c r="B3829" s="2"/>
    </row>
    <row r="3830" spans="2:2" x14ac:dyDescent="0.25">
      <c r="B3830" s="2"/>
    </row>
    <row r="3831" spans="2:2" x14ac:dyDescent="0.25">
      <c r="B3831" s="2"/>
    </row>
    <row r="3832" spans="2:2" x14ac:dyDescent="0.25">
      <c r="B3832" s="2"/>
    </row>
    <row r="3833" spans="2:2" x14ac:dyDescent="0.25">
      <c r="B3833" s="2"/>
    </row>
    <row r="3834" spans="2:2" x14ac:dyDescent="0.25">
      <c r="B3834" s="2"/>
    </row>
    <row r="3835" spans="2:2" x14ac:dyDescent="0.25">
      <c r="B3835" s="2"/>
    </row>
    <row r="3836" spans="2:2" x14ac:dyDescent="0.25">
      <c r="B3836" s="2"/>
    </row>
    <row r="3837" spans="2:2" x14ac:dyDescent="0.25">
      <c r="B3837" s="2"/>
    </row>
    <row r="3838" spans="2:2" x14ac:dyDescent="0.25">
      <c r="B3838" s="2"/>
    </row>
    <row r="3839" spans="2:2" x14ac:dyDescent="0.25">
      <c r="B3839" s="2"/>
    </row>
    <row r="3840" spans="2:2" x14ac:dyDescent="0.25">
      <c r="B3840" s="2"/>
    </row>
    <row r="3841" spans="2:2" x14ac:dyDescent="0.25">
      <c r="B3841" s="2"/>
    </row>
    <row r="3842" spans="2:2" x14ac:dyDescent="0.25">
      <c r="B3842" s="2"/>
    </row>
    <row r="3843" spans="2:2" x14ac:dyDescent="0.25">
      <c r="B3843" s="2"/>
    </row>
    <row r="3844" spans="2:2" x14ac:dyDescent="0.25">
      <c r="B3844" s="2"/>
    </row>
    <row r="3845" spans="2:2" x14ac:dyDescent="0.25">
      <c r="B3845" s="2"/>
    </row>
    <row r="3846" spans="2:2" x14ac:dyDescent="0.25">
      <c r="B3846" s="2"/>
    </row>
    <row r="3847" spans="2:2" x14ac:dyDescent="0.25">
      <c r="B3847" s="2"/>
    </row>
    <row r="3848" spans="2:2" x14ac:dyDescent="0.25">
      <c r="B3848" s="2"/>
    </row>
    <row r="3849" spans="2:2" x14ac:dyDescent="0.25">
      <c r="B3849" s="2"/>
    </row>
    <row r="3850" spans="2:2" x14ac:dyDescent="0.25">
      <c r="B3850" s="2"/>
    </row>
    <row r="3851" spans="2:2" x14ac:dyDescent="0.25">
      <c r="B3851" s="2"/>
    </row>
    <row r="3852" spans="2:2" x14ac:dyDescent="0.25">
      <c r="B3852" s="2"/>
    </row>
    <row r="3853" spans="2:2" x14ac:dyDescent="0.25">
      <c r="B3853" s="2"/>
    </row>
    <row r="3854" spans="2:2" x14ac:dyDescent="0.25">
      <c r="B3854" s="2"/>
    </row>
    <row r="3855" spans="2:2" x14ac:dyDescent="0.25">
      <c r="B3855" s="2"/>
    </row>
    <row r="3856" spans="2:2" x14ac:dyDescent="0.25">
      <c r="B3856" s="2"/>
    </row>
    <row r="3857" spans="2:2" x14ac:dyDescent="0.25">
      <c r="B3857" s="2"/>
    </row>
    <row r="3858" spans="2:2" x14ac:dyDescent="0.25">
      <c r="B3858" s="2"/>
    </row>
    <row r="3859" spans="2:2" x14ac:dyDescent="0.25">
      <c r="B3859" s="2"/>
    </row>
    <row r="3860" spans="2:2" x14ac:dyDescent="0.25">
      <c r="B3860" s="2"/>
    </row>
    <row r="3861" spans="2:2" x14ac:dyDescent="0.25">
      <c r="B3861" s="2"/>
    </row>
    <row r="3862" spans="2:2" x14ac:dyDescent="0.25">
      <c r="B3862" s="2"/>
    </row>
    <row r="3863" spans="2:2" x14ac:dyDescent="0.25">
      <c r="B3863" s="2"/>
    </row>
    <row r="3864" spans="2:2" x14ac:dyDescent="0.25">
      <c r="B3864" s="2"/>
    </row>
    <row r="3865" spans="2:2" x14ac:dyDescent="0.25">
      <c r="B3865" s="2"/>
    </row>
    <row r="3866" spans="2:2" x14ac:dyDescent="0.25">
      <c r="B3866" s="2"/>
    </row>
    <row r="3867" spans="2:2" x14ac:dyDescent="0.25">
      <c r="B3867" s="2"/>
    </row>
    <row r="3868" spans="2:2" x14ac:dyDescent="0.25">
      <c r="B3868" s="2"/>
    </row>
    <row r="3869" spans="2:2" x14ac:dyDescent="0.25">
      <c r="B3869" s="2"/>
    </row>
    <row r="3870" spans="2:2" x14ac:dyDescent="0.25">
      <c r="B3870" s="2"/>
    </row>
    <row r="3871" spans="2:2" x14ac:dyDescent="0.25">
      <c r="B3871" s="2"/>
    </row>
    <row r="3872" spans="2:2" x14ac:dyDescent="0.25">
      <c r="B3872" s="2"/>
    </row>
    <row r="3873" spans="2:2" x14ac:dyDescent="0.25">
      <c r="B3873" s="2"/>
    </row>
    <row r="3874" spans="2:2" x14ac:dyDescent="0.25">
      <c r="B3874" s="2"/>
    </row>
    <row r="3875" spans="2:2" x14ac:dyDescent="0.25">
      <c r="B3875" s="2"/>
    </row>
    <row r="3876" spans="2:2" x14ac:dyDescent="0.25">
      <c r="B3876" s="2"/>
    </row>
    <row r="3877" spans="2:2" x14ac:dyDescent="0.25">
      <c r="B3877" s="2"/>
    </row>
    <row r="3878" spans="2:2" x14ac:dyDescent="0.25">
      <c r="B3878" s="2"/>
    </row>
    <row r="3879" spans="2:2" x14ac:dyDescent="0.25">
      <c r="B3879" s="2"/>
    </row>
    <row r="3880" spans="2:2" x14ac:dyDescent="0.25">
      <c r="B3880" s="2"/>
    </row>
    <row r="3881" spans="2:2" x14ac:dyDescent="0.25">
      <c r="B3881" s="2"/>
    </row>
    <row r="3882" spans="2:2" x14ac:dyDescent="0.25">
      <c r="B3882" s="2"/>
    </row>
    <row r="3883" spans="2:2" x14ac:dyDescent="0.25">
      <c r="B3883" s="2"/>
    </row>
    <row r="3884" spans="2:2" x14ac:dyDescent="0.25">
      <c r="B3884" s="2"/>
    </row>
    <row r="3885" spans="2:2" x14ac:dyDescent="0.25">
      <c r="B3885" s="2"/>
    </row>
    <row r="3886" spans="2:2" x14ac:dyDescent="0.25">
      <c r="B3886" s="2"/>
    </row>
    <row r="3887" spans="2:2" x14ac:dyDescent="0.25">
      <c r="B3887" s="2"/>
    </row>
    <row r="3888" spans="2:2" x14ac:dyDescent="0.25">
      <c r="B3888" s="2"/>
    </row>
    <row r="3889" spans="2:2" x14ac:dyDescent="0.25">
      <c r="B3889" s="2"/>
    </row>
    <row r="3890" spans="2:2" x14ac:dyDescent="0.25">
      <c r="B3890" s="2"/>
    </row>
    <row r="3891" spans="2:2" x14ac:dyDescent="0.25">
      <c r="B3891" s="2"/>
    </row>
    <row r="3892" spans="2:2" x14ac:dyDescent="0.25">
      <c r="B3892" s="2"/>
    </row>
    <row r="3893" spans="2:2" x14ac:dyDescent="0.25">
      <c r="B3893" s="2"/>
    </row>
    <row r="3894" spans="2:2" x14ac:dyDescent="0.25">
      <c r="B3894" s="2"/>
    </row>
    <row r="3895" spans="2:2" x14ac:dyDescent="0.25">
      <c r="B3895" s="2"/>
    </row>
    <row r="3896" spans="2:2" x14ac:dyDescent="0.25">
      <c r="B3896" s="2"/>
    </row>
    <row r="3897" spans="2:2" x14ac:dyDescent="0.25">
      <c r="B3897" s="2"/>
    </row>
    <row r="3898" spans="2:2" x14ac:dyDescent="0.25">
      <c r="B3898" s="2"/>
    </row>
    <row r="3899" spans="2:2" x14ac:dyDescent="0.25">
      <c r="B3899" s="2"/>
    </row>
    <row r="3900" spans="2:2" x14ac:dyDescent="0.25">
      <c r="B3900" s="2"/>
    </row>
    <row r="3901" spans="2:2" x14ac:dyDescent="0.25">
      <c r="B3901" s="2"/>
    </row>
    <row r="3902" spans="2:2" x14ac:dyDescent="0.25">
      <c r="B3902" s="2"/>
    </row>
    <row r="3903" spans="2:2" x14ac:dyDescent="0.25">
      <c r="B3903" s="2"/>
    </row>
    <row r="3904" spans="2:2" x14ac:dyDescent="0.25">
      <c r="B3904" s="2"/>
    </row>
    <row r="3905" spans="2:2" x14ac:dyDescent="0.25">
      <c r="B3905" s="2"/>
    </row>
    <row r="3906" spans="2:2" x14ac:dyDescent="0.25">
      <c r="B3906" s="2"/>
    </row>
    <row r="3907" spans="2:2" x14ac:dyDescent="0.25">
      <c r="B3907" s="2"/>
    </row>
    <row r="3908" spans="2:2" x14ac:dyDescent="0.25">
      <c r="B3908" s="2"/>
    </row>
    <row r="3909" spans="2:2" x14ac:dyDescent="0.25">
      <c r="B3909" s="2"/>
    </row>
    <row r="3910" spans="2:2" x14ac:dyDescent="0.25">
      <c r="B3910" s="2"/>
    </row>
    <row r="3911" spans="2:2" x14ac:dyDescent="0.25">
      <c r="B3911" s="2"/>
    </row>
    <row r="3912" spans="2:2" x14ac:dyDescent="0.25">
      <c r="B3912" s="2"/>
    </row>
    <row r="3913" spans="2:2" x14ac:dyDescent="0.25">
      <c r="B3913" s="2"/>
    </row>
    <row r="3914" spans="2:2" x14ac:dyDescent="0.25">
      <c r="B3914" s="2"/>
    </row>
    <row r="3915" spans="2:2" x14ac:dyDescent="0.25">
      <c r="B3915" s="2"/>
    </row>
    <row r="3916" spans="2:2" x14ac:dyDescent="0.25">
      <c r="B3916" s="2"/>
    </row>
    <row r="3917" spans="2:2" x14ac:dyDescent="0.25">
      <c r="B3917" s="2"/>
    </row>
    <row r="3918" spans="2:2" x14ac:dyDescent="0.25">
      <c r="B3918" s="2"/>
    </row>
    <row r="3919" spans="2:2" x14ac:dyDescent="0.25">
      <c r="B3919" s="2"/>
    </row>
    <row r="3920" spans="2:2" x14ac:dyDescent="0.25">
      <c r="B3920" s="2"/>
    </row>
    <row r="3921" spans="2:2" x14ac:dyDescent="0.25">
      <c r="B3921" s="2"/>
    </row>
    <row r="3922" spans="2:2" x14ac:dyDescent="0.25">
      <c r="B3922" s="2"/>
    </row>
    <row r="3923" spans="2:2" x14ac:dyDescent="0.25">
      <c r="B3923" s="2"/>
    </row>
    <row r="3924" spans="2:2" x14ac:dyDescent="0.25">
      <c r="B3924" s="2"/>
    </row>
    <row r="3925" spans="2:2" x14ac:dyDescent="0.25">
      <c r="B3925" s="2"/>
    </row>
    <row r="3926" spans="2:2" x14ac:dyDescent="0.25">
      <c r="B3926" s="2"/>
    </row>
    <row r="3927" spans="2:2" x14ac:dyDescent="0.25">
      <c r="B3927" s="2"/>
    </row>
    <row r="3928" spans="2:2" x14ac:dyDescent="0.25">
      <c r="B3928" s="2"/>
    </row>
    <row r="3929" spans="2:2" x14ac:dyDescent="0.25">
      <c r="B3929" s="2"/>
    </row>
    <row r="3930" spans="2:2" x14ac:dyDescent="0.25">
      <c r="B3930" s="2"/>
    </row>
    <row r="3931" spans="2:2" x14ac:dyDescent="0.25">
      <c r="B3931" s="2"/>
    </row>
    <row r="3932" spans="2:2" x14ac:dyDescent="0.25">
      <c r="B3932" s="2"/>
    </row>
    <row r="3933" spans="2:2" x14ac:dyDescent="0.25">
      <c r="B3933" s="2"/>
    </row>
    <row r="3934" spans="2:2" x14ac:dyDescent="0.25">
      <c r="B3934" s="2"/>
    </row>
    <row r="3935" spans="2:2" x14ac:dyDescent="0.25">
      <c r="B3935" s="2"/>
    </row>
    <row r="3936" spans="2:2" x14ac:dyDescent="0.25">
      <c r="B3936" s="2"/>
    </row>
    <row r="3937" spans="2:2" x14ac:dyDescent="0.25">
      <c r="B3937" s="2"/>
    </row>
    <row r="3938" spans="2:2" x14ac:dyDescent="0.25">
      <c r="B3938" s="2"/>
    </row>
    <row r="3939" spans="2:2" x14ac:dyDescent="0.25">
      <c r="B3939" s="2"/>
    </row>
    <row r="3940" spans="2:2" x14ac:dyDescent="0.25">
      <c r="B3940" s="2"/>
    </row>
    <row r="3941" spans="2:2" x14ac:dyDescent="0.25">
      <c r="B3941" s="2"/>
    </row>
    <row r="3942" spans="2:2" x14ac:dyDescent="0.25">
      <c r="B3942" s="2"/>
    </row>
    <row r="3943" spans="2:2" x14ac:dyDescent="0.25">
      <c r="B3943" s="2"/>
    </row>
    <row r="3944" spans="2:2" x14ac:dyDescent="0.25">
      <c r="B3944" s="2"/>
    </row>
    <row r="3945" spans="2:2" x14ac:dyDescent="0.25">
      <c r="B3945" s="2"/>
    </row>
    <row r="3946" spans="2:2" x14ac:dyDescent="0.25">
      <c r="B3946" s="2"/>
    </row>
    <row r="3947" spans="2:2" x14ac:dyDescent="0.25">
      <c r="B3947" s="2"/>
    </row>
    <row r="3948" spans="2:2" x14ac:dyDescent="0.25">
      <c r="B3948" s="2"/>
    </row>
    <row r="3949" spans="2:2" x14ac:dyDescent="0.25">
      <c r="B3949" s="2"/>
    </row>
    <row r="3950" spans="2:2" x14ac:dyDescent="0.25">
      <c r="B3950" s="2"/>
    </row>
    <row r="3951" spans="2:2" x14ac:dyDescent="0.25">
      <c r="B3951" s="2"/>
    </row>
    <row r="3952" spans="2:2" x14ac:dyDescent="0.25">
      <c r="B3952" s="2"/>
    </row>
    <row r="3953" spans="2:2" x14ac:dyDescent="0.25">
      <c r="B3953" s="2"/>
    </row>
    <row r="3954" spans="2:2" x14ac:dyDescent="0.25">
      <c r="B3954" s="2"/>
    </row>
    <row r="3955" spans="2:2" x14ac:dyDescent="0.25">
      <c r="B3955" s="2"/>
    </row>
    <row r="3956" spans="2:2" x14ac:dyDescent="0.25">
      <c r="B3956" s="2"/>
    </row>
    <row r="3957" spans="2:2" x14ac:dyDescent="0.25">
      <c r="B3957" s="2"/>
    </row>
    <row r="3958" spans="2:2" x14ac:dyDescent="0.25">
      <c r="B3958" s="2"/>
    </row>
    <row r="3959" spans="2:2" x14ac:dyDescent="0.25">
      <c r="B3959" s="2"/>
    </row>
    <row r="3960" spans="2:2" x14ac:dyDescent="0.25">
      <c r="B3960" s="2"/>
    </row>
    <row r="3961" spans="2:2" x14ac:dyDescent="0.25">
      <c r="B3961" s="2"/>
    </row>
    <row r="3962" spans="2:2" x14ac:dyDescent="0.25">
      <c r="B3962" s="2"/>
    </row>
    <row r="3963" spans="2:2" x14ac:dyDescent="0.25">
      <c r="B3963" s="2"/>
    </row>
    <row r="3964" spans="2:2" x14ac:dyDescent="0.25">
      <c r="B3964" s="2"/>
    </row>
    <row r="3965" spans="2:2" x14ac:dyDescent="0.25">
      <c r="B3965" s="2"/>
    </row>
    <row r="3966" spans="2:2" x14ac:dyDescent="0.25">
      <c r="B3966" s="2"/>
    </row>
    <row r="3967" spans="2:2" x14ac:dyDescent="0.25">
      <c r="B3967" s="2"/>
    </row>
    <row r="3968" spans="2:2" x14ac:dyDescent="0.25">
      <c r="B3968" s="2"/>
    </row>
    <row r="3969" spans="2:2" x14ac:dyDescent="0.25">
      <c r="B3969" s="2"/>
    </row>
    <row r="3970" spans="2:2" x14ac:dyDescent="0.25">
      <c r="B3970" s="2"/>
    </row>
    <row r="3971" spans="2:2" x14ac:dyDescent="0.25">
      <c r="B3971" s="2"/>
    </row>
    <row r="3972" spans="2:2" x14ac:dyDescent="0.25">
      <c r="B3972" s="2"/>
    </row>
    <row r="3973" spans="2:2" x14ac:dyDescent="0.25">
      <c r="B3973" s="2"/>
    </row>
    <row r="3974" spans="2:2" x14ac:dyDescent="0.25">
      <c r="B3974" s="2"/>
    </row>
    <row r="3975" spans="2:2" x14ac:dyDescent="0.25">
      <c r="B3975" s="2"/>
    </row>
    <row r="3976" spans="2:2" x14ac:dyDescent="0.25">
      <c r="B3976" s="2"/>
    </row>
    <row r="3977" spans="2:2" x14ac:dyDescent="0.25">
      <c r="B3977" s="2"/>
    </row>
    <row r="3978" spans="2:2" x14ac:dyDescent="0.25">
      <c r="B3978" s="2"/>
    </row>
    <row r="3979" spans="2:2" x14ac:dyDescent="0.25">
      <c r="B3979" s="2"/>
    </row>
    <row r="3980" spans="2:2" x14ac:dyDescent="0.25">
      <c r="B3980" s="2"/>
    </row>
    <row r="3981" spans="2:2" x14ac:dyDescent="0.25">
      <c r="B3981" s="2"/>
    </row>
    <row r="3982" spans="2:2" x14ac:dyDescent="0.25">
      <c r="B3982" s="2"/>
    </row>
    <row r="3983" spans="2:2" x14ac:dyDescent="0.25">
      <c r="B3983" s="2"/>
    </row>
    <row r="3984" spans="2:2" x14ac:dyDescent="0.25">
      <c r="B3984" s="2"/>
    </row>
    <row r="3985" spans="2:2" x14ac:dyDescent="0.25">
      <c r="B3985" s="2"/>
    </row>
    <row r="3986" spans="2:2" x14ac:dyDescent="0.25">
      <c r="B3986" s="2"/>
    </row>
    <row r="3987" spans="2:2" x14ac:dyDescent="0.25">
      <c r="B3987" s="2"/>
    </row>
    <row r="3988" spans="2:2" x14ac:dyDescent="0.25">
      <c r="B3988" s="2"/>
    </row>
    <row r="3989" spans="2:2" x14ac:dyDescent="0.25">
      <c r="B3989" s="2"/>
    </row>
    <row r="3990" spans="2:2" x14ac:dyDescent="0.25">
      <c r="B3990" s="2"/>
    </row>
    <row r="3991" spans="2:2" x14ac:dyDescent="0.25">
      <c r="B3991" s="2"/>
    </row>
    <row r="3992" spans="2:2" x14ac:dyDescent="0.25">
      <c r="B3992" s="2"/>
    </row>
    <row r="3993" spans="2:2" x14ac:dyDescent="0.25">
      <c r="B3993" s="2"/>
    </row>
    <row r="3994" spans="2:2" x14ac:dyDescent="0.25">
      <c r="B3994" s="2"/>
    </row>
    <row r="3995" spans="2:2" x14ac:dyDescent="0.25">
      <c r="B3995" s="2"/>
    </row>
    <row r="3996" spans="2:2" x14ac:dyDescent="0.25">
      <c r="B3996" s="2"/>
    </row>
    <row r="3997" spans="2:2" x14ac:dyDescent="0.25">
      <c r="B3997" s="2"/>
    </row>
    <row r="3998" spans="2:2" x14ac:dyDescent="0.25">
      <c r="B3998" s="2"/>
    </row>
    <row r="3999" spans="2:2" x14ac:dyDescent="0.25">
      <c r="B3999" s="2"/>
    </row>
    <row r="4000" spans="2:2" x14ac:dyDescent="0.25">
      <c r="B4000" s="2"/>
    </row>
    <row r="4001" spans="2:2" x14ac:dyDescent="0.25">
      <c r="B4001" s="2"/>
    </row>
    <row r="4002" spans="2:2" x14ac:dyDescent="0.25">
      <c r="B4002" s="2"/>
    </row>
    <row r="4003" spans="2:2" x14ac:dyDescent="0.25">
      <c r="B4003" s="2"/>
    </row>
    <row r="4004" spans="2:2" x14ac:dyDescent="0.25">
      <c r="B4004" s="2"/>
    </row>
    <row r="4005" spans="2:2" x14ac:dyDescent="0.25">
      <c r="B4005" s="2"/>
    </row>
    <row r="4006" spans="2:2" x14ac:dyDescent="0.25">
      <c r="B4006" s="2"/>
    </row>
    <row r="4007" spans="2:2" x14ac:dyDescent="0.25">
      <c r="B4007" s="2"/>
    </row>
    <row r="4008" spans="2:2" x14ac:dyDescent="0.25">
      <c r="B4008" s="2"/>
    </row>
    <row r="4009" spans="2:2" x14ac:dyDescent="0.25">
      <c r="B4009" s="2"/>
    </row>
    <row r="4010" spans="2:2" x14ac:dyDescent="0.25">
      <c r="B4010" s="2"/>
    </row>
    <row r="4011" spans="2:2" x14ac:dyDescent="0.25">
      <c r="B4011" s="2"/>
    </row>
    <row r="4012" spans="2:2" x14ac:dyDescent="0.25">
      <c r="B4012" s="2"/>
    </row>
    <row r="4013" spans="2:2" x14ac:dyDescent="0.25">
      <c r="B4013" s="2"/>
    </row>
    <row r="4014" spans="2:2" x14ac:dyDescent="0.25">
      <c r="B4014" s="2"/>
    </row>
    <row r="4015" spans="2:2" x14ac:dyDescent="0.25">
      <c r="B4015" s="2"/>
    </row>
    <row r="4016" spans="2:2" x14ac:dyDescent="0.25">
      <c r="B4016" s="2"/>
    </row>
    <row r="4017" spans="2:2" x14ac:dyDescent="0.25">
      <c r="B4017" s="2"/>
    </row>
    <row r="4018" spans="2:2" x14ac:dyDescent="0.25">
      <c r="B4018" s="2"/>
    </row>
    <row r="4019" spans="2:2" x14ac:dyDescent="0.25">
      <c r="B4019" s="2"/>
    </row>
    <row r="4020" spans="2:2" x14ac:dyDescent="0.25">
      <c r="B4020" s="2"/>
    </row>
    <row r="4021" spans="2:2" x14ac:dyDescent="0.25">
      <c r="B4021" s="2"/>
    </row>
    <row r="4022" spans="2:2" x14ac:dyDescent="0.25">
      <c r="B4022" s="2"/>
    </row>
    <row r="4023" spans="2:2" x14ac:dyDescent="0.25">
      <c r="B4023" s="2"/>
    </row>
    <row r="4024" spans="2:2" x14ac:dyDescent="0.25">
      <c r="B4024" s="2"/>
    </row>
    <row r="4025" spans="2:2" x14ac:dyDescent="0.25">
      <c r="B4025" s="2"/>
    </row>
    <row r="4026" spans="2:2" x14ac:dyDescent="0.25">
      <c r="B4026" s="2"/>
    </row>
    <row r="4027" spans="2:2" x14ac:dyDescent="0.25">
      <c r="B4027" s="2"/>
    </row>
    <row r="4028" spans="2:2" x14ac:dyDescent="0.25">
      <c r="B4028" s="2"/>
    </row>
    <row r="4029" spans="2:2" x14ac:dyDescent="0.25">
      <c r="B4029" s="2"/>
    </row>
    <row r="4030" spans="2:2" x14ac:dyDescent="0.25">
      <c r="B4030" s="2"/>
    </row>
    <row r="4031" spans="2:2" x14ac:dyDescent="0.25">
      <c r="B4031" s="2"/>
    </row>
    <row r="4032" spans="2:2" x14ac:dyDescent="0.25">
      <c r="B4032" s="2"/>
    </row>
    <row r="4033" spans="2:2" x14ac:dyDescent="0.25">
      <c r="B4033" s="2"/>
    </row>
    <row r="4034" spans="2:2" x14ac:dyDescent="0.25">
      <c r="B4034" s="2"/>
    </row>
    <row r="4035" spans="2:2" x14ac:dyDescent="0.25">
      <c r="B4035" s="2"/>
    </row>
    <row r="4036" spans="2:2" x14ac:dyDescent="0.25">
      <c r="B4036" s="2"/>
    </row>
    <row r="4037" spans="2:2" x14ac:dyDescent="0.25">
      <c r="B4037" s="2"/>
    </row>
    <row r="4038" spans="2:2" x14ac:dyDescent="0.25">
      <c r="B4038" s="2"/>
    </row>
    <row r="4039" spans="2:2" x14ac:dyDescent="0.25">
      <c r="B4039" s="2"/>
    </row>
    <row r="4040" spans="2:2" x14ac:dyDescent="0.25">
      <c r="B4040" s="2"/>
    </row>
    <row r="4041" spans="2:2" x14ac:dyDescent="0.25">
      <c r="B4041" s="2"/>
    </row>
    <row r="4042" spans="2:2" x14ac:dyDescent="0.25">
      <c r="B4042" s="2"/>
    </row>
    <row r="4043" spans="2:2" x14ac:dyDescent="0.25">
      <c r="B4043" s="2"/>
    </row>
    <row r="4044" spans="2:2" x14ac:dyDescent="0.25">
      <c r="B4044" s="2"/>
    </row>
    <row r="4045" spans="2:2" x14ac:dyDescent="0.25">
      <c r="B4045" s="2"/>
    </row>
    <row r="4046" spans="2:2" x14ac:dyDescent="0.25">
      <c r="B4046" s="2"/>
    </row>
    <row r="4047" spans="2:2" x14ac:dyDescent="0.25">
      <c r="B4047" s="2"/>
    </row>
    <row r="4048" spans="2:2" x14ac:dyDescent="0.25">
      <c r="B4048" s="2"/>
    </row>
    <row r="4049" spans="2:2" x14ac:dyDescent="0.25">
      <c r="B4049" s="2"/>
    </row>
    <row r="4050" spans="2:2" x14ac:dyDescent="0.25">
      <c r="B4050" s="2"/>
    </row>
    <row r="4051" spans="2:2" x14ac:dyDescent="0.25">
      <c r="B4051" s="2"/>
    </row>
    <row r="4052" spans="2:2" x14ac:dyDescent="0.25">
      <c r="B4052" s="2"/>
    </row>
    <row r="4053" spans="2:2" x14ac:dyDescent="0.25">
      <c r="B4053" s="2"/>
    </row>
    <row r="4054" spans="2:2" x14ac:dyDescent="0.25">
      <c r="B4054" s="2"/>
    </row>
    <row r="4055" spans="2:2" x14ac:dyDescent="0.25">
      <c r="B4055" s="2"/>
    </row>
    <row r="4056" spans="2:2" x14ac:dyDescent="0.25">
      <c r="B4056" s="2"/>
    </row>
    <row r="4057" spans="2:2" x14ac:dyDescent="0.25">
      <c r="B4057" s="2"/>
    </row>
    <row r="4058" spans="2:2" x14ac:dyDescent="0.25">
      <c r="B4058" s="2"/>
    </row>
    <row r="4059" spans="2:2" x14ac:dyDescent="0.25">
      <c r="B4059" s="2"/>
    </row>
    <row r="4060" spans="2:2" x14ac:dyDescent="0.25">
      <c r="B4060" s="2"/>
    </row>
    <row r="4061" spans="2:2" x14ac:dyDescent="0.25">
      <c r="B4061" s="2"/>
    </row>
    <row r="4062" spans="2:2" x14ac:dyDescent="0.25">
      <c r="B4062" s="2"/>
    </row>
    <row r="4063" spans="2:2" x14ac:dyDescent="0.25">
      <c r="B4063" s="2"/>
    </row>
    <row r="4064" spans="2:2" x14ac:dyDescent="0.25">
      <c r="B4064" s="2"/>
    </row>
    <row r="4065" spans="2:2" x14ac:dyDescent="0.25">
      <c r="B4065" s="2"/>
    </row>
    <row r="4066" spans="2:2" x14ac:dyDescent="0.25">
      <c r="B4066" s="2"/>
    </row>
    <row r="4067" spans="2:2" x14ac:dyDescent="0.25">
      <c r="B4067" s="2"/>
    </row>
    <row r="4068" spans="2:2" x14ac:dyDescent="0.25">
      <c r="B4068" s="2"/>
    </row>
    <row r="4069" spans="2:2" x14ac:dyDescent="0.25">
      <c r="B4069" s="2"/>
    </row>
    <row r="4070" spans="2:2" x14ac:dyDescent="0.25">
      <c r="B4070" s="2"/>
    </row>
    <row r="4071" spans="2:2" x14ac:dyDescent="0.25">
      <c r="B4071" s="2"/>
    </row>
    <row r="4072" spans="2:2" x14ac:dyDescent="0.25">
      <c r="B4072" s="2"/>
    </row>
    <row r="4073" spans="2:2" x14ac:dyDescent="0.25">
      <c r="B4073" s="2"/>
    </row>
    <row r="4074" spans="2:2" x14ac:dyDescent="0.25">
      <c r="B4074" s="2"/>
    </row>
    <row r="4075" spans="2:2" x14ac:dyDescent="0.25">
      <c r="B4075" s="2"/>
    </row>
    <row r="4076" spans="2:2" x14ac:dyDescent="0.25">
      <c r="B4076" s="2"/>
    </row>
    <row r="4077" spans="2:2" x14ac:dyDescent="0.25">
      <c r="B4077" s="2"/>
    </row>
    <row r="4078" spans="2:2" x14ac:dyDescent="0.25">
      <c r="B4078" s="2"/>
    </row>
    <row r="4079" spans="2:2" x14ac:dyDescent="0.25">
      <c r="B4079" s="2"/>
    </row>
    <row r="4080" spans="2:2" x14ac:dyDescent="0.25">
      <c r="B4080" s="2"/>
    </row>
    <row r="4081" spans="2:2" x14ac:dyDescent="0.25">
      <c r="B4081" s="2"/>
    </row>
    <row r="4082" spans="2:2" x14ac:dyDescent="0.25">
      <c r="B4082" s="2"/>
    </row>
    <row r="4083" spans="2:2" x14ac:dyDescent="0.25">
      <c r="B4083" s="2"/>
    </row>
    <row r="4084" spans="2:2" x14ac:dyDescent="0.25">
      <c r="B4084" s="2"/>
    </row>
    <row r="4085" spans="2:2" x14ac:dyDescent="0.25">
      <c r="B4085" s="2"/>
    </row>
    <row r="4086" spans="2:2" x14ac:dyDescent="0.25">
      <c r="B4086" s="2"/>
    </row>
    <row r="4087" spans="2:2" x14ac:dyDescent="0.25">
      <c r="B4087" s="2"/>
    </row>
    <row r="4088" spans="2:2" x14ac:dyDescent="0.25">
      <c r="B4088" s="2"/>
    </row>
    <row r="4089" spans="2:2" x14ac:dyDescent="0.25">
      <c r="B4089" s="2"/>
    </row>
    <row r="4090" spans="2:2" x14ac:dyDescent="0.25">
      <c r="B4090" s="2"/>
    </row>
    <row r="4091" spans="2:2" x14ac:dyDescent="0.25">
      <c r="B4091" s="2"/>
    </row>
    <row r="4092" spans="2:2" x14ac:dyDescent="0.25">
      <c r="B4092" s="2"/>
    </row>
    <row r="4093" spans="2:2" x14ac:dyDescent="0.25">
      <c r="B4093" s="2"/>
    </row>
    <row r="4094" spans="2:2" x14ac:dyDescent="0.25">
      <c r="B4094" s="2"/>
    </row>
    <row r="4095" spans="2:2" x14ac:dyDescent="0.25">
      <c r="B4095" s="2"/>
    </row>
    <row r="4096" spans="2:2" x14ac:dyDescent="0.25">
      <c r="B4096" s="2"/>
    </row>
    <row r="4097" spans="2:2" x14ac:dyDescent="0.25">
      <c r="B4097" s="2"/>
    </row>
    <row r="4098" spans="2:2" x14ac:dyDescent="0.25">
      <c r="B4098" s="2"/>
    </row>
    <row r="4099" spans="2:2" x14ac:dyDescent="0.25">
      <c r="B4099" s="2"/>
    </row>
    <row r="4100" spans="2:2" x14ac:dyDescent="0.25">
      <c r="B4100" s="2"/>
    </row>
  </sheetData>
  <pageMargins left="0.7" right="0.7" top="0.75" bottom="0.75" header="0.3" footer="0.3"/>
  <headerFooter>
    <oddFooter>&amp;L_x000D_&amp;1#&amp;"Calibri"&amp;8&amp;K000000 LIMITED SHARING</oddFooter>
  </headerFooter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C42D5-58D3-40F0-9278-9ACC723B6D74}">
  <sheetPr codeName="Feuil10">
    <tabColor theme="8"/>
  </sheetPr>
  <dimension ref="A1:G39"/>
  <sheetViews>
    <sheetView workbookViewId="0">
      <selection activeCell="E14" sqref="E14"/>
    </sheetView>
  </sheetViews>
  <sheetFormatPr defaultColWidth="11.42578125" defaultRowHeight="15" x14ac:dyDescent="0.25"/>
  <cols>
    <col min="1" max="1" width="26.140625" customWidth="1"/>
    <col min="2" max="2" width="13.140625" customWidth="1"/>
    <col min="3" max="3" width="11.85546875" customWidth="1"/>
    <col min="4" max="4" width="17.42578125" customWidth="1"/>
    <col min="5" max="5" width="21.42578125" customWidth="1"/>
    <col min="6" max="6" width="31.7109375" customWidth="1"/>
  </cols>
  <sheetData>
    <row r="1" spans="1:7" x14ac:dyDescent="0.25">
      <c r="A1" t="s">
        <v>71</v>
      </c>
      <c r="B1" t="s">
        <v>6</v>
      </c>
      <c r="C1" t="s">
        <v>7</v>
      </c>
      <c r="D1" t="s">
        <v>105</v>
      </c>
      <c r="E1" t="s">
        <v>106</v>
      </c>
      <c r="F1" t="s">
        <v>107</v>
      </c>
      <c r="G1" t="s">
        <v>278</v>
      </c>
    </row>
    <row r="2" spans="1:7" x14ac:dyDescent="0.25">
      <c r="A2" t="s">
        <v>121</v>
      </c>
      <c r="B2" s="2">
        <v>45635</v>
      </c>
      <c r="C2" s="2">
        <v>45933</v>
      </c>
      <c r="D2" s="2">
        <v>45650</v>
      </c>
      <c r="E2" s="2">
        <v>45792.390520833302</v>
      </c>
      <c r="F2" s="2">
        <f ca="1">IF(Tableau8[[#This Row],[Date du dernier OTO]]="",TODAY(),E2)</f>
        <v>45792.390520833302</v>
      </c>
      <c r="G2" s="40" t="str">
        <f>_xlfn.XLOOKUP(Tableau8[[#This Row],[Nom Prénom pour exploit]],Tabel3[Collaborateur],Tabel3[Sup],"?",0)</f>
        <v>Vanille</v>
      </c>
    </row>
    <row r="3" spans="1:7" x14ac:dyDescent="0.25">
      <c r="A3" t="s">
        <v>122</v>
      </c>
      <c r="B3" s="2">
        <v>45579</v>
      </c>
      <c r="C3" s="2">
        <v>45835</v>
      </c>
      <c r="D3" s="2">
        <v>45594</v>
      </c>
      <c r="E3" s="2" t="s">
        <v>1</v>
      </c>
      <c r="F3" s="2">
        <f ca="1">IF(Tableau8[[#This Row],[Date du dernier OTO]]="",TODAY(),E3)</f>
        <v>45829</v>
      </c>
      <c r="G3" s="40" t="str">
        <f>_xlfn.XLOOKUP(Tableau8[[#This Row],[Nom Prénom pour exploit]],Tabel3[Collaborateur],Tabel3[Sup],"?",0)</f>
        <v>Vanille</v>
      </c>
    </row>
    <row r="4" spans="1:7" x14ac:dyDescent="0.25">
      <c r="A4" t="s">
        <v>123</v>
      </c>
      <c r="B4" s="2">
        <v>44235</v>
      </c>
      <c r="C4" s="2"/>
      <c r="D4" s="2">
        <v>44250</v>
      </c>
      <c r="E4" s="2" t="s">
        <v>1</v>
      </c>
      <c r="F4" s="2">
        <f ca="1">IF(Tableau8[[#This Row],[Date du dernier OTO]]="",TODAY(),E4)</f>
        <v>45829</v>
      </c>
      <c r="G4" s="40" t="str">
        <f>_xlfn.XLOOKUP(Tableau8[[#This Row],[Nom Prénom pour exploit]],Tabel3[Collaborateur],Tabel3[Sup],"?",0)</f>
        <v>?</v>
      </c>
    </row>
    <row r="5" spans="1:7" x14ac:dyDescent="0.25">
      <c r="A5" t="s">
        <v>124</v>
      </c>
      <c r="B5" s="2">
        <v>44655</v>
      </c>
      <c r="C5" s="2"/>
      <c r="D5" s="2">
        <v>44670</v>
      </c>
      <c r="E5" s="2" t="s">
        <v>1</v>
      </c>
      <c r="F5" s="2">
        <f ca="1">IF(Tableau8[[#This Row],[Date du dernier OTO]]="",TODAY(),E5)</f>
        <v>45829</v>
      </c>
      <c r="G5" s="40" t="str">
        <f>_xlfn.XLOOKUP(Tableau8[[#This Row],[Nom Prénom pour exploit]],Tabel3[Collaborateur],Tabel3[Sup],"?",0)</f>
        <v>Fraise</v>
      </c>
    </row>
    <row r="6" spans="1:7" x14ac:dyDescent="0.25">
      <c r="A6" t="s">
        <v>125</v>
      </c>
      <c r="B6" s="2">
        <v>44594</v>
      </c>
      <c r="C6" s="2"/>
      <c r="D6" s="2">
        <v>44609</v>
      </c>
      <c r="E6" s="2" t="s">
        <v>1</v>
      </c>
      <c r="F6" s="2">
        <f ca="1">IF(Tableau8[[#This Row],[Date du dernier OTO]]="",TODAY(),E6)</f>
        <v>45829</v>
      </c>
      <c r="G6" s="40" t="str">
        <f>_xlfn.XLOOKUP(Tableau8[[#This Row],[Nom Prénom pour exploit]],Tabel3[Collaborateur],Tabel3[Sup],"?",0)</f>
        <v>Fraise</v>
      </c>
    </row>
    <row r="7" spans="1:7" x14ac:dyDescent="0.25">
      <c r="A7" t="s">
        <v>126</v>
      </c>
      <c r="B7" s="2">
        <v>45384</v>
      </c>
      <c r="C7" s="2">
        <v>45931</v>
      </c>
      <c r="D7" s="2">
        <v>45399</v>
      </c>
      <c r="E7" s="2" t="s">
        <v>1</v>
      </c>
      <c r="F7" s="2">
        <f ca="1">IF(Tableau8[[#This Row],[Date du dernier OTO]]="",TODAY(),E7)</f>
        <v>45829</v>
      </c>
      <c r="G7" s="40" t="str">
        <f>_xlfn.XLOOKUP(Tableau8[[#This Row],[Nom Prénom pour exploit]],Tabel3[Collaborateur],Tabel3[Sup],"?",0)</f>
        <v>Vanille</v>
      </c>
    </row>
    <row r="8" spans="1:7" x14ac:dyDescent="0.25">
      <c r="A8" t="s">
        <v>127</v>
      </c>
      <c r="B8" s="2">
        <v>45565</v>
      </c>
      <c r="C8" s="2">
        <v>45933</v>
      </c>
      <c r="D8" s="2">
        <v>45580</v>
      </c>
      <c r="E8" s="2">
        <v>45813.518078703702</v>
      </c>
      <c r="F8" s="2">
        <f ca="1">IF(Tableau8[[#This Row],[Date du dernier OTO]]="",TODAY(),E8)</f>
        <v>45813.518078703702</v>
      </c>
      <c r="G8" s="40" t="str">
        <f>_xlfn.XLOOKUP(Tableau8[[#This Row],[Nom Prénom pour exploit]],Tabel3[Collaborateur],Tabel3[Sup],"?",0)</f>
        <v>Cafe</v>
      </c>
    </row>
    <row r="9" spans="1:7" x14ac:dyDescent="0.25">
      <c r="A9" t="s">
        <v>128</v>
      </c>
      <c r="B9" s="2">
        <v>45663</v>
      </c>
      <c r="C9" s="2">
        <v>45933</v>
      </c>
      <c r="D9" s="2">
        <v>45678</v>
      </c>
      <c r="E9" s="2">
        <v>45792.476412037002</v>
      </c>
      <c r="F9" s="2">
        <f ca="1">IF(Tableau8[[#This Row],[Date du dernier OTO]]="",TODAY(),E9)</f>
        <v>45792.476412037002</v>
      </c>
      <c r="G9" s="40" t="str">
        <f>_xlfn.XLOOKUP(Tableau8[[#This Row],[Nom Prénom pour exploit]],Tabel3[Collaborateur],Tabel3[Sup],"?",0)</f>
        <v>Fraise</v>
      </c>
    </row>
    <row r="10" spans="1:7" x14ac:dyDescent="0.25">
      <c r="A10" t="s">
        <v>129</v>
      </c>
      <c r="B10" s="2">
        <v>45488</v>
      </c>
      <c r="C10" s="2">
        <v>45933</v>
      </c>
      <c r="D10" s="2">
        <v>45503</v>
      </c>
      <c r="E10" s="2" t="s">
        <v>1</v>
      </c>
      <c r="F10" s="2">
        <f ca="1">IF(Tableau8[[#This Row],[Date du dernier OTO]]="",TODAY(),E10)</f>
        <v>45829</v>
      </c>
      <c r="G10" s="40" t="str">
        <f>_xlfn.XLOOKUP(Tableau8[[#This Row],[Nom Prénom pour exploit]],Tabel3[Collaborateur],Tabel3[Sup],"?",0)</f>
        <v>Cafe</v>
      </c>
    </row>
    <row r="11" spans="1:7" x14ac:dyDescent="0.25">
      <c r="A11" t="s">
        <v>130</v>
      </c>
      <c r="B11" s="2">
        <v>44970</v>
      </c>
      <c r="C11" s="2"/>
      <c r="D11" s="2">
        <v>44985</v>
      </c>
      <c r="E11" s="2">
        <v>45796.385532407403</v>
      </c>
      <c r="F11" s="2">
        <f ca="1">IF(Tableau8[[#This Row],[Date du dernier OTO]]="",TODAY(),E11)</f>
        <v>45796.385532407403</v>
      </c>
      <c r="G11" s="40" t="str">
        <f>_xlfn.XLOOKUP(Tableau8[[#This Row],[Nom Prénom pour exploit]],Tabel3[Collaborateur],Tabel3[Sup],"?",0)</f>
        <v>Chocolat</v>
      </c>
    </row>
    <row r="12" spans="1:7" x14ac:dyDescent="0.25">
      <c r="A12" t="s">
        <v>131</v>
      </c>
      <c r="B12" s="2">
        <v>44956</v>
      </c>
      <c r="C12" s="2"/>
      <c r="D12" s="2">
        <v>44971</v>
      </c>
      <c r="E12" s="2" t="s">
        <v>1</v>
      </c>
      <c r="F12" s="2">
        <f ca="1">IF(Tableau8[[#This Row],[Date du dernier OTO]]="",TODAY(),E12)</f>
        <v>45829</v>
      </c>
      <c r="G12" s="40" t="str">
        <f>_xlfn.XLOOKUP(Tableau8[[#This Row],[Nom Prénom pour exploit]],Tabel3[Collaborateur],Tabel3[Sup],"?",0)</f>
        <v>Fraise</v>
      </c>
    </row>
    <row r="13" spans="1:7" x14ac:dyDescent="0.25">
      <c r="A13" t="s">
        <v>132</v>
      </c>
      <c r="B13" s="2">
        <v>45692</v>
      </c>
      <c r="C13" s="2">
        <v>45933</v>
      </c>
      <c r="D13" s="2">
        <v>45707</v>
      </c>
      <c r="E13" s="2" t="s">
        <v>1</v>
      </c>
      <c r="F13" s="2">
        <f ca="1">IF(Tableau8[[#This Row],[Date du dernier OTO]]="",TODAY(),E13)</f>
        <v>45829</v>
      </c>
      <c r="G13" s="40" t="str">
        <f>_xlfn.XLOOKUP(Tableau8[[#This Row],[Nom Prénom pour exploit]],Tabel3[Collaborateur],Tabel3[Sup],"?",0)</f>
        <v>Vanille</v>
      </c>
    </row>
    <row r="14" spans="1:7" x14ac:dyDescent="0.25">
      <c r="A14" t="s">
        <v>133</v>
      </c>
      <c r="B14" s="2">
        <v>45635</v>
      </c>
      <c r="C14" s="2">
        <v>45989</v>
      </c>
      <c r="D14" s="2">
        <v>45650</v>
      </c>
      <c r="E14" s="2" t="s">
        <v>1</v>
      </c>
      <c r="F14" s="2">
        <f ca="1">IF(Tableau8[[#This Row],[Date du dernier OTO]]="",TODAY(),E14)</f>
        <v>45829</v>
      </c>
      <c r="G14" s="40" t="str">
        <f>_xlfn.XLOOKUP(Tableau8[[#This Row],[Nom Prénom pour exploit]],Tabel3[Collaborateur],Tabel3[Sup],"?",0)</f>
        <v>Chocolat</v>
      </c>
    </row>
    <row r="15" spans="1:7" x14ac:dyDescent="0.25">
      <c r="A15" t="s">
        <v>134</v>
      </c>
      <c r="B15" s="2">
        <v>44046</v>
      </c>
      <c r="C15" s="2"/>
      <c r="D15" s="2">
        <v>44061</v>
      </c>
      <c r="E15" s="2" t="s">
        <v>1</v>
      </c>
      <c r="F15" s="2">
        <f ca="1">IF(Tableau8[[#This Row],[Date du dernier OTO]]="",TODAY(),E15)</f>
        <v>45829</v>
      </c>
      <c r="G15" s="40" t="str">
        <f>_xlfn.XLOOKUP(Tableau8[[#This Row],[Nom Prénom pour exploit]],Tabel3[Collaborateur],Tabel3[Sup],"?",0)</f>
        <v>Cafe</v>
      </c>
    </row>
    <row r="16" spans="1:7" x14ac:dyDescent="0.25">
      <c r="A16" t="s">
        <v>135</v>
      </c>
      <c r="B16" s="2">
        <v>45474</v>
      </c>
      <c r="C16" s="2">
        <v>45989</v>
      </c>
      <c r="D16" s="2">
        <v>45489</v>
      </c>
      <c r="E16" s="2">
        <v>45797.377835648098</v>
      </c>
      <c r="F16" s="2">
        <f ca="1">IF(Tableau8[[#This Row],[Date du dernier OTO]]="",TODAY(),E16)</f>
        <v>45797.377835648098</v>
      </c>
      <c r="G16" s="40" t="str">
        <f>_xlfn.XLOOKUP(Tableau8[[#This Row],[Nom Prénom pour exploit]],Tabel3[Collaborateur],Tabel3[Sup],"?",0)</f>
        <v>Fraise</v>
      </c>
    </row>
    <row r="17" spans="1:7" x14ac:dyDescent="0.25">
      <c r="A17" t="s">
        <v>136</v>
      </c>
      <c r="B17" s="2">
        <v>45511</v>
      </c>
      <c r="C17" s="2">
        <v>45989</v>
      </c>
      <c r="D17" s="2">
        <v>45526</v>
      </c>
      <c r="E17" s="2" t="s">
        <v>1</v>
      </c>
      <c r="F17" s="2">
        <f ca="1">IF(Tableau8[[#This Row],[Date du dernier OTO]]="",TODAY(),E17)</f>
        <v>45829</v>
      </c>
      <c r="G17" s="40" t="str">
        <f>_xlfn.XLOOKUP(Tableau8[[#This Row],[Nom Prénom pour exploit]],Tabel3[Collaborateur],Tabel3[Sup],"?",0)</f>
        <v>Cafe</v>
      </c>
    </row>
    <row r="18" spans="1:7" x14ac:dyDescent="0.25">
      <c r="A18" t="s">
        <v>137</v>
      </c>
      <c r="B18" s="2">
        <v>45733</v>
      </c>
      <c r="C18" s="2">
        <v>45933</v>
      </c>
      <c r="D18" s="2">
        <v>45748</v>
      </c>
      <c r="E18" s="2">
        <v>45798.428449074097</v>
      </c>
      <c r="F18" s="2">
        <f ca="1">IF(Tableau8[[#This Row],[Date du dernier OTO]]="",TODAY(),E18)</f>
        <v>45798.428449074097</v>
      </c>
      <c r="G18" s="40" t="str">
        <f>_xlfn.XLOOKUP(Tableau8[[#This Row],[Nom Prénom pour exploit]],Tabel3[Collaborateur],Tabel3[Sup],"?",0)</f>
        <v>Fraise</v>
      </c>
    </row>
    <row r="19" spans="1:7" x14ac:dyDescent="0.25">
      <c r="A19" t="s">
        <v>138</v>
      </c>
      <c r="B19" s="2">
        <v>45505</v>
      </c>
      <c r="C19" s="2">
        <v>45933</v>
      </c>
      <c r="D19" s="2">
        <v>45520</v>
      </c>
      <c r="E19" s="2">
        <v>45818.595694444397</v>
      </c>
      <c r="F19" s="2">
        <f ca="1">IF(Tableau8[[#This Row],[Date du dernier OTO]]="",TODAY(),E19)</f>
        <v>45818.595694444397</v>
      </c>
      <c r="G19" s="40" t="str">
        <f>_xlfn.XLOOKUP(Tableau8[[#This Row],[Nom Prénom pour exploit]],Tabel3[Collaborateur],Tabel3[Sup],"?",0)</f>
        <v>Chocolat</v>
      </c>
    </row>
    <row r="20" spans="1:7" x14ac:dyDescent="0.25">
      <c r="A20" t="s">
        <v>139</v>
      </c>
      <c r="B20" s="2">
        <v>44648</v>
      </c>
      <c r="C20" s="2"/>
      <c r="D20" s="2">
        <v>44663</v>
      </c>
      <c r="E20" s="2" t="s">
        <v>1</v>
      </c>
      <c r="F20" s="2">
        <f ca="1">IF(Tableau8[[#This Row],[Date du dernier OTO]]="",TODAY(),E20)</f>
        <v>45829</v>
      </c>
      <c r="G20" s="40" t="str">
        <f>_xlfn.XLOOKUP(Tableau8[[#This Row],[Nom Prénom pour exploit]],Tabel3[Collaborateur],Tabel3[Sup],"?",0)</f>
        <v>Cafe</v>
      </c>
    </row>
    <row r="21" spans="1:7" x14ac:dyDescent="0.25">
      <c r="A21" t="s">
        <v>140</v>
      </c>
      <c r="B21" s="2">
        <v>45027</v>
      </c>
      <c r="C21" s="2"/>
      <c r="D21" s="2">
        <v>45042</v>
      </c>
      <c r="E21" s="2" t="s">
        <v>1</v>
      </c>
      <c r="F21" s="2">
        <f ca="1">IF(Tableau8[[#This Row],[Date du dernier OTO]]="",TODAY(),E21)</f>
        <v>45829</v>
      </c>
      <c r="G21" s="40" t="str">
        <f>_xlfn.XLOOKUP(Tableau8[[#This Row],[Nom Prénom pour exploit]],Tabel3[Collaborateur],Tabel3[Sup],"?",0)</f>
        <v>Chocolat</v>
      </c>
    </row>
    <row r="22" spans="1:7" x14ac:dyDescent="0.25">
      <c r="A22" t="s">
        <v>141</v>
      </c>
      <c r="B22" s="2">
        <v>44753</v>
      </c>
      <c r="C22" s="2"/>
      <c r="D22" s="2">
        <v>44768</v>
      </c>
      <c r="E22" s="2" t="s">
        <v>1</v>
      </c>
      <c r="F22" s="2">
        <f ca="1">IF(Tableau8[[#This Row],[Date du dernier OTO]]="",TODAY(),E22)</f>
        <v>45829</v>
      </c>
      <c r="G22" s="40" t="str">
        <f>_xlfn.XLOOKUP(Tableau8[[#This Row],[Nom Prénom pour exploit]],Tabel3[Collaborateur],Tabel3[Sup],"?",0)</f>
        <v>Chocolat</v>
      </c>
    </row>
    <row r="23" spans="1:7" x14ac:dyDescent="0.25">
      <c r="A23" t="s">
        <v>142</v>
      </c>
      <c r="B23" s="2">
        <v>44180</v>
      </c>
      <c r="C23" s="2"/>
      <c r="D23" s="2">
        <v>44195</v>
      </c>
      <c r="E23" s="2" t="s">
        <v>1</v>
      </c>
      <c r="F23" s="2">
        <f ca="1">IF(Tableau8[[#This Row],[Date du dernier OTO]]="",TODAY(),E23)</f>
        <v>45829</v>
      </c>
      <c r="G23" s="40" t="str">
        <f>_xlfn.XLOOKUP(Tableau8[[#This Row],[Nom Prénom pour exploit]],Tabel3[Collaborateur],Tabel3[Sup],"?",0)</f>
        <v>Fraise</v>
      </c>
    </row>
    <row r="24" spans="1:7" x14ac:dyDescent="0.25">
      <c r="A24" t="s">
        <v>143</v>
      </c>
      <c r="B24" s="2">
        <v>45446</v>
      </c>
      <c r="C24" s="2">
        <v>45933</v>
      </c>
      <c r="D24" s="2">
        <v>45461</v>
      </c>
      <c r="E24" s="2">
        <v>45814.3973611111</v>
      </c>
      <c r="F24" s="2">
        <f ca="1">IF(Tableau8[[#This Row],[Date du dernier OTO]]="",TODAY(),E24)</f>
        <v>45814.3973611111</v>
      </c>
      <c r="G24" s="40" t="str">
        <f>_xlfn.XLOOKUP(Tableau8[[#This Row],[Nom Prénom pour exploit]],Tabel3[Collaborateur],Tabel3[Sup],"?",0)</f>
        <v>Vanille</v>
      </c>
    </row>
    <row r="25" spans="1:7" x14ac:dyDescent="0.25">
      <c r="A25" t="s">
        <v>144</v>
      </c>
      <c r="B25" s="2">
        <v>45782</v>
      </c>
      <c r="C25" s="2">
        <v>45933</v>
      </c>
      <c r="D25" s="2">
        <v>45797</v>
      </c>
      <c r="E25" s="2">
        <v>45791.471250000002</v>
      </c>
      <c r="F25" s="2">
        <f ca="1">IF(Tableau8[[#This Row],[Date du dernier OTO]]="",TODAY(),E25)</f>
        <v>45791.471250000002</v>
      </c>
      <c r="G25" s="40" t="str">
        <f>_xlfn.XLOOKUP(Tableau8[[#This Row],[Nom Prénom pour exploit]],Tabel3[Collaborateur],Tabel3[Sup],"?",0)</f>
        <v>Fraise</v>
      </c>
    </row>
    <row r="26" spans="1:7" x14ac:dyDescent="0.25">
      <c r="A26" t="s">
        <v>145</v>
      </c>
      <c r="B26" s="2">
        <v>45505</v>
      </c>
      <c r="C26" s="2">
        <v>46052</v>
      </c>
      <c r="D26" s="2">
        <v>45520</v>
      </c>
      <c r="E26" s="2" t="s">
        <v>1</v>
      </c>
      <c r="F26" s="2">
        <f ca="1">IF(Tableau8[[#This Row],[Date du dernier OTO]]="",TODAY(),E26)</f>
        <v>45829</v>
      </c>
      <c r="G26" s="40" t="str">
        <f>_xlfn.XLOOKUP(Tableau8[[#This Row],[Nom Prénom pour exploit]],Tabel3[Collaborateur],Tabel3[Sup],"?",0)</f>
        <v>Cafe</v>
      </c>
    </row>
    <row r="27" spans="1:7" x14ac:dyDescent="0.25">
      <c r="A27" t="s">
        <v>146</v>
      </c>
      <c r="B27" s="2">
        <v>44789</v>
      </c>
      <c r="C27" s="2"/>
      <c r="D27" s="2">
        <v>44804</v>
      </c>
      <c r="E27" s="2" t="s">
        <v>1</v>
      </c>
      <c r="F27" s="2">
        <f ca="1">IF(Tableau8[[#This Row],[Date du dernier OTO]]="",TODAY(),E27)</f>
        <v>45829</v>
      </c>
      <c r="G27" s="40" t="str">
        <f>_xlfn.XLOOKUP(Tableau8[[#This Row],[Nom Prénom pour exploit]],Tabel3[Collaborateur],Tabel3[Sup],"?",0)</f>
        <v>Vanille</v>
      </c>
    </row>
    <row r="28" spans="1:7" x14ac:dyDescent="0.25">
      <c r="A28" t="s">
        <v>147</v>
      </c>
      <c r="B28" s="2">
        <v>44438</v>
      </c>
      <c r="C28" s="2"/>
      <c r="D28" s="2">
        <v>44453</v>
      </c>
      <c r="E28" s="2" t="s">
        <v>1</v>
      </c>
      <c r="F28" s="2">
        <f ca="1">IF(Tableau8[[#This Row],[Date du dernier OTO]]="",TODAY(),E28)</f>
        <v>45829</v>
      </c>
      <c r="G28" s="40" t="str">
        <f>_xlfn.XLOOKUP(Tableau8[[#This Row],[Nom Prénom pour exploit]],Tabel3[Collaborateur],Tabel3[Sup],"?",0)</f>
        <v>Cafe</v>
      </c>
    </row>
    <row r="29" spans="1:7" x14ac:dyDescent="0.25">
      <c r="A29" t="s">
        <v>148</v>
      </c>
      <c r="B29" s="2">
        <v>45733</v>
      </c>
      <c r="C29" s="2">
        <v>45933</v>
      </c>
      <c r="D29" s="2">
        <v>45748</v>
      </c>
      <c r="E29" s="2" t="s">
        <v>1</v>
      </c>
      <c r="F29" s="2">
        <f ca="1">IF(Tableau8[[#This Row],[Date du dernier OTO]]="",TODAY(),E29)</f>
        <v>45829</v>
      </c>
      <c r="G29" s="40" t="str">
        <f>_xlfn.XLOOKUP(Tableau8[[#This Row],[Nom Prénom pour exploit]],Tabel3[Collaborateur],Tabel3[Sup],"?",0)</f>
        <v>Chocolat</v>
      </c>
    </row>
    <row r="30" spans="1:7" x14ac:dyDescent="0.25">
      <c r="A30" t="s">
        <v>149</v>
      </c>
      <c r="B30" s="2">
        <v>45789</v>
      </c>
      <c r="C30" s="2">
        <v>46052</v>
      </c>
      <c r="D30" s="2">
        <v>45804</v>
      </c>
      <c r="E30" s="2" t="s">
        <v>1</v>
      </c>
      <c r="F30" s="2">
        <f ca="1">IF(Tableau8[[#This Row],[Date du dernier OTO]]="",TODAY(),E30)</f>
        <v>45829</v>
      </c>
      <c r="G30" s="40" t="str">
        <f>_xlfn.XLOOKUP(Tableau8[[#This Row],[Nom Prénom pour exploit]],Tabel3[Collaborateur],Tabel3[Sup],"?",0)</f>
        <v>Vanille</v>
      </c>
    </row>
    <row r="31" spans="1:7" x14ac:dyDescent="0.25">
      <c r="A31" t="s">
        <v>150</v>
      </c>
      <c r="B31" s="2">
        <v>45579</v>
      </c>
      <c r="C31" s="2">
        <v>45989</v>
      </c>
      <c r="D31" s="2">
        <v>45594</v>
      </c>
      <c r="E31" s="2" t="s">
        <v>1</v>
      </c>
      <c r="F31" s="2">
        <f ca="1">IF(Tableau8[[#This Row],[Date du dernier OTO]]="",TODAY(),E31)</f>
        <v>45829</v>
      </c>
      <c r="G31" s="40" t="str">
        <f>_xlfn.XLOOKUP(Tableau8[[#This Row],[Nom Prénom pour exploit]],Tabel3[Collaborateur],Tabel3[Sup],"?",0)</f>
        <v>Cafe</v>
      </c>
    </row>
    <row r="32" spans="1:7" x14ac:dyDescent="0.25">
      <c r="A32" t="s">
        <v>151</v>
      </c>
      <c r="B32" s="2">
        <v>44831</v>
      </c>
      <c r="C32" s="2">
        <v>45933</v>
      </c>
      <c r="D32" s="2">
        <v>44846</v>
      </c>
      <c r="E32" s="2">
        <v>45791.586273148103</v>
      </c>
      <c r="F32" s="2">
        <f ca="1">IF(Tableau8[[#This Row],[Date du dernier OTO]]="",TODAY(),E32)</f>
        <v>45791.586273148103</v>
      </c>
      <c r="G32" s="40" t="str">
        <f>_xlfn.XLOOKUP(Tableau8[[#This Row],[Nom Prénom pour exploit]],Tabel3[Collaborateur],Tabel3[Sup],"?",0)</f>
        <v>Chocolat</v>
      </c>
    </row>
    <row r="33" spans="1:7" x14ac:dyDescent="0.25">
      <c r="A33" t="s">
        <v>152</v>
      </c>
      <c r="B33" s="2">
        <v>44088</v>
      </c>
      <c r="C33" s="2"/>
      <c r="D33" s="2">
        <v>44103</v>
      </c>
      <c r="E33" s="2">
        <v>45812.502800925897</v>
      </c>
      <c r="F33" s="2">
        <f ca="1">IF(Tableau8[[#This Row],[Date du dernier OTO]]="",TODAY(),E33)</f>
        <v>45812.502800925897</v>
      </c>
      <c r="G33" s="40" t="str">
        <f>_xlfn.XLOOKUP(Tableau8[[#This Row],[Nom Prénom pour exploit]],Tabel3[Collaborateur],Tabel3[Sup],"?",0)</f>
        <v>Fraise</v>
      </c>
    </row>
    <row r="34" spans="1:7" x14ac:dyDescent="0.25">
      <c r="A34" t="s">
        <v>153</v>
      </c>
      <c r="B34" s="2">
        <v>45810</v>
      </c>
      <c r="C34" s="2">
        <v>45933</v>
      </c>
      <c r="D34" s="2">
        <v>45825</v>
      </c>
      <c r="E34" s="2" t="s">
        <v>1</v>
      </c>
      <c r="F34" s="2">
        <f ca="1">IF(Tableau8[[#This Row],[Date du dernier OTO]]="",TODAY(),E34)</f>
        <v>45829</v>
      </c>
      <c r="G34" s="40" t="str">
        <f>_xlfn.XLOOKUP(Tableau8[[#This Row],[Nom Prénom pour exploit]],Tabel3[Collaborateur],Tabel3[Sup],"?",0)</f>
        <v>Chocolat</v>
      </c>
    </row>
    <row r="35" spans="1:7" x14ac:dyDescent="0.25">
      <c r="A35" t="s">
        <v>154</v>
      </c>
      <c r="B35" s="2">
        <v>45798</v>
      </c>
      <c r="C35" s="2">
        <v>46052</v>
      </c>
      <c r="D35" s="2">
        <v>45813</v>
      </c>
      <c r="E35" s="2" t="s">
        <v>1</v>
      </c>
      <c r="F35" s="2">
        <f ca="1">IF(Tableau8[[#This Row],[Date du dernier OTO]]="",TODAY(),E35)</f>
        <v>45829</v>
      </c>
      <c r="G35" s="40" t="str">
        <f>_xlfn.XLOOKUP(Tableau8[[#This Row],[Nom Prénom pour exploit]],Tabel3[Collaborateur],Tabel3[Sup],"?",0)</f>
        <v>Fraise</v>
      </c>
    </row>
    <row r="36" spans="1:7" x14ac:dyDescent="0.25">
      <c r="A36" t="s">
        <v>155</v>
      </c>
      <c r="B36" s="2">
        <v>45635</v>
      </c>
      <c r="C36" s="2">
        <v>45842</v>
      </c>
      <c r="D36" s="2">
        <v>45650</v>
      </c>
      <c r="E36" s="2" t="s">
        <v>1</v>
      </c>
      <c r="F36" s="2">
        <f ca="1">IF(Tableau8[[#This Row],[Date du dernier OTO]]="",TODAY(),E36)</f>
        <v>45829</v>
      </c>
      <c r="G36" s="40" t="str">
        <f>_xlfn.XLOOKUP(Tableau8[[#This Row],[Nom Prénom pour exploit]],Tabel3[Collaborateur],Tabel3[Sup],"?",0)</f>
        <v>Chocolat</v>
      </c>
    </row>
    <row r="37" spans="1:7" x14ac:dyDescent="0.25">
      <c r="A37" t="s">
        <v>156</v>
      </c>
      <c r="B37" s="2">
        <v>45523</v>
      </c>
      <c r="C37" s="2">
        <v>46066</v>
      </c>
      <c r="D37" s="2">
        <v>45538</v>
      </c>
      <c r="E37" s="2" t="s">
        <v>1</v>
      </c>
      <c r="F37" s="2">
        <f ca="1">IF(Tableau8[[#This Row],[Date du dernier OTO]]="",TODAY(),E37)</f>
        <v>45829</v>
      </c>
      <c r="G37" s="40" t="str">
        <f>_xlfn.XLOOKUP(Tableau8[[#This Row],[Nom Prénom pour exploit]],Tabel3[Collaborateur],Tabel3[Sup],"?",0)</f>
        <v>Fraise</v>
      </c>
    </row>
    <row r="38" spans="1:7" x14ac:dyDescent="0.25">
      <c r="A38" t="s">
        <v>157</v>
      </c>
      <c r="B38" s="2">
        <v>45565</v>
      </c>
      <c r="C38" s="2">
        <v>45989</v>
      </c>
      <c r="D38" s="2">
        <v>45580</v>
      </c>
      <c r="E38" s="2" t="s">
        <v>1</v>
      </c>
      <c r="F38" s="2">
        <f ca="1">IF(Tableau8[[#This Row],[Date du dernier OTO]]="",TODAY(),E38)</f>
        <v>45829</v>
      </c>
      <c r="G38" s="40" t="str">
        <f>_xlfn.XLOOKUP(Tableau8[[#This Row],[Nom Prénom pour exploit]],Tabel3[Collaborateur],Tabel3[Sup],"?",0)</f>
        <v>Vanille</v>
      </c>
    </row>
    <row r="39" spans="1:7" x14ac:dyDescent="0.25">
      <c r="A39" t="s">
        <v>158</v>
      </c>
      <c r="B39" s="2">
        <v>41244</v>
      </c>
      <c r="C39" s="2"/>
      <c r="D39" s="2">
        <v>41259</v>
      </c>
      <c r="E39" s="2" t="s">
        <v>1</v>
      </c>
      <c r="F39" s="2">
        <f ca="1">IF(Tableau8[[#This Row],[Date du dernier OTO]]="",TODAY(),E39)</f>
        <v>45829</v>
      </c>
      <c r="G39" s="40" t="str">
        <f>_xlfn.XLOOKUP(Tableau8[[#This Row],[Nom Prénom pour exploit]],Tabel3[Collaborateur],Tabel3[Sup],"?",0)</f>
        <v>Vanille</v>
      </c>
    </row>
  </sheetData>
  <pageMargins left="0.7" right="0.7" top="0.75" bottom="0.75" header="0.3" footer="0.3"/>
  <headerFooter>
    <oddFooter>&amp;L_x000D_&amp;1#&amp;"Calibri"&amp;8&amp;K000000 LIMITED SHARING</oddFooter>
  </headerFooter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F5FE1-EBB0-4A1E-A3C6-2CC94A2C73E6}">
  <sheetPr codeName="Feuil9">
    <tabColor theme="1"/>
  </sheetPr>
  <dimension ref="B1:Y68"/>
  <sheetViews>
    <sheetView zoomScale="85" workbookViewId="0">
      <pane xSplit="1" ySplit="3" topLeftCell="B4" activePane="bottomRight" state="frozen"/>
      <selection pane="topRight" activeCell="B10" sqref="B10"/>
      <selection pane="bottomLeft" activeCell="B10" sqref="B10"/>
      <selection pane="bottomRight" activeCell="B10" sqref="B10"/>
    </sheetView>
  </sheetViews>
  <sheetFormatPr defaultColWidth="11.42578125" defaultRowHeight="14.25" x14ac:dyDescent="0.2"/>
  <cols>
    <col min="1" max="1" width="1.42578125" style="5" customWidth="1"/>
    <col min="2" max="2" width="14.5703125" style="33" customWidth="1"/>
    <col min="3" max="3" width="3.28515625" style="33" customWidth="1"/>
    <col min="4" max="4" width="6" style="5" customWidth="1"/>
    <col min="5" max="5" width="1.42578125" style="5" customWidth="1"/>
    <col min="6" max="6" width="14.42578125" style="5" customWidth="1"/>
    <col min="7" max="7" width="3.28515625" style="5" customWidth="1"/>
    <col min="8" max="8" width="6" style="5" customWidth="1"/>
    <col min="9" max="9" width="1.42578125" style="5" customWidth="1"/>
    <col min="10" max="10" width="14.42578125" style="5" customWidth="1"/>
    <col min="11" max="11" width="3.28515625" style="5" customWidth="1"/>
    <col min="12" max="12" width="6.140625" style="5" customWidth="1"/>
    <col min="13" max="13" width="1.42578125" style="5" customWidth="1"/>
    <col min="14" max="14" width="14.42578125" style="5" customWidth="1"/>
    <col min="15" max="15" width="3.28515625" style="5" customWidth="1"/>
    <col min="16" max="16" width="6.140625" style="5" customWidth="1"/>
    <col min="17" max="17" width="1.42578125" style="5" customWidth="1"/>
    <col min="18" max="18" width="14.42578125" style="5" customWidth="1"/>
    <col min="19" max="19" width="3.28515625" style="5" customWidth="1"/>
    <col min="20" max="20" width="6.140625" style="5" customWidth="1"/>
    <col min="21" max="21" width="1.42578125" style="5" customWidth="1"/>
    <col min="22" max="22" width="14.42578125" style="5" customWidth="1"/>
    <col min="23" max="23" width="3.28515625" style="5" customWidth="1"/>
    <col min="24" max="24" width="6.140625" style="5" customWidth="1"/>
    <col min="25" max="25" width="13.42578125" style="5" bestFit="1" customWidth="1"/>
    <col min="26" max="256" width="11.42578125" style="5"/>
    <col min="257" max="257" width="1.42578125" style="5" customWidth="1"/>
    <col min="258" max="258" width="14.5703125" style="5" customWidth="1"/>
    <col min="259" max="259" width="3.28515625" style="5" customWidth="1"/>
    <col min="260" max="260" width="6" style="5" customWidth="1"/>
    <col min="261" max="261" width="1.42578125" style="5" customWidth="1"/>
    <col min="262" max="262" width="14.42578125" style="5" customWidth="1"/>
    <col min="263" max="263" width="3.28515625" style="5" customWidth="1"/>
    <col min="264" max="264" width="6" style="5" customWidth="1"/>
    <col min="265" max="265" width="1.42578125" style="5" customWidth="1"/>
    <col min="266" max="266" width="14.42578125" style="5" customWidth="1"/>
    <col min="267" max="267" width="3.28515625" style="5" customWidth="1"/>
    <col min="268" max="268" width="6.140625" style="5" customWidth="1"/>
    <col min="269" max="269" width="1.42578125" style="5" customWidth="1"/>
    <col min="270" max="270" width="14.42578125" style="5" customWidth="1"/>
    <col min="271" max="271" width="3.28515625" style="5" customWidth="1"/>
    <col min="272" max="272" width="6.140625" style="5" customWidth="1"/>
    <col min="273" max="273" width="1.42578125" style="5" customWidth="1"/>
    <col min="274" max="274" width="14.42578125" style="5" customWidth="1"/>
    <col min="275" max="275" width="3.28515625" style="5" customWidth="1"/>
    <col min="276" max="276" width="6.140625" style="5" customWidth="1"/>
    <col min="277" max="277" width="1.42578125" style="5" customWidth="1"/>
    <col min="278" max="278" width="14.42578125" style="5" customWidth="1"/>
    <col min="279" max="279" width="3.28515625" style="5" customWidth="1"/>
    <col min="280" max="280" width="6.140625" style="5" customWidth="1"/>
    <col min="281" max="281" width="13.42578125" style="5" bestFit="1" customWidth="1"/>
    <col min="282" max="512" width="11.42578125" style="5"/>
    <col min="513" max="513" width="1.42578125" style="5" customWidth="1"/>
    <col min="514" max="514" width="14.5703125" style="5" customWidth="1"/>
    <col min="515" max="515" width="3.28515625" style="5" customWidth="1"/>
    <col min="516" max="516" width="6" style="5" customWidth="1"/>
    <col min="517" max="517" width="1.42578125" style="5" customWidth="1"/>
    <col min="518" max="518" width="14.42578125" style="5" customWidth="1"/>
    <col min="519" max="519" width="3.28515625" style="5" customWidth="1"/>
    <col min="520" max="520" width="6" style="5" customWidth="1"/>
    <col min="521" max="521" width="1.42578125" style="5" customWidth="1"/>
    <col min="522" max="522" width="14.42578125" style="5" customWidth="1"/>
    <col min="523" max="523" width="3.28515625" style="5" customWidth="1"/>
    <col min="524" max="524" width="6.140625" style="5" customWidth="1"/>
    <col min="525" max="525" width="1.42578125" style="5" customWidth="1"/>
    <col min="526" max="526" width="14.42578125" style="5" customWidth="1"/>
    <col min="527" max="527" width="3.28515625" style="5" customWidth="1"/>
    <col min="528" max="528" width="6.140625" style="5" customWidth="1"/>
    <col min="529" max="529" width="1.42578125" style="5" customWidth="1"/>
    <col min="530" max="530" width="14.42578125" style="5" customWidth="1"/>
    <col min="531" max="531" width="3.28515625" style="5" customWidth="1"/>
    <col min="532" max="532" width="6.140625" style="5" customWidth="1"/>
    <col min="533" max="533" width="1.42578125" style="5" customWidth="1"/>
    <col min="534" max="534" width="14.42578125" style="5" customWidth="1"/>
    <col min="535" max="535" width="3.28515625" style="5" customWidth="1"/>
    <col min="536" max="536" width="6.140625" style="5" customWidth="1"/>
    <col min="537" max="537" width="13.42578125" style="5" bestFit="1" customWidth="1"/>
    <col min="538" max="768" width="11.42578125" style="5"/>
    <col min="769" max="769" width="1.42578125" style="5" customWidth="1"/>
    <col min="770" max="770" width="14.5703125" style="5" customWidth="1"/>
    <col min="771" max="771" width="3.28515625" style="5" customWidth="1"/>
    <col min="772" max="772" width="6" style="5" customWidth="1"/>
    <col min="773" max="773" width="1.42578125" style="5" customWidth="1"/>
    <col min="774" max="774" width="14.42578125" style="5" customWidth="1"/>
    <col min="775" max="775" width="3.28515625" style="5" customWidth="1"/>
    <col min="776" max="776" width="6" style="5" customWidth="1"/>
    <col min="777" max="777" width="1.42578125" style="5" customWidth="1"/>
    <col min="778" max="778" width="14.42578125" style="5" customWidth="1"/>
    <col min="779" max="779" width="3.28515625" style="5" customWidth="1"/>
    <col min="780" max="780" width="6.140625" style="5" customWidth="1"/>
    <col min="781" max="781" width="1.42578125" style="5" customWidth="1"/>
    <col min="782" max="782" width="14.42578125" style="5" customWidth="1"/>
    <col min="783" max="783" width="3.28515625" style="5" customWidth="1"/>
    <col min="784" max="784" width="6.140625" style="5" customWidth="1"/>
    <col min="785" max="785" width="1.42578125" style="5" customWidth="1"/>
    <col min="786" max="786" width="14.42578125" style="5" customWidth="1"/>
    <col min="787" max="787" width="3.28515625" style="5" customWidth="1"/>
    <col min="788" max="788" width="6.140625" style="5" customWidth="1"/>
    <col min="789" max="789" width="1.42578125" style="5" customWidth="1"/>
    <col min="790" max="790" width="14.42578125" style="5" customWidth="1"/>
    <col min="791" max="791" width="3.28515625" style="5" customWidth="1"/>
    <col min="792" max="792" width="6.140625" style="5" customWidth="1"/>
    <col min="793" max="793" width="13.42578125" style="5" bestFit="1" customWidth="1"/>
    <col min="794" max="1024" width="11.42578125" style="5"/>
    <col min="1025" max="1025" width="1.42578125" style="5" customWidth="1"/>
    <col min="1026" max="1026" width="14.5703125" style="5" customWidth="1"/>
    <col min="1027" max="1027" width="3.28515625" style="5" customWidth="1"/>
    <col min="1028" max="1028" width="6" style="5" customWidth="1"/>
    <col min="1029" max="1029" width="1.42578125" style="5" customWidth="1"/>
    <col min="1030" max="1030" width="14.42578125" style="5" customWidth="1"/>
    <col min="1031" max="1031" width="3.28515625" style="5" customWidth="1"/>
    <col min="1032" max="1032" width="6" style="5" customWidth="1"/>
    <col min="1033" max="1033" width="1.42578125" style="5" customWidth="1"/>
    <col min="1034" max="1034" width="14.42578125" style="5" customWidth="1"/>
    <col min="1035" max="1035" width="3.28515625" style="5" customWidth="1"/>
    <col min="1036" max="1036" width="6.140625" style="5" customWidth="1"/>
    <col min="1037" max="1037" width="1.42578125" style="5" customWidth="1"/>
    <col min="1038" max="1038" width="14.42578125" style="5" customWidth="1"/>
    <col min="1039" max="1039" width="3.28515625" style="5" customWidth="1"/>
    <col min="1040" max="1040" width="6.140625" style="5" customWidth="1"/>
    <col min="1041" max="1041" width="1.42578125" style="5" customWidth="1"/>
    <col min="1042" max="1042" width="14.42578125" style="5" customWidth="1"/>
    <col min="1043" max="1043" width="3.28515625" style="5" customWidth="1"/>
    <col min="1044" max="1044" width="6.140625" style="5" customWidth="1"/>
    <col min="1045" max="1045" width="1.42578125" style="5" customWidth="1"/>
    <col min="1046" max="1046" width="14.42578125" style="5" customWidth="1"/>
    <col min="1047" max="1047" width="3.28515625" style="5" customWidth="1"/>
    <col min="1048" max="1048" width="6.140625" style="5" customWidth="1"/>
    <col min="1049" max="1049" width="13.42578125" style="5" bestFit="1" customWidth="1"/>
    <col min="1050" max="1280" width="11.42578125" style="5"/>
    <col min="1281" max="1281" width="1.42578125" style="5" customWidth="1"/>
    <col min="1282" max="1282" width="14.5703125" style="5" customWidth="1"/>
    <col min="1283" max="1283" width="3.28515625" style="5" customWidth="1"/>
    <col min="1284" max="1284" width="6" style="5" customWidth="1"/>
    <col min="1285" max="1285" width="1.42578125" style="5" customWidth="1"/>
    <col min="1286" max="1286" width="14.42578125" style="5" customWidth="1"/>
    <col min="1287" max="1287" width="3.28515625" style="5" customWidth="1"/>
    <col min="1288" max="1288" width="6" style="5" customWidth="1"/>
    <col min="1289" max="1289" width="1.42578125" style="5" customWidth="1"/>
    <col min="1290" max="1290" width="14.42578125" style="5" customWidth="1"/>
    <col min="1291" max="1291" width="3.28515625" style="5" customWidth="1"/>
    <col min="1292" max="1292" width="6.140625" style="5" customWidth="1"/>
    <col min="1293" max="1293" width="1.42578125" style="5" customWidth="1"/>
    <col min="1294" max="1294" width="14.42578125" style="5" customWidth="1"/>
    <col min="1295" max="1295" width="3.28515625" style="5" customWidth="1"/>
    <col min="1296" max="1296" width="6.140625" style="5" customWidth="1"/>
    <col min="1297" max="1297" width="1.42578125" style="5" customWidth="1"/>
    <col min="1298" max="1298" width="14.42578125" style="5" customWidth="1"/>
    <col min="1299" max="1299" width="3.28515625" style="5" customWidth="1"/>
    <col min="1300" max="1300" width="6.140625" style="5" customWidth="1"/>
    <col min="1301" max="1301" width="1.42578125" style="5" customWidth="1"/>
    <col min="1302" max="1302" width="14.42578125" style="5" customWidth="1"/>
    <col min="1303" max="1303" width="3.28515625" style="5" customWidth="1"/>
    <col min="1304" max="1304" width="6.140625" style="5" customWidth="1"/>
    <col min="1305" max="1305" width="13.42578125" style="5" bestFit="1" customWidth="1"/>
    <col min="1306" max="1536" width="11.42578125" style="5"/>
    <col min="1537" max="1537" width="1.42578125" style="5" customWidth="1"/>
    <col min="1538" max="1538" width="14.5703125" style="5" customWidth="1"/>
    <col min="1539" max="1539" width="3.28515625" style="5" customWidth="1"/>
    <col min="1540" max="1540" width="6" style="5" customWidth="1"/>
    <col min="1541" max="1541" width="1.42578125" style="5" customWidth="1"/>
    <col min="1542" max="1542" width="14.42578125" style="5" customWidth="1"/>
    <col min="1543" max="1543" width="3.28515625" style="5" customWidth="1"/>
    <col min="1544" max="1544" width="6" style="5" customWidth="1"/>
    <col min="1545" max="1545" width="1.42578125" style="5" customWidth="1"/>
    <col min="1546" max="1546" width="14.42578125" style="5" customWidth="1"/>
    <col min="1547" max="1547" width="3.28515625" style="5" customWidth="1"/>
    <col min="1548" max="1548" width="6.140625" style="5" customWidth="1"/>
    <col min="1549" max="1549" width="1.42578125" style="5" customWidth="1"/>
    <col min="1550" max="1550" width="14.42578125" style="5" customWidth="1"/>
    <col min="1551" max="1551" width="3.28515625" style="5" customWidth="1"/>
    <col min="1552" max="1552" width="6.140625" style="5" customWidth="1"/>
    <col min="1553" max="1553" width="1.42578125" style="5" customWidth="1"/>
    <col min="1554" max="1554" width="14.42578125" style="5" customWidth="1"/>
    <col min="1555" max="1555" width="3.28515625" style="5" customWidth="1"/>
    <col min="1556" max="1556" width="6.140625" style="5" customWidth="1"/>
    <col min="1557" max="1557" width="1.42578125" style="5" customWidth="1"/>
    <col min="1558" max="1558" width="14.42578125" style="5" customWidth="1"/>
    <col min="1559" max="1559" width="3.28515625" style="5" customWidth="1"/>
    <col min="1560" max="1560" width="6.140625" style="5" customWidth="1"/>
    <col min="1561" max="1561" width="13.42578125" style="5" bestFit="1" customWidth="1"/>
    <col min="1562" max="1792" width="11.42578125" style="5"/>
    <col min="1793" max="1793" width="1.42578125" style="5" customWidth="1"/>
    <col min="1794" max="1794" width="14.5703125" style="5" customWidth="1"/>
    <col min="1795" max="1795" width="3.28515625" style="5" customWidth="1"/>
    <col min="1796" max="1796" width="6" style="5" customWidth="1"/>
    <col min="1797" max="1797" width="1.42578125" style="5" customWidth="1"/>
    <col min="1798" max="1798" width="14.42578125" style="5" customWidth="1"/>
    <col min="1799" max="1799" width="3.28515625" style="5" customWidth="1"/>
    <col min="1800" max="1800" width="6" style="5" customWidth="1"/>
    <col min="1801" max="1801" width="1.42578125" style="5" customWidth="1"/>
    <col min="1802" max="1802" width="14.42578125" style="5" customWidth="1"/>
    <col min="1803" max="1803" width="3.28515625" style="5" customWidth="1"/>
    <col min="1804" max="1804" width="6.140625" style="5" customWidth="1"/>
    <col min="1805" max="1805" width="1.42578125" style="5" customWidth="1"/>
    <col min="1806" max="1806" width="14.42578125" style="5" customWidth="1"/>
    <col min="1807" max="1807" width="3.28515625" style="5" customWidth="1"/>
    <col min="1808" max="1808" width="6.140625" style="5" customWidth="1"/>
    <col min="1809" max="1809" width="1.42578125" style="5" customWidth="1"/>
    <col min="1810" max="1810" width="14.42578125" style="5" customWidth="1"/>
    <col min="1811" max="1811" width="3.28515625" style="5" customWidth="1"/>
    <col min="1812" max="1812" width="6.140625" style="5" customWidth="1"/>
    <col min="1813" max="1813" width="1.42578125" style="5" customWidth="1"/>
    <col min="1814" max="1814" width="14.42578125" style="5" customWidth="1"/>
    <col min="1815" max="1815" width="3.28515625" style="5" customWidth="1"/>
    <col min="1816" max="1816" width="6.140625" style="5" customWidth="1"/>
    <col min="1817" max="1817" width="13.42578125" style="5" bestFit="1" customWidth="1"/>
    <col min="1818" max="2048" width="11.42578125" style="5"/>
    <col min="2049" max="2049" width="1.42578125" style="5" customWidth="1"/>
    <col min="2050" max="2050" width="14.5703125" style="5" customWidth="1"/>
    <col min="2051" max="2051" width="3.28515625" style="5" customWidth="1"/>
    <col min="2052" max="2052" width="6" style="5" customWidth="1"/>
    <col min="2053" max="2053" width="1.42578125" style="5" customWidth="1"/>
    <col min="2054" max="2054" width="14.42578125" style="5" customWidth="1"/>
    <col min="2055" max="2055" width="3.28515625" style="5" customWidth="1"/>
    <col min="2056" max="2056" width="6" style="5" customWidth="1"/>
    <col min="2057" max="2057" width="1.42578125" style="5" customWidth="1"/>
    <col min="2058" max="2058" width="14.42578125" style="5" customWidth="1"/>
    <col min="2059" max="2059" width="3.28515625" style="5" customWidth="1"/>
    <col min="2060" max="2060" width="6.140625" style="5" customWidth="1"/>
    <col min="2061" max="2061" width="1.42578125" style="5" customWidth="1"/>
    <col min="2062" max="2062" width="14.42578125" style="5" customWidth="1"/>
    <col min="2063" max="2063" width="3.28515625" style="5" customWidth="1"/>
    <col min="2064" max="2064" width="6.140625" style="5" customWidth="1"/>
    <col min="2065" max="2065" width="1.42578125" style="5" customWidth="1"/>
    <col min="2066" max="2066" width="14.42578125" style="5" customWidth="1"/>
    <col min="2067" max="2067" width="3.28515625" style="5" customWidth="1"/>
    <col min="2068" max="2068" width="6.140625" style="5" customWidth="1"/>
    <col min="2069" max="2069" width="1.42578125" style="5" customWidth="1"/>
    <col min="2070" max="2070" width="14.42578125" style="5" customWidth="1"/>
    <col min="2071" max="2071" width="3.28515625" style="5" customWidth="1"/>
    <col min="2072" max="2072" width="6.140625" style="5" customWidth="1"/>
    <col min="2073" max="2073" width="13.42578125" style="5" bestFit="1" customWidth="1"/>
    <col min="2074" max="2304" width="11.42578125" style="5"/>
    <col min="2305" max="2305" width="1.42578125" style="5" customWidth="1"/>
    <col min="2306" max="2306" width="14.5703125" style="5" customWidth="1"/>
    <col min="2307" max="2307" width="3.28515625" style="5" customWidth="1"/>
    <col min="2308" max="2308" width="6" style="5" customWidth="1"/>
    <col min="2309" max="2309" width="1.42578125" style="5" customWidth="1"/>
    <col min="2310" max="2310" width="14.42578125" style="5" customWidth="1"/>
    <col min="2311" max="2311" width="3.28515625" style="5" customWidth="1"/>
    <col min="2312" max="2312" width="6" style="5" customWidth="1"/>
    <col min="2313" max="2313" width="1.42578125" style="5" customWidth="1"/>
    <col min="2314" max="2314" width="14.42578125" style="5" customWidth="1"/>
    <col min="2315" max="2315" width="3.28515625" style="5" customWidth="1"/>
    <col min="2316" max="2316" width="6.140625" style="5" customWidth="1"/>
    <col min="2317" max="2317" width="1.42578125" style="5" customWidth="1"/>
    <col min="2318" max="2318" width="14.42578125" style="5" customWidth="1"/>
    <col min="2319" max="2319" width="3.28515625" style="5" customWidth="1"/>
    <col min="2320" max="2320" width="6.140625" style="5" customWidth="1"/>
    <col min="2321" max="2321" width="1.42578125" style="5" customWidth="1"/>
    <col min="2322" max="2322" width="14.42578125" style="5" customWidth="1"/>
    <col min="2323" max="2323" width="3.28515625" style="5" customWidth="1"/>
    <col min="2324" max="2324" width="6.140625" style="5" customWidth="1"/>
    <col min="2325" max="2325" width="1.42578125" style="5" customWidth="1"/>
    <col min="2326" max="2326" width="14.42578125" style="5" customWidth="1"/>
    <col min="2327" max="2327" width="3.28515625" style="5" customWidth="1"/>
    <col min="2328" max="2328" width="6.140625" style="5" customWidth="1"/>
    <col min="2329" max="2329" width="13.42578125" style="5" bestFit="1" customWidth="1"/>
    <col min="2330" max="2560" width="11.42578125" style="5"/>
    <col min="2561" max="2561" width="1.42578125" style="5" customWidth="1"/>
    <col min="2562" max="2562" width="14.5703125" style="5" customWidth="1"/>
    <col min="2563" max="2563" width="3.28515625" style="5" customWidth="1"/>
    <col min="2564" max="2564" width="6" style="5" customWidth="1"/>
    <col min="2565" max="2565" width="1.42578125" style="5" customWidth="1"/>
    <col min="2566" max="2566" width="14.42578125" style="5" customWidth="1"/>
    <col min="2567" max="2567" width="3.28515625" style="5" customWidth="1"/>
    <col min="2568" max="2568" width="6" style="5" customWidth="1"/>
    <col min="2569" max="2569" width="1.42578125" style="5" customWidth="1"/>
    <col min="2570" max="2570" width="14.42578125" style="5" customWidth="1"/>
    <col min="2571" max="2571" width="3.28515625" style="5" customWidth="1"/>
    <col min="2572" max="2572" width="6.140625" style="5" customWidth="1"/>
    <col min="2573" max="2573" width="1.42578125" style="5" customWidth="1"/>
    <col min="2574" max="2574" width="14.42578125" style="5" customWidth="1"/>
    <col min="2575" max="2575" width="3.28515625" style="5" customWidth="1"/>
    <col min="2576" max="2576" width="6.140625" style="5" customWidth="1"/>
    <col min="2577" max="2577" width="1.42578125" style="5" customWidth="1"/>
    <col min="2578" max="2578" width="14.42578125" style="5" customWidth="1"/>
    <col min="2579" max="2579" width="3.28515625" style="5" customWidth="1"/>
    <col min="2580" max="2580" width="6.140625" style="5" customWidth="1"/>
    <col min="2581" max="2581" width="1.42578125" style="5" customWidth="1"/>
    <col min="2582" max="2582" width="14.42578125" style="5" customWidth="1"/>
    <col min="2583" max="2583" width="3.28515625" style="5" customWidth="1"/>
    <col min="2584" max="2584" width="6.140625" style="5" customWidth="1"/>
    <col min="2585" max="2585" width="13.42578125" style="5" bestFit="1" customWidth="1"/>
    <col min="2586" max="2816" width="11.42578125" style="5"/>
    <col min="2817" max="2817" width="1.42578125" style="5" customWidth="1"/>
    <col min="2818" max="2818" width="14.5703125" style="5" customWidth="1"/>
    <col min="2819" max="2819" width="3.28515625" style="5" customWidth="1"/>
    <col min="2820" max="2820" width="6" style="5" customWidth="1"/>
    <col min="2821" max="2821" width="1.42578125" style="5" customWidth="1"/>
    <col min="2822" max="2822" width="14.42578125" style="5" customWidth="1"/>
    <col min="2823" max="2823" width="3.28515625" style="5" customWidth="1"/>
    <col min="2824" max="2824" width="6" style="5" customWidth="1"/>
    <col min="2825" max="2825" width="1.42578125" style="5" customWidth="1"/>
    <col min="2826" max="2826" width="14.42578125" style="5" customWidth="1"/>
    <col min="2827" max="2827" width="3.28515625" style="5" customWidth="1"/>
    <col min="2828" max="2828" width="6.140625" style="5" customWidth="1"/>
    <col min="2829" max="2829" width="1.42578125" style="5" customWidth="1"/>
    <col min="2830" max="2830" width="14.42578125" style="5" customWidth="1"/>
    <col min="2831" max="2831" width="3.28515625" style="5" customWidth="1"/>
    <col min="2832" max="2832" width="6.140625" style="5" customWidth="1"/>
    <col min="2833" max="2833" width="1.42578125" style="5" customWidth="1"/>
    <col min="2834" max="2834" width="14.42578125" style="5" customWidth="1"/>
    <col min="2835" max="2835" width="3.28515625" style="5" customWidth="1"/>
    <col min="2836" max="2836" width="6.140625" style="5" customWidth="1"/>
    <col min="2837" max="2837" width="1.42578125" style="5" customWidth="1"/>
    <col min="2838" max="2838" width="14.42578125" style="5" customWidth="1"/>
    <col min="2839" max="2839" width="3.28515625" style="5" customWidth="1"/>
    <col min="2840" max="2840" width="6.140625" style="5" customWidth="1"/>
    <col min="2841" max="2841" width="13.42578125" style="5" bestFit="1" customWidth="1"/>
    <col min="2842" max="3072" width="11.42578125" style="5"/>
    <col min="3073" max="3073" width="1.42578125" style="5" customWidth="1"/>
    <col min="3074" max="3074" width="14.5703125" style="5" customWidth="1"/>
    <col min="3075" max="3075" width="3.28515625" style="5" customWidth="1"/>
    <col min="3076" max="3076" width="6" style="5" customWidth="1"/>
    <col min="3077" max="3077" width="1.42578125" style="5" customWidth="1"/>
    <col min="3078" max="3078" width="14.42578125" style="5" customWidth="1"/>
    <col min="3079" max="3079" width="3.28515625" style="5" customWidth="1"/>
    <col min="3080" max="3080" width="6" style="5" customWidth="1"/>
    <col min="3081" max="3081" width="1.42578125" style="5" customWidth="1"/>
    <col min="3082" max="3082" width="14.42578125" style="5" customWidth="1"/>
    <col min="3083" max="3083" width="3.28515625" style="5" customWidth="1"/>
    <col min="3084" max="3084" width="6.140625" style="5" customWidth="1"/>
    <col min="3085" max="3085" width="1.42578125" style="5" customWidth="1"/>
    <col min="3086" max="3086" width="14.42578125" style="5" customWidth="1"/>
    <col min="3087" max="3087" width="3.28515625" style="5" customWidth="1"/>
    <col min="3088" max="3088" width="6.140625" style="5" customWidth="1"/>
    <col min="3089" max="3089" width="1.42578125" style="5" customWidth="1"/>
    <col min="3090" max="3090" width="14.42578125" style="5" customWidth="1"/>
    <col min="3091" max="3091" width="3.28515625" style="5" customWidth="1"/>
    <col min="3092" max="3092" width="6.140625" style="5" customWidth="1"/>
    <col min="3093" max="3093" width="1.42578125" style="5" customWidth="1"/>
    <col min="3094" max="3094" width="14.42578125" style="5" customWidth="1"/>
    <col min="3095" max="3095" width="3.28515625" style="5" customWidth="1"/>
    <col min="3096" max="3096" width="6.140625" style="5" customWidth="1"/>
    <col min="3097" max="3097" width="13.42578125" style="5" bestFit="1" customWidth="1"/>
    <col min="3098" max="3328" width="11.42578125" style="5"/>
    <col min="3329" max="3329" width="1.42578125" style="5" customWidth="1"/>
    <col min="3330" max="3330" width="14.5703125" style="5" customWidth="1"/>
    <col min="3331" max="3331" width="3.28515625" style="5" customWidth="1"/>
    <col min="3332" max="3332" width="6" style="5" customWidth="1"/>
    <col min="3333" max="3333" width="1.42578125" style="5" customWidth="1"/>
    <col min="3334" max="3334" width="14.42578125" style="5" customWidth="1"/>
    <col min="3335" max="3335" width="3.28515625" style="5" customWidth="1"/>
    <col min="3336" max="3336" width="6" style="5" customWidth="1"/>
    <col min="3337" max="3337" width="1.42578125" style="5" customWidth="1"/>
    <col min="3338" max="3338" width="14.42578125" style="5" customWidth="1"/>
    <col min="3339" max="3339" width="3.28515625" style="5" customWidth="1"/>
    <col min="3340" max="3340" width="6.140625" style="5" customWidth="1"/>
    <col min="3341" max="3341" width="1.42578125" style="5" customWidth="1"/>
    <col min="3342" max="3342" width="14.42578125" style="5" customWidth="1"/>
    <col min="3343" max="3343" width="3.28515625" style="5" customWidth="1"/>
    <col min="3344" max="3344" width="6.140625" style="5" customWidth="1"/>
    <col min="3345" max="3345" width="1.42578125" style="5" customWidth="1"/>
    <col min="3346" max="3346" width="14.42578125" style="5" customWidth="1"/>
    <col min="3347" max="3347" width="3.28515625" style="5" customWidth="1"/>
    <col min="3348" max="3348" width="6.140625" style="5" customWidth="1"/>
    <col min="3349" max="3349" width="1.42578125" style="5" customWidth="1"/>
    <col min="3350" max="3350" width="14.42578125" style="5" customWidth="1"/>
    <col min="3351" max="3351" width="3.28515625" style="5" customWidth="1"/>
    <col min="3352" max="3352" width="6.140625" style="5" customWidth="1"/>
    <col min="3353" max="3353" width="13.42578125" style="5" bestFit="1" customWidth="1"/>
    <col min="3354" max="3584" width="11.42578125" style="5"/>
    <col min="3585" max="3585" width="1.42578125" style="5" customWidth="1"/>
    <col min="3586" max="3586" width="14.5703125" style="5" customWidth="1"/>
    <col min="3587" max="3587" width="3.28515625" style="5" customWidth="1"/>
    <col min="3588" max="3588" width="6" style="5" customWidth="1"/>
    <col min="3589" max="3589" width="1.42578125" style="5" customWidth="1"/>
    <col min="3590" max="3590" width="14.42578125" style="5" customWidth="1"/>
    <col min="3591" max="3591" width="3.28515625" style="5" customWidth="1"/>
    <col min="3592" max="3592" width="6" style="5" customWidth="1"/>
    <col min="3593" max="3593" width="1.42578125" style="5" customWidth="1"/>
    <col min="3594" max="3594" width="14.42578125" style="5" customWidth="1"/>
    <col min="3595" max="3595" width="3.28515625" style="5" customWidth="1"/>
    <col min="3596" max="3596" width="6.140625" style="5" customWidth="1"/>
    <col min="3597" max="3597" width="1.42578125" style="5" customWidth="1"/>
    <col min="3598" max="3598" width="14.42578125" style="5" customWidth="1"/>
    <col min="3599" max="3599" width="3.28515625" style="5" customWidth="1"/>
    <col min="3600" max="3600" width="6.140625" style="5" customWidth="1"/>
    <col min="3601" max="3601" width="1.42578125" style="5" customWidth="1"/>
    <col min="3602" max="3602" width="14.42578125" style="5" customWidth="1"/>
    <col min="3603" max="3603" width="3.28515625" style="5" customWidth="1"/>
    <col min="3604" max="3604" width="6.140625" style="5" customWidth="1"/>
    <col min="3605" max="3605" width="1.42578125" style="5" customWidth="1"/>
    <col min="3606" max="3606" width="14.42578125" style="5" customWidth="1"/>
    <col min="3607" max="3607" width="3.28515625" style="5" customWidth="1"/>
    <col min="3608" max="3608" width="6.140625" style="5" customWidth="1"/>
    <col min="3609" max="3609" width="13.42578125" style="5" bestFit="1" customWidth="1"/>
    <col min="3610" max="3840" width="11.42578125" style="5"/>
    <col min="3841" max="3841" width="1.42578125" style="5" customWidth="1"/>
    <col min="3842" max="3842" width="14.5703125" style="5" customWidth="1"/>
    <col min="3843" max="3843" width="3.28515625" style="5" customWidth="1"/>
    <col min="3844" max="3844" width="6" style="5" customWidth="1"/>
    <col min="3845" max="3845" width="1.42578125" style="5" customWidth="1"/>
    <col min="3846" max="3846" width="14.42578125" style="5" customWidth="1"/>
    <col min="3847" max="3847" width="3.28515625" style="5" customWidth="1"/>
    <col min="3848" max="3848" width="6" style="5" customWidth="1"/>
    <col min="3849" max="3849" width="1.42578125" style="5" customWidth="1"/>
    <col min="3850" max="3850" width="14.42578125" style="5" customWidth="1"/>
    <col min="3851" max="3851" width="3.28515625" style="5" customWidth="1"/>
    <col min="3852" max="3852" width="6.140625" style="5" customWidth="1"/>
    <col min="3853" max="3853" width="1.42578125" style="5" customWidth="1"/>
    <col min="3854" max="3854" width="14.42578125" style="5" customWidth="1"/>
    <col min="3855" max="3855" width="3.28515625" style="5" customWidth="1"/>
    <col min="3856" max="3856" width="6.140625" style="5" customWidth="1"/>
    <col min="3857" max="3857" width="1.42578125" style="5" customWidth="1"/>
    <col min="3858" max="3858" width="14.42578125" style="5" customWidth="1"/>
    <col min="3859" max="3859" width="3.28515625" style="5" customWidth="1"/>
    <col min="3860" max="3860" width="6.140625" style="5" customWidth="1"/>
    <col min="3861" max="3861" width="1.42578125" style="5" customWidth="1"/>
    <col min="3862" max="3862" width="14.42578125" style="5" customWidth="1"/>
    <col min="3863" max="3863" width="3.28515625" style="5" customWidth="1"/>
    <col min="3864" max="3864" width="6.140625" style="5" customWidth="1"/>
    <col min="3865" max="3865" width="13.42578125" style="5" bestFit="1" customWidth="1"/>
    <col min="3866" max="4096" width="11.42578125" style="5"/>
    <col min="4097" max="4097" width="1.42578125" style="5" customWidth="1"/>
    <col min="4098" max="4098" width="14.5703125" style="5" customWidth="1"/>
    <col min="4099" max="4099" width="3.28515625" style="5" customWidth="1"/>
    <col min="4100" max="4100" width="6" style="5" customWidth="1"/>
    <col min="4101" max="4101" width="1.42578125" style="5" customWidth="1"/>
    <col min="4102" max="4102" width="14.42578125" style="5" customWidth="1"/>
    <col min="4103" max="4103" width="3.28515625" style="5" customWidth="1"/>
    <col min="4104" max="4104" width="6" style="5" customWidth="1"/>
    <col min="4105" max="4105" width="1.42578125" style="5" customWidth="1"/>
    <col min="4106" max="4106" width="14.42578125" style="5" customWidth="1"/>
    <col min="4107" max="4107" width="3.28515625" style="5" customWidth="1"/>
    <col min="4108" max="4108" width="6.140625" style="5" customWidth="1"/>
    <col min="4109" max="4109" width="1.42578125" style="5" customWidth="1"/>
    <col min="4110" max="4110" width="14.42578125" style="5" customWidth="1"/>
    <col min="4111" max="4111" width="3.28515625" style="5" customWidth="1"/>
    <col min="4112" max="4112" width="6.140625" style="5" customWidth="1"/>
    <col min="4113" max="4113" width="1.42578125" style="5" customWidth="1"/>
    <col min="4114" max="4114" width="14.42578125" style="5" customWidth="1"/>
    <col min="4115" max="4115" width="3.28515625" style="5" customWidth="1"/>
    <col min="4116" max="4116" width="6.140625" style="5" customWidth="1"/>
    <col min="4117" max="4117" width="1.42578125" style="5" customWidth="1"/>
    <col min="4118" max="4118" width="14.42578125" style="5" customWidth="1"/>
    <col min="4119" max="4119" width="3.28515625" style="5" customWidth="1"/>
    <col min="4120" max="4120" width="6.140625" style="5" customWidth="1"/>
    <col min="4121" max="4121" width="13.42578125" style="5" bestFit="1" customWidth="1"/>
    <col min="4122" max="4352" width="11.42578125" style="5"/>
    <col min="4353" max="4353" width="1.42578125" style="5" customWidth="1"/>
    <col min="4354" max="4354" width="14.5703125" style="5" customWidth="1"/>
    <col min="4355" max="4355" width="3.28515625" style="5" customWidth="1"/>
    <col min="4356" max="4356" width="6" style="5" customWidth="1"/>
    <col min="4357" max="4357" width="1.42578125" style="5" customWidth="1"/>
    <col min="4358" max="4358" width="14.42578125" style="5" customWidth="1"/>
    <col min="4359" max="4359" width="3.28515625" style="5" customWidth="1"/>
    <col min="4360" max="4360" width="6" style="5" customWidth="1"/>
    <col min="4361" max="4361" width="1.42578125" style="5" customWidth="1"/>
    <col min="4362" max="4362" width="14.42578125" style="5" customWidth="1"/>
    <col min="4363" max="4363" width="3.28515625" style="5" customWidth="1"/>
    <col min="4364" max="4364" width="6.140625" style="5" customWidth="1"/>
    <col min="4365" max="4365" width="1.42578125" style="5" customWidth="1"/>
    <col min="4366" max="4366" width="14.42578125" style="5" customWidth="1"/>
    <col min="4367" max="4367" width="3.28515625" style="5" customWidth="1"/>
    <col min="4368" max="4368" width="6.140625" style="5" customWidth="1"/>
    <col min="4369" max="4369" width="1.42578125" style="5" customWidth="1"/>
    <col min="4370" max="4370" width="14.42578125" style="5" customWidth="1"/>
    <col min="4371" max="4371" width="3.28515625" style="5" customWidth="1"/>
    <col min="4372" max="4372" width="6.140625" style="5" customWidth="1"/>
    <col min="4373" max="4373" width="1.42578125" style="5" customWidth="1"/>
    <col min="4374" max="4374" width="14.42578125" style="5" customWidth="1"/>
    <col min="4375" max="4375" width="3.28515625" style="5" customWidth="1"/>
    <col min="4376" max="4376" width="6.140625" style="5" customWidth="1"/>
    <col min="4377" max="4377" width="13.42578125" style="5" bestFit="1" customWidth="1"/>
    <col min="4378" max="4608" width="11.42578125" style="5"/>
    <col min="4609" max="4609" width="1.42578125" style="5" customWidth="1"/>
    <col min="4610" max="4610" width="14.5703125" style="5" customWidth="1"/>
    <col min="4611" max="4611" width="3.28515625" style="5" customWidth="1"/>
    <col min="4612" max="4612" width="6" style="5" customWidth="1"/>
    <col min="4613" max="4613" width="1.42578125" style="5" customWidth="1"/>
    <col min="4614" max="4614" width="14.42578125" style="5" customWidth="1"/>
    <col min="4615" max="4615" width="3.28515625" style="5" customWidth="1"/>
    <col min="4616" max="4616" width="6" style="5" customWidth="1"/>
    <col min="4617" max="4617" width="1.42578125" style="5" customWidth="1"/>
    <col min="4618" max="4618" width="14.42578125" style="5" customWidth="1"/>
    <col min="4619" max="4619" width="3.28515625" style="5" customWidth="1"/>
    <col min="4620" max="4620" width="6.140625" style="5" customWidth="1"/>
    <col min="4621" max="4621" width="1.42578125" style="5" customWidth="1"/>
    <col min="4622" max="4622" width="14.42578125" style="5" customWidth="1"/>
    <col min="4623" max="4623" width="3.28515625" style="5" customWidth="1"/>
    <col min="4624" max="4624" width="6.140625" style="5" customWidth="1"/>
    <col min="4625" max="4625" width="1.42578125" style="5" customWidth="1"/>
    <col min="4626" max="4626" width="14.42578125" style="5" customWidth="1"/>
    <col min="4627" max="4627" width="3.28515625" style="5" customWidth="1"/>
    <col min="4628" max="4628" width="6.140625" style="5" customWidth="1"/>
    <col min="4629" max="4629" width="1.42578125" style="5" customWidth="1"/>
    <col min="4630" max="4630" width="14.42578125" style="5" customWidth="1"/>
    <col min="4631" max="4631" width="3.28515625" style="5" customWidth="1"/>
    <col min="4632" max="4632" width="6.140625" style="5" customWidth="1"/>
    <col min="4633" max="4633" width="13.42578125" style="5" bestFit="1" customWidth="1"/>
    <col min="4634" max="4864" width="11.42578125" style="5"/>
    <col min="4865" max="4865" width="1.42578125" style="5" customWidth="1"/>
    <col min="4866" max="4866" width="14.5703125" style="5" customWidth="1"/>
    <col min="4867" max="4867" width="3.28515625" style="5" customWidth="1"/>
    <col min="4868" max="4868" width="6" style="5" customWidth="1"/>
    <col min="4869" max="4869" width="1.42578125" style="5" customWidth="1"/>
    <col min="4870" max="4870" width="14.42578125" style="5" customWidth="1"/>
    <col min="4871" max="4871" width="3.28515625" style="5" customWidth="1"/>
    <col min="4872" max="4872" width="6" style="5" customWidth="1"/>
    <col min="4873" max="4873" width="1.42578125" style="5" customWidth="1"/>
    <col min="4874" max="4874" width="14.42578125" style="5" customWidth="1"/>
    <col min="4875" max="4875" width="3.28515625" style="5" customWidth="1"/>
    <col min="4876" max="4876" width="6.140625" style="5" customWidth="1"/>
    <col min="4877" max="4877" width="1.42578125" style="5" customWidth="1"/>
    <col min="4878" max="4878" width="14.42578125" style="5" customWidth="1"/>
    <col min="4879" max="4879" width="3.28515625" style="5" customWidth="1"/>
    <col min="4880" max="4880" width="6.140625" style="5" customWidth="1"/>
    <col min="4881" max="4881" width="1.42578125" style="5" customWidth="1"/>
    <col min="4882" max="4882" width="14.42578125" style="5" customWidth="1"/>
    <col min="4883" max="4883" width="3.28515625" style="5" customWidth="1"/>
    <col min="4884" max="4884" width="6.140625" style="5" customWidth="1"/>
    <col min="4885" max="4885" width="1.42578125" style="5" customWidth="1"/>
    <col min="4886" max="4886" width="14.42578125" style="5" customWidth="1"/>
    <col min="4887" max="4887" width="3.28515625" style="5" customWidth="1"/>
    <col min="4888" max="4888" width="6.140625" style="5" customWidth="1"/>
    <col min="4889" max="4889" width="13.42578125" style="5" bestFit="1" customWidth="1"/>
    <col min="4890" max="5120" width="11.42578125" style="5"/>
    <col min="5121" max="5121" width="1.42578125" style="5" customWidth="1"/>
    <col min="5122" max="5122" width="14.5703125" style="5" customWidth="1"/>
    <col min="5123" max="5123" width="3.28515625" style="5" customWidth="1"/>
    <col min="5124" max="5124" width="6" style="5" customWidth="1"/>
    <col min="5125" max="5125" width="1.42578125" style="5" customWidth="1"/>
    <col min="5126" max="5126" width="14.42578125" style="5" customWidth="1"/>
    <col min="5127" max="5127" width="3.28515625" style="5" customWidth="1"/>
    <col min="5128" max="5128" width="6" style="5" customWidth="1"/>
    <col min="5129" max="5129" width="1.42578125" style="5" customWidth="1"/>
    <col min="5130" max="5130" width="14.42578125" style="5" customWidth="1"/>
    <col min="5131" max="5131" width="3.28515625" style="5" customWidth="1"/>
    <col min="5132" max="5132" width="6.140625" style="5" customWidth="1"/>
    <col min="5133" max="5133" width="1.42578125" style="5" customWidth="1"/>
    <col min="5134" max="5134" width="14.42578125" style="5" customWidth="1"/>
    <col min="5135" max="5135" width="3.28515625" style="5" customWidth="1"/>
    <col min="5136" max="5136" width="6.140625" style="5" customWidth="1"/>
    <col min="5137" max="5137" width="1.42578125" style="5" customWidth="1"/>
    <col min="5138" max="5138" width="14.42578125" style="5" customWidth="1"/>
    <col min="5139" max="5139" width="3.28515625" style="5" customWidth="1"/>
    <col min="5140" max="5140" width="6.140625" style="5" customWidth="1"/>
    <col min="5141" max="5141" width="1.42578125" style="5" customWidth="1"/>
    <col min="5142" max="5142" width="14.42578125" style="5" customWidth="1"/>
    <col min="5143" max="5143" width="3.28515625" style="5" customWidth="1"/>
    <col min="5144" max="5144" width="6.140625" style="5" customWidth="1"/>
    <col min="5145" max="5145" width="13.42578125" style="5" bestFit="1" customWidth="1"/>
    <col min="5146" max="5376" width="11.42578125" style="5"/>
    <col min="5377" max="5377" width="1.42578125" style="5" customWidth="1"/>
    <col min="5378" max="5378" width="14.5703125" style="5" customWidth="1"/>
    <col min="5379" max="5379" width="3.28515625" style="5" customWidth="1"/>
    <col min="5380" max="5380" width="6" style="5" customWidth="1"/>
    <col min="5381" max="5381" width="1.42578125" style="5" customWidth="1"/>
    <col min="5382" max="5382" width="14.42578125" style="5" customWidth="1"/>
    <col min="5383" max="5383" width="3.28515625" style="5" customWidth="1"/>
    <col min="5384" max="5384" width="6" style="5" customWidth="1"/>
    <col min="5385" max="5385" width="1.42578125" style="5" customWidth="1"/>
    <col min="5386" max="5386" width="14.42578125" style="5" customWidth="1"/>
    <col min="5387" max="5387" width="3.28515625" style="5" customWidth="1"/>
    <col min="5388" max="5388" width="6.140625" style="5" customWidth="1"/>
    <col min="5389" max="5389" width="1.42578125" style="5" customWidth="1"/>
    <col min="5390" max="5390" width="14.42578125" style="5" customWidth="1"/>
    <col min="5391" max="5391" width="3.28515625" style="5" customWidth="1"/>
    <col min="5392" max="5392" width="6.140625" style="5" customWidth="1"/>
    <col min="5393" max="5393" width="1.42578125" style="5" customWidth="1"/>
    <col min="5394" max="5394" width="14.42578125" style="5" customWidth="1"/>
    <col min="5395" max="5395" width="3.28515625" style="5" customWidth="1"/>
    <col min="5396" max="5396" width="6.140625" style="5" customWidth="1"/>
    <col min="5397" max="5397" width="1.42578125" style="5" customWidth="1"/>
    <col min="5398" max="5398" width="14.42578125" style="5" customWidth="1"/>
    <col min="5399" max="5399" width="3.28515625" style="5" customWidth="1"/>
    <col min="5400" max="5400" width="6.140625" style="5" customWidth="1"/>
    <col min="5401" max="5401" width="13.42578125" style="5" bestFit="1" customWidth="1"/>
    <col min="5402" max="5632" width="11.42578125" style="5"/>
    <col min="5633" max="5633" width="1.42578125" style="5" customWidth="1"/>
    <col min="5634" max="5634" width="14.5703125" style="5" customWidth="1"/>
    <col min="5635" max="5635" width="3.28515625" style="5" customWidth="1"/>
    <col min="5636" max="5636" width="6" style="5" customWidth="1"/>
    <col min="5637" max="5637" width="1.42578125" style="5" customWidth="1"/>
    <col min="5638" max="5638" width="14.42578125" style="5" customWidth="1"/>
    <col min="5639" max="5639" width="3.28515625" style="5" customWidth="1"/>
    <col min="5640" max="5640" width="6" style="5" customWidth="1"/>
    <col min="5641" max="5641" width="1.42578125" style="5" customWidth="1"/>
    <col min="5642" max="5642" width="14.42578125" style="5" customWidth="1"/>
    <col min="5643" max="5643" width="3.28515625" style="5" customWidth="1"/>
    <col min="5644" max="5644" width="6.140625" style="5" customWidth="1"/>
    <col min="5645" max="5645" width="1.42578125" style="5" customWidth="1"/>
    <col min="5646" max="5646" width="14.42578125" style="5" customWidth="1"/>
    <col min="5647" max="5647" width="3.28515625" style="5" customWidth="1"/>
    <col min="5648" max="5648" width="6.140625" style="5" customWidth="1"/>
    <col min="5649" max="5649" width="1.42578125" style="5" customWidth="1"/>
    <col min="5650" max="5650" width="14.42578125" style="5" customWidth="1"/>
    <col min="5651" max="5651" width="3.28515625" style="5" customWidth="1"/>
    <col min="5652" max="5652" width="6.140625" style="5" customWidth="1"/>
    <col min="5653" max="5653" width="1.42578125" style="5" customWidth="1"/>
    <col min="5654" max="5654" width="14.42578125" style="5" customWidth="1"/>
    <col min="5655" max="5655" width="3.28515625" style="5" customWidth="1"/>
    <col min="5656" max="5656" width="6.140625" style="5" customWidth="1"/>
    <col min="5657" max="5657" width="13.42578125" style="5" bestFit="1" customWidth="1"/>
    <col min="5658" max="5888" width="11.42578125" style="5"/>
    <col min="5889" max="5889" width="1.42578125" style="5" customWidth="1"/>
    <col min="5890" max="5890" width="14.5703125" style="5" customWidth="1"/>
    <col min="5891" max="5891" width="3.28515625" style="5" customWidth="1"/>
    <col min="5892" max="5892" width="6" style="5" customWidth="1"/>
    <col min="5893" max="5893" width="1.42578125" style="5" customWidth="1"/>
    <col min="5894" max="5894" width="14.42578125" style="5" customWidth="1"/>
    <col min="5895" max="5895" width="3.28515625" style="5" customWidth="1"/>
    <col min="5896" max="5896" width="6" style="5" customWidth="1"/>
    <col min="5897" max="5897" width="1.42578125" style="5" customWidth="1"/>
    <col min="5898" max="5898" width="14.42578125" style="5" customWidth="1"/>
    <col min="5899" max="5899" width="3.28515625" style="5" customWidth="1"/>
    <col min="5900" max="5900" width="6.140625" style="5" customWidth="1"/>
    <col min="5901" max="5901" width="1.42578125" style="5" customWidth="1"/>
    <col min="5902" max="5902" width="14.42578125" style="5" customWidth="1"/>
    <col min="5903" max="5903" width="3.28515625" style="5" customWidth="1"/>
    <col min="5904" max="5904" width="6.140625" style="5" customWidth="1"/>
    <col min="5905" max="5905" width="1.42578125" style="5" customWidth="1"/>
    <col min="5906" max="5906" width="14.42578125" style="5" customWidth="1"/>
    <col min="5907" max="5907" width="3.28515625" style="5" customWidth="1"/>
    <col min="5908" max="5908" width="6.140625" style="5" customWidth="1"/>
    <col min="5909" max="5909" width="1.42578125" style="5" customWidth="1"/>
    <col min="5910" max="5910" width="14.42578125" style="5" customWidth="1"/>
    <col min="5911" max="5911" width="3.28515625" style="5" customWidth="1"/>
    <col min="5912" max="5912" width="6.140625" style="5" customWidth="1"/>
    <col min="5913" max="5913" width="13.42578125" style="5" bestFit="1" customWidth="1"/>
    <col min="5914" max="6144" width="11.42578125" style="5"/>
    <col min="6145" max="6145" width="1.42578125" style="5" customWidth="1"/>
    <col min="6146" max="6146" width="14.5703125" style="5" customWidth="1"/>
    <col min="6147" max="6147" width="3.28515625" style="5" customWidth="1"/>
    <col min="6148" max="6148" width="6" style="5" customWidth="1"/>
    <col min="6149" max="6149" width="1.42578125" style="5" customWidth="1"/>
    <col min="6150" max="6150" width="14.42578125" style="5" customWidth="1"/>
    <col min="6151" max="6151" width="3.28515625" style="5" customWidth="1"/>
    <col min="6152" max="6152" width="6" style="5" customWidth="1"/>
    <col min="6153" max="6153" width="1.42578125" style="5" customWidth="1"/>
    <col min="6154" max="6154" width="14.42578125" style="5" customWidth="1"/>
    <col min="6155" max="6155" width="3.28515625" style="5" customWidth="1"/>
    <col min="6156" max="6156" width="6.140625" style="5" customWidth="1"/>
    <col min="6157" max="6157" width="1.42578125" style="5" customWidth="1"/>
    <col min="6158" max="6158" width="14.42578125" style="5" customWidth="1"/>
    <col min="6159" max="6159" width="3.28515625" style="5" customWidth="1"/>
    <col min="6160" max="6160" width="6.140625" style="5" customWidth="1"/>
    <col min="6161" max="6161" width="1.42578125" style="5" customWidth="1"/>
    <col min="6162" max="6162" width="14.42578125" style="5" customWidth="1"/>
    <col min="6163" max="6163" width="3.28515625" style="5" customWidth="1"/>
    <col min="6164" max="6164" width="6.140625" style="5" customWidth="1"/>
    <col min="6165" max="6165" width="1.42578125" style="5" customWidth="1"/>
    <col min="6166" max="6166" width="14.42578125" style="5" customWidth="1"/>
    <col min="6167" max="6167" width="3.28515625" style="5" customWidth="1"/>
    <col min="6168" max="6168" width="6.140625" style="5" customWidth="1"/>
    <col min="6169" max="6169" width="13.42578125" style="5" bestFit="1" customWidth="1"/>
    <col min="6170" max="6400" width="11.42578125" style="5"/>
    <col min="6401" max="6401" width="1.42578125" style="5" customWidth="1"/>
    <col min="6402" max="6402" width="14.5703125" style="5" customWidth="1"/>
    <col min="6403" max="6403" width="3.28515625" style="5" customWidth="1"/>
    <col min="6404" max="6404" width="6" style="5" customWidth="1"/>
    <col min="6405" max="6405" width="1.42578125" style="5" customWidth="1"/>
    <col min="6406" max="6406" width="14.42578125" style="5" customWidth="1"/>
    <col min="6407" max="6407" width="3.28515625" style="5" customWidth="1"/>
    <col min="6408" max="6408" width="6" style="5" customWidth="1"/>
    <col min="6409" max="6409" width="1.42578125" style="5" customWidth="1"/>
    <col min="6410" max="6410" width="14.42578125" style="5" customWidth="1"/>
    <col min="6411" max="6411" width="3.28515625" style="5" customWidth="1"/>
    <col min="6412" max="6412" width="6.140625" style="5" customWidth="1"/>
    <col min="6413" max="6413" width="1.42578125" style="5" customWidth="1"/>
    <col min="6414" max="6414" width="14.42578125" style="5" customWidth="1"/>
    <col min="6415" max="6415" width="3.28515625" style="5" customWidth="1"/>
    <col min="6416" max="6416" width="6.140625" style="5" customWidth="1"/>
    <col min="6417" max="6417" width="1.42578125" style="5" customWidth="1"/>
    <col min="6418" max="6418" width="14.42578125" style="5" customWidth="1"/>
    <col min="6419" max="6419" width="3.28515625" style="5" customWidth="1"/>
    <col min="6420" max="6420" width="6.140625" style="5" customWidth="1"/>
    <col min="6421" max="6421" width="1.42578125" style="5" customWidth="1"/>
    <col min="6422" max="6422" width="14.42578125" style="5" customWidth="1"/>
    <col min="6423" max="6423" width="3.28515625" style="5" customWidth="1"/>
    <col min="6424" max="6424" width="6.140625" style="5" customWidth="1"/>
    <col min="6425" max="6425" width="13.42578125" style="5" bestFit="1" customWidth="1"/>
    <col min="6426" max="6656" width="11.42578125" style="5"/>
    <col min="6657" max="6657" width="1.42578125" style="5" customWidth="1"/>
    <col min="6658" max="6658" width="14.5703125" style="5" customWidth="1"/>
    <col min="6659" max="6659" width="3.28515625" style="5" customWidth="1"/>
    <col min="6660" max="6660" width="6" style="5" customWidth="1"/>
    <col min="6661" max="6661" width="1.42578125" style="5" customWidth="1"/>
    <col min="6662" max="6662" width="14.42578125" style="5" customWidth="1"/>
    <col min="6663" max="6663" width="3.28515625" style="5" customWidth="1"/>
    <col min="6664" max="6664" width="6" style="5" customWidth="1"/>
    <col min="6665" max="6665" width="1.42578125" style="5" customWidth="1"/>
    <col min="6666" max="6666" width="14.42578125" style="5" customWidth="1"/>
    <col min="6667" max="6667" width="3.28515625" style="5" customWidth="1"/>
    <col min="6668" max="6668" width="6.140625" style="5" customWidth="1"/>
    <col min="6669" max="6669" width="1.42578125" style="5" customWidth="1"/>
    <col min="6670" max="6670" width="14.42578125" style="5" customWidth="1"/>
    <col min="6671" max="6671" width="3.28515625" style="5" customWidth="1"/>
    <col min="6672" max="6672" width="6.140625" style="5" customWidth="1"/>
    <col min="6673" max="6673" width="1.42578125" style="5" customWidth="1"/>
    <col min="6674" max="6674" width="14.42578125" style="5" customWidth="1"/>
    <col min="6675" max="6675" width="3.28515625" style="5" customWidth="1"/>
    <col min="6676" max="6676" width="6.140625" style="5" customWidth="1"/>
    <col min="6677" max="6677" width="1.42578125" style="5" customWidth="1"/>
    <col min="6678" max="6678" width="14.42578125" style="5" customWidth="1"/>
    <col min="6679" max="6679" width="3.28515625" style="5" customWidth="1"/>
    <col min="6680" max="6680" width="6.140625" style="5" customWidth="1"/>
    <col min="6681" max="6681" width="13.42578125" style="5" bestFit="1" customWidth="1"/>
    <col min="6682" max="6912" width="11.42578125" style="5"/>
    <col min="6913" max="6913" width="1.42578125" style="5" customWidth="1"/>
    <col min="6914" max="6914" width="14.5703125" style="5" customWidth="1"/>
    <col min="6915" max="6915" width="3.28515625" style="5" customWidth="1"/>
    <col min="6916" max="6916" width="6" style="5" customWidth="1"/>
    <col min="6917" max="6917" width="1.42578125" style="5" customWidth="1"/>
    <col min="6918" max="6918" width="14.42578125" style="5" customWidth="1"/>
    <col min="6919" max="6919" width="3.28515625" style="5" customWidth="1"/>
    <col min="6920" max="6920" width="6" style="5" customWidth="1"/>
    <col min="6921" max="6921" width="1.42578125" style="5" customWidth="1"/>
    <col min="6922" max="6922" width="14.42578125" style="5" customWidth="1"/>
    <col min="6923" max="6923" width="3.28515625" style="5" customWidth="1"/>
    <col min="6924" max="6924" width="6.140625" style="5" customWidth="1"/>
    <col min="6925" max="6925" width="1.42578125" style="5" customWidth="1"/>
    <col min="6926" max="6926" width="14.42578125" style="5" customWidth="1"/>
    <col min="6927" max="6927" width="3.28515625" style="5" customWidth="1"/>
    <col min="6928" max="6928" width="6.140625" style="5" customWidth="1"/>
    <col min="6929" max="6929" width="1.42578125" style="5" customWidth="1"/>
    <col min="6930" max="6930" width="14.42578125" style="5" customWidth="1"/>
    <col min="6931" max="6931" width="3.28515625" style="5" customWidth="1"/>
    <col min="6932" max="6932" width="6.140625" style="5" customWidth="1"/>
    <col min="6933" max="6933" width="1.42578125" style="5" customWidth="1"/>
    <col min="6934" max="6934" width="14.42578125" style="5" customWidth="1"/>
    <col min="6935" max="6935" width="3.28515625" style="5" customWidth="1"/>
    <col min="6936" max="6936" width="6.140625" style="5" customWidth="1"/>
    <col min="6937" max="6937" width="13.42578125" style="5" bestFit="1" customWidth="1"/>
    <col min="6938" max="7168" width="11.42578125" style="5"/>
    <col min="7169" max="7169" width="1.42578125" style="5" customWidth="1"/>
    <col min="7170" max="7170" width="14.5703125" style="5" customWidth="1"/>
    <col min="7171" max="7171" width="3.28515625" style="5" customWidth="1"/>
    <col min="7172" max="7172" width="6" style="5" customWidth="1"/>
    <col min="7173" max="7173" width="1.42578125" style="5" customWidth="1"/>
    <col min="7174" max="7174" width="14.42578125" style="5" customWidth="1"/>
    <col min="7175" max="7175" width="3.28515625" style="5" customWidth="1"/>
    <col min="7176" max="7176" width="6" style="5" customWidth="1"/>
    <col min="7177" max="7177" width="1.42578125" style="5" customWidth="1"/>
    <col min="7178" max="7178" width="14.42578125" style="5" customWidth="1"/>
    <col min="7179" max="7179" width="3.28515625" style="5" customWidth="1"/>
    <col min="7180" max="7180" width="6.140625" style="5" customWidth="1"/>
    <col min="7181" max="7181" width="1.42578125" style="5" customWidth="1"/>
    <col min="7182" max="7182" width="14.42578125" style="5" customWidth="1"/>
    <col min="7183" max="7183" width="3.28515625" style="5" customWidth="1"/>
    <col min="7184" max="7184" width="6.140625" style="5" customWidth="1"/>
    <col min="7185" max="7185" width="1.42578125" style="5" customWidth="1"/>
    <col min="7186" max="7186" width="14.42578125" style="5" customWidth="1"/>
    <col min="7187" max="7187" width="3.28515625" style="5" customWidth="1"/>
    <col min="7188" max="7188" width="6.140625" style="5" customWidth="1"/>
    <col min="7189" max="7189" width="1.42578125" style="5" customWidth="1"/>
    <col min="7190" max="7190" width="14.42578125" style="5" customWidth="1"/>
    <col min="7191" max="7191" width="3.28515625" style="5" customWidth="1"/>
    <col min="7192" max="7192" width="6.140625" style="5" customWidth="1"/>
    <col min="7193" max="7193" width="13.42578125" style="5" bestFit="1" customWidth="1"/>
    <col min="7194" max="7424" width="11.42578125" style="5"/>
    <col min="7425" max="7425" width="1.42578125" style="5" customWidth="1"/>
    <col min="7426" max="7426" width="14.5703125" style="5" customWidth="1"/>
    <col min="7427" max="7427" width="3.28515625" style="5" customWidth="1"/>
    <col min="7428" max="7428" width="6" style="5" customWidth="1"/>
    <col min="7429" max="7429" width="1.42578125" style="5" customWidth="1"/>
    <col min="7430" max="7430" width="14.42578125" style="5" customWidth="1"/>
    <col min="7431" max="7431" width="3.28515625" style="5" customWidth="1"/>
    <col min="7432" max="7432" width="6" style="5" customWidth="1"/>
    <col min="7433" max="7433" width="1.42578125" style="5" customWidth="1"/>
    <col min="7434" max="7434" width="14.42578125" style="5" customWidth="1"/>
    <col min="7435" max="7435" width="3.28515625" style="5" customWidth="1"/>
    <col min="7436" max="7436" width="6.140625" style="5" customWidth="1"/>
    <col min="7437" max="7437" width="1.42578125" style="5" customWidth="1"/>
    <col min="7438" max="7438" width="14.42578125" style="5" customWidth="1"/>
    <col min="7439" max="7439" width="3.28515625" style="5" customWidth="1"/>
    <col min="7440" max="7440" width="6.140625" style="5" customWidth="1"/>
    <col min="7441" max="7441" width="1.42578125" style="5" customWidth="1"/>
    <col min="7442" max="7442" width="14.42578125" style="5" customWidth="1"/>
    <col min="7443" max="7443" width="3.28515625" style="5" customWidth="1"/>
    <col min="7444" max="7444" width="6.140625" style="5" customWidth="1"/>
    <col min="7445" max="7445" width="1.42578125" style="5" customWidth="1"/>
    <col min="7446" max="7446" width="14.42578125" style="5" customWidth="1"/>
    <col min="7447" max="7447" width="3.28515625" style="5" customWidth="1"/>
    <col min="7448" max="7448" width="6.140625" style="5" customWidth="1"/>
    <col min="7449" max="7449" width="13.42578125" style="5" bestFit="1" customWidth="1"/>
    <col min="7450" max="7680" width="11.42578125" style="5"/>
    <col min="7681" max="7681" width="1.42578125" style="5" customWidth="1"/>
    <col min="7682" max="7682" width="14.5703125" style="5" customWidth="1"/>
    <col min="7683" max="7683" width="3.28515625" style="5" customWidth="1"/>
    <col min="7684" max="7684" width="6" style="5" customWidth="1"/>
    <col min="7685" max="7685" width="1.42578125" style="5" customWidth="1"/>
    <col min="7686" max="7686" width="14.42578125" style="5" customWidth="1"/>
    <col min="7687" max="7687" width="3.28515625" style="5" customWidth="1"/>
    <col min="7688" max="7688" width="6" style="5" customWidth="1"/>
    <col min="7689" max="7689" width="1.42578125" style="5" customWidth="1"/>
    <col min="7690" max="7690" width="14.42578125" style="5" customWidth="1"/>
    <col min="7691" max="7691" width="3.28515625" style="5" customWidth="1"/>
    <col min="7692" max="7692" width="6.140625" style="5" customWidth="1"/>
    <col min="7693" max="7693" width="1.42578125" style="5" customWidth="1"/>
    <col min="7694" max="7694" width="14.42578125" style="5" customWidth="1"/>
    <col min="7695" max="7695" width="3.28515625" style="5" customWidth="1"/>
    <col min="7696" max="7696" width="6.140625" style="5" customWidth="1"/>
    <col min="7697" max="7697" width="1.42578125" style="5" customWidth="1"/>
    <col min="7698" max="7698" width="14.42578125" style="5" customWidth="1"/>
    <col min="7699" max="7699" width="3.28515625" style="5" customWidth="1"/>
    <col min="7700" max="7700" width="6.140625" style="5" customWidth="1"/>
    <col min="7701" max="7701" width="1.42578125" style="5" customWidth="1"/>
    <col min="7702" max="7702" width="14.42578125" style="5" customWidth="1"/>
    <col min="7703" max="7703" width="3.28515625" style="5" customWidth="1"/>
    <col min="7704" max="7704" width="6.140625" style="5" customWidth="1"/>
    <col min="7705" max="7705" width="13.42578125" style="5" bestFit="1" customWidth="1"/>
    <col min="7706" max="7936" width="11.42578125" style="5"/>
    <col min="7937" max="7937" width="1.42578125" style="5" customWidth="1"/>
    <col min="7938" max="7938" width="14.5703125" style="5" customWidth="1"/>
    <col min="7939" max="7939" width="3.28515625" style="5" customWidth="1"/>
    <col min="7940" max="7940" width="6" style="5" customWidth="1"/>
    <col min="7941" max="7941" width="1.42578125" style="5" customWidth="1"/>
    <col min="7942" max="7942" width="14.42578125" style="5" customWidth="1"/>
    <col min="7943" max="7943" width="3.28515625" style="5" customWidth="1"/>
    <col min="7944" max="7944" width="6" style="5" customWidth="1"/>
    <col min="7945" max="7945" width="1.42578125" style="5" customWidth="1"/>
    <col min="7946" max="7946" width="14.42578125" style="5" customWidth="1"/>
    <col min="7947" max="7947" width="3.28515625" style="5" customWidth="1"/>
    <col min="7948" max="7948" width="6.140625" style="5" customWidth="1"/>
    <col min="7949" max="7949" width="1.42578125" style="5" customWidth="1"/>
    <col min="7950" max="7950" width="14.42578125" style="5" customWidth="1"/>
    <col min="7951" max="7951" width="3.28515625" style="5" customWidth="1"/>
    <col min="7952" max="7952" width="6.140625" style="5" customWidth="1"/>
    <col min="7953" max="7953" width="1.42578125" style="5" customWidth="1"/>
    <col min="7954" max="7954" width="14.42578125" style="5" customWidth="1"/>
    <col min="7955" max="7955" width="3.28515625" style="5" customWidth="1"/>
    <col min="7956" max="7956" width="6.140625" style="5" customWidth="1"/>
    <col min="7957" max="7957" width="1.42578125" style="5" customWidth="1"/>
    <col min="7958" max="7958" width="14.42578125" style="5" customWidth="1"/>
    <col min="7959" max="7959" width="3.28515625" style="5" customWidth="1"/>
    <col min="7960" max="7960" width="6.140625" style="5" customWidth="1"/>
    <col min="7961" max="7961" width="13.42578125" style="5" bestFit="1" customWidth="1"/>
    <col min="7962" max="8192" width="11.42578125" style="5"/>
    <col min="8193" max="8193" width="1.42578125" style="5" customWidth="1"/>
    <col min="8194" max="8194" width="14.5703125" style="5" customWidth="1"/>
    <col min="8195" max="8195" width="3.28515625" style="5" customWidth="1"/>
    <col min="8196" max="8196" width="6" style="5" customWidth="1"/>
    <col min="8197" max="8197" width="1.42578125" style="5" customWidth="1"/>
    <col min="8198" max="8198" width="14.42578125" style="5" customWidth="1"/>
    <col min="8199" max="8199" width="3.28515625" style="5" customWidth="1"/>
    <col min="8200" max="8200" width="6" style="5" customWidth="1"/>
    <col min="8201" max="8201" width="1.42578125" style="5" customWidth="1"/>
    <col min="8202" max="8202" width="14.42578125" style="5" customWidth="1"/>
    <col min="8203" max="8203" width="3.28515625" style="5" customWidth="1"/>
    <col min="8204" max="8204" width="6.140625" style="5" customWidth="1"/>
    <col min="8205" max="8205" width="1.42578125" style="5" customWidth="1"/>
    <col min="8206" max="8206" width="14.42578125" style="5" customWidth="1"/>
    <col min="8207" max="8207" width="3.28515625" style="5" customWidth="1"/>
    <col min="8208" max="8208" width="6.140625" style="5" customWidth="1"/>
    <col min="8209" max="8209" width="1.42578125" style="5" customWidth="1"/>
    <col min="8210" max="8210" width="14.42578125" style="5" customWidth="1"/>
    <col min="8211" max="8211" width="3.28515625" style="5" customWidth="1"/>
    <col min="8212" max="8212" width="6.140625" style="5" customWidth="1"/>
    <col min="8213" max="8213" width="1.42578125" style="5" customWidth="1"/>
    <col min="8214" max="8214" width="14.42578125" style="5" customWidth="1"/>
    <col min="8215" max="8215" width="3.28515625" style="5" customWidth="1"/>
    <col min="8216" max="8216" width="6.140625" style="5" customWidth="1"/>
    <col min="8217" max="8217" width="13.42578125" style="5" bestFit="1" customWidth="1"/>
    <col min="8218" max="8448" width="11.42578125" style="5"/>
    <col min="8449" max="8449" width="1.42578125" style="5" customWidth="1"/>
    <col min="8450" max="8450" width="14.5703125" style="5" customWidth="1"/>
    <col min="8451" max="8451" width="3.28515625" style="5" customWidth="1"/>
    <col min="8452" max="8452" width="6" style="5" customWidth="1"/>
    <col min="8453" max="8453" width="1.42578125" style="5" customWidth="1"/>
    <col min="8454" max="8454" width="14.42578125" style="5" customWidth="1"/>
    <col min="8455" max="8455" width="3.28515625" style="5" customWidth="1"/>
    <col min="8456" max="8456" width="6" style="5" customWidth="1"/>
    <col min="8457" max="8457" width="1.42578125" style="5" customWidth="1"/>
    <col min="8458" max="8458" width="14.42578125" style="5" customWidth="1"/>
    <col min="8459" max="8459" width="3.28515625" style="5" customWidth="1"/>
    <col min="8460" max="8460" width="6.140625" style="5" customWidth="1"/>
    <col min="8461" max="8461" width="1.42578125" style="5" customWidth="1"/>
    <col min="8462" max="8462" width="14.42578125" style="5" customWidth="1"/>
    <col min="8463" max="8463" width="3.28515625" style="5" customWidth="1"/>
    <col min="8464" max="8464" width="6.140625" style="5" customWidth="1"/>
    <col min="8465" max="8465" width="1.42578125" style="5" customWidth="1"/>
    <col min="8466" max="8466" width="14.42578125" style="5" customWidth="1"/>
    <col min="8467" max="8467" width="3.28515625" style="5" customWidth="1"/>
    <col min="8468" max="8468" width="6.140625" style="5" customWidth="1"/>
    <col min="8469" max="8469" width="1.42578125" style="5" customWidth="1"/>
    <col min="8470" max="8470" width="14.42578125" style="5" customWidth="1"/>
    <col min="8471" max="8471" width="3.28515625" style="5" customWidth="1"/>
    <col min="8472" max="8472" width="6.140625" style="5" customWidth="1"/>
    <col min="8473" max="8473" width="13.42578125" style="5" bestFit="1" customWidth="1"/>
    <col min="8474" max="8704" width="11.42578125" style="5"/>
    <col min="8705" max="8705" width="1.42578125" style="5" customWidth="1"/>
    <col min="8706" max="8706" width="14.5703125" style="5" customWidth="1"/>
    <col min="8707" max="8707" width="3.28515625" style="5" customWidth="1"/>
    <col min="8708" max="8708" width="6" style="5" customWidth="1"/>
    <col min="8709" max="8709" width="1.42578125" style="5" customWidth="1"/>
    <col min="8710" max="8710" width="14.42578125" style="5" customWidth="1"/>
    <col min="8711" max="8711" width="3.28515625" style="5" customWidth="1"/>
    <col min="8712" max="8712" width="6" style="5" customWidth="1"/>
    <col min="8713" max="8713" width="1.42578125" style="5" customWidth="1"/>
    <col min="8714" max="8714" width="14.42578125" style="5" customWidth="1"/>
    <col min="8715" max="8715" width="3.28515625" style="5" customWidth="1"/>
    <col min="8716" max="8716" width="6.140625" style="5" customWidth="1"/>
    <col min="8717" max="8717" width="1.42578125" style="5" customWidth="1"/>
    <col min="8718" max="8718" width="14.42578125" style="5" customWidth="1"/>
    <col min="8719" max="8719" width="3.28515625" style="5" customWidth="1"/>
    <col min="8720" max="8720" width="6.140625" style="5" customWidth="1"/>
    <col min="8721" max="8721" width="1.42578125" style="5" customWidth="1"/>
    <col min="8722" max="8722" width="14.42578125" style="5" customWidth="1"/>
    <col min="8723" max="8723" width="3.28515625" style="5" customWidth="1"/>
    <col min="8724" max="8724" width="6.140625" style="5" customWidth="1"/>
    <col min="8725" max="8725" width="1.42578125" style="5" customWidth="1"/>
    <col min="8726" max="8726" width="14.42578125" style="5" customWidth="1"/>
    <col min="8727" max="8727" width="3.28515625" style="5" customWidth="1"/>
    <col min="8728" max="8728" width="6.140625" style="5" customWidth="1"/>
    <col min="8729" max="8729" width="13.42578125" style="5" bestFit="1" customWidth="1"/>
    <col min="8730" max="8960" width="11.42578125" style="5"/>
    <col min="8961" max="8961" width="1.42578125" style="5" customWidth="1"/>
    <col min="8962" max="8962" width="14.5703125" style="5" customWidth="1"/>
    <col min="8963" max="8963" width="3.28515625" style="5" customWidth="1"/>
    <col min="8964" max="8964" width="6" style="5" customWidth="1"/>
    <col min="8965" max="8965" width="1.42578125" style="5" customWidth="1"/>
    <col min="8966" max="8966" width="14.42578125" style="5" customWidth="1"/>
    <col min="8967" max="8967" width="3.28515625" style="5" customWidth="1"/>
    <col min="8968" max="8968" width="6" style="5" customWidth="1"/>
    <col min="8969" max="8969" width="1.42578125" style="5" customWidth="1"/>
    <col min="8970" max="8970" width="14.42578125" style="5" customWidth="1"/>
    <col min="8971" max="8971" width="3.28515625" style="5" customWidth="1"/>
    <col min="8972" max="8972" width="6.140625" style="5" customWidth="1"/>
    <col min="8973" max="8973" width="1.42578125" style="5" customWidth="1"/>
    <col min="8974" max="8974" width="14.42578125" style="5" customWidth="1"/>
    <col min="8975" max="8975" width="3.28515625" style="5" customWidth="1"/>
    <col min="8976" max="8976" width="6.140625" style="5" customWidth="1"/>
    <col min="8977" max="8977" width="1.42578125" style="5" customWidth="1"/>
    <col min="8978" max="8978" width="14.42578125" style="5" customWidth="1"/>
    <col min="8979" max="8979" width="3.28515625" style="5" customWidth="1"/>
    <col min="8980" max="8980" width="6.140625" style="5" customWidth="1"/>
    <col min="8981" max="8981" width="1.42578125" style="5" customWidth="1"/>
    <col min="8982" max="8982" width="14.42578125" style="5" customWidth="1"/>
    <col min="8983" max="8983" width="3.28515625" style="5" customWidth="1"/>
    <col min="8984" max="8984" width="6.140625" style="5" customWidth="1"/>
    <col min="8985" max="8985" width="13.42578125" style="5" bestFit="1" customWidth="1"/>
    <col min="8986" max="9216" width="11.42578125" style="5"/>
    <col min="9217" max="9217" width="1.42578125" style="5" customWidth="1"/>
    <col min="9218" max="9218" width="14.5703125" style="5" customWidth="1"/>
    <col min="9219" max="9219" width="3.28515625" style="5" customWidth="1"/>
    <col min="9220" max="9220" width="6" style="5" customWidth="1"/>
    <col min="9221" max="9221" width="1.42578125" style="5" customWidth="1"/>
    <col min="9222" max="9222" width="14.42578125" style="5" customWidth="1"/>
    <col min="9223" max="9223" width="3.28515625" style="5" customWidth="1"/>
    <col min="9224" max="9224" width="6" style="5" customWidth="1"/>
    <col min="9225" max="9225" width="1.42578125" style="5" customWidth="1"/>
    <col min="9226" max="9226" width="14.42578125" style="5" customWidth="1"/>
    <col min="9227" max="9227" width="3.28515625" style="5" customWidth="1"/>
    <col min="9228" max="9228" width="6.140625" style="5" customWidth="1"/>
    <col min="9229" max="9229" width="1.42578125" style="5" customWidth="1"/>
    <col min="9230" max="9230" width="14.42578125" style="5" customWidth="1"/>
    <col min="9231" max="9231" width="3.28515625" style="5" customWidth="1"/>
    <col min="9232" max="9232" width="6.140625" style="5" customWidth="1"/>
    <col min="9233" max="9233" width="1.42578125" style="5" customWidth="1"/>
    <col min="9234" max="9234" width="14.42578125" style="5" customWidth="1"/>
    <col min="9235" max="9235" width="3.28515625" style="5" customWidth="1"/>
    <col min="9236" max="9236" width="6.140625" style="5" customWidth="1"/>
    <col min="9237" max="9237" width="1.42578125" style="5" customWidth="1"/>
    <col min="9238" max="9238" width="14.42578125" style="5" customWidth="1"/>
    <col min="9239" max="9239" width="3.28515625" style="5" customWidth="1"/>
    <col min="9240" max="9240" width="6.140625" style="5" customWidth="1"/>
    <col min="9241" max="9241" width="13.42578125" style="5" bestFit="1" customWidth="1"/>
    <col min="9242" max="9472" width="11.42578125" style="5"/>
    <col min="9473" max="9473" width="1.42578125" style="5" customWidth="1"/>
    <col min="9474" max="9474" width="14.5703125" style="5" customWidth="1"/>
    <col min="9475" max="9475" width="3.28515625" style="5" customWidth="1"/>
    <col min="9476" max="9476" width="6" style="5" customWidth="1"/>
    <col min="9477" max="9477" width="1.42578125" style="5" customWidth="1"/>
    <col min="9478" max="9478" width="14.42578125" style="5" customWidth="1"/>
    <col min="9479" max="9479" width="3.28515625" style="5" customWidth="1"/>
    <col min="9480" max="9480" width="6" style="5" customWidth="1"/>
    <col min="9481" max="9481" width="1.42578125" style="5" customWidth="1"/>
    <col min="9482" max="9482" width="14.42578125" style="5" customWidth="1"/>
    <col min="9483" max="9483" width="3.28515625" style="5" customWidth="1"/>
    <col min="9484" max="9484" width="6.140625" style="5" customWidth="1"/>
    <col min="9485" max="9485" width="1.42578125" style="5" customWidth="1"/>
    <col min="9486" max="9486" width="14.42578125" style="5" customWidth="1"/>
    <col min="9487" max="9487" width="3.28515625" style="5" customWidth="1"/>
    <col min="9488" max="9488" width="6.140625" style="5" customWidth="1"/>
    <col min="9489" max="9489" width="1.42578125" style="5" customWidth="1"/>
    <col min="9490" max="9490" width="14.42578125" style="5" customWidth="1"/>
    <col min="9491" max="9491" width="3.28515625" style="5" customWidth="1"/>
    <col min="9492" max="9492" width="6.140625" style="5" customWidth="1"/>
    <col min="9493" max="9493" width="1.42578125" style="5" customWidth="1"/>
    <col min="9494" max="9494" width="14.42578125" style="5" customWidth="1"/>
    <col min="9495" max="9495" width="3.28515625" style="5" customWidth="1"/>
    <col min="9496" max="9496" width="6.140625" style="5" customWidth="1"/>
    <col min="9497" max="9497" width="13.42578125" style="5" bestFit="1" customWidth="1"/>
    <col min="9498" max="9728" width="11.42578125" style="5"/>
    <col min="9729" max="9729" width="1.42578125" style="5" customWidth="1"/>
    <col min="9730" max="9730" width="14.5703125" style="5" customWidth="1"/>
    <col min="9731" max="9731" width="3.28515625" style="5" customWidth="1"/>
    <col min="9732" max="9732" width="6" style="5" customWidth="1"/>
    <col min="9733" max="9733" width="1.42578125" style="5" customWidth="1"/>
    <col min="9734" max="9734" width="14.42578125" style="5" customWidth="1"/>
    <col min="9735" max="9735" width="3.28515625" style="5" customWidth="1"/>
    <col min="9736" max="9736" width="6" style="5" customWidth="1"/>
    <col min="9737" max="9737" width="1.42578125" style="5" customWidth="1"/>
    <col min="9738" max="9738" width="14.42578125" style="5" customWidth="1"/>
    <col min="9739" max="9739" width="3.28515625" style="5" customWidth="1"/>
    <col min="9740" max="9740" width="6.140625" style="5" customWidth="1"/>
    <col min="9741" max="9741" width="1.42578125" style="5" customWidth="1"/>
    <col min="9742" max="9742" width="14.42578125" style="5" customWidth="1"/>
    <col min="9743" max="9743" width="3.28515625" style="5" customWidth="1"/>
    <col min="9744" max="9744" width="6.140625" style="5" customWidth="1"/>
    <col min="9745" max="9745" width="1.42578125" style="5" customWidth="1"/>
    <col min="9746" max="9746" width="14.42578125" style="5" customWidth="1"/>
    <col min="9747" max="9747" width="3.28515625" style="5" customWidth="1"/>
    <col min="9748" max="9748" width="6.140625" style="5" customWidth="1"/>
    <col min="9749" max="9749" width="1.42578125" style="5" customWidth="1"/>
    <col min="9750" max="9750" width="14.42578125" style="5" customWidth="1"/>
    <col min="9751" max="9751" width="3.28515625" style="5" customWidth="1"/>
    <col min="9752" max="9752" width="6.140625" style="5" customWidth="1"/>
    <col min="9753" max="9753" width="13.42578125" style="5" bestFit="1" customWidth="1"/>
    <col min="9754" max="9984" width="11.42578125" style="5"/>
    <col min="9985" max="9985" width="1.42578125" style="5" customWidth="1"/>
    <col min="9986" max="9986" width="14.5703125" style="5" customWidth="1"/>
    <col min="9987" max="9987" width="3.28515625" style="5" customWidth="1"/>
    <col min="9988" max="9988" width="6" style="5" customWidth="1"/>
    <col min="9989" max="9989" width="1.42578125" style="5" customWidth="1"/>
    <col min="9990" max="9990" width="14.42578125" style="5" customWidth="1"/>
    <col min="9991" max="9991" width="3.28515625" style="5" customWidth="1"/>
    <col min="9992" max="9992" width="6" style="5" customWidth="1"/>
    <col min="9993" max="9993" width="1.42578125" style="5" customWidth="1"/>
    <col min="9994" max="9994" width="14.42578125" style="5" customWidth="1"/>
    <col min="9995" max="9995" width="3.28515625" style="5" customWidth="1"/>
    <col min="9996" max="9996" width="6.140625" style="5" customWidth="1"/>
    <col min="9997" max="9997" width="1.42578125" style="5" customWidth="1"/>
    <col min="9998" max="9998" width="14.42578125" style="5" customWidth="1"/>
    <col min="9999" max="9999" width="3.28515625" style="5" customWidth="1"/>
    <col min="10000" max="10000" width="6.140625" style="5" customWidth="1"/>
    <col min="10001" max="10001" width="1.42578125" style="5" customWidth="1"/>
    <col min="10002" max="10002" width="14.42578125" style="5" customWidth="1"/>
    <col min="10003" max="10003" width="3.28515625" style="5" customWidth="1"/>
    <col min="10004" max="10004" width="6.140625" style="5" customWidth="1"/>
    <col min="10005" max="10005" width="1.42578125" style="5" customWidth="1"/>
    <col min="10006" max="10006" width="14.42578125" style="5" customWidth="1"/>
    <col min="10007" max="10007" width="3.28515625" style="5" customWidth="1"/>
    <col min="10008" max="10008" width="6.140625" style="5" customWidth="1"/>
    <col min="10009" max="10009" width="13.42578125" style="5" bestFit="1" customWidth="1"/>
    <col min="10010" max="10240" width="11.42578125" style="5"/>
    <col min="10241" max="10241" width="1.42578125" style="5" customWidth="1"/>
    <col min="10242" max="10242" width="14.5703125" style="5" customWidth="1"/>
    <col min="10243" max="10243" width="3.28515625" style="5" customWidth="1"/>
    <col min="10244" max="10244" width="6" style="5" customWidth="1"/>
    <col min="10245" max="10245" width="1.42578125" style="5" customWidth="1"/>
    <col min="10246" max="10246" width="14.42578125" style="5" customWidth="1"/>
    <col min="10247" max="10247" width="3.28515625" style="5" customWidth="1"/>
    <col min="10248" max="10248" width="6" style="5" customWidth="1"/>
    <col min="10249" max="10249" width="1.42578125" style="5" customWidth="1"/>
    <col min="10250" max="10250" width="14.42578125" style="5" customWidth="1"/>
    <col min="10251" max="10251" width="3.28515625" style="5" customWidth="1"/>
    <col min="10252" max="10252" width="6.140625" style="5" customWidth="1"/>
    <col min="10253" max="10253" width="1.42578125" style="5" customWidth="1"/>
    <col min="10254" max="10254" width="14.42578125" style="5" customWidth="1"/>
    <col min="10255" max="10255" width="3.28515625" style="5" customWidth="1"/>
    <col min="10256" max="10256" width="6.140625" style="5" customWidth="1"/>
    <col min="10257" max="10257" width="1.42578125" style="5" customWidth="1"/>
    <col min="10258" max="10258" width="14.42578125" style="5" customWidth="1"/>
    <col min="10259" max="10259" width="3.28515625" style="5" customWidth="1"/>
    <col min="10260" max="10260" width="6.140625" style="5" customWidth="1"/>
    <col min="10261" max="10261" width="1.42578125" style="5" customWidth="1"/>
    <col min="10262" max="10262" width="14.42578125" style="5" customWidth="1"/>
    <col min="10263" max="10263" width="3.28515625" style="5" customWidth="1"/>
    <col min="10264" max="10264" width="6.140625" style="5" customWidth="1"/>
    <col min="10265" max="10265" width="13.42578125" style="5" bestFit="1" customWidth="1"/>
    <col min="10266" max="10496" width="11.42578125" style="5"/>
    <col min="10497" max="10497" width="1.42578125" style="5" customWidth="1"/>
    <col min="10498" max="10498" width="14.5703125" style="5" customWidth="1"/>
    <col min="10499" max="10499" width="3.28515625" style="5" customWidth="1"/>
    <col min="10500" max="10500" width="6" style="5" customWidth="1"/>
    <col min="10501" max="10501" width="1.42578125" style="5" customWidth="1"/>
    <col min="10502" max="10502" width="14.42578125" style="5" customWidth="1"/>
    <col min="10503" max="10503" width="3.28515625" style="5" customWidth="1"/>
    <col min="10504" max="10504" width="6" style="5" customWidth="1"/>
    <col min="10505" max="10505" width="1.42578125" style="5" customWidth="1"/>
    <col min="10506" max="10506" width="14.42578125" style="5" customWidth="1"/>
    <col min="10507" max="10507" width="3.28515625" style="5" customWidth="1"/>
    <col min="10508" max="10508" width="6.140625" style="5" customWidth="1"/>
    <col min="10509" max="10509" width="1.42578125" style="5" customWidth="1"/>
    <col min="10510" max="10510" width="14.42578125" style="5" customWidth="1"/>
    <col min="10511" max="10511" width="3.28515625" style="5" customWidth="1"/>
    <col min="10512" max="10512" width="6.140625" style="5" customWidth="1"/>
    <col min="10513" max="10513" width="1.42578125" style="5" customWidth="1"/>
    <col min="10514" max="10514" width="14.42578125" style="5" customWidth="1"/>
    <col min="10515" max="10515" width="3.28515625" style="5" customWidth="1"/>
    <col min="10516" max="10516" width="6.140625" style="5" customWidth="1"/>
    <col min="10517" max="10517" width="1.42578125" style="5" customWidth="1"/>
    <col min="10518" max="10518" width="14.42578125" style="5" customWidth="1"/>
    <col min="10519" max="10519" width="3.28515625" style="5" customWidth="1"/>
    <col min="10520" max="10520" width="6.140625" style="5" customWidth="1"/>
    <col min="10521" max="10521" width="13.42578125" style="5" bestFit="1" customWidth="1"/>
    <col min="10522" max="10752" width="11.42578125" style="5"/>
    <col min="10753" max="10753" width="1.42578125" style="5" customWidth="1"/>
    <col min="10754" max="10754" width="14.5703125" style="5" customWidth="1"/>
    <col min="10755" max="10755" width="3.28515625" style="5" customWidth="1"/>
    <col min="10756" max="10756" width="6" style="5" customWidth="1"/>
    <col min="10757" max="10757" width="1.42578125" style="5" customWidth="1"/>
    <col min="10758" max="10758" width="14.42578125" style="5" customWidth="1"/>
    <col min="10759" max="10759" width="3.28515625" style="5" customWidth="1"/>
    <col min="10760" max="10760" width="6" style="5" customWidth="1"/>
    <col min="10761" max="10761" width="1.42578125" style="5" customWidth="1"/>
    <col min="10762" max="10762" width="14.42578125" style="5" customWidth="1"/>
    <col min="10763" max="10763" width="3.28515625" style="5" customWidth="1"/>
    <col min="10764" max="10764" width="6.140625" style="5" customWidth="1"/>
    <col min="10765" max="10765" width="1.42578125" style="5" customWidth="1"/>
    <col min="10766" max="10766" width="14.42578125" style="5" customWidth="1"/>
    <col min="10767" max="10767" width="3.28515625" style="5" customWidth="1"/>
    <col min="10768" max="10768" width="6.140625" style="5" customWidth="1"/>
    <col min="10769" max="10769" width="1.42578125" style="5" customWidth="1"/>
    <col min="10770" max="10770" width="14.42578125" style="5" customWidth="1"/>
    <col min="10771" max="10771" width="3.28515625" style="5" customWidth="1"/>
    <col min="10772" max="10772" width="6.140625" style="5" customWidth="1"/>
    <col min="10773" max="10773" width="1.42578125" style="5" customWidth="1"/>
    <col min="10774" max="10774" width="14.42578125" style="5" customWidth="1"/>
    <col min="10775" max="10775" width="3.28515625" style="5" customWidth="1"/>
    <col min="10776" max="10776" width="6.140625" style="5" customWidth="1"/>
    <col min="10777" max="10777" width="13.42578125" style="5" bestFit="1" customWidth="1"/>
    <col min="10778" max="11008" width="11.42578125" style="5"/>
    <col min="11009" max="11009" width="1.42578125" style="5" customWidth="1"/>
    <col min="11010" max="11010" width="14.5703125" style="5" customWidth="1"/>
    <col min="11011" max="11011" width="3.28515625" style="5" customWidth="1"/>
    <col min="11012" max="11012" width="6" style="5" customWidth="1"/>
    <col min="11013" max="11013" width="1.42578125" style="5" customWidth="1"/>
    <col min="11014" max="11014" width="14.42578125" style="5" customWidth="1"/>
    <col min="11015" max="11015" width="3.28515625" style="5" customWidth="1"/>
    <col min="11016" max="11016" width="6" style="5" customWidth="1"/>
    <col min="11017" max="11017" width="1.42578125" style="5" customWidth="1"/>
    <col min="11018" max="11018" width="14.42578125" style="5" customWidth="1"/>
    <col min="11019" max="11019" width="3.28515625" style="5" customWidth="1"/>
    <col min="11020" max="11020" width="6.140625" style="5" customWidth="1"/>
    <col min="11021" max="11021" width="1.42578125" style="5" customWidth="1"/>
    <col min="11022" max="11022" width="14.42578125" style="5" customWidth="1"/>
    <col min="11023" max="11023" width="3.28515625" style="5" customWidth="1"/>
    <col min="11024" max="11024" width="6.140625" style="5" customWidth="1"/>
    <col min="11025" max="11025" width="1.42578125" style="5" customWidth="1"/>
    <col min="11026" max="11026" width="14.42578125" style="5" customWidth="1"/>
    <col min="11027" max="11027" width="3.28515625" style="5" customWidth="1"/>
    <col min="11028" max="11028" width="6.140625" style="5" customWidth="1"/>
    <col min="11029" max="11029" width="1.42578125" style="5" customWidth="1"/>
    <col min="11030" max="11030" width="14.42578125" style="5" customWidth="1"/>
    <col min="11031" max="11031" width="3.28515625" style="5" customWidth="1"/>
    <col min="11032" max="11032" width="6.140625" style="5" customWidth="1"/>
    <col min="11033" max="11033" width="13.42578125" style="5" bestFit="1" customWidth="1"/>
    <col min="11034" max="11264" width="11.42578125" style="5"/>
    <col min="11265" max="11265" width="1.42578125" style="5" customWidth="1"/>
    <col min="11266" max="11266" width="14.5703125" style="5" customWidth="1"/>
    <col min="11267" max="11267" width="3.28515625" style="5" customWidth="1"/>
    <col min="11268" max="11268" width="6" style="5" customWidth="1"/>
    <col min="11269" max="11269" width="1.42578125" style="5" customWidth="1"/>
    <col min="11270" max="11270" width="14.42578125" style="5" customWidth="1"/>
    <col min="11271" max="11271" width="3.28515625" style="5" customWidth="1"/>
    <col min="11272" max="11272" width="6" style="5" customWidth="1"/>
    <col min="11273" max="11273" width="1.42578125" style="5" customWidth="1"/>
    <col min="11274" max="11274" width="14.42578125" style="5" customWidth="1"/>
    <col min="11275" max="11275" width="3.28515625" style="5" customWidth="1"/>
    <col min="11276" max="11276" width="6.140625" style="5" customWidth="1"/>
    <col min="11277" max="11277" width="1.42578125" style="5" customWidth="1"/>
    <col min="11278" max="11278" width="14.42578125" style="5" customWidth="1"/>
    <col min="11279" max="11279" width="3.28515625" style="5" customWidth="1"/>
    <col min="11280" max="11280" width="6.140625" style="5" customWidth="1"/>
    <col min="11281" max="11281" width="1.42578125" style="5" customWidth="1"/>
    <col min="11282" max="11282" width="14.42578125" style="5" customWidth="1"/>
    <col min="11283" max="11283" width="3.28515625" style="5" customWidth="1"/>
    <col min="11284" max="11284" width="6.140625" style="5" customWidth="1"/>
    <col min="11285" max="11285" width="1.42578125" style="5" customWidth="1"/>
    <col min="11286" max="11286" width="14.42578125" style="5" customWidth="1"/>
    <col min="11287" max="11287" width="3.28515625" style="5" customWidth="1"/>
    <col min="11288" max="11288" width="6.140625" style="5" customWidth="1"/>
    <col min="11289" max="11289" width="13.42578125" style="5" bestFit="1" customWidth="1"/>
    <col min="11290" max="11520" width="11.42578125" style="5"/>
    <col min="11521" max="11521" width="1.42578125" style="5" customWidth="1"/>
    <col min="11522" max="11522" width="14.5703125" style="5" customWidth="1"/>
    <col min="11523" max="11523" width="3.28515625" style="5" customWidth="1"/>
    <col min="11524" max="11524" width="6" style="5" customWidth="1"/>
    <col min="11525" max="11525" width="1.42578125" style="5" customWidth="1"/>
    <col min="11526" max="11526" width="14.42578125" style="5" customWidth="1"/>
    <col min="11527" max="11527" width="3.28515625" style="5" customWidth="1"/>
    <col min="11528" max="11528" width="6" style="5" customWidth="1"/>
    <col min="11529" max="11529" width="1.42578125" style="5" customWidth="1"/>
    <col min="11530" max="11530" width="14.42578125" style="5" customWidth="1"/>
    <col min="11531" max="11531" width="3.28515625" style="5" customWidth="1"/>
    <col min="11532" max="11532" width="6.140625" style="5" customWidth="1"/>
    <col min="11533" max="11533" width="1.42578125" style="5" customWidth="1"/>
    <col min="11534" max="11534" width="14.42578125" style="5" customWidth="1"/>
    <col min="11535" max="11535" width="3.28515625" style="5" customWidth="1"/>
    <col min="11536" max="11536" width="6.140625" style="5" customWidth="1"/>
    <col min="11537" max="11537" width="1.42578125" style="5" customWidth="1"/>
    <col min="11538" max="11538" width="14.42578125" style="5" customWidth="1"/>
    <col min="11539" max="11539" width="3.28515625" style="5" customWidth="1"/>
    <col min="11540" max="11540" width="6.140625" style="5" customWidth="1"/>
    <col min="11541" max="11541" width="1.42578125" style="5" customWidth="1"/>
    <col min="11542" max="11542" width="14.42578125" style="5" customWidth="1"/>
    <col min="11543" max="11543" width="3.28515625" style="5" customWidth="1"/>
    <col min="11544" max="11544" width="6.140625" style="5" customWidth="1"/>
    <col min="11545" max="11545" width="13.42578125" style="5" bestFit="1" customWidth="1"/>
    <col min="11546" max="11776" width="11.42578125" style="5"/>
    <col min="11777" max="11777" width="1.42578125" style="5" customWidth="1"/>
    <col min="11778" max="11778" width="14.5703125" style="5" customWidth="1"/>
    <col min="11779" max="11779" width="3.28515625" style="5" customWidth="1"/>
    <col min="11780" max="11780" width="6" style="5" customWidth="1"/>
    <col min="11781" max="11781" width="1.42578125" style="5" customWidth="1"/>
    <col min="11782" max="11782" width="14.42578125" style="5" customWidth="1"/>
    <col min="11783" max="11783" width="3.28515625" style="5" customWidth="1"/>
    <col min="11784" max="11784" width="6" style="5" customWidth="1"/>
    <col min="11785" max="11785" width="1.42578125" style="5" customWidth="1"/>
    <col min="11786" max="11786" width="14.42578125" style="5" customWidth="1"/>
    <col min="11787" max="11787" width="3.28515625" style="5" customWidth="1"/>
    <col min="11788" max="11788" width="6.140625" style="5" customWidth="1"/>
    <col min="11789" max="11789" width="1.42578125" style="5" customWidth="1"/>
    <col min="11790" max="11790" width="14.42578125" style="5" customWidth="1"/>
    <col min="11791" max="11791" width="3.28515625" style="5" customWidth="1"/>
    <col min="11792" max="11792" width="6.140625" style="5" customWidth="1"/>
    <col min="11793" max="11793" width="1.42578125" style="5" customWidth="1"/>
    <col min="11794" max="11794" width="14.42578125" style="5" customWidth="1"/>
    <col min="11795" max="11795" width="3.28515625" style="5" customWidth="1"/>
    <col min="11796" max="11796" width="6.140625" style="5" customWidth="1"/>
    <col min="11797" max="11797" width="1.42578125" style="5" customWidth="1"/>
    <col min="11798" max="11798" width="14.42578125" style="5" customWidth="1"/>
    <col min="11799" max="11799" width="3.28515625" style="5" customWidth="1"/>
    <col min="11800" max="11800" width="6.140625" style="5" customWidth="1"/>
    <col min="11801" max="11801" width="13.42578125" style="5" bestFit="1" customWidth="1"/>
    <col min="11802" max="12032" width="11.42578125" style="5"/>
    <col min="12033" max="12033" width="1.42578125" style="5" customWidth="1"/>
    <col min="12034" max="12034" width="14.5703125" style="5" customWidth="1"/>
    <col min="12035" max="12035" width="3.28515625" style="5" customWidth="1"/>
    <col min="12036" max="12036" width="6" style="5" customWidth="1"/>
    <col min="12037" max="12037" width="1.42578125" style="5" customWidth="1"/>
    <col min="12038" max="12038" width="14.42578125" style="5" customWidth="1"/>
    <col min="12039" max="12039" width="3.28515625" style="5" customWidth="1"/>
    <col min="12040" max="12040" width="6" style="5" customWidth="1"/>
    <col min="12041" max="12041" width="1.42578125" style="5" customWidth="1"/>
    <col min="12042" max="12042" width="14.42578125" style="5" customWidth="1"/>
    <col min="12043" max="12043" width="3.28515625" style="5" customWidth="1"/>
    <col min="12044" max="12044" width="6.140625" style="5" customWidth="1"/>
    <col min="12045" max="12045" width="1.42578125" style="5" customWidth="1"/>
    <col min="12046" max="12046" width="14.42578125" style="5" customWidth="1"/>
    <col min="12047" max="12047" width="3.28515625" style="5" customWidth="1"/>
    <col min="12048" max="12048" width="6.140625" style="5" customWidth="1"/>
    <col min="12049" max="12049" width="1.42578125" style="5" customWidth="1"/>
    <col min="12050" max="12050" width="14.42578125" style="5" customWidth="1"/>
    <col min="12051" max="12051" width="3.28515625" style="5" customWidth="1"/>
    <col min="12052" max="12052" width="6.140625" style="5" customWidth="1"/>
    <col min="12053" max="12053" width="1.42578125" style="5" customWidth="1"/>
    <col min="12054" max="12054" width="14.42578125" style="5" customWidth="1"/>
    <col min="12055" max="12055" width="3.28515625" style="5" customWidth="1"/>
    <col min="12056" max="12056" width="6.140625" style="5" customWidth="1"/>
    <col min="12057" max="12057" width="13.42578125" style="5" bestFit="1" customWidth="1"/>
    <col min="12058" max="12288" width="11.42578125" style="5"/>
    <col min="12289" max="12289" width="1.42578125" style="5" customWidth="1"/>
    <col min="12290" max="12290" width="14.5703125" style="5" customWidth="1"/>
    <col min="12291" max="12291" width="3.28515625" style="5" customWidth="1"/>
    <col min="12292" max="12292" width="6" style="5" customWidth="1"/>
    <col min="12293" max="12293" width="1.42578125" style="5" customWidth="1"/>
    <col min="12294" max="12294" width="14.42578125" style="5" customWidth="1"/>
    <col min="12295" max="12295" width="3.28515625" style="5" customWidth="1"/>
    <col min="12296" max="12296" width="6" style="5" customWidth="1"/>
    <col min="12297" max="12297" width="1.42578125" style="5" customWidth="1"/>
    <col min="12298" max="12298" width="14.42578125" style="5" customWidth="1"/>
    <col min="12299" max="12299" width="3.28515625" style="5" customWidth="1"/>
    <col min="12300" max="12300" width="6.140625" style="5" customWidth="1"/>
    <col min="12301" max="12301" width="1.42578125" style="5" customWidth="1"/>
    <col min="12302" max="12302" width="14.42578125" style="5" customWidth="1"/>
    <col min="12303" max="12303" width="3.28515625" style="5" customWidth="1"/>
    <col min="12304" max="12304" width="6.140625" style="5" customWidth="1"/>
    <col min="12305" max="12305" width="1.42578125" style="5" customWidth="1"/>
    <col min="12306" max="12306" width="14.42578125" style="5" customWidth="1"/>
    <col min="12307" max="12307" width="3.28515625" style="5" customWidth="1"/>
    <col min="12308" max="12308" width="6.140625" style="5" customWidth="1"/>
    <col min="12309" max="12309" width="1.42578125" style="5" customWidth="1"/>
    <col min="12310" max="12310" width="14.42578125" style="5" customWidth="1"/>
    <col min="12311" max="12311" width="3.28515625" style="5" customWidth="1"/>
    <col min="12312" max="12312" width="6.140625" style="5" customWidth="1"/>
    <col min="12313" max="12313" width="13.42578125" style="5" bestFit="1" customWidth="1"/>
    <col min="12314" max="12544" width="11.42578125" style="5"/>
    <col min="12545" max="12545" width="1.42578125" style="5" customWidth="1"/>
    <col min="12546" max="12546" width="14.5703125" style="5" customWidth="1"/>
    <col min="12547" max="12547" width="3.28515625" style="5" customWidth="1"/>
    <col min="12548" max="12548" width="6" style="5" customWidth="1"/>
    <col min="12549" max="12549" width="1.42578125" style="5" customWidth="1"/>
    <col min="12550" max="12550" width="14.42578125" style="5" customWidth="1"/>
    <col min="12551" max="12551" width="3.28515625" style="5" customWidth="1"/>
    <col min="12552" max="12552" width="6" style="5" customWidth="1"/>
    <col min="12553" max="12553" width="1.42578125" style="5" customWidth="1"/>
    <col min="12554" max="12554" width="14.42578125" style="5" customWidth="1"/>
    <col min="12555" max="12555" width="3.28515625" style="5" customWidth="1"/>
    <col min="12556" max="12556" width="6.140625" style="5" customWidth="1"/>
    <col min="12557" max="12557" width="1.42578125" style="5" customWidth="1"/>
    <col min="12558" max="12558" width="14.42578125" style="5" customWidth="1"/>
    <col min="12559" max="12559" width="3.28515625" style="5" customWidth="1"/>
    <col min="12560" max="12560" width="6.140625" style="5" customWidth="1"/>
    <col min="12561" max="12561" width="1.42578125" style="5" customWidth="1"/>
    <col min="12562" max="12562" width="14.42578125" style="5" customWidth="1"/>
    <col min="12563" max="12563" width="3.28515625" style="5" customWidth="1"/>
    <col min="12564" max="12564" width="6.140625" style="5" customWidth="1"/>
    <col min="12565" max="12565" width="1.42578125" style="5" customWidth="1"/>
    <col min="12566" max="12566" width="14.42578125" style="5" customWidth="1"/>
    <col min="12567" max="12567" width="3.28515625" style="5" customWidth="1"/>
    <col min="12568" max="12568" width="6.140625" style="5" customWidth="1"/>
    <col min="12569" max="12569" width="13.42578125" style="5" bestFit="1" customWidth="1"/>
    <col min="12570" max="12800" width="11.42578125" style="5"/>
    <col min="12801" max="12801" width="1.42578125" style="5" customWidth="1"/>
    <col min="12802" max="12802" width="14.5703125" style="5" customWidth="1"/>
    <col min="12803" max="12803" width="3.28515625" style="5" customWidth="1"/>
    <col min="12804" max="12804" width="6" style="5" customWidth="1"/>
    <col min="12805" max="12805" width="1.42578125" style="5" customWidth="1"/>
    <col min="12806" max="12806" width="14.42578125" style="5" customWidth="1"/>
    <col min="12807" max="12807" width="3.28515625" style="5" customWidth="1"/>
    <col min="12808" max="12808" width="6" style="5" customWidth="1"/>
    <col min="12809" max="12809" width="1.42578125" style="5" customWidth="1"/>
    <col min="12810" max="12810" width="14.42578125" style="5" customWidth="1"/>
    <col min="12811" max="12811" width="3.28515625" style="5" customWidth="1"/>
    <col min="12812" max="12812" width="6.140625" style="5" customWidth="1"/>
    <col min="12813" max="12813" width="1.42578125" style="5" customWidth="1"/>
    <col min="12814" max="12814" width="14.42578125" style="5" customWidth="1"/>
    <col min="12815" max="12815" width="3.28515625" style="5" customWidth="1"/>
    <col min="12816" max="12816" width="6.140625" style="5" customWidth="1"/>
    <col min="12817" max="12817" width="1.42578125" style="5" customWidth="1"/>
    <col min="12818" max="12818" width="14.42578125" style="5" customWidth="1"/>
    <col min="12819" max="12819" width="3.28515625" style="5" customWidth="1"/>
    <col min="12820" max="12820" width="6.140625" style="5" customWidth="1"/>
    <col min="12821" max="12821" width="1.42578125" style="5" customWidth="1"/>
    <col min="12822" max="12822" width="14.42578125" style="5" customWidth="1"/>
    <col min="12823" max="12823" width="3.28515625" style="5" customWidth="1"/>
    <col min="12824" max="12824" width="6.140625" style="5" customWidth="1"/>
    <col min="12825" max="12825" width="13.42578125" style="5" bestFit="1" customWidth="1"/>
    <col min="12826" max="13056" width="11.42578125" style="5"/>
    <col min="13057" max="13057" width="1.42578125" style="5" customWidth="1"/>
    <col min="13058" max="13058" width="14.5703125" style="5" customWidth="1"/>
    <col min="13059" max="13059" width="3.28515625" style="5" customWidth="1"/>
    <col min="13060" max="13060" width="6" style="5" customWidth="1"/>
    <col min="13061" max="13061" width="1.42578125" style="5" customWidth="1"/>
    <col min="13062" max="13062" width="14.42578125" style="5" customWidth="1"/>
    <col min="13063" max="13063" width="3.28515625" style="5" customWidth="1"/>
    <col min="13064" max="13064" width="6" style="5" customWidth="1"/>
    <col min="13065" max="13065" width="1.42578125" style="5" customWidth="1"/>
    <col min="13066" max="13066" width="14.42578125" style="5" customWidth="1"/>
    <col min="13067" max="13067" width="3.28515625" style="5" customWidth="1"/>
    <col min="13068" max="13068" width="6.140625" style="5" customWidth="1"/>
    <col min="13069" max="13069" width="1.42578125" style="5" customWidth="1"/>
    <col min="13070" max="13070" width="14.42578125" style="5" customWidth="1"/>
    <col min="13071" max="13071" width="3.28515625" style="5" customWidth="1"/>
    <col min="13072" max="13072" width="6.140625" style="5" customWidth="1"/>
    <col min="13073" max="13073" width="1.42578125" style="5" customWidth="1"/>
    <col min="13074" max="13074" width="14.42578125" style="5" customWidth="1"/>
    <col min="13075" max="13075" width="3.28515625" style="5" customWidth="1"/>
    <col min="13076" max="13076" width="6.140625" style="5" customWidth="1"/>
    <col min="13077" max="13077" width="1.42578125" style="5" customWidth="1"/>
    <col min="13078" max="13078" width="14.42578125" style="5" customWidth="1"/>
    <col min="13079" max="13079" width="3.28515625" style="5" customWidth="1"/>
    <col min="13080" max="13080" width="6.140625" style="5" customWidth="1"/>
    <col min="13081" max="13081" width="13.42578125" style="5" bestFit="1" customWidth="1"/>
    <col min="13082" max="13312" width="11.42578125" style="5"/>
    <col min="13313" max="13313" width="1.42578125" style="5" customWidth="1"/>
    <col min="13314" max="13314" width="14.5703125" style="5" customWidth="1"/>
    <col min="13315" max="13315" width="3.28515625" style="5" customWidth="1"/>
    <col min="13316" max="13316" width="6" style="5" customWidth="1"/>
    <col min="13317" max="13317" width="1.42578125" style="5" customWidth="1"/>
    <col min="13318" max="13318" width="14.42578125" style="5" customWidth="1"/>
    <col min="13319" max="13319" width="3.28515625" style="5" customWidth="1"/>
    <col min="13320" max="13320" width="6" style="5" customWidth="1"/>
    <col min="13321" max="13321" width="1.42578125" style="5" customWidth="1"/>
    <col min="13322" max="13322" width="14.42578125" style="5" customWidth="1"/>
    <col min="13323" max="13323" width="3.28515625" style="5" customWidth="1"/>
    <col min="13324" max="13324" width="6.140625" style="5" customWidth="1"/>
    <col min="13325" max="13325" width="1.42578125" style="5" customWidth="1"/>
    <col min="13326" max="13326" width="14.42578125" style="5" customWidth="1"/>
    <col min="13327" max="13327" width="3.28515625" style="5" customWidth="1"/>
    <col min="13328" max="13328" width="6.140625" style="5" customWidth="1"/>
    <col min="13329" max="13329" width="1.42578125" style="5" customWidth="1"/>
    <col min="13330" max="13330" width="14.42578125" style="5" customWidth="1"/>
    <col min="13331" max="13331" width="3.28515625" style="5" customWidth="1"/>
    <col min="13332" max="13332" width="6.140625" style="5" customWidth="1"/>
    <col min="13333" max="13333" width="1.42578125" style="5" customWidth="1"/>
    <col min="13334" max="13334" width="14.42578125" style="5" customWidth="1"/>
    <col min="13335" max="13335" width="3.28515625" style="5" customWidth="1"/>
    <col min="13336" max="13336" width="6.140625" style="5" customWidth="1"/>
    <col min="13337" max="13337" width="13.42578125" style="5" bestFit="1" customWidth="1"/>
    <col min="13338" max="13568" width="11.42578125" style="5"/>
    <col min="13569" max="13569" width="1.42578125" style="5" customWidth="1"/>
    <col min="13570" max="13570" width="14.5703125" style="5" customWidth="1"/>
    <col min="13571" max="13571" width="3.28515625" style="5" customWidth="1"/>
    <col min="13572" max="13572" width="6" style="5" customWidth="1"/>
    <col min="13573" max="13573" width="1.42578125" style="5" customWidth="1"/>
    <col min="13574" max="13574" width="14.42578125" style="5" customWidth="1"/>
    <col min="13575" max="13575" width="3.28515625" style="5" customWidth="1"/>
    <col min="13576" max="13576" width="6" style="5" customWidth="1"/>
    <col min="13577" max="13577" width="1.42578125" style="5" customWidth="1"/>
    <col min="13578" max="13578" width="14.42578125" style="5" customWidth="1"/>
    <col min="13579" max="13579" width="3.28515625" style="5" customWidth="1"/>
    <col min="13580" max="13580" width="6.140625" style="5" customWidth="1"/>
    <col min="13581" max="13581" width="1.42578125" style="5" customWidth="1"/>
    <col min="13582" max="13582" width="14.42578125" style="5" customWidth="1"/>
    <col min="13583" max="13583" width="3.28515625" style="5" customWidth="1"/>
    <col min="13584" max="13584" width="6.140625" style="5" customWidth="1"/>
    <col min="13585" max="13585" width="1.42578125" style="5" customWidth="1"/>
    <col min="13586" max="13586" width="14.42578125" style="5" customWidth="1"/>
    <col min="13587" max="13587" width="3.28515625" style="5" customWidth="1"/>
    <col min="13588" max="13588" width="6.140625" style="5" customWidth="1"/>
    <col min="13589" max="13589" width="1.42578125" style="5" customWidth="1"/>
    <col min="13590" max="13590" width="14.42578125" style="5" customWidth="1"/>
    <col min="13591" max="13591" width="3.28515625" style="5" customWidth="1"/>
    <col min="13592" max="13592" width="6.140625" style="5" customWidth="1"/>
    <col min="13593" max="13593" width="13.42578125" style="5" bestFit="1" customWidth="1"/>
    <col min="13594" max="13824" width="11.42578125" style="5"/>
    <col min="13825" max="13825" width="1.42578125" style="5" customWidth="1"/>
    <col min="13826" max="13826" width="14.5703125" style="5" customWidth="1"/>
    <col min="13827" max="13827" width="3.28515625" style="5" customWidth="1"/>
    <col min="13828" max="13828" width="6" style="5" customWidth="1"/>
    <col min="13829" max="13829" width="1.42578125" style="5" customWidth="1"/>
    <col min="13830" max="13830" width="14.42578125" style="5" customWidth="1"/>
    <col min="13831" max="13831" width="3.28515625" style="5" customWidth="1"/>
    <col min="13832" max="13832" width="6" style="5" customWidth="1"/>
    <col min="13833" max="13833" width="1.42578125" style="5" customWidth="1"/>
    <col min="13834" max="13834" width="14.42578125" style="5" customWidth="1"/>
    <col min="13835" max="13835" width="3.28515625" style="5" customWidth="1"/>
    <col min="13836" max="13836" width="6.140625" style="5" customWidth="1"/>
    <col min="13837" max="13837" width="1.42578125" style="5" customWidth="1"/>
    <col min="13838" max="13838" width="14.42578125" style="5" customWidth="1"/>
    <col min="13839" max="13839" width="3.28515625" style="5" customWidth="1"/>
    <col min="13840" max="13840" width="6.140625" style="5" customWidth="1"/>
    <col min="13841" max="13841" width="1.42578125" style="5" customWidth="1"/>
    <col min="13842" max="13842" width="14.42578125" style="5" customWidth="1"/>
    <col min="13843" max="13843" width="3.28515625" style="5" customWidth="1"/>
    <col min="13844" max="13844" width="6.140625" style="5" customWidth="1"/>
    <col min="13845" max="13845" width="1.42578125" style="5" customWidth="1"/>
    <col min="13846" max="13846" width="14.42578125" style="5" customWidth="1"/>
    <col min="13847" max="13847" width="3.28515625" style="5" customWidth="1"/>
    <col min="13848" max="13848" width="6.140625" style="5" customWidth="1"/>
    <col min="13849" max="13849" width="13.42578125" style="5" bestFit="1" customWidth="1"/>
    <col min="13850" max="14080" width="11.42578125" style="5"/>
    <col min="14081" max="14081" width="1.42578125" style="5" customWidth="1"/>
    <col min="14082" max="14082" width="14.5703125" style="5" customWidth="1"/>
    <col min="14083" max="14083" width="3.28515625" style="5" customWidth="1"/>
    <col min="14084" max="14084" width="6" style="5" customWidth="1"/>
    <col min="14085" max="14085" width="1.42578125" style="5" customWidth="1"/>
    <col min="14086" max="14086" width="14.42578125" style="5" customWidth="1"/>
    <col min="14087" max="14087" width="3.28515625" style="5" customWidth="1"/>
    <col min="14088" max="14088" width="6" style="5" customWidth="1"/>
    <col min="14089" max="14089" width="1.42578125" style="5" customWidth="1"/>
    <col min="14090" max="14090" width="14.42578125" style="5" customWidth="1"/>
    <col min="14091" max="14091" width="3.28515625" style="5" customWidth="1"/>
    <col min="14092" max="14092" width="6.140625" style="5" customWidth="1"/>
    <col min="14093" max="14093" width="1.42578125" style="5" customWidth="1"/>
    <col min="14094" max="14094" width="14.42578125" style="5" customWidth="1"/>
    <col min="14095" max="14095" width="3.28515625" style="5" customWidth="1"/>
    <col min="14096" max="14096" width="6.140625" style="5" customWidth="1"/>
    <col min="14097" max="14097" width="1.42578125" style="5" customWidth="1"/>
    <col min="14098" max="14098" width="14.42578125" style="5" customWidth="1"/>
    <col min="14099" max="14099" width="3.28515625" style="5" customWidth="1"/>
    <col min="14100" max="14100" width="6.140625" style="5" customWidth="1"/>
    <col min="14101" max="14101" width="1.42578125" style="5" customWidth="1"/>
    <col min="14102" max="14102" width="14.42578125" style="5" customWidth="1"/>
    <col min="14103" max="14103" width="3.28515625" style="5" customWidth="1"/>
    <col min="14104" max="14104" width="6.140625" style="5" customWidth="1"/>
    <col min="14105" max="14105" width="13.42578125" style="5" bestFit="1" customWidth="1"/>
    <col min="14106" max="14336" width="11.42578125" style="5"/>
    <col min="14337" max="14337" width="1.42578125" style="5" customWidth="1"/>
    <col min="14338" max="14338" width="14.5703125" style="5" customWidth="1"/>
    <col min="14339" max="14339" width="3.28515625" style="5" customWidth="1"/>
    <col min="14340" max="14340" width="6" style="5" customWidth="1"/>
    <col min="14341" max="14341" width="1.42578125" style="5" customWidth="1"/>
    <col min="14342" max="14342" width="14.42578125" style="5" customWidth="1"/>
    <col min="14343" max="14343" width="3.28515625" style="5" customWidth="1"/>
    <col min="14344" max="14344" width="6" style="5" customWidth="1"/>
    <col min="14345" max="14345" width="1.42578125" style="5" customWidth="1"/>
    <col min="14346" max="14346" width="14.42578125" style="5" customWidth="1"/>
    <col min="14347" max="14347" width="3.28515625" style="5" customWidth="1"/>
    <col min="14348" max="14348" width="6.140625" style="5" customWidth="1"/>
    <col min="14349" max="14349" width="1.42578125" style="5" customWidth="1"/>
    <col min="14350" max="14350" width="14.42578125" style="5" customWidth="1"/>
    <col min="14351" max="14351" width="3.28515625" style="5" customWidth="1"/>
    <col min="14352" max="14352" width="6.140625" style="5" customWidth="1"/>
    <col min="14353" max="14353" width="1.42578125" style="5" customWidth="1"/>
    <col min="14354" max="14354" width="14.42578125" style="5" customWidth="1"/>
    <col min="14355" max="14355" width="3.28515625" style="5" customWidth="1"/>
    <col min="14356" max="14356" width="6.140625" style="5" customWidth="1"/>
    <col min="14357" max="14357" width="1.42578125" style="5" customWidth="1"/>
    <col min="14358" max="14358" width="14.42578125" style="5" customWidth="1"/>
    <col min="14359" max="14359" width="3.28515625" style="5" customWidth="1"/>
    <col min="14360" max="14360" width="6.140625" style="5" customWidth="1"/>
    <col min="14361" max="14361" width="13.42578125" style="5" bestFit="1" customWidth="1"/>
    <col min="14362" max="14592" width="11.42578125" style="5"/>
    <col min="14593" max="14593" width="1.42578125" style="5" customWidth="1"/>
    <col min="14594" max="14594" width="14.5703125" style="5" customWidth="1"/>
    <col min="14595" max="14595" width="3.28515625" style="5" customWidth="1"/>
    <col min="14596" max="14596" width="6" style="5" customWidth="1"/>
    <col min="14597" max="14597" width="1.42578125" style="5" customWidth="1"/>
    <col min="14598" max="14598" width="14.42578125" style="5" customWidth="1"/>
    <col min="14599" max="14599" width="3.28515625" style="5" customWidth="1"/>
    <col min="14600" max="14600" width="6" style="5" customWidth="1"/>
    <col min="14601" max="14601" width="1.42578125" style="5" customWidth="1"/>
    <col min="14602" max="14602" width="14.42578125" style="5" customWidth="1"/>
    <col min="14603" max="14603" width="3.28515625" style="5" customWidth="1"/>
    <col min="14604" max="14604" width="6.140625" style="5" customWidth="1"/>
    <col min="14605" max="14605" width="1.42578125" style="5" customWidth="1"/>
    <col min="14606" max="14606" width="14.42578125" style="5" customWidth="1"/>
    <col min="14607" max="14607" width="3.28515625" style="5" customWidth="1"/>
    <col min="14608" max="14608" width="6.140625" style="5" customWidth="1"/>
    <col min="14609" max="14609" width="1.42578125" style="5" customWidth="1"/>
    <col min="14610" max="14610" width="14.42578125" style="5" customWidth="1"/>
    <col min="14611" max="14611" width="3.28515625" style="5" customWidth="1"/>
    <col min="14612" max="14612" width="6.140625" style="5" customWidth="1"/>
    <col min="14613" max="14613" width="1.42578125" style="5" customWidth="1"/>
    <col min="14614" max="14614" width="14.42578125" style="5" customWidth="1"/>
    <col min="14615" max="14615" width="3.28515625" style="5" customWidth="1"/>
    <col min="14616" max="14616" width="6.140625" style="5" customWidth="1"/>
    <col min="14617" max="14617" width="13.42578125" style="5" bestFit="1" customWidth="1"/>
    <col min="14618" max="14848" width="11.42578125" style="5"/>
    <col min="14849" max="14849" width="1.42578125" style="5" customWidth="1"/>
    <col min="14850" max="14850" width="14.5703125" style="5" customWidth="1"/>
    <col min="14851" max="14851" width="3.28515625" style="5" customWidth="1"/>
    <col min="14852" max="14852" width="6" style="5" customWidth="1"/>
    <col min="14853" max="14853" width="1.42578125" style="5" customWidth="1"/>
    <col min="14854" max="14854" width="14.42578125" style="5" customWidth="1"/>
    <col min="14855" max="14855" width="3.28515625" style="5" customWidth="1"/>
    <col min="14856" max="14856" width="6" style="5" customWidth="1"/>
    <col min="14857" max="14857" width="1.42578125" style="5" customWidth="1"/>
    <col min="14858" max="14858" width="14.42578125" style="5" customWidth="1"/>
    <col min="14859" max="14859" width="3.28515625" style="5" customWidth="1"/>
    <col min="14860" max="14860" width="6.140625" style="5" customWidth="1"/>
    <col min="14861" max="14861" width="1.42578125" style="5" customWidth="1"/>
    <col min="14862" max="14862" width="14.42578125" style="5" customWidth="1"/>
    <col min="14863" max="14863" width="3.28515625" style="5" customWidth="1"/>
    <col min="14864" max="14864" width="6.140625" style="5" customWidth="1"/>
    <col min="14865" max="14865" width="1.42578125" style="5" customWidth="1"/>
    <col min="14866" max="14866" width="14.42578125" style="5" customWidth="1"/>
    <col min="14867" max="14867" width="3.28515625" style="5" customWidth="1"/>
    <col min="14868" max="14868" width="6.140625" style="5" customWidth="1"/>
    <col min="14869" max="14869" width="1.42578125" style="5" customWidth="1"/>
    <col min="14870" max="14870" width="14.42578125" style="5" customWidth="1"/>
    <col min="14871" max="14871" width="3.28515625" style="5" customWidth="1"/>
    <col min="14872" max="14872" width="6.140625" style="5" customWidth="1"/>
    <col min="14873" max="14873" width="13.42578125" style="5" bestFit="1" customWidth="1"/>
    <col min="14874" max="15104" width="11.42578125" style="5"/>
    <col min="15105" max="15105" width="1.42578125" style="5" customWidth="1"/>
    <col min="15106" max="15106" width="14.5703125" style="5" customWidth="1"/>
    <col min="15107" max="15107" width="3.28515625" style="5" customWidth="1"/>
    <col min="15108" max="15108" width="6" style="5" customWidth="1"/>
    <col min="15109" max="15109" width="1.42578125" style="5" customWidth="1"/>
    <col min="15110" max="15110" width="14.42578125" style="5" customWidth="1"/>
    <col min="15111" max="15111" width="3.28515625" style="5" customWidth="1"/>
    <col min="15112" max="15112" width="6" style="5" customWidth="1"/>
    <col min="15113" max="15113" width="1.42578125" style="5" customWidth="1"/>
    <col min="15114" max="15114" width="14.42578125" style="5" customWidth="1"/>
    <col min="15115" max="15115" width="3.28515625" style="5" customWidth="1"/>
    <col min="15116" max="15116" width="6.140625" style="5" customWidth="1"/>
    <col min="15117" max="15117" width="1.42578125" style="5" customWidth="1"/>
    <col min="15118" max="15118" width="14.42578125" style="5" customWidth="1"/>
    <col min="15119" max="15119" width="3.28515625" style="5" customWidth="1"/>
    <col min="15120" max="15120" width="6.140625" style="5" customWidth="1"/>
    <col min="15121" max="15121" width="1.42578125" style="5" customWidth="1"/>
    <col min="15122" max="15122" width="14.42578125" style="5" customWidth="1"/>
    <col min="15123" max="15123" width="3.28515625" style="5" customWidth="1"/>
    <col min="15124" max="15124" width="6.140625" style="5" customWidth="1"/>
    <col min="15125" max="15125" width="1.42578125" style="5" customWidth="1"/>
    <col min="15126" max="15126" width="14.42578125" style="5" customWidth="1"/>
    <col min="15127" max="15127" width="3.28515625" style="5" customWidth="1"/>
    <col min="15128" max="15128" width="6.140625" style="5" customWidth="1"/>
    <col min="15129" max="15129" width="13.42578125" style="5" bestFit="1" customWidth="1"/>
    <col min="15130" max="15360" width="11.42578125" style="5"/>
    <col min="15361" max="15361" width="1.42578125" style="5" customWidth="1"/>
    <col min="15362" max="15362" width="14.5703125" style="5" customWidth="1"/>
    <col min="15363" max="15363" width="3.28515625" style="5" customWidth="1"/>
    <col min="15364" max="15364" width="6" style="5" customWidth="1"/>
    <col min="15365" max="15365" width="1.42578125" style="5" customWidth="1"/>
    <col min="15366" max="15366" width="14.42578125" style="5" customWidth="1"/>
    <col min="15367" max="15367" width="3.28515625" style="5" customWidth="1"/>
    <col min="15368" max="15368" width="6" style="5" customWidth="1"/>
    <col min="15369" max="15369" width="1.42578125" style="5" customWidth="1"/>
    <col min="15370" max="15370" width="14.42578125" style="5" customWidth="1"/>
    <col min="15371" max="15371" width="3.28515625" style="5" customWidth="1"/>
    <col min="15372" max="15372" width="6.140625" style="5" customWidth="1"/>
    <col min="15373" max="15373" width="1.42578125" style="5" customWidth="1"/>
    <col min="15374" max="15374" width="14.42578125" style="5" customWidth="1"/>
    <col min="15375" max="15375" width="3.28515625" style="5" customWidth="1"/>
    <col min="15376" max="15376" width="6.140625" style="5" customWidth="1"/>
    <col min="15377" max="15377" width="1.42578125" style="5" customWidth="1"/>
    <col min="15378" max="15378" width="14.42578125" style="5" customWidth="1"/>
    <col min="15379" max="15379" width="3.28515625" style="5" customWidth="1"/>
    <col min="15380" max="15380" width="6.140625" style="5" customWidth="1"/>
    <col min="15381" max="15381" width="1.42578125" style="5" customWidth="1"/>
    <col min="15382" max="15382" width="14.42578125" style="5" customWidth="1"/>
    <col min="15383" max="15383" width="3.28515625" style="5" customWidth="1"/>
    <col min="15384" max="15384" width="6.140625" style="5" customWidth="1"/>
    <col min="15385" max="15385" width="13.42578125" style="5" bestFit="1" customWidth="1"/>
    <col min="15386" max="15616" width="11.42578125" style="5"/>
    <col min="15617" max="15617" width="1.42578125" style="5" customWidth="1"/>
    <col min="15618" max="15618" width="14.5703125" style="5" customWidth="1"/>
    <col min="15619" max="15619" width="3.28515625" style="5" customWidth="1"/>
    <col min="15620" max="15620" width="6" style="5" customWidth="1"/>
    <col min="15621" max="15621" width="1.42578125" style="5" customWidth="1"/>
    <col min="15622" max="15622" width="14.42578125" style="5" customWidth="1"/>
    <col min="15623" max="15623" width="3.28515625" style="5" customWidth="1"/>
    <col min="15624" max="15624" width="6" style="5" customWidth="1"/>
    <col min="15625" max="15625" width="1.42578125" style="5" customWidth="1"/>
    <col min="15626" max="15626" width="14.42578125" style="5" customWidth="1"/>
    <col min="15627" max="15627" width="3.28515625" style="5" customWidth="1"/>
    <col min="15628" max="15628" width="6.140625" style="5" customWidth="1"/>
    <col min="15629" max="15629" width="1.42578125" style="5" customWidth="1"/>
    <col min="15630" max="15630" width="14.42578125" style="5" customWidth="1"/>
    <col min="15631" max="15631" width="3.28515625" style="5" customWidth="1"/>
    <col min="15632" max="15632" width="6.140625" style="5" customWidth="1"/>
    <col min="15633" max="15633" width="1.42578125" style="5" customWidth="1"/>
    <col min="15634" max="15634" width="14.42578125" style="5" customWidth="1"/>
    <col min="15635" max="15635" width="3.28515625" style="5" customWidth="1"/>
    <col min="15636" max="15636" width="6.140625" style="5" customWidth="1"/>
    <col min="15637" max="15637" width="1.42578125" style="5" customWidth="1"/>
    <col min="15638" max="15638" width="14.42578125" style="5" customWidth="1"/>
    <col min="15639" max="15639" width="3.28515625" style="5" customWidth="1"/>
    <col min="15640" max="15640" width="6.140625" style="5" customWidth="1"/>
    <col min="15641" max="15641" width="13.42578125" style="5" bestFit="1" customWidth="1"/>
    <col min="15642" max="15872" width="11.42578125" style="5"/>
    <col min="15873" max="15873" width="1.42578125" style="5" customWidth="1"/>
    <col min="15874" max="15874" width="14.5703125" style="5" customWidth="1"/>
    <col min="15875" max="15875" width="3.28515625" style="5" customWidth="1"/>
    <col min="15876" max="15876" width="6" style="5" customWidth="1"/>
    <col min="15877" max="15877" width="1.42578125" style="5" customWidth="1"/>
    <col min="15878" max="15878" width="14.42578125" style="5" customWidth="1"/>
    <col min="15879" max="15879" width="3.28515625" style="5" customWidth="1"/>
    <col min="15880" max="15880" width="6" style="5" customWidth="1"/>
    <col min="15881" max="15881" width="1.42578125" style="5" customWidth="1"/>
    <col min="15882" max="15882" width="14.42578125" style="5" customWidth="1"/>
    <col min="15883" max="15883" width="3.28515625" style="5" customWidth="1"/>
    <col min="15884" max="15884" width="6.140625" style="5" customWidth="1"/>
    <col min="15885" max="15885" width="1.42578125" style="5" customWidth="1"/>
    <col min="15886" max="15886" width="14.42578125" style="5" customWidth="1"/>
    <col min="15887" max="15887" width="3.28515625" style="5" customWidth="1"/>
    <col min="15888" max="15888" width="6.140625" style="5" customWidth="1"/>
    <col min="15889" max="15889" width="1.42578125" style="5" customWidth="1"/>
    <col min="15890" max="15890" width="14.42578125" style="5" customWidth="1"/>
    <col min="15891" max="15891" width="3.28515625" style="5" customWidth="1"/>
    <col min="15892" max="15892" width="6.140625" style="5" customWidth="1"/>
    <col min="15893" max="15893" width="1.42578125" style="5" customWidth="1"/>
    <col min="15894" max="15894" width="14.42578125" style="5" customWidth="1"/>
    <col min="15895" max="15895" width="3.28515625" style="5" customWidth="1"/>
    <col min="15896" max="15896" width="6.140625" style="5" customWidth="1"/>
    <col min="15897" max="15897" width="13.42578125" style="5" bestFit="1" customWidth="1"/>
    <col min="15898" max="16128" width="11.42578125" style="5"/>
    <col min="16129" max="16129" width="1.42578125" style="5" customWidth="1"/>
    <col min="16130" max="16130" width="14.5703125" style="5" customWidth="1"/>
    <col min="16131" max="16131" width="3.28515625" style="5" customWidth="1"/>
    <col min="16132" max="16132" width="6" style="5" customWidth="1"/>
    <col min="16133" max="16133" width="1.42578125" style="5" customWidth="1"/>
    <col min="16134" max="16134" width="14.42578125" style="5" customWidth="1"/>
    <col min="16135" max="16135" width="3.28515625" style="5" customWidth="1"/>
    <col min="16136" max="16136" width="6" style="5" customWidth="1"/>
    <col min="16137" max="16137" width="1.42578125" style="5" customWidth="1"/>
    <col min="16138" max="16138" width="14.42578125" style="5" customWidth="1"/>
    <col min="16139" max="16139" width="3.28515625" style="5" customWidth="1"/>
    <col min="16140" max="16140" width="6.140625" style="5" customWidth="1"/>
    <col min="16141" max="16141" width="1.42578125" style="5" customWidth="1"/>
    <col min="16142" max="16142" width="14.42578125" style="5" customWidth="1"/>
    <col min="16143" max="16143" width="3.28515625" style="5" customWidth="1"/>
    <col min="16144" max="16144" width="6.140625" style="5" customWidth="1"/>
    <col min="16145" max="16145" width="1.42578125" style="5" customWidth="1"/>
    <col min="16146" max="16146" width="14.42578125" style="5" customWidth="1"/>
    <col min="16147" max="16147" width="3.28515625" style="5" customWidth="1"/>
    <col min="16148" max="16148" width="6.140625" style="5" customWidth="1"/>
    <col min="16149" max="16149" width="1.42578125" style="5" customWidth="1"/>
    <col min="16150" max="16150" width="14.42578125" style="5" customWidth="1"/>
    <col min="16151" max="16151" width="3.28515625" style="5" customWidth="1"/>
    <col min="16152" max="16152" width="6.140625" style="5" customWidth="1"/>
    <col min="16153" max="16153" width="13.42578125" style="5" bestFit="1" customWidth="1"/>
    <col min="16154" max="16384" width="11.42578125" style="5"/>
  </cols>
  <sheetData>
    <row r="1" spans="2:25" ht="14.25" customHeight="1" x14ac:dyDescent="0.2">
      <c r="B1" s="3" t="str">
        <f>"PERIODE   DU   "&amp;UPPER(TEXT(DATE(YEAR($B$4),MONTH($B$4),1),"jj mmmm aaaa"))&amp;"   AU   "&amp;UPPER(TEXT(DATE(YEAR($V$38),MONTH($V$38)+1,0),"jj mmmm aaaa"))</f>
        <v>PERIODE   DU   01 JANVIER 2025   AU   31 DÉCEMBRE 2025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2:25" ht="14.25" customHeight="1" x14ac:dyDescent="0.2">
      <c r="B2" s="38" t="str">
        <f>UPPER(TEXT(B4,"mmmm aaaa"))</f>
        <v>JANVIER 2025</v>
      </c>
      <c r="C2" s="38"/>
      <c r="D2" s="39"/>
      <c r="E2" s="6"/>
      <c r="F2" s="38" t="str">
        <f>UPPER(TEXT(F4,"mmmm aaaa"))</f>
        <v>FÉVRIER 2025</v>
      </c>
      <c r="G2" s="38"/>
      <c r="H2" s="39"/>
      <c r="I2" s="6"/>
      <c r="J2" s="38" t="str">
        <f>UPPER(TEXT(J4,"mmmm aaaa"))</f>
        <v>MARS 2025</v>
      </c>
      <c r="K2" s="38"/>
      <c r="L2" s="39"/>
      <c r="M2" s="6"/>
      <c r="N2" s="38" t="str">
        <f>UPPER(TEXT(N4,"mmmm aaaa"))</f>
        <v>AVRIL 2025</v>
      </c>
      <c r="O2" s="38"/>
      <c r="P2" s="39"/>
      <c r="Q2" s="6"/>
      <c r="R2" s="38" t="str">
        <f>UPPER(TEXT(R4,"mmmm aaaa"))</f>
        <v>MAI 2025</v>
      </c>
      <c r="S2" s="38"/>
      <c r="T2" s="39"/>
      <c r="U2" s="6"/>
      <c r="V2" s="38" t="str">
        <f>UPPER(TEXT(V4,"mmmm aaaa"))</f>
        <v>JUIN 2025</v>
      </c>
      <c r="W2" s="38"/>
      <c r="X2" s="39"/>
      <c r="Y2" s="7">
        <f>YEAR(B4)</f>
        <v>2025</v>
      </c>
    </row>
    <row r="3" spans="2:25" ht="3" customHeight="1" x14ac:dyDescent="0.2">
      <c r="B3" s="8"/>
      <c r="C3" s="8"/>
      <c r="D3" s="9"/>
      <c r="F3" s="9"/>
      <c r="G3" s="9"/>
      <c r="H3" s="9"/>
      <c r="J3" s="9"/>
      <c r="K3" s="9"/>
      <c r="L3" s="9"/>
      <c r="N3" s="9"/>
      <c r="O3" s="9"/>
      <c r="P3" s="9"/>
      <c r="R3" s="9"/>
      <c r="S3" s="9"/>
      <c r="T3" s="9"/>
      <c r="V3" s="9"/>
      <c r="W3" s="9"/>
      <c r="X3" s="9"/>
      <c r="Y3" s="10"/>
    </row>
    <row r="4" spans="2:25" s="21" customFormat="1" ht="18.75" customHeight="1" x14ac:dyDescent="0.25">
      <c r="B4" s="11">
        <v>45658</v>
      </c>
      <c r="C4" s="12">
        <f>INT((B4+5-SUM(MOD(DATE(YEAR(B4-MOD(B4-2,7)+3),1,2),{1E+99;7})*{1;-1}))/7)</f>
        <v>1</v>
      </c>
      <c r="D4" s="13"/>
      <c r="E4" s="14"/>
      <c r="F4" s="15">
        <f>DATE(YEAR(B4),MONTH(B4)+1,1)</f>
        <v>45689</v>
      </c>
      <c r="G4" s="16">
        <f>INT((F4+5-SUM(MOD(DATE(YEAR(F4-MOD(F4-2,7)+3),1,2),{1E+99;7})*{1;-1}))/7)</f>
        <v>5</v>
      </c>
      <c r="H4" s="17"/>
      <c r="I4" s="14"/>
      <c r="J4" s="15">
        <f>DATE(YEAR(F4),MONTH(F4)+1,1)</f>
        <v>45717</v>
      </c>
      <c r="K4" s="16">
        <f>INT((J4+5-SUM(MOD(DATE(YEAR(J4-MOD(J4-2,7)+3),1,2),{1E+99;7})*{1;-1}))/7)</f>
        <v>9</v>
      </c>
      <c r="L4" s="17"/>
      <c r="M4" s="14"/>
      <c r="N4" s="15">
        <f>DATE(YEAR(J4),MONTH(J4)+1,1)</f>
        <v>45748</v>
      </c>
      <c r="O4" s="18">
        <f>INT((N4+5-SUM(MOD(DATE(YEAR(N4-MOD(N4-2,7)+3),1,2),{1E+99;7})*{1;-1}))/7)</f>
        <v>14</v>
      </c>
      <c r="P4" s="17"/>
      <c r="Q4" s="14"/>
      <c r="R4" s="15">
        <f>DATE(YEAR(N4),MONTH(N4)+1,1)</f>
        <v>45778</v>
      </c>
      <c r="S4" s="16">
        <f>INT((R4+5-SUM(MOD(DATE(YEAR(R4-MOD(R4-2,7)+3),1,2),{1E+99;7})*{1;-1}))/7)</f>
        <v>18</v>
      </c>
      <c r="T4" s="17"/>
      <c r="U4" s="14"/>
      <c r="V4" s="15">
        <f>DATE(YEAR(R4),MONTH(R4)+1,1)</f>
        <v>45809</v>
      </c>
      <c r="W4" s="16">
        <f>INT((V4+5-SUM(MOD(DATE(YEAR(V4-MOD(V4-2,7)+3),1,2),{1E+99;7})*{1;-1}))/7)</f>
        <v>22</v>
      </c>
      <c r="X4" s="19"/>
      <c r="Y4" s="20">
        <f>DATE($Y$2,1,1)</f>
        <v>45658</v>
      </c>
    </row>
    <row r="5" spans="2:25" s="21" customFormat="1" ht="18.75" customHeight="1" x14ac:dyDescent="0.25">
      <c r="B5" s="22">
        <f>B4+1</f>
        <v>45659</v>
      </c>
      <c r="C5" s="23" t="str">
        <f>IF(B5="","",IF(WEEKDAY(B5)=2,INT((B5+5-SUM(MOD(DATE(YEAR(B5-MOD(B5-2,7)+3),1,2),{1E+99;7})*{1;-1}))/7),""))</f>
        <v/>
      </c>
      <c r="D5" s="24"/>
      <c r="E5" s="14"/>
      <c r="F5" s="25">
        <f>F4+1</f>
        <v>45690</v>
      </c>
      <c r="G5" s="23" t="str">
        <f>IF(F5="","",IF(WEEKDAY(F5)=2,INT((F5+5-SUM(MOD(DATE(YEAR(F5-MOD(F5-2,7)+3),1,2),{1E+99;7})*{1;-1}))/7),""))</f>
        <v/>
      </c>
      <c r="H5" s="24"/>
      <c r="I5" s="14"/>
      <c r="J5" s="25">
        <f>J4+1</f>
        <v>45718</v>
      </c>
      <c r="K5" s="23" t="str">
        <f>IF(J5="","",IF(WEEKDAY(J5)=2,INT((J5+5-SUM(MOD(DATE(YEAR(J5-MOD(J5-2,7)+3),1,2),{1E+99;7})*{1;-1}))/7),""))</f>
        <v/>
      </c>
      <c r="L5" s="24"/>
      <c r="M5" s="14"/>
      <c r="N5" s="25">
        <f>N4+1</f>
        <v>45749</v>
      </c>
      <c r="O5" s="26" t="str">
        <f>IF(N5="","",IF(WEEKDAY(N5)=2,INT((N5+5-SUM(MOD(DATE(YEAR(N5-MOD(N5-2,7)+3),1,2),{1E+99;7})*{1;-1}))/7),""))</f>
        <v/>
      </c>
      <c r="P5" s="24"/>
      <c r="Q5" s="14"/>
      <c r="R5" s="25">
        <f>R4+1</f>
        <v>45779</v>
      </c>
      <c r="S5" s="23" t="str">
        <f>IF(R5="","",IF(WEEKDAY(R5)=2,INT((R5+5-SUM(MOD(DATE(YEAR(R5-MOD(R5-2,7)+3),1,2),{1E+99;7})*{1;-1}))/7),""))</f>
        <v/>
      </c>
      <c r="T5" s="24"/>
      <c r="U5" s="14"/>
      <c r="V5" s="25">
        <f>V4+1</f>
        <v>45810</v>
      </c>
      <c r="W5" s="23">
        <f>IF(V5="","",IF(WEEKDAY(V5)=2,INT((V5+5-SUM(MOD(DATE(YEAR(V5-MOD(V5-2,7)+3),1,2),{1E+99;7})*{1;-1}))/7),""))</f>
        <v>23</v>
      </c>
      <c r="X5" s="24"/>
      <c r="Y5" s="27">
        <f>DATE($Y$2,3,29.56+0.979*MOD(204-11*MOD($Y$2,19),30)-WEEKDAY(DATE($Y$2,3,28.56+0.979*MOD(204-11*MOD($Y$2,19),30))))+1</f>
        <v>45768</v>
      </c>
    </row>
    <row r="6" spans="2:25" s="21" customFormat="1" ht="18.75" customHeight="1" x14ac:dyDescent="0.25">
      <c r="B6" s="22">
        <f t="shared" ref="B6:B31" si="0">B5+1</f>
        <v>45660</v>
      </c>
      <c r="C6" s="23" t="str">
        <f>IF(B6="","",IF(WEEKDAY(B6)=2,INT((B6+5-SUM(MOD(DATE(YEAR(B6-MOD(B6-2,7)+3),1,2),{1E+99;7})*{1;-1}))/7),""))</f>
        <v/>
      </c>
      <c r="D6" s="24"/>
      <c r="E6" s="14"/>
      <c r="F6" s="25">
        <f t="shared" ref="F6:F31" si="1">F5+1</f>
        <v>45691</v>
      </c>
      <c r="G6" s="23">
        <f>IF(F6="","",IF(WEEKDAY(F6)=2,INT((F6+5-SUM(MOD(DATE(YEAR(F6-MOD(F6-2,7)+3),1,2),{1E+99;7})*{1;-1}))/7),""))</f>
        <v>6</v>
      </c>
      <c r="H6" s="24"/>
      <c r="I6" s="14"/>
      <c r="J6" s="25">
        <f t="shared" ref="J6:J31" si="2">J5+1</f>
        <v>45719</v>
      </c>
      <c r="K6" s="23">
        <f>IF(J6="","",IF(WEEKDAY(J6)=2,INT((J6+5-SUM(MOD(DATE(YEAR(J6-MOD(J6-2,7)+3),1,2),{1E+99;7})*{1;-1}))/7),""))</f>
        <v>10</v>
      </c>
      <c r="L6" s="24"/>
      <c r="M6" s="14"/>
      <c r="N6" s="25">
        <f t="shared" ref="N6:N31" si="3">N5+1</f>
        <v>45750</v>
      </c>
      <c r="O6" s="26" t="str">
        <f>IF(N6="","",IF(WEEKDAY(N6)=2,INT((N6+5-SUM(MOD(DATE(YEAR(N6-MOD(N6-2,7)+3),1,2),{1E+99;7})*{1;-1}))/7),""))</f>
        <v/>
      </c>
      <c r="P6" s="24"/>
      <c r="Q6" s="14"/>
      <c r="R6" s="25">
        <f t="shared" ref="R6:R31" si="4">R5+1</f>
        <v>45780</v>
      </c>
      <c r="S6" s="23" t="str">
        <f>IF(R6="","",IF(WEEKDAY(R6)=2,INT((R6+5-SUM(MOD(DATE(YEAR(R6-MOD(R6-2,7)+3),1,2),{1E+99;7})*{1;-1}))/7),""))</f>
        <v/>
      </c>
      <c r="T6" s="24"/>
      <c r="U6" s="14"/>
      <c r="V6" s="25">
        <f t="shared" ref="V6:V31" si="5">V5+1</f>
        <v>45811</v>
      </c>
      <c r="W6" s="23" t="str">
        <f>IF(V6="","",IF(WEEKDAY(V6)=2,INT((V6+5-SUM(MOD(DATE(YEAR(V6-MOD(V6-2,7)+3),1,2),{1E+99;7})*{1;-1}))/7),""))</f>
        <v/>
      </c>
      <c r="X6" s="24"/>
      <c r="Y6" s="27">
        <f>DATE($Y$2,5,1)</f>
        <v>45778</v>
      </c>
    </row>
    <row r="7" spans="2:25" s="21" customFormat="1" ht="18.75" customHeight="1" x14ac:dyDescent="0.25">
      <c r="B7" s="22">
        <f t="shared" si="0"/>
        <v>45661</v>
      </c>
      <c r="C7" s="23" t="str">
        <f>IF(B7="","",IF(WEEKDAY(B7)=2,INT((B7+5-SUM(MOD(DATE(YEAR(B7-MOD(B7-2,7)+3),1,2),{1E+99;7})*{1;-1}))/7),""))</f>
        <v/>
      </c>
      <c r="D7" s="24"/>
      <c r="E7" s="14"/>
      <c r="F7" s="25">
        <f t="shared" si="1"/>
        <v>45692</v>
      </c>
      <c r="G7" s="23" t="str">
        <f>IF(F7="","",IF(WEEKDAY(F7)=2,INT((F7+5-SUM(MOD(DATE(YEAR(F7-MOD(F7-2,7)+3),1,2),{1E+99;7})*{1;-1}))/7),""))</f>
        <v/>
      </c>
      <c r="H7" s="24"/>
      <c r="I7" s="14"/>
      <c r="J7" s="25">
        <f t="shared" si="2"/>
        <v>45720</v>
      </c>
      <c r="K7" s="23" t="str">
        <f>IF(J7="","",IF(WEEKDAY(J7)=2,INT((J7+5-SUM(MOD(DATE(YEAR(J7-MOD(J7-2,7)+3),1,2),{1E+99;7})*{1;-1}))/7),""))</f>
        <v/>
      </c>
      <c r="L7" s="24"/>
      <c r="M7" s="14"/>
      <c r="N7" s="25">
        <f t="shared" si="3"/>
        <v>45751</v>
      </c>
      <c r="O7" s="26" t="str">
        <f>IF(N7="","",IF(WEEKDAY(N7)=2,INT((N7+5-SUM(MOD(DATE(YEAR(N7-MOD(N7-2,7)+3),1,2),{1E+99;7})*{1;-1}))/7),""))</f>
        <v/>
      </c>
      <c r="P7" s="24"/>
      <c r="Q7" s="14"/>
      <c r="R7" s="25">
        <f t="shared" si="4"/>
        <v>45781</v>
      </c>
      <c r="S7" s="23" t="str">
        <f>IF(R7="","",IF(WEEKDAY(R7)=2,INT((R7+5-SUM(MOD(DATE(YEAR(R7-MOD(R7-2,7)+3),1,2),{1E+99;7})*{1;-1}))/7),""))</f>
        <v/>
      </c>
      <c r="T7" s="24"/>
      <c r="U7" s="14"/>
      <c r="V7" s="25">
        <f t="shared" si="5"/>
        <v>45812</v>
      </c>
      <c r="W7" s="23" t="str">
        <f>IF(V7="","",IF(WEEKDAY(V7)=2,INT((V7+5-SUM(MOD(DATE(YEAR(V7-MOD(V7-2,7)+3),1,2),{1E+99;7})*{1;-1}))/7),""))</f>
        <v/>
      </c>
      <c r="X7" s="24"/>
      <c r="Y7" s="27">
        <f>DATE($Y$2,5,8)</f>
        <v>45785</v>
      </c>
    </row>
    <row r="8" spans="2:25" s="21" customFormat="1" ht="18.75" customHeight="1" x14ac:dyDescent="0.25">
      <c r="B8" s="22">
        <f t="shared" si="0"/>
        <v>45662</v>
      </c>
      <c r="C8" s="23" t="str">
        <f>IF(B8="","",IF(WEEKDAY(B8)=2,INT((B8+5-SUM(MOD(DATE(YEAR(B8-MOD(B8-2,7)+3),1,2),{1E+99;7})*{1;-1}))/7),""))</f>
        <v/>
      </c>
      <c r="D8" s="24"/>
      <c r="E8" s="14"/>
      <c r="F8" s="25">
        <f t="shared" si="1"/>
        <v>45693</v>
      </c>
      <c r="G8" s="23" t="str">
        <f>IF(F8="","",IF(WEEKDAY(F8)=2,INT((F8+5-SUM(MOD(DATE(YEAR(F8-MOD(F8-2,7)+3),1,2),{1E+99;7})*{1;-1}))/7),""))</f>
        <v/>
      </c>
      <c r="H8" s="24"/>
      <c r="I8" s="14"/>
      <c r="J8" s="25">
        <f t="shared" si="2"/>
        <v>45721</v>
      </c>
      <c r="K8" s="23" t="str">
        <f>IF(J8="","",IF(WEEKDAY(J8)=2,INT((J8+5-SUM(MOD(DATE(YEAR(J8-MOD(J8-2,7)+3),1,2),{1E+99;7})*{1;-1}))/7),""))</f>
        <v/>
      </c>
      <c r="L8" s="24"/>
      <c r="M8" s="14"/>
      <c r="N8" s="25">
        <f t="shared" si="3"/>
        <v>45752</v>
      </c>
      <c r="O8" s="26" t="str">
        <f>IF(N8="","",IF(WEEKDAY(N8)=2,INT((N8+5-SUM(MOD(DATE(YEAR(N8-MOD(N8-2,7)+3),1,2),{1E+99;7})*{1;-1}))/7),""))</f>
        <v/>
      </c>
      <c r="P8" s="24"/>
      <c r="Q8" s="14"/>
      <c r="R8" s="25">
        <f t="shared" si="4"/>
        <v>45782</v>
      </c>
      <c r="S8" s="23">
        <f>IF(R8="","",IF(WEEKDAY(R8)=2,INT((R8+5-SUM(MOD(DATE(YEAR(R8-MOD(R8-2,7)+3),1,2),{1E+99;7})*{1;-1}))/7),""))</f>
        <v>19</v>
      </c>
      <c r="T8" s="24"/>
      <c r="U8" s="14"/>
      <c r="V8" s="25">
        <f t="shared" si="5"/>
        <v>45813</v>
      </c>
      <c r="W8" s="23" t="str">
        <f>IF(V8="","",IF(WEEKDAY(V8)=2,INT((V8+5-SUM(MOD(DATE(YEAR(V8-MOD(V8-2,7)+3),1,2),{1E+99;7})*{1;-1}))/7),""))</f>
        <v/>
      </c>
      <c r="X8" s="24"/>
      <c r="Y8" s="27">
        <f>DATE($Y$2,3,29.56+0.979*MOD(204-11*MOD($Y$2,19),30)-WEEKDAY(DATE($Y$2,3,28.56+0.979*MOD(204-11*MOD($Y$2,19),30))))+39</f>
        <v>45806</v>
      </c>
    </row>
    <row r="9" spans="2:25" s="21" customFormat="1" ht="18.75" customHeight="1" x14ac:dyDescent="0.25">
      <c r="B9" s="22">
        <f t="shared" si="0"/>
        <v>45663</v>
      </c>
      <c r="C9" s="23">
        <f>IF(B9="","",IF(WEEKDAY(B9)=2,INT((B9+5-SUM(MOD(DATE(YEAR(B9-MOD(B9-2,7)+3),1,2),{1E+99;7})*{1;-1}))/7),""))</f>
        <v>2</v>
      </c>
      <c r="D9" s="24"/>
      <c r="E9" s="14"/>
      <c r="F9" s="25">
        <f t="shared" si="1"/>
        <v>45694</v>
      </c>
      <c r="G9" s="23" t="str">
        <f>IF(F9="","",IF(WEEKDAY(F9)=2,INT((F9+5-SUM(MOD(DATE(YEAR(F9-MOD(F9-2,7)+3),1,2),{1E+99;7})*{1;-1}))/7),""))</f>
        <v/>
      </c>
      <c r="H9" s="24"/>
      <c r="I9" s="14"/>
      <c r="J9" s="25">
        <f t="shared" si="2"/>
        <v>45722</v>
      </c>
      <c r="K9" s="23" t="str">
        <f>IF(J9="","",IF(WEEKDAY(J9)=2,INT((J9+5-SUM(MOD(DATE(YEAR(J9-MOD(J9-2,7)+3),1,2),{1E+99;7})*{1;-1}))/7),""))</f>
        <v/>
      </c>
      <c r="L9" s="24"/>
      <c r="M9" s="14"/>
      <c r="N9" s="25">
        <f t="shared" si="3"/>
        <v>45753</v>
      </c>
      <c r="O9" s="26" t="str">
        <f>IF(N9="","",IF(WEEKDAY(N9)=2,INT((N9+5-SUM(MOD(DATE(YEAR(N9-MOD(N9-2,7)+3),1,2),{1E+99;7})*{1;-1}))/7),""))</f>
        <v/>
      </c>
      <c r="P9" s="24"/>
      <c r="Q9" s="14"/>
      <c r="R9" s="25">
        <f t="shared" si="4"/>
        <v>45783</v>
      </c>
      <c r="S9" s="23" t="str">
        <f>IF(R9="","",IF(WEEKDAY(R9)=2,INT((R9+5-SUM(MOD(DATE(YEAR(R9-MOD(R9-2,7)+3),1,2),{1E+99;7})*{1;-1}))/7),""))</f>
        <v/>
      </c>
      <c r="T9" s="24"/>
      <c r="U9" s="14"/>
      <c r="V9" s="25">
        <f t="shared" si="5"/>
        <v>45814</v>
      </c>
      <c r="W9" s="23" t="str">
        <f>IF(V9="","",IF(WEEKDAY(V9)=2,INT((V9+5-SUM(MOD(DATE(YEAR(V9-MOD(V9-2,7)+3),1,2),{1E+99;7})*{1;-1}))/7),""))</f>
        <v/>
      </c>
      <c r="X9" s="24"/>
      <c r="Y9" s="27">
        <f>(DATE($Y$2,3,29.56+0.979*MOD(204-11*MOD($Y$2,19),30)-WEEKDAY(DATE($Y$2,3,28.56+0.979*MOD(204-11*MOD($Y$2,19),30))))+1)+49</f>
        <v>45817</v>
      </c>
    </row>
    <row r="10" spans="2:25" s="21" customFormat="1" ht="18.75" customHeight="1" x14ac:dyDescent="0.25">
      <c r="B10" s="22">
        <f t="shared" si="0"/>
        <v>45664</v>
      </c>
      <c r="C10" s="23" t="str">
        <f>IF(B10="","",IF(WEEKDAY(B10)=2,INT((B10+5-SUM(MOD(DATE(YEAR(B10-MOD(B10-2,7)+3),1,2),{1E+99;7})*{1;-1}))/7),""))</f>
        <v/>
      </c>
      <c r="D10" s="24"/>
      <c r="E10" s="14"/>
      <c r="F10" s="25">
        <f t="shared" si="1"/>
        <v>45695</v>
      </c>
      <c r="G10" s="23" t="str">
        <f>IF(F10="","",IF(WEEKDAY(F10)=2,INT((F10+5-SUM(MOD(DATE(YEAR(F10-MOD(F10-2,7)+3),1,2),{1E+99;7})*{1;-1}))/7),""))</f>
        <v/>
      </c>
      <c r="H10" s="24"/>
      <c r="I10" s="14"/>
      <c r="J10" s="25">
        <f t="shared" si="2"/>
        <v>45723</v>
      </c>
      <c r="K10" s="23" t="str">
        <f>IF(J10="","",IF(WEEKDAY(J10)=2,INT((J10+5-SUM(MOD(DATE(YEAR(J10-MOD(J10-2,7)+3),1,2),{1E+99;7})*{1;-1}))/7),""))</f>
        <v/>
      </c>
      <c r="L10" s="24"/>
      <c r="M10" s="14"/>
      <c r="N10" s="25">
        <f t="shared" si="3"/>
        <v>45754</v>
      </c>
      <c r="O10" s="26">
        <f>IF(N10="","",IF(WEEKDAY(N10)=2,INT((N10+5-SUM(MOD(DATE(YEAR(N10-MOD(N10-2,7)+3),1,2),{1E+99;7})*{1;-1}))/7),""))</f>
        <v>15</v>
      </c>
      <c r="P10" s="24"/>
      <c r="Q10" s="14"/>
      <c r="R10" s="25">
        <f t="shared" si="4"/>
        <v>45784</v>
      </c>
      <c r="S10" s="23" t="str">
        <f>IF(R10="","",IF(WEEKDAY(R10)=2,INT((R10+5-SUM(MOD(DATE(YEAR(R10-MOD(R10-2,7)+3),1,2),{1E+99;7})*{1;-1}))/7),""))</f>
        <v/>
      </c>
      <c r="T10" s="24"/>
      <c r="U10" s="14"/>
      <c r="V10" s="25">
        <f t="shared" si="5"/>
        <v>45815</v>
      </c>
      <c r="W10" s="23" t="str">
        <f>IF(V10="","",IF(WEEKDAY(V10)=2,INT((V10+5-SUM(MOD(DATE(YEAR(V10-MOD(V10-2,7)+3),1,2),{1E+99;7})*{1;-1}))/7),""))</f>
        <v/>
      </c>
      <c r="X10" s="24"/>
      <c r="Y10" s="27">
        <f>DATE($Y$2,7,14)</f>
        <v>45852</v>
      </c>
    </row>
    <row r="11" spans="2:25" s="21" customFormat="1" ht="18.75" customHeight="1" x14ac:dyDescent="0.25">
      <c r="B11" s="22">
        <f t="shared" si="0"/>
        <v>45665</v>
      </c>
      <c r="C11" s="23" t="str">
        <f>IF(B11="","",IF(WEEKDAY(B11)=2,INT((B11+5-SUM(MOD(DATE(YEAR(B11-MOD(B11-2,7)+3),1,2),{1E+99;7})*{1;-1}))/7),""))</f>
        <v/>
      </c>
      <c r="D11" s="24"/>
      <c r="E11" s="14"/>
      <c r="F11" s="25">
        <f t="shared" si="1"/>
        <v>45696</v>
      </c>
      <c r="G11" s="23" t="str">
        <f>IF(F11="","",IF(WEEKDAY(F11)=2,INT((F11+5-SUM(MOD(DATE(YEAR(F11-MOD(F11-2,7)+3),1,2),{1E+99;7})*{1;-1}))/7),""))</f>
        <v/>
      </c>
      <c r="H11" s="24"/>
      <c r="I11" s="14"/>
      <c r="J11" s="25">
        <f t="shared" si="2"/>
        <v>45724</v>
      </c>
      <c r="K11" s="23" t="str">
        <f>IF(J11="","",IF(WEEKDAY(J11)=2,INT((J11+5-SUM(MOD(DATE(YEAR(J11-MOD(J11-2,7)+3),1,2),{1E+99;7})*{1;-1}))/7),""))</f>
        <v/>
      </c>
      <c r="L11" s="24"/>
      <c r="M11" s="14"/>
      <c r="N11" s="25">
        <f t="shared" si="3"/>
        <v>45755</v>
      </c>
      <c r="O11" s="26" t="str">
        <f>IF(N11="","",IF(WEEKDAY(N11)=2,INT((N11+5-SUM(MOD(DATE(YEAR(N11-MOD(N11-2,7)+3),1,2),{1E+99;7})*{1;-1}))/7),""))</f>
        <v/>
      </c>
      <c r="P11" s="24"/>
      <c r="Q11" s="14"/>
      <c r="R11" s="25">
        <f t="shared" si="4"/>
        <v>45785</v>
      </c>
      <c r="S11" s="23" t="str">
        <f>IF(R11="","",IF(WEEKDAY(R11)=2,INT((R11+5-SUM(MOD(DATE(YEAR(R11-MOD(R11-2,7)+3),1,2),{1E+99;7})*{1;-1}))/7),""))</f>
        <v/>
      </c>
      <c r="T11" s="24"/>
      <c r="U11" s="14"/>
      <c r="V11" s="25">
        <f t="shared" si="5"/>
        <v>45816</v>
      </c>
      <c r="W11" s="23" t="str">
        <f>IF(V11="","",IF(WEEKDAY(V11)=2,INT((V11+5-SUM(MOD(DATE(YEAR(V11-MOD(V11-2,7)+3),1,2),{1E+99;7})*{1;-1}))/7),""))</f>
        <v/>
      </c>
      <c r="X11" s="24"/>
      <c r="Y11" s="27">
        <f>DATE($Y$2,8,15)</f>
        <v>45884</v>
      </c>
    </row>
    <row r="12" spans="2:25" s="21" customFormat="1" ht="18.75" customHeight="1" x14ac:dyDescent="0.25">
      <c r="B12" s="22">
        <f t="shared" si="0"/>
        <v>45666</v>
      </c>
      <c r="C12" s="23" t="str">
        <f>IF(B12="","",IF(WEEKDAY(B12)=2,INT((B12+5-SUM(MOD(DATE(YEAR(B12-MOD(B12-2,7)+3),1,2),{1E+99;7})*{1;-1}))/7),""))</f>
        <v/>
      </c>
      <c r="D12" s="24"/>
      <c r="E12" s="14"/>
      <c r="F12" s="25">
        <f t="shared" si="1"/>
        <v>45697</v>
      </c>
      <c r="G12" s="23" t="str">
        <f>IF(F12="","",IF(WEEKDAY(F12)=2,INT((F12+5-SUM(MOD(DATE(YEAR(F12-MOD(F12-2,7)+3),1,2),{1E+99;7})*{1;-1}))/7),""))</f>
        <v/>
      </c>
      <c r="H12" s="24"/>
      <c r="I12" s="14"/>
      <c r="J12" s="25">
        <f t="shared" si="2"/>
        <v>45725</v>
      </c>
      <c r="K12" s="23" t="str">
        <f>IF(J12="","",IF(WEEKDAY(J12)=2,INT((J12+5-SUM(MOD(DATE(YEAR(J12-MOD(J12-2,7)+3),1,2),{1E+99;7})*{1;-1}))/7),""))</f>
        <v/>
      </c>
      <c r="L12" s="24"/>
      <c r="M12" s="14"/>
      <c r="N12" s="25">
        <f t="shared" si="3"/>
        <v>45756</v>
      </c>
      <c r="O12" s="26" t="str">
        <f>IF(N12="","",IF(WEEKDAY(N12)=2,INT((N12+5-SUM(MOD(DATE(YEAR(N12-MOD(N12-2,7)+3),1,2),{1E+99;7})*{1;-1}))/7),""))</f>
        <v/>
      </c>
      <c r="P12" s="24"/>
      <c r="Q12" s="14"/>
      <c r="R12" s="25">
        <f t="shared" si="4"/>
        <v>45786</v>
      </c>
      <c r="S12" s="23" t="str">
        <f>IF(R12="","",IF(WEEKDAY(R12)=2,INT((R12+5-SUM(MOD(DATE(YEAR(R12-MOD(R12-2,7)+3),1,2),{1E+99;7})*{1;-1}))/7),""))</f>
        <v/>
      </c>
      <c r="T12" s="24"/>
      <c r="U12" s="14"/>
      <c r="V12" s="25">
        <f t="shared" si="5"/>
        <v>45817</v>
      </c>
      <c r="W12" s="23">
        <f>IF(V12="","",IF(WEEKDAY(V12)=2,INT((V12+5-SUM(MOD(DATE(YEAR(V12-MOD(V12-2,7)+3),1,2),{1E+99;7})*{1;-1}))/7),""))</f>
        <v>24</v>
      </c>
      <c r="X12" s="24"/>
      <c r="Y12" s="27">
        <f>DATE($Y$2,11,1)</f>
        <v>45962</v>
      </c>
    </row>
    <row r="13" spans="2:25" s="21" customFormat="1" ht="18.75" customHeight="1" x14ac:dyDescent="0.25">
      <c r="B13" s="22">
        <f t="shared" si="0"/>
        <v>45667</v>
      </c>
      <c r="C13" s="23" t="str">
        <f>IF(B13="","",IF(WEEKDAY(B13)=2,INT((B13+5-SUM(MOD(DATE(YEAR(B13-MOD(B13-2,7)+3),1,2),{1E+99;7})*{1;-1}))/7),""))</f>
        <v/>
      </c>
      <c r="D13" s="24"/>
      <c r="E13" s="14"/>
      <c r="F13" s="25">
        <f t="shared" si="1"/>
        <v>45698</v>
      </c>
      <c r="G13" s="23">
        <f>IF(F13="","",IF(WEEKDAY(F13)=2,INT((F13+5-SUM(MOD(DATE(YEAR(F13-MOD(F13-2,7)+3),1,2),{1E+99;7})*{1;-1}))/7),""))</f>
        <v>7</v>
      </c>
      <c r="H13" s="24"/>
      <c r="I13" s="14"/>
      <c r="J13" s="25">
        <f t="shared" si="2"/>
        <v>45726</v>
      </c>
      <c r="K13" s="23">
        <f>IF(J13="","",IF(WEEKDAY(J13)=2,INT((J13+5-SUM(MOD(DATE(YEAR(J13-MOD(J13-2,7)+3),1,2),{1E+99;7})*{1;-1}))/7),""))</f>
        <v>11</v>
      </c>
      <c r="L13" s="24"/>
      <c r="M13" s="14"/>
      <c r="N13" s="25">
        <f t="shared" si="3"/>
        <v>45757</v>
      </c>
      <c r="O13" s="26" t="str">
        <f>IF(N13="","",IF(WEEKDAY(N13)=2,INT((N13+5-SUM(MOD(DATE(YEAR(N13-MOD(N13-2,7)+3),1,2),{1E+99;7})*{1;-1}))/7),""))</f>
        <v/>
      </c>
      <c r="P13" s="24"/>
      <c r="Q13" s="14"/>
      <c r="R13" s="25">
        <f t="shared" si="4"/>
        <v>45787</v>
      </c>
      <c r="S13" s="23" t="str">
        <f>IF(R13="","",IF(WEEKDAY(R13)=2,INT((R13+5-SUM(MOD(DATE(YEAR(R13-MOD(R13-2,7)+3),1,2),{1E+99;7})*{1;-1}))/7),""))</f>
        <v/>
      </c>
      <c r="T13" s="24"/>
      <c r="U13" s="14"/>
      <c r="V13" s="25">
        <f t="shared" si="5"/>
        <v>45818</v>
      </c>
      <c r="W13" s="23" t="str">
        <f>IF(V13="","",IF(WEEKDAY(V13)=2,INT((V13+5-SUM(MOD(DATE(YEAR(V13-MOD(V13-2,7)+3),1,2),{1E+99;7})*{1;-1}))/7),""))</f>
        <v/>
      </c>
      <c r="X13" s="24"/>
      <c r="Y13" s="27">
        <f>DATE($Y$2,11,11)</f>
        <v>45972</v>
      </c>
    </row>
    <row r="14" spans="2:25" s="21" customFormat="1" ht="18.75" customHeight="1" x14ac:dyDescent="0.25">
      <c r="B14" s="22">
        <f t="shared" si="0"/>
        <v>45668</v>
      </c>
      <c r="C14" s="23" t="str">
        <f>IF(B14="","",IF(WEEKDAY(B14)=2,INT((B14+5-SUM(MOD(DATE(YEAR(B14-MOD(B14-2,7)+3),1,2),{1E+99;7})*{1;-1}))/7),""))</f>
        <v/>
      </c>
      <c r="D14" s="24"/>
      <c r="E14" s="14"/>
      <c r="F14" s="25">
        <f t="shared" si="1"/>
        <v>45699</v>
      </c>
      <c r="G14" s="23" t="str">
        <f>IF(F14="","",IF(WEEKDAY(F14)=2,INT((F14+5-SUM(MOD(DATE(YEAR(F14-MOD(F14-2,7)+3),1,2),{1E+99;7})*{1;-1}))/7),""))</f>
        <v/>
      </c>
      <c r="H14" s="24"/>
      <c r="I14" s="14"/>
      <c r="J14" s="25">
        <f t="shared" si="2"/>
        <v>45727</v>
      </c>
      <c r="K14" s="23" t="str">
        <f>IF(J14="","",IF(WEEKDAY(J14)=2,INT((J14+5-SUM(MOD(DATE(YEAR(J14-MOD(J14-2,7)+3),1,2),{1E+99;7})*{1;-1}))/7),""))</f>
        <v/>
      </c>
      <c r="L14" s="24"/>
      <c r="M14" s="14"/>
      <c r="N14" s="25">
        <f t="shared" si="3"/>
        <v>45758</v>
      </c>
      <c r="O14" s="26" t="str">
        <f>IF(N14="","",IF(WEEKDAY(N14)=2,INT((N14+5-SUM(MOD(DATE(YEAR(N14-MOD(N14-2,7)+3),1,2),{1E+99;7})*{1;-1}))/7),""))</f>
        <v/>
      </c>
      <c r="P14" s="24"/>
      <c r="Q14" s="14"/>
      <c r="R14" s="25">
        <f t="shared" si="4"/>
        <v>45788</v>
      </c>
      <c r="S14" s="23" t="str">
        <f>IF(R14="","",IF(WEEKDAY(R14)=2,INT((R14+5-SUM(MOD(DATE(YEAR(R14-MOD(R14-2,7)+3),1,2),{1E+99;7})*{1;-1}))/7),""))</f>
        <v/>
      </c>
      <c r="T14" s="24"/>
      <c r="U14" s="14"/>
      <c r="V14" s="25">
        <f t="shared" si="5"/>
        <v>45819</v>
      </c>
      <c r="W14" s="23" t="str">
        <f>IF(V14="","",IF(WEEKDAY(V14)=2,INT((V14+5-SUM(MOD(DATE(YEAR(V14-MOD(V14-2,7)+3),1,2),{1E+99;7})*{1;-1}))/7),""))</f>
        <v/>
      </c>
      <c r="X14" s="24"/>
      <c r="Y14" s="28">
        <f>DATE($Y$2,12,25)</f>
        <v>46016</v>
      </c>
    </row>
    <row r="15" spans="2:25" s="21" customFormat="1" ht="18.75" customHeight="1" x14ac:dyDescent="0.25">
      <c r="B15" s="22">
        <f t="shared" si="0"/>
        <v>45669</v>
      </c>
      <c r="C15" s="23" t="str">
        <f>IF(B15="","",IF(WEEKDAY(B15)=2,INT((B15+5-SUM(MOD(DATE(YEAR(B15-MOD(B15-2,7)+3),1,2),{1E+99;7})*{1;-1}))/7),""))</f>
        <v/>
      </c>
      <c r="D15" s="24"/>
      <c r="E15" s="14"/>
      <c r="F15" s="25">
        <f t="shared" si="1"/>
        <v>45700</v>
      </c>
      <c r="G15" s="23" t="str">
        <f>IF(F15="","",IF(WEEKDAY(F15)=2,INT((F15+5-SUM(MOD(DATE(YEAR(F15-MOD(F15-2,7)+3),1,2),{1E+99;7})*{1;-1}))/7),""))</f>
        <v/>
      </c>
      <c r="H15" s="24"/>
      <c r="I15" s="14"/>
      <c r="J15" s="25">
        <f t="shared" si="2"/>
        <v>45728</v>
      </c>
      <c r="K15" s="23" t="str">
        <f>IF(J15="","",IF(WEEKDAY(J15)=2,INT((J15+5-SUM(MOD(DATE(YEAR(J15-MOD(J15-2,7)+3),1,2),{1E+99;7})*{1;-1}))/7),""))</f>
        <v/>
      </c>
      <c r="L15" s="24"/>
      <c r="M15" s="14"/>
      <c r="N15" s="25">
        <f t="shared" si="3"/>
        <v>45759</v>
      </c>
      <c r="O15" s="26" t="str">
        <f>IF(N15="","",IF(WEEKDAY(N15)=2,INT((N15+5-SUM(MOD(DATE(YEAR(N15-MOD(N15-2,7)+3),1,2),{1E+99;7})*{1;-1}))/7),""))</f>
        <v/>
      </c>
      <c r="P15" s="24"/>
      <c r="Q15" s="14"/>
      <c r="R15" s="25">
        <f t="shared" si="4"/>
        <v>45789</v>
      </c>
      <c r="S15" s="23">
        <f>IF(R15="","",IF(WEEKDAY(R15)=2,INT((R15+5-SUM(MOD(DATE(YEAR(R15-MOD(R15-2,7)+3),1,2),{1E+99;7})*{1;-1}))/7),""))</f>
        <v>20</v>
      </c>
      <c r="T15" s="24"/>
      <c r="U15" s="14"/>
      <c r="V15" s="25">
        <f t="shared" si="5"/>
        <v>45820</v>
      </c>
      <c r="W15" s="23" t="str">
        <f>IF(V15="","",IF(WEEKDAY(V15)=2,INT((V15+5-SUM(MOD(DATE(YEAR(V15-MOD(V15-2,7)+3),1,2),{1E+99;7})*{1;-1}))/7),""))</f>
        <v/>
      </c>
      <c r="X15" s="24"/>
      <c r="Y15" s="20">
        <f>DATE($Y$2+1,1,1)</f>
        <v>46023</v>
      </c>
    </row>
    <row r="16" spans="2:25" s="21" customFormat="1" ht="18.75" customHeight="1" x14ac:dyDescent="0.25">
      <c r="B16" s="22">
        <f t="shared" si="0"/>
        <v>45670</v>
      </c>
      <c r="C16" s="23">
        <f>IF(B16="","",IF(WEEKDAY(B16)=2,INT((B16+5-SUM(MOD(DATE(YEAR(B16-MOD(B16-2,7)+3),1,2),{1E+99;7})*{1;-1}))/7),""))</f>
        <v>3</v>
      </c>
      <c r="D16" s="24"/>
      <c r="E16" s="14"/>
      <c r="F16" s="25">
        <f t="shared" si="1"/>
        <v>45701</v>
      </c>
      <c r="G16" s="23" t="str">
        <f>IF(F16="","",IF(WEEKDAY(F16)=2,INT((F16+5-SUM(MOD(DATE(YEAR(F16-MOD(F16-2,7)+3),1,2),{1E+99;7})*{1;-1}))/7),""))</f>
        <v/>
      </c>
      <c r="H16" s="24"/>
      <c r="I16" s="14"/>
      <c r="J16" s="25">
        <f t="shared" si="2"/>
        <v>45729</v>
      </c>
      <c r="K16" s="23" t="str">
        <f>IF(J16="","",IF(WEEKDAY(J16)=2,INT((J16+5-SUM(MOD(DATE(YEAR(J16-MOD(J16-2,7)+3),1,2),{1E+99;7})*{1;-1}))/7),""))</f>
        <v/>
      </c>
      <c r="L16" s="24"/>
      <c r="M16" s="14"/>
      <c r="N16" s="25">
        <f t="shared" si="3"/>
        <v>45760</v>
      </c>
      <c r="O16" s="26" t="str">
        <f>IF(N16="","",IF(WEEKDAY(N16)=2,INT((N16+5-SUM(MOD(DATE(YEAR(N16-MOD(N16-2,7)+3),1,2),{1E+99;7})*{1;-1}))/7),""))</f>
        <v/>
      </c>
      <c r="P16" s="24"/>
      <c r="Q16" s="14"/>
      <c r="R16" s="25">
        <f t="shared" si="4"/>
        <v>45790</v>
      </c>
      <c r="S16" s="23" t="str">
        <f>IF(R16="","",IF(WEEKDAY(R16)=2,INT((R16+5-SUM(MOD(DATE(YEAR(R16-MOD(R16-2,7)+3),1,2),{1E+99;7})*{1;-1}))/7),""))</f>
        <v/>
      </c>
      <c r="T16" s="24"/>
      <c r="U16" s="14"/>
      <c r="V16" s="25">
        <f t="shared" si="5"/>
        <v>45821</v>
      </c>
      <c r="W16" s="23" t="str">
        <f>IF(V16="","",IF(WEEKDAY(V16)=2,INT((V16+5-SUM(MOD(DATE(YEAR(V16-MOD(V16-2,7)+3),1,2),{1E+99;7})*{1;-1}))/7),""))</f>
        <v/>
      </c>
      <c r="X16" s="24"/>
      <c r="Y16" s="27">
        <f>DATE($Y$2+1,3,29.56+0.979*MOD(204-11*MOD($Y$2+1,19),30)-WEEKDAY(DATE($Y$2+1,3,28.56+0.979*MOD(204-11*MOD($Y$2+1,19),30))))+1</f>
        <v>46118</v>
      </c>
    </row>
    <row r="17" spans="2:25" s="21" customFormat="1" ht="18.75" customHeight="1" x14ac:dyDescent="0.25">
      <c r="B17" s="22">
        <f t="shared" si="0"/>
        <v>45671</v>
      </c>
      <c r="C17" s="23" t="str">
        <f>IF(B17="","",IF(WEEKDAY(B17)=2,INT((B17+5-SUM(MOD(DATE(YEAR(B17-MOD(B17-2,7)+3),1,2),{1E+99;7})*{1;-1}))/7),""))</f>
        <v/>
      </c>
      <c r="D17" s="24"/>
      <c r="E17" s="14"/>
      <c r="F17" s="25">
        <f t="shared" si="1"/>
        <v>45702</v>
      </c>
      <c r="G17" s="23" t="str">
        <f>IF(F17="","",IF(WEEKDAY(F17)=2,INT((F17+5-SUM(MOD(DATE(YEAR(F17-MOD(F17-2,7)+3),1,2),{1E+99;7})*{1;-1}))/7),""))</f>
        <v/>
      </c>
      <c r="H17" s="24"/>
      <c r="I17" s="14"/>
      <c r="J17" s="25">
        <f t="shared" si="2"/>
        <v>45730</v>
      </c>
      <c r="K17" s="23" t="str">
        <f>IF(J17="","",IF(WEEKDAY(J17)=2,INT((J17+5-SUM(MOD(DATE(YEAR(J17-MOD(J17-2,7)+3),1,2),{1E+99;7})*{1;-1}))/7),""))</f>
        <v/>
      </c>
      <c r="L17" s="24"/>
      <c r="M17" s="14"/>
      <c r="N17" s="25">
        <f t="shared" si="3"/>
        <v>45761</v>
      </c>
      <c r="O17" s="26">
        <f>IF(N17="","",IF(WEEKDAY(N17)=2,INT((N17+5-SUM(MOD(DATE(YEAR(N17-MOD(N17-2,7)+3),1,2),{1E+99;7})*{1;-1}))/7),""))</f>
        <v>16</v>
      </c>
      <c r="P17" s="24"/>
      <c r="Q17" s="14"/>
      <c r="R17" s="25">
        <f t="shared" si="4"/>
        <v>45791</v>
      </c>
      <c r="S17" s="23" t="str">
        <f>IF(R17="","",IF(WEEKDAY(R17)=2,INT((R17+5-SUM(MOD(DATE(YEAR(R17-MOD(R17-2,7)+3),1,2),{1E+99;7})*{1;-1}))/7),""))</f>
        <v/>
      </c>
      <c r="T17" s="24"/>
      <c r="U17" s="14"/>
      <c r="V17" s="25">
        <f t="shared" si="5"/>
        <v>45822</v>
      </c>
      <c r="W17" s="23" t="str">
        <f>IF(V17="","",IF(WEEKDAY(V17)=2,INT((V17+5-SUM(MOD(DATE(YEAR(V17-MOD(V17-2,7)+3),1,2),{1E+99;7})*{1;-1}))/7),""))</f>
        <v/>
      </c>
      <c r="X17" s="24"/>
      <c r="Y17" s="27">
        <f>DATE($Y$2+1,5,1)</f>
        <v>46143</v>
      </c>
    </row>
    <row r="18" spans="2:25" s="21" customFormat="1" ht="18.75" customHeight="1" x14ac:dyDescent="0.25">
      <c r="B18" s="22">
        <f t="shared" si="0"/>
        <v>45672</v>
      </c>
      <c r="C18" s="23" t="str">
        <f>IF(B18="","",IF(WEEKDAY(B18)=2,INT((B18+5-SUM(MOD(DATE(YEAR(B18-MOD(B18-2,7)+3),1,2),{1E+99;7})*{1;-1}))/7),""))</f>
        <v/>
      </c>
      <c r="D18" s="24"/>
      <c r="E18" s="14"/>
      <c r="F18" s="25">
        <f t="shared" si="1"/>
        <v>45703</v>
      </c>
      <c r="G18" s="23" t="str">
        <f>IF(F18="","",IF(WEEKDAY(F18)=2,INT((F18+5-SUM(MOD(DATE(YEAR(F18-MOD(F18-2,7)+3),1,2),{1E+99;7})*{1;-1}))/7),""))</f>
        <v/>
      </c>
      <c r="H18" s="24"/>
      <c r="I18" s="14"/>
      <c r="J18" s="25">
        <f t="shared" si="2"/>
        <v>45731</v>
      </c>
      <c r="K18" s="23" t="str">
        <f>IF(J18="","",IF(WEEKDAY(J18)=2,INT((J18+5-SUM(MOD(DATE(YEAR(J18-MOD(J18-2,7)+3),1,2),{1E+99;7})*{1;-1}))/7),""))</f>
        <v/>
      </c>
      <c r="L18" s="24"/>
      <c r="M18" s="14"/>
      <c r="N18" s="25">
        <f t="shared" si="3"/>
        <v>45762</v>
      </c>
      <c r="O18" s="26" t="str">
        <f>IF(N18="","",IF(WEEKDAY(N18)=2,INT((N18+5-SUM(MOD(DATE(YEAR(N18-MOD(N18-2,7)+3),1,2),{1E+99;7})*{1;-1}))/7),""))</f>
        <v/>
      </c>
      <c r="P18" s="24"/>
      <c r="Q18" s="14"/>
      <c r="R18" s="25">
        <f t="shared" si="4"/>
        <v>45792</v>
      </c>
      <c r="S18" s="23" t="str">
        <f>IF(R18="","",IF(WEEKDAY(R18)=2,INT((R18+5-SUM(MOD(DATE(YEAR(R18-MOD(R18-2,7)+3),1,2),{1E+99;7})*{1;-1}))/7),""))</f>
        <v/>
      </c>
      <c r="T18" s="24"/>
      <c r="U18" s="14"/>
      <c r="V18" s="25">
        <f t="shared" si="5"/>
        <v>45823</v>
      </c>
      <c r="W18" s="23" t="str">
        <f>IF(V18="","",IF(WEEKDAY(V18)=2,INT((V18+5-SUM(MOD(DATE(YEAR(V18-MOD(V18-2,7)+3),1,2),{1E+99;7})*{1;-1}))/7),""))</f>
        <v/>
      </c>
      <c r="X18" s="24"/>
      <c r="Y18" s="27">
        <f>DATE($Y$2+1,5,8)</f>
        <v>46150</v>
      </c>
    </row>
    <row r="19" spans="2:25" s="21" customFormat="1" ht="18.75" customHeight="1" x14ac:dyDescent="0.25">
      <c r="B19" s="22">
        <f t="shared" si="0"/>
        <v>45673</v>
      </c>
      <c r="C19" s="23" t="str">
        <f>IF(B19="","",IF(WEEKDAY(B19)=2,INT((B19+5-SUM(MOD(DATE(YEAR(B19-MOD(B19-2,7)+3),1,2),{1E+99;7})*{1;-1}))/7),""))</f>
        <v/>
      </c>
      <c r="D19" s="24"/>
      <c r="E19" s="14"/>
      <c r="F19" s="25">
        <f t="shared" si="1"/>
        <v>45704</v>
      </c>
      <c r="G19" s="23" t="str">
        <f>IF(F19="","",IF(WEEKDAY(F19)=2,INT((F19+5-SUM(MOD(DATE(YEAR(F19-MOD(F19-2,7)+3),1,2),{1E+99;7})*{1;-1}))/7),""))</f>
        <v/>
      </c>
      <c r="H19" s="24"/>
      <c r="I19" s="14"/>
      <c r="J19" s="25">
        <f t="shared" si="2"/>
        <v>45732</v>
      </c>
      <c r="K19" s="23" t="str">
        <f>IF(J19="","",IF(WEEKDAY(J19)=2,INT((J19+5-SUM(MOD(DATE(YEAR(J19-MOD(J19-2,7)+3),1,2),{1E+99;7})*{1;-1}))/7),""))</f>
        <v/>
      </c>
      <c r="L19" s="24"/>
      <c r="M19" s="14"/>
      <c r="N19" s="25">
        <f t="shared" si="3"/>
        <v>45763</v>
      </c>
      <c r="O19" s="26" t="str">
        <f>IF(N19="","",IF(WEEKDAY(N19)=2,INT((N19+5-SUM(MOD(DATE(YEAR(N19-MOD(N19-2,7)+3),1,2),{1E+99;7})*{1;-1}))/7),""))</f>
        <v/>
      </c>
      <c r="P19" s="24"/>
      <c r="Q19" s="14"/>
      <c r="R19" s="25">
        <f t="shared" si="4"/>
        <v>45793</v>
      </c>
      <c r="S19" s="23" t="str">
        <f>IF(R19="","",IF(WEEKDAY(R19)=2,INT((R19+5-SUM(MOD(DATE(YEAR(R19-MOD(R19-2,7)+3),1,2),{1E+99;7})*{1;-1}))/7),""))</f>
        <v/>
      </c>
      <c r="T19" s="24"/>
      <c r="U19" s="14"/>
      <c r="V19" s="25">
        <f t="shared" si="5"/>
        <v>45824</v>
      </c>
      <c r="W19" s="23">
        <f>IF(V19="","",IF(WEEKDAY(V19)=2,INT((V19+5-SUM(MOD(DATE(YEAR(V19-MOD(V19-2,7)+3),1,2),{1E+99;7})*{1;-1}))/7),""))</f>
        <v>25</v>
      </c>
      <c r="X19" s="24"/>
      <c r="Y19" s="27">
        <f>DATE($Y$2+1,3,29.56+0.979*MOD(204-11*MOD($Y$2+1,19),30)-WEEKDAY(DATE($Y$2+1,3,28.56+0.979*MOD(204-11*MOD($Y$2+1,19),30))))+39</f>
        <v>46156</v>
      </c>
    </row>
    <row r="20" spans="2:25" s="21" customFormat="1" ht="18.75" customHeight="1" x14ac:dyDescent="0.25">
      <c r="B20" s="22">
        <f t="shared" si="0"/>
        <v>45674</v>
      </c>
      <c r="C20" s="23" t="str">
        <f>IF(B20="","",IF(WEEKDAY(B20)=2,INT((B20+5-SUM(MOD(DATE(YEAR(B20-MOD(B20-2,7)+3),1,2),{1E+99;7})*{1;-1}))/7),""))</f>
        <v/>
      </c>
      <c r="D20" s="24"/>
      <c r="E20" s="14"/>
      <c r="F20" s="25">
        <f t="shared" si="1"/>
        <v>45705</v>
      </c>
      <c r="G20" s="23">
        <f>IF(F20="","",IF(WEEKDAY(F20)=2,INT((F20+5-SUM(MOD(DATE(YEAR(F20-MOD(F20-2,7)+3),1,2),{1E+99;7})*{1;-1}))/7),""))</f>
        <v>8</v>
      </c>
      <c r="H20" s="24"/>
      <c r="I20" s="14"/>
      <c r="J20" s="25">
        <f t="shared" si="2"/>
        <v>45733</v>
      </c>
      <c r="K20" s="23">
        <f>IF(J20="","",IF(WEEKDAY(J20)=2,INT((J20+5-SUM(MOD(DATE(YEAR(J20-MOD(J20-2,7)+3),1,2),{1E+99;7})*{1;-1}))/7),""))</f>
        <v>12</v>
      </c>
      <c r="L20" s="24"/>
      <c r="M20" s="14"/>
      <c r="N20" s="25">
        <f t="shared" si="3"/>
        <v>45764</v>
      </c>
      <c r="O20" s="26" t="str">
        <f>IF(N20="","",IF(WEEKDAY(N20)=2,INT((N20+5-SUM(MOD(DATE(YEAR(N20-MOD(N20-2,7)+3),1,2),{1E+99;7})*{1;-1}))/7),""))</f>
        <v/>
      </c>
      <c r="P20" s="24"/>
      <c r="Q20" s="14"/>
      <c r="R20" s="25">
        <f t="shared" si="4"/>
        <v>45794</v>
      </c>
      <c r="S20" s="23" t="str">
        <f>IF(R20="","",IF(WEEKDAY(R20)=2,INT((R20+5-SUM(MOD(DATE(YEAR(R20-MOD(R20-2,7)+3),1,2),{1E+99;7})*{1;-1}))/7),""))</f>
        <v/>
      </c>
      <c r="T20" s="24"/>
      <c r="U20" s="14"/>
      <c r="V20" s="25">
        <f t="shared" si="5"/>
        <v>45825</v>
      </c>
      <c r="W20" s="23" t="str">
        <f>IF(V20="","",IF(WEEKDAY(V20)=2,INT((V20+5-SUM(MOD(DATE(YEAR(V20-MOD(V20-2,7)+3),1,2),{1E+99;7})*{1;-1}))/7),""))</f>
        <v/>
      </c>
      <c r="X20" s="24"/>
      <c r="Y20" s="27">
        <f>(DATE($Y$2+1,3,29.56+0.979*MOD(204-11*MOD($Y$2+1,19),30)-WEEKDAY(DATE($Y$2+1,3,28.56+0.979*MOD(204-11*MOD($Y$2+1,19),30))))+1)+49</f>
        <v>46167</v>
      </c>
    </row>
    <row r="21" spans="2:25" s="21" customFormat="1" ht="18.75" customHeight="1" x14ac:dyDescent="0.25">
      <c r="B21" s="22">
        <f t="shared" si="0"/>
        <v>45675</v>
      </c>
      <c r="C21" s="23" t="str">
        <f>IF(B21="","",IF(WEEKDAY(B21)=2,INT((B21+5-SUM(MOD(DATE(YEAR(B21-MOD(B21-2,7)+3),1,2),{1E+99;7})*{1;-1}))/7),""))</f>
        <v/>
      </c>
      <c r="D21" s="24"/>
      <c r="E21" s="14"/>
      <c r="F21" s="25">
        <f t="shared" si="1"/>
        <v>45706</v>
      </c>
      <c r="G21" s="23" t="str">
        <f>IF(F21="","",IF(WEEKDAY(F21)=2,INT((F21+5-SUM(MOD(DATE(YEAR(F21-MOD(F21-2,7)+3),1,2),{1E+99;7})*{1;-1}))/7),""))</f>
        <v/>
      </c>
      <c r="H21" s="24"/>
      <c r="I21" s="14"/>
      <c r="J21" s="25">
        <f t="shared" si="2"/>
        <v>45734</v>
      </c>
      <c r="K21" s="23" t="str">
        <f>IF(J21="","",IF(WEEKDAY(J21)=2,INT((J21+5-SUM(MOD(DATE(YEAR(J21-MOD(J21-2,7)+3),1,2),{1E+99;7})*{1;-1}))/7),""))</f>
        <v/>
      </c>
      <c r="L21" s="24"/>
      <c r="M21" s="14"/>
      <c r="N21" s="25">
        <f t="shared" si="3"/>
        <v>45765</v>
      </c>
      <c r="O21" s="26" t="str">
        <f>IF(N21="","",IF(WEEKDAY(N21)=2,INT((N21+5-SUM(MOD(DATE(YEAR(N21-MOD(N21-2,7)+3),1,2),{1E+99;7})*{1;-1}))/7),""))</f>
        <v/>
      </c>
      <c r="P21" s="24"/>
      <c r="Q21" s="14"/>
      <c r="R21" s="25">
        <f t="shared" si="4"/>
        <v>45795</v>
      </c>
      <c r="S21" s="23" t="str">
        <f>IF(R21="","",IF(WEEKDAY(R21)=2,INT((R21+5-SUM(MOD(DATE(YEAR(R21-MOD(R21-2,7)+3),1,2),{1E+99;7})*{1;-1}))/7),""))</f>
        <v/>
      </c>
      <c r="T21" s="24"/>
      <c r="U21" s="14"/>
      <c r="V21" s="25">
        <f t="shared" si="5"/>
        <v>45826</v>
      </c>
      <c r="W21" s="23" t="str">
        <f>IF(V21="","",IF(WEEKDAY(V21)=2,INT((V21+5-SUM(MOD(DATE(YEAR(V21-MOD(V21-2,7)+3),1,2),{1E+99;7})*{1;-1}))/7),""))</f>
        <v/>
      </c>
      <c r="X21" s="24"/>
      <c r="Y21" s="27">
        <f>DATE($Y$2+1,7,14)</f>
        <v>46217</v>
      </c>
    </row>
    <row r="22" spans="2:25" s="21" customFormat="1" ht="18.75" customHeight="1" x14ac:dyDescent="0.25">
      <c r="B22" s="22">
        <f t="shared" si="0"/>
        <v>45676</v>
      </c>
      <c r="C22" s="23" t="str">
        <f>IF(B22="","",IF(WEEKDAY(B22)=2,INT((B22+5-SUM(MOD(DATE(YEAR(B22-MOD(B22-2,7)+3),1,2),{1E+99;7})*{1;-1}))/7),""))</f>
        <v/>
      </c>
      <c r="D22" s="24"/>
      <c r="E22" s="14"/>
      <c r="F22" s="25">
        <f t="shared" si="1"/>
        <v>45707</v>
      </c>
      <c r="G22" s="23" t="str">
        <f>IF(F22="","",IF(WEEKDAY(F22)=2,INT((F22+5-SUM(MOD(DATE(YEAR(F22-MOD(F22-2,7)+3),1,2),{1E+99;7})*{1;-1}))/7),""))</f>
        <v/>
      </c>
      <c r="H22" s="24"/>
      <c r="I22" s="14"/>
      <c r="J22" s="25">
        <f t="shared" si="2"/>
        <v>45735</v>
      </c>
      <c r="K22" s="23" t="str">
        <f>IF(J22="","",IF(WEEKDAY(J22)=2,INT((J22+5-SUM(MOD(DATE(YEAR(J22-MOD(J22-2,7)+3),1,2),{1E+99;7})*{1;-1}))/7),""))</f>
        <v/>
      </c>
      <c r="L22" s="24"/>
      <c r="M22" s="14"/>
      <c r="N22" s="25">
        <f t="shared" si="3"/>
        <v>45766</v>
      </c>
      <c r="O22" s="26" t="str">
        <f>IF(N22="","",IF(WEEKDAY(N22)=2,INT((N22+5-SUM(MOD(DATE(YEAR(N22-MOD(N22-2,7)+3),1,2),{1E+99;7})*{1;-1}))/7),""))</f>
        <v/>
      </c>
      <c r="P22" s="24"/>
      <c r="Q22" s="14"/>
      <c r="R22" s="25">
        <f t="shared" si="4"/>
        <v>45796</v>
      </c>
      <c r="S22" s="23">
        <f>IF(R22="","",IF(WEEKDAY(R22)=2,INT((R22+5-SUM(MOD(DATE(YEAR(R22-MOD(R22-2,7)+3),1,2),{1E+99;7})*{1;-1}))/7),""))</f>
        <v>21</v>
      </c>
      <c r="T22" s="24"/>
      <c r="U22" s="14"/>
      <c r="V22" s="25">
        <f t="shared" si="5"/>
        <v>45827</v>
      </c>
      <c r="W22" s="23" t="str">
        <f>IF(V22="","",IF(WEEKDAY(V22)=2,INT((V22+5-SUM(MOD(DATE(YEAR(V22-MOD(V22-2,7)+3),1,2),{1E+99;7})*{1;-1}))/7),""))</f>
        <v/>
      </c>
      <c r="X22" s="24"/>
      <c r="Y22" s="27">
        <f>DATE($Y$2+1,8,15)</f>
        <v>46249</v>
      </c>
    </row>
    <row r="23" spans="2:25" s="21" customFormat="1" ht="18.75" customHeight="1" x14ac:dyDescent="0.25">
      <c r="B23" s="22">
        <f t="shared" si="0"/>
        <v>45677</v>
      </c>
      <c r="C23" s="23">
        <f>IF(B23="","",IF(WEEKDAY(B23)=2,INT((B23+5-SUM(MOD(DATE(YEAR(B23-MOD(B23-2,7)+3),1,2),{1E+99;7})*{1;-1}))/7),""))</f>
        <v>4</v>
      </c>
      <c r="D23" s="24"/>
      <c r="E23" s="14"/>
      <c r="F23" s="25">
        <f t="shared" si="1"/>
        <v>45708</v>
      </c>
      <c r="G23" s="23" t="str">
        <f>IF(F23="","",IF(WEEKDAY(F23)=2,INT((F23+5-SUM(MOD(DATE(YEAR(F23-MOD(F23-2,7)+3),1,2),{1E+99;7})*{1;-1}))/7),""))</f>
        <v/>
      </c>
      <c r="H23" s="24"/>
      <c r="I23" s="14"/>
      <c r="J23" s="25">
        <f t="shared" si="2"/>
        <v>45736</v>
      </c>
      <c r="K23" s="23" t="str">
        <f>IF(J23="","",IF(WEEKDAY(J23)=2,INT((J23+5-SUM(MOD(DATE(YEAR(J23-MOD(J23-2,7)+3),1,2),{1E+99;7})*{1;-1}))/7),""))</f>
        <v/>
      </c>
      <c r="L23" s="24"/>
      <c r="M23" s="14"/>
      <c r="N23" s="25">
        <f t="shared" si="3"/>
        <v>45767</v>
      </c>
      <c r="O23" s="26" t="str">
        <f>IF(N23="","",IF(WEEKDAY(N23)=2,INT((N23+5-SUM(MOD(DATE(YEAR(N23-MOD(N23-2,7)+3),1,2),{1E+99;7})*{1;-1}))/7),""))</f>
        <v/>
      </c>
      <c r="P23" s="24"/>
      <c r="Q23" s="14"/>
      <c r="R23" s="25">
        <f t="shared" si="4"/>
        <v>45797</v>
      </c>
      <c r="S23" s="23" t="str">
        <f>IF(R23="","",IF(WEEKDAY(R23)=2,INT((R23+5-SUM(MOD(DATE(YEAR(R23-MOD(R23-2,7)+3),1,2),{1E+99;7})*{1;-1}))/7),""))</f>
        <v/>
      </c>
      <c r="T23" s="24"/>
      <c r="U23" s="14"/>
      <c r="V23" s="25">
        <f t="shared" si="5"/>
        <v>45828</v>
      </c>
      <c r="W23" s="23" t="str">
        <f>IF(V23="","",IF(WEEKDAY(V23)=2,INT((V23+5-SUM(MOD(DATE(YEAR(V23-MOD(V23-2,7)+3),1,2),{1E+99;7})*{1;-1}))/7),""))</f>
        <v/>
      </c>
      <c r="X23" s="24"/>
      <c r="Y23" s="27">
        <f>DATE($Y$2+1,11,1)</f>
        <v>46327</v>
      </c>
    </row>
    <row r="24" spans="2:25" s="21" customFormat="1" ht="18.75" customHeight="1" x14ac:dyDescent="0.25">
      <c r="B24" s="22">
        <f t="shared" si="0"/>
        <v>45678</v>
      </c>
      <c r="C24" s="23" t="str">
        <f>IF(B24="","",IF(WEEKDAY(B24)=2,INT((B24+5-SUM(MOD(DATE(YEAR(B24-MOD(B24-2,7)+3),1,2),{1E+99;7})*{1;-1}))/7),""))</f>
        <v/>
      </c>
      <c r="D24" s="24"/>
      <c r="E24" s="14"/>
      <c r="F24" s="25">
        <f t="shared" si="1"/>
        <v>45709</v>
      </c>
      <c r="G24" s="23" t="str">
        <f>IF(F24="","",IF(WEEKDAY(F24)=2,INT((F24+5-SUM(MOD(DATE(YEAR(F24-MOD(F24-2,7)+3),1,2),{1E+99;7})*{1;-1}))/7),""))</f>
        <v/>
      </c>
      <c r="H24" s="24"/>
      <c r="I24" s="14"/>
      <c r="J24" s="25">
        <f t="shared" si="2"/>
        <v>45737</v>
      </c>
      <c r="K24" s="23" t="str">
        <f>IF(J24="","",IF(WEEKDAY(J24)=2,INT((J24+5-SUM(MOD(DATE(YEAR(J24-MOD(J24-2,7)+3),1,2),{1E+99;7})*{1;-1}))/7),""))</f>
        <v/>
      </c>
      <c r="L24" s="24"/>
      <c r="M24" s="14"/>
      <c r="N24" s="25">
        <f t="shared" si="3"/>
        <v>45768</v>
      </c>
      <c r="O24" s="26">
        <f>IF(N24="","",IF(WEEKDAY(N24)=2,INT((N24+5-SUM(MOD(DATE(YEAR(N24-MOD(N24-2,7)+3),1,2),{1E+99;7})*{1;-1}))/7),""))</f>
        <v>17</v>
      </c>
      <c r="P24" s="24"/>
      <c r="Q24" s="14"/>
      <c r="R24" s="25">
        <f t="shared" si="4"/>
        <v>45798</v>
      </c>
      <c r="S24" s="23" t="str">
        <f>IF(R24="","",IF(WEEKDAY(R24)=2,INT((R24+5-SUM(MOD(DATE(YEAR(R24-MOD(R24-2,7)+3),1,2),{1E+99;7})*{1;-1}))/7),""))</f>
        <v/>
      </c>
      <c r="T24" s="24"/>
      <c r="U24" s="14"/>
      <c r="V24" s="25">
        <f t="shared" si="5"/>
        <v>45829</v>
      </c>
      <c r="W24" s="23" t="str">
        <f>IF(V24="","",IF(WEEKDAY(V24)=2,INT((V24+5-SUM(MOD(DATE(YEAR(V24-MOD(V24-2,7)+3),1,2),{1E+99;7})*{1;-1}))/7),""))</f>
        <v/>
      </c>
      <c r="X24" s="24"/>
      <c r="Y24" s="27">
        <f>DATE($Y$2+1,11,11)</f>
        <v>46337</v>
      </c>
    </row>
    <row r="25" spans="2:25" s="21" customFormat="1" ht="18.75" customHeight="1" x14ac:dyDescent="0.25">
      <c r="B25" s="22">
        <f t="shared" si="0"/>
        <v>45679</v>
      </c>
      <c r="C25" s="23" t="str">
        <f>IF(B25="","",IF(WEEKDAY(B25)=2,INT((B25+5-SUM(MOD(DATE(YEAR(B25-MOD(B25-2,7)+3),1,2),{1E+99;7})*{1;-1}))/7),""))</f>
        <v/>
      </c>
      <c r="D25" s="24"/>
      <c r="E25" s="14"/>
      <c r="F25" s="25">
        <f t="shared" si="1"/>
        <v>45710</v>
      </c>
      <c r="G25" s="23" t="str">
        <f>IF(F25="","",IF(WEEKDAY(F25)=2,INT((F25+5-SUM(MOD(DATE(YEAR(F25-MOD(F25-2,7)+3),1,2),{1E+99;7})*{1;-1}))/7),""))</f>
        <v/>
      </c>
      <c r="H25" s="24"/>
      <c r="I25" s="14"/>
      <c r="J25" s="25">
        <f t="shared" si="2"/>
        <v>45738</v>
      </c>
      <c r="K25" s="23" t="str">
        <f>IF(J25="","",IF(WEEKDAY(J25)=2,INT((J25+5-SUM(MOD(DATE(YEAR(J25-MOD(J25-2,7)+3),1,2),{1E+99;7})*{1;-1}))/7),""))</f>
        <v/>
      </c>
      <c r="L25" s="24"/>
      <c r="M25" s="14"/>
      <c r="N25" s="25">
        <f t="shared" si="3"/>
        <v>45769</v>
      </c>
      <c r="O25" s="26" t="str">
        <f>IF(N25="","",IF(WEEKDAY(N25)=2,INT((N25+5-SUM(MOD(DATE(YEAR(N25-MOD(N25-2,7)+3),1,2),{1E+99;7})*{1;-1}))/7),""))</f>
        <v/>
      </c>
      <c r="P25" s="24"/>
      <c r="Q25" s="14"/>
      <c r="R25" s="25">
        <f t="shared" si="4"/>
        <v>45799</v>
      </c>
      <c r="S25" s="23" t="str">
        <f>IF(R25="","",IF(WEEKDAY(R25)=2,INT((R25+5-SUM(MOD(DATE(YEAR(R25-MOD(R25-2,7)+3),1,2),{1E+99;7})*{1;-1}))/7),""))</f>
        <v/>
      </c>
      <c r="T25" s="24"/>
      <c r="U25" s="14"/>
      <c r="V25" s="25">
        <f t="shared" si="5"/>
        <v>45830</v>
      </c>
      <c r="W25" s="23" t="str">
        <f>IF(V25="","",IF(WEEKDAY(V25)=2,INT((V25+5-SUM(MOD(DATE(YEAR(V25-MOD(V25-2,7)+3),1,2),{1E+99;7})*{1;-1}))/7),""))</f>
        <v/>
      </c>
      <c r="X25" s="24"/>
      <c r="Y25" s="28">
        <f>DATE($Y$2+1,12,25)</f>
        <v>46381</v>
      </c>
    </row>
    <row r="26" spans="2:25" s="21" customFormat="1" ht="18.75" customHeight="1" x14ac:dyDescent="0.25">
      <c r="B26" s="22">
        <f t="shared" si="0"/>
        <v>45680</v>
      </c>
      <c r="C26" s="23" t="str">
        <f>IF(B26="","",IF(WEEKDAY(B26)=2,INT((B26+5-SUM(MOD(DATE(YEAR(B26-MOD(B26-2,7)+3),1,2),{1E+99;7})*{1;-1}))/7),""))</f>
        <v/>
      </c>
      <c r="D26" s="24"/>
      <c r="E26" s="14"/>
      <c r="F26" s="25">
        <f t="shared" si="1"/>
        <v>45711</v>
      </c>
      <c r="G26" s="23" t="str">
        <f>IF(F26="","",IF(WEEKDAY(F26)=2,INT((F26+5-SUM(MOD(DATE(YEAR(F26-MOD(F26-2,7)+3),1,2),{1E+99;7})*{1;-1}))/7),""))</f>
        <v/>
      </c>
      <c r="H26" s="24"/>
      <c r="I26" s="14"/>
      <c r="J26" s="25">
        <f t="shared" si="2"/>
        <v>45739</v>
      </c>
      <c r="K26" s="23" t="str">
        <f>IF(J26="","",IF(WEEKDAY(J26)=2,INT((J26+5-SUM(MOD(DATE(YEAR(J26-MOD(J26-2,7)+3),1,2),{1E+99;7})*{1;-1}))/7),""))</f>
        <v/>
      </c>
      <c r="L26" s="24"/>
      <c r="M26" s="14"/>
      <c r="N26" s="25">
        <f t="shared" si="3"/>
        <v>45770</v>
      </c>
      <c r="O26" s="26" t="str">
        <f>IF(N26="","",IF(WEEKDAY(N26)=2,INT((N26+5-SUM(MOD(DATE(YEAR(N26-MOD(N26-2,7)+3),1,2),{1E+99;7})*{1;-1}))/7),""))</f>
        <v/>
      </c>
      <c r="P26" s="24"/>
      <c r="Q26" s="14"/>
      <c r="R26" s="25">
        <f t="shared" si="4"/>
        <v>45800</v>
      </c>
      <c r="S26" s="23" t="str">
        <f>IF(R26="","",IF(WEEKDAY(R26)=2,INT((R26+5-SUM(MOD(DATE(YEAR(R26-MOD(R26-2,7)+3),1,2),{1E+99;7})*{1;-1}))/7),""))</f>
        <v/>
      </c>
      <c r="T26" s="24"/>
      <c r="U26" s="14"/>
      <c r="V26" s="25">
        <f t="shared" si="5"/>
        <v>45831</v>
      </c>
      <c r="W26" s="23">
        <f>IF(V26="","",IF(WEEKDAY(V26)=2,INT((V26+5-SUM(MOD(DATE(YEAR(V26-MOD(V26-2,7)+3),1,2),{1E+99;7})*{1;-1}))/7),""))</f>
        <v>26</v>
      </c>
      <c r="X26" s="24"/>
    </row>
    <row r="27" spans="2:25" s="21" customFormat="1" ht="18.75" customHeight="1" x14ac:dyDescent="0.25">
      <c r="B27" s="22">
        <f t="shared" si="0"/>
        <v>45681</v>
      </c>
      <c r="C27" s="23" t="str">
        <f>IF(B27="","",IF(WEEKDAY(B27)=2,INT((B27+5-SUM(MOD(DATE(YEAR(B27-MOD(B27-2,7)+3),1,2),{1E+99;7})*{1;-1}))/7),""))</f>
        <v/>
      </c>
      <c r="D27" s="24"/>
      <c r="E27" s="14"/>
      <c r="F27" s="25">
        <f t="shared" si="1"/>
        <v>45712</v>
      </c>
      <c r="G27" s="23">
        <f>IF(F27="","",IF(WEEKDAY(F27)=2,INT((F27+5-SUM(MOD(DATE(YEAR(F27-MOD(F27-2,7)+3),1,2),{1E+99;7})*{1;-1}))/7),""))</f>
        <v>9</v>
      </c>
      <c r="H27" s="24"/>
      <c r="I27" s="14"/>
      <c r="J27" s="25">
        <f t="shared" si="2"/>
        <v>45740</v>
      </c>
      <c r="K27" s="23">
        <f>IF(J27="","",IF(WEEKDAY(J27)=2,INT((J27+5-SUM(MOD(DATE(YEAR(J27-MOD(J27-2,7)+3),1,2),{1E+99;7})*{1;-1}))/7),""))</f>
        <v>13</v>
      </c>
      <c r="L27" s="24"/>
      <c r="M27" s="14"/>
      <c r="N27" s="25">
        <f t="shared" si="3"/>
        <v>45771</v>
      </c>
      <c r="O27" s="26" t="str">
        <f>IF(N27="","",IF(WEEKDAY(N27)=2,INT((N27+5-SUM(MOD(DATE(YEAR(N27-MOD(N27-2,7)+3),1,2),{1E+99;7})*{1;-1}))/7),""))</f>
        <v/>
      </c>
      <c r="P27" s="24"/>
      <c r="Q27" s="14"/>
      <c r="R27" s="25">
        <f t="shared" si="4"/>
        <v>45801</v>
      </c>
      <c r="S27" s="23" t="str">
        <f>IF(R27="","",IF(WEEKDAY(R27)=2,INT((R27+5-SUM(MOD(DATE(YEAR(R27-MOD(R27-2,7)+3),1,2),{1E+99;7})*{1;-1}))/7),""))</f>
        <v/>
      </c>
      <c r="T27" s="24"/>
      <c r="U27" s="14"/>
      <c r="V27" s="25">
        <f t="shared" si="5"/>
        <v>45832</v>
      </c>
      <c r="W27" s="23" t="str">
        <f>IF(V27="","",IF(WEEKDAY(V27)=2,INT((V27+5-SUM(MOD(DATE(YEAR(V27-MOD(V27-2,7)+3),1,2),{1E+99;7})*{1;-1}))/7),""))</f>
        <v/>
      </c>
      <c r="X27" s="24"/>
    </row>
    <row r="28" spans="2:25" s="21" customFormat="1" ht="18.75" customHeight="1" x14ac:dyDescent="0.25">
      <c r="B28" s="22">
        <f t="shared" si="0"/>
        <v>45682</v>
      </c>
      <c r="C28" s="23" t="str">
        <f>IF(B28="","",IF(WEEKDAY(B28)=2,INT((B28+5-SUM(MOD(DATE(YEAR(B28-MOD(B28-2,7)+3),1,2),{1E+99;7})*{1;-1}))/7),""))</f>
        <v/>
      </c>
      <c r="D28" s="24"/>
      <c r="E28" s="14"/>
      <c r="F28" s="25">
        <f t="shared" si="1"/>
        <v>45713</v>
      </c>
      <c r="G28" s="23" t="str">
        <f>IF(F28="","",IF(WEEKDAY(F28)=2,INT((F28+5-SUM(MOD(DATE(YEAR(F28-MOD(F28-2,7)+3),1,2),{1E+99;7})*{1;-1}))/7),""))</f>
        <v/>
      </c>
      <c r="H28" s="24"/>
      <c r="I28" s="14"/>
      <c r="J28" s="25">
        <f t="shared" si="2"/>
        <v>45741</v>
      </c>
      <c r="K28" s="23" t="str">
        <f>IF(J28="","",IF(WEEKDAY(J28)=2,INT((J28+5-SUM(MOD(DATE(YEAR(J28-MOD(J28-2,7)+3),1,2),{1E+99;7})*{1;-1}))/7),""))</f>
        <v/>
      </c>
      <c r="L28" s="24"/>
      <c r="M28" s="14"/>
      <c r="N28" s="25">
        <f t="shared" si="3"/>
        <v>45772</v>
      </c>
      <c r="O28" s="26" t="str">
        <f>IF(N28="","",IF(WEEKDAY(N28)=2,INT((N28+5-SUM(MOD(DATE(YEAR(N28-MOD(N28-2,7)+3),1,2),{1E+99;7})*{1;-1}))/7),""))</f>
        <v/>
      </c>
      <c r="P28" s="24"/>
      <c r="Q28" s="14"/>
      <c r="R28" s="25">
        <f t="shared" si="4"/>
        <v>45802</v>
      </c>
      <c r="S28" s="23" t="str">
        <f>IF(R28="","",IF(WEEKDAY(R28)=2,INT((R28+5-SUM(MOD(DATE(YEAR(R28-MOD(R28-2,7)+3),1,2),{1E+99;7})*{1;-1}))/7),""))</f>
        <v/>
      </c>
      <c r="T28" s="24"/>
      <c r="U28" s="14"/>
      <c r="V28" s="25">
        <f t="shared" si="5"/>
        <v>45833</v>
      </c>
      <c r="W28" s="23" t="str">
        <f>IF(V28="","",IF(WEEKDAY(V28)=2,INT((V28+5-SUM(MOD(DATE(YEAR(V28-MOD(V28-2,7)+3),1,2),{1E+99;7})*{1;-1}))/7),""))</f>
        <v/>
      </c>
      <c r="X28" s="24"/>
    </row>
    <row r="29" spans="2:25" s="21" customFormat="1" ht="18.75" customHeight="1" x14ac:dyDescent="0.25">
      <c r="B29" s="22">
        <f t="shared" si="0"/>
        <v>45683</v>
      </c>
      <c r="C29" s="23" t="str">
        <f>IF(B29="","",IF(WEEKDAY(B29)=2,INT((B29+5-SUM(MOD(DATE(YEAR(B29-MOD(B29-2,7)+3),1,2),{1E+99;7})*{1;-1}))/7),""))</f>
        <v/>
      </c>
      <c r="D29" s="24"/>
      <c r="E29" s="14"/>
      <c r="F29" s="25">
        <f t="shared" si="1"/>
        <v>45714</v>
      </c>
      <c r="G29" s="23" t="str">
        <f>IF(F29="","",IF(WEEKDAY(F29)=2,INT((F29+5-SUM(MOD(DATE(YEAR(F29-MOD(F29-2,7)+3),1,2),{1E+99;7})*{1;-1}))/7),""))</f>
        <v/>
      </c>
      <c r="H29" s="24"/>
      <c r="I29" s="14"/>
      <c r="J29" s="25">
        <f t="shared" si="2"/>
        <v>45742</v>
      </c>
      <c r="K29" s="23" t="str">
        <f>IF(J29="","",IF(WEEKDAY(J29)=2,INT((J29+5-SUM(MOD(DATE(YEAR(J29-MOD(J29-2,7)+3),1,2),{1E+99;7})*{1;-1}))/7),""))</f>
        <v/>
      </c>
      <c r="L29" s="24"/>
      <c r="M29" s="14"/>
      <c r="N29" s="25">
        <f t="shared" si="3"/>
        <v>45773</v>
      </c>
      <c r="O29" s="26" t="str">
        <f>IF(N29="","",IF(WEEKDAY(N29)=2,INT((N29+5-SUM(MOD(DATE(YEAR(N29-MOD(N29-2,7)+3),1,2),{1E+99;7})*{1;-1}))/7),""))</f>
        <v/>
      </c>
      <c r="P29" s="24"/>
      <c r="Q29" s="14"/>
      <c r="R29" s="25">
        <f t="shared" si="4"/>
        <v>45803</v>
      </c>
      <c r="S29" s="23">
        <f>IF(R29="","",IF(WEEKDAY(R29)=2,INT((R29+5-SUM(MOD(DATE(YEAR(R29-MOD(R29-2,7)+3),1,2),{1E+99;7})*{1;-1}))/7),""))</f>
        <v>22</v>
      </c>
      <c r="T29" s="24"/>
      <c r="U29" s="14"/>
      <c r="V29" s="25">
        <f t="shared" si="5"/>
        <v>45834</v>
      </c>
      <c r="W29" s="23" t="str">
        <f>IF(V29="","",IF(WEEKDAY(V29)=2,INT((V29+5-SUM(MOD(DATE(YEAR(V29-MOD(V29-2,7)+3),1,2),{1E+99;7})*{1;-1}))/7),""))</f>
        <v/>
      </c>
      <c r="X29" s="24"/>
    </row>
    <row r="30" spans="2:25" s="21" customFormat="1" ht="18.75" customHeight="1" x14ac:dyDescent="0.25">
      <c r="B30" s="22">
        <f t="shared" si="0"/>
        <v>45684</v>
      </c>
      <c r="C30" s="23">
        <f>IF(B30="","",IF(WEEKDAY(B30)=2,INT((B30+5-SUM(MOD(DATE(YEAR(B30-MOD(B30-2,7)+3),1,2),{1E+99;7})*{1;-1}))/7),""))</f>
        <v>5</v>
      </c>
      <c r="D30" s="24"/>
      <c r="E30" s="14"/>
      <c r="F30" s="25">
        <f t="shared" si="1"/>
        <v>45715</v>
      </c>
      <c r="G30" s="23" t="str">
        <f>IF(F30="","",IF(WEEKDAY(F30)=2,INT((F30+5-SUM(MOD(DATE(YEAR(F30-MOD(F30-2,7)+3),1,2),{1E+99;7})*{1;-1}))/7),""))</f>
        <v/>
      </c>
      <c r="H30" s="24"/>
      <c r="I30" s="14"/>
      <c r="J30" s="25">
        <f t="shared" si="2"/>
        <v>45743</v>
      </c>
      <c r="K30" s="23" t="str">
        <f>IF(J30="","",IF(WEEKDAY(J30)=2,INT((J30+5-SUM(MOD(DATE(YEAR(J30-MOD(J30-2,7)+3),1,2),{1E+99;7})*{1;-1}))/7),""))</f>
        <v/>
      </c>
      <c r="L30" s="24"/>
      <c r="M30" s="14"/>
      <c r="N30" s="25">
        <f t="shared" si="3"/>
        <v>45774</v>
      </c>
      <c r="O30" s="26" t="str">
        <f>IF(N30="","",IF(WEEKDAY(N30)=2,INT((N30+5-SUM(MOD(DATE(YEAR(N30-MOD(N30-2,7)+3),1,2),{1E+99;7})*{1;-1}))/7),""))</f>
        <v/>
      </c>
      <c r="P30" s="24"/>
      <c r="Q30" s="14"/>
      <c r="R30" s="25">
        <f t="shared" si="4"/>
        <v>45804</v>
      </c>
      <c r="S30" s="23" t="str">
        <f>IF(R30="","",IF(WEEKDAY(R30)=2,INT((R30+5-SUM(MOD(DATE(YEAR(R30-MOD(R30-2,7)+3),1,2),{1E+99;7})*{1;-1}))/7),""))</f>
        <v/>
      </c>
      <c r="T30" s="24"/>
      <c r="U30" s="14"/>
      <c r="V30" s="25">
        <f t="shared" si="5"/>
        <v>45835</v>
      </c>
      <c r="W30" s="23" t="str">
        <f>IF(V30="","",IF(WEEKDAY(V30)=2,INT((V30+5-SUM(MOD(DATE(YEAR(V30-MOD(V30-2,7)+3),1,2),{1E+99;7})*{1;-1}))/7),""))</f>
        <v/>
      </c>
      <c r="X30" s="24"/>
    </row>
    <row r="31" spans="2:25" s="21" customFormat="1" ht="18.75" customHeight="1" x14ac:dyDescent="0.25">
      <c r="B31" s="22">
        <f t="shared" si="0"/>
        <v>45685</v>
      </c>
      <c r="C31" s="23" t="str">
        <f>IF(B31="","",IF(WEEKDAY(B31)=2,INT((B31+5-SUM(MOD(DATE(YEAR(B31-MOD(B31-2,7)+3),1,2),{1E+99;7})*{1;-1}))/7),""))</f>
        <v/>
      </c>
      <c r="D31" s="24"/>
      <c r="E31" s="14"/>
      <c r="F31" s="25">
        <f t="shared" si="1"/>
        <v>45716</v>
      </c>
      <c r="G31" s="23" t="str">
        <f>IF(F31="","",IF(WEEKDAY(F31)=2,INT((F31+5-SUM(MOD(DATE(YEAR(F31-MOD(F31-2,7)+3),1,2),{1E+99;7})*{1;-1}))/7),""))</f>
        <v/>
      </c>
      <c r="H31" s="24"/>
      <c r="I31" s="14"/>
      <c r="J31" s="25">
        <f t="shared" si="2"/>
        <v>45744</v>
      </c>
      <c r="K31" s="23" t="str">
        <f>IF(J31="","",IF(WEEKDAY(J31)=2,INT((J31+5-SUM(MOD(DATE(YEAR(J31-MOD(J31-2,7)+3),1,2),{1E+99;7})*{1;-1}))/7),""))</f>
        <v/>
      </c>
      <c r="L31" s="24"/>
      <c r="M31" s="14"/>
      <c r="N31" s="25">
        <f t="shared" si="3"/>
        <v>45775</v>
      </c>
      <c r="O31" s="26">
        <f>IF(N31="","",IF(WEEKDAY(N31)=2,INT((N31+5-SUM(MOD(DATE(YEAR(N31-MOD(N31-2,7)+3),1,2),{1E+99;7})*{1;-1}))/7),""))</f>
        <v>18</v>
      </c>
      <c r="P31" s="24"/>
      <c r="Q31" s="14"/>
      <c r="R31" s="25">
        <f t="shared" si="4"/>
        <v>45805</v>
      </c>
      <c r="S31" s="23" t="str">
        <f>IF(R31="","",IF(WEEKDAY(R31)=2,INT((R31+5-SUM(MOD(DATE(YEAR(R31-MOD(R31-2,7)+3),1,2),{1E+99;7})*{1;-1}))/7),""))</f>
        <v/>
      </c>
      <c r="T31" s="24"/>
      <c r="U31" s="14"/>
      <c r="V31" s="25">
        <f t="shared" si="5"/>
        <v>45836</v>
      </c>
      <c r="W31" s="23" t="str">
        <f>IF(V31="","",IF(WEEKDAY(V31)=2,INT((V31+5-SUM(MOD(DATE(YEAR(V31-MOD(V31-2,7)+3),1,2),{1E+99;7})*{1;-1}))/7),""))</f>
        <v/>
      </c>
      <c r="X31" s="24"/>
    </row>
    <row r="32" spans="2:25" s="21" customFormat="1" ht="18.75" customHeight="1" x14ac:dyDescent="0.25">
      <c r="B32" s="22">
        <f>IF(MONTH(B$31+1)&lt;&gt;MONTH(B$31),"",B$31+1)</f>
        <v>45686</v>
      </c>
      <c r="C32" s="23" t="str">
        <f>IF(B32="","",IF(WEEKDAY(B32)=2,INT((B32+5-SUM(MOD(DATE(YEAR(B32-MOD(B32-2,7)+3),1,2),{1E+99;7})*{1;-1}))/7),""))</f>
        <v/>
      </c>
      <c r="D32" s="24"/>
      <c r="E32" s="14"/>
      <c r="F32" s="25" t="str">
        <f>IF(MONTH(F$31+1)&lt;&gt;MONTH(F$31),"",F$31+1)</f>
        <v/>
      </c>
      <c r="G32" s="23" t="str">
        <f>IF(F32="","",IF(WEEKDAY(F32)=2,INT((F32+5-SUM(MOD(DATE(YEAR(F32-MOD(F32-2,7)+3),1,2),{1E+99;7})*{1;-1}))/7),""))</f>
        <v/>
      </c>
      <c r="H32" s="24"/>
      <c r="I32" s="14"/>
      <c r="J32" s="25">
        <f>IF(MONTH(J$31+1)&lt;&gt;MONTH(J$31),"",J$31+1)</f>
        <v>45745</v>
      </c>
      <c r="K32" s="23" t="str">
        <f>IF(J32="","",IF(WEEKDAY(J32)=2,INT((J32+5-SUM(MOD(DATE(YEAR(J32-MOD(J32-2,7)+3),1,2),{1E+99;7})*{1;-1}))/7),""))</f>
        <v/>
      </c>
      <c r="L32" s="24"/>
      <c r="M32" s="14"/>
      <c r="N32" s="25">
        <f>IF(MONTH(N$31+1)&lt;&gt;MONTH(N$31),"",N$31+1)</f>
        <v>45776</v>
      </c>
      <c r="O32" s="26" t="str">
        <f>IF(N32="","",IF(WEEKDAY(N32)=2,INT((N32+5-SUM(MOD(DATE(YEAR(N32-MOD(N32-2,7)+3),1,2),{1E+99;7})*{1;-1}))/7),""))</f>
        <v/>
      </c>
      <c r="P32" s="24"/>
      <c r="Q32" s="14"/>
      <c r="R32" s="25">
        <f>IF(MONTH(R$31+1)&lt;&gt;MONTH(R$31),"",R$31+1)</f>
        <v>45806</v>
      </c>
      <c r="S32" s="23" t="str">
        <f>IF(R32="","",IF(WEEKDAY(R32)=2,INT((R32+5-SUM(MOD(DATE(YEAR(R32-MOD(R32-2,7)+3),1,2),{1E+99;7})*{1;-1}))/7),""))</f>
        <v/>
      </c>
      <c r="T32" s="24"/>
      <c r="U32" s="14"/>
      <c r="V32" s="25">
        <f>IF(MONTH(V$31+1)&lt;&gt;MONTH(V$31),"",V$31+1)</f>
        <v>45837</v>
      </c>
      <c r="W32" s="23" t="str">
        <f>IF(V32="","",IF(WEEKDAY(V32)=2,INT((V32+5-SUM(MOD(DATE(YEAR(V32-MOD(V32-2,7)+3),1,2),{1E+99;7})*{1;-1}))/7),""))</f>
        <v/>
      </c>
      <c r="X32" s="24"/>
    </row>
    <row r="33" spans="2:25" s="21" customFormat="1" ht="18.75" customHeight="1" x14ac:dyDescent="0.25">
      <c r="B33" s="22">
        <f>IF(MONTH(B$31+2)&lt;&gt;MONTH(B$31),"",B$31+2)</f>
        <v>45687</v>
      </c>
      <c r="C33" s="23" t="str">
        <f>IF(B33="","",IF(WEEKDAY(B33)=2,INT((B33+5-SUM(MOD(DATE(YEAR(B33-MOD(B33-2,7)+3),1,2),{1E+99;7})*{1;-1}))/7),""))</f>
        <v/>
      </c>
      <c r="D33" s="24"/>
      <c r="E33" s="14"/>
      <c r="F33" s="25" t="str">
        <f>IF(MONTH(F$31+2)&lt;&gt;MONTH(F$31),"",F$31+2)</f>
        <v/>
      </c>
      <c r="G33" s="23" t="str">
        <f>IF(F33="","",IF(WEEKDAY(F33)=2,INT((F33+5-SUM(MOD(DATE(YEAR(F33-MOD(F33-2,7)+3),1,2),{1E+99;7})*{1;-1}))/7),""))</f>
        <v/>
      </c>
      <c r="H33" s="24"/>
      <c r="I33" s="14"/>
      <c r="J33" s="25">
        <f>IF(MONTH(J$31+2)&lt;&gt;MONTH(J$31),"",J$31+2)</f>
        <v>45746</v>
      </c>
      <c r="K33" s="23" t="str">
        <f>IF(J33="","",IF(WEEKDAY(J33)=2,INT((J33+5-SUM(MOD(DATE(YEAR(J33-MOD(J33-2,7)+3),1,2),{1E+99;7})*{1;-1}))/7),""))</f>
        <v/>
      </c>
      <c r="L33" s="24"/>
      <c r="M33" s="14"/>
      <c r="N33" s="25">
        <f>IF(MONTH(N$31+2)&lt;&gt;MONTH(N$31),"",N$31+2)</f>
        <v>45777</v>
      </c>
      <c r="O33" s="26" t="str">
        <f>IF(N33="","",IF(WEEKDAY(N33)=2,INT((N33+5-SUM(MOD(DATE(YEAR(N33-MOD(N33-2,7)+3),1,2),{1E+99;7})*{1;-1}))/7),""))</f>
        <v/>
      </c>
      <c r="P33" s="24"/>
      <c r="Q33" s="14"/>
      <c r="R33" s="25">
        <f>IF(MONTH(R$31+2)&lt;&gt;MONTH(R$31),"",R$31+2)</f>
        <v>45807</v>
      </c>
      <c r="S33" s="23" t="str">
        <f>IF(R33="","",IF(WEEKDAY(R33)=2,INT((R33+5-SUM(MOD(DATE(YEAR(R33-MOD(R33-2,7)+3),1,2),{1E+99;7})*{1;-1}))/7),""))</f>
        <v/>
      </c>
      <c r="T33" s="24"/>
      <c r="U33" s="14"/>
      <c r="V33" s="25">
        <f>IF(MONTH(V$31+2)&lt;&gt;MONTH(V$31),"",V$31+2)</f>
        <v>45838</v>
      </c>
      <c r="W33" s="23">
        <f>IF(V33="","",IF(WEEKDAY(V33)=2,INT((V33+5-SUM(MOD(DATE(YEAR(V33-MOD(V33-2,7)+3),1,2),{1E+99;7})*{1;-1}))/7),""))</f>
        <v>27</v>
      </c>
      <c r="X33" s="24"/>
    </row>
    <row r="34" spans="2:25" s="21" customFormat="1" ht="18.75" customHeight="1" x14ac:dyDescent="0.2">
      <c r="B34" s="29">
        <f>IF(MONTH(B$31+3)&lt;&gt;MONTH(B$31),"",B$31+3)</f>
        <v>45688</v>
      </c>
      <c r="C34" s="30" t="str">
        <f>IF(B34="","",IF(WEEKDAY(B34)=2,INT((B34+5-SUM(MOD(DATE(YEAR(B34-MOD(B34-2,7)+3),1,2),{1E+99;7})*{1;-1}))/7),""))</f>
        <v/>
      </c>
      <c r="D34" s="31"/>
      <c r="E34" s="14"/>
      <c r="F34" s="29" t="str">
        <f>IF(MONTH(F$31+3)&lt;&gt;MONTH(F$31),"",F$31+3)</f>
        <v/>
      </c>
      <c r="G34" s="30" t="str">
        <f>IF(F34="","",IF(WEEKDAY(F34)=2,INT((F34+5-SUM(MOD(DATE(YEAR(F34-MOD(F34-2,7)+3),1,2),{1E+99;7})*{1;-1}))/7),""))</f>
        <v/>
      </c>
      <c r="H34" s="31"/>
      <c r="I34" s="14"/>
      <c r="J34" s="29">
        <f>IF(MONTH(J$31+3)&lt;&gt;MONTH(J$31),"",J$31+3)</f>
        <v>45747</v>
      </c>
      <c r="K34" s="30">
        <f>IF(J34="","",IF(WEEKDAY(J34)=2,INT((J34+5-SUM(MOD(DATE(YEAR(J34-MOD(J34-2,7)+3),1,2),{1E+99;7})*{1;-1}))/7),""))</f>
        <v>14</v>
      </c>
      <c r="L34" s="31"/>
      <c r="M34" s="14"/>
      <c r="N34" s="29" t="str">
        <f>IF(MONTH(N$31+3)&lt;&gt;MONTH(N$31),"",N$31+3)</f>
        <v/>
      </c>
      <c r="O34" s="32" t="str">
        <f>IF(N34="","",IF(WEEKDAY(N34)=2,INT((N34+5-SUM(MOD(DATE(YEAR(N34-MOD(N34-2,7)+3),1,2),{1E+99;7})*{1;-1}))/7),""))</f>
        <v/>
      </c>
      <c r="P34" s="31"/>
      <c r="Q34" s="14"/>
      <c r="R34" s="29">
        <f>IF(MONTH(R$31+3)&lt;&gt;MONTH(R$31),"",R$31+3)</f>
        <v>45808</v>
      </c>
      <c r="S34" s="30" t="str">
        <f>IF(R34="","",IF(WEEKDAY(R34)=2,INT((R34+5-SUM(MOD(DATE(YEAR(R34-MOD(R34-2,7)+3),1,2),{1E+99;7})*{1;-1}))/7),""))</f>
        <v/>
      </c>
      <c r="T34" s="31"/>
      <c r="U34" s="14"/>
      <c r="V34" s="29" t="str">
        <f>IF(MONTH(V$31+3)&lt;&gt;MONTH(V$31),"",V$31+3)</f>
        <v/>
      </c>
      <c r="W34" s="30" t="str">
        <f>IF(V34="","",IF(WEEKDAY(V34)=2,INT((V34+5-SUM(MOD(DATE(YEAR(V34-MOD(V34-2,7)+3),1,2),{1E+99;7})*{1;-1}))/7),""))</f>
        <v/>
      </c>
      <c r="X34" s="31"/>
      <c r="Y34" s="5"/>
    </row>
    <row r="35" spans="2:25" ht="4.5" customHeight="1" x14ac:dyDescent="0.2"/>
    <row r="36" spans="2:25" ht="14.25" customHeight="1" x14ac:dyDescent="0.2">
      <c r="B36" s="38" t="str">
        <f>UPPER(TEXT(B38,"mmmm aaaa"))</f>
        <v>JUILLET 2025</v>
      </c>
      <c r="C36" s="38"/>
      <c r="D36" s="39"/>
      <c r="E36" s="6"/>
      <c r="F36" s="38" t="str">
        <f>UPPER(TEXT(F38,"mmmm aaaa"))</f>
        <v>AOÛT 2025</v>
      </c>
      <c r="G36" s="38"/>
      <c r="H36" s="39"/>
      <c r="I36" s="6"/>
      <c r="J36" s="38" t="str">
        <f>UPPER(TEXT(J38,"mmmm aaaa"))</f>
        <v>SEPTEMBRE 2025</v>
      </c>
      <c r="K36" s="38"/>
      <c r="L36" s="39"/>
      <c r="M36" s="6"/>
      <c r="N36" s="38" t="str">
        <f>UPPER(TEXT(N38,"mmmm aaaa"))</f>
        <v>OCTOBRE 2025</v>
      </c>
      <c r="O36" s="38"/>
      <c r="P36" s="39"/>
      <c r="Q36" s="6"/>
      <c r="R36" s="38" t="str">
        <f>UPPER(TEXT(R38,"mmmm aaaa"))</f>
        <v>NOVEMBRE 2025</v>
      </c>
      <c r="S36" s="38"/>
      <c r="T36" s="39"/>
      <c r="U36" s="6"/>
      <c r="V36" s="38" t="str">
        <f>UPPER(TEXT(V38,"mmmm aaaa"))</f>
        <v>DÉCEMBRE 2025</v>
      </c>
      <c r="W36" s="38"/>
      <c r="X36" s="39"/>
      <c r="Y36" s="34"/>
    </row>
    <row r="37" spans="2:25" ht="3" customHeight="1" x14ac:dyDescent="0.2">
      <c r="B37" s="8"/>
      <c r="C37" s="8"/>
      <c r="D37" s="9"/>
      <c r="F37" s="9"/>
      <c r="G37" s="9"/>
      <c r="H37" s="9"/>
      <c r="J37" s="9"/>
      <c r="K37" s="9"/>
      <c r="L37" s="9"/>
      <c r="N37" s="9"/>
      <c r="O37" s="9"/>
      <c r="P37" s="9"/>
      <c r="R37" s="9"/>
      <c r="S37" s="9"/>
      <c r="T37" s="9"/>
      <c r="V37" s="9"/>
      <c r="W37" s="9"/>
      <c r="X37" s="9"/>
    </row>
    <row r="38" spans="2:25" s="21" customFormat="1" ht="18.75" customHeight="1" x14ac:dyDescent="0.25">
      <c r="B38" s="15">
        <f>DATE(YEAR(V4),MONTH(V4)+1,1)</f>
        <v>45839</v>
      </c>
      <c r="C38" s="16">
        <f>INT((B38+5-SUM(MOD(DATE(YEAR(B38-MOD(B38-2,7)+3),1,2),{1E+99;7})*{1;-1}))/7)</f>
        <v>27</v>
      </c>
      <c r="D38" s="17"/>
      <c r="E38" s="14"/>
      <c r="F38" s="15">
        <f>DATE(YEAR(B38),MONTH(B38)+1,1)</f>
        <v>45870</v>
      </c>
      <c r="G38" s="16">
        <f>INT((F38+5-SUM(MOD(DATE(YEAR(F38-MOD(F38-2,7)+3),1,2),{1E+99;7})*{1;-1}))/7)</f>
        <v>31</v>
      </c>
      <c r="H38" s="17"/>
      <c r="I38" s="14"/>
      <c r="J38" s="15">
        <f>DATE(YEAR(F38),MONTH(F38)+1,1)</f>
        <v>45901</v>
      </c>
      <c r="K38" s="16">
        <f>INT((J38+5-SUM(MOD(DATE(YEAR(J38-MOD(J38-2,7)+3),1,2),{1E+99;7})*{1;-1}))/7)</f>
        <v>36</v>
      </c>
      <c r="L38" s="17"/>
      <c r="M38" s="14"/>
      <c r="N38" s="15">
        <f>DATE(YEAR(J38),MONTH(J38)+1,1)</f>
        <v>45931</v>
      </c>
      <c r="O38" s="16">
        <f>INT((N38+5-SUM(MOD(DATE(YEAR(N38-MOD(N38-2,7)+3),1,2),{1E+99;7})*{1;-1}))/7)</f>
        <v>40</v>
      </c>
      <c r="P38" s="17"/>
      <c r="Q38" s="14"/>
      <c r="R38" s="15">
        <f>DATE(YEAR(N38),MONTH(N38)+1,1)</f>
        <v>45962</v>
      </c>
      <c r="S38" s="16">
        <f>INT((R38+5-SUM(MOD(DATE(YEAR(R38-MOD(R38-2,7)+3),1,2),{1E+99;7})*{1;-1}))/7)</f>
        <v>44</v>
      </c>
      <c r="T38" s="17"/>
      <c r="U38" s="14"/>
      <c r="V38" s="15">
        <f>DATE(YEAR(R38),MONTH(R38)+1,1)</f>
        <v>45992</v>
      </c>
      <c r="W38" s="16">
        <f>INT((V38+5-SUM(MOD(DATE(YEAR(V38-MOD(V38-2,7)+3),1,2),{1E+99;7})*{1;-1}))/7)</f>
        <v>49</v>
      </c>
      <c r="X38" s="17"/>
      <c r="Y38" s="35"/>
    </row>
    <row r="39" spans="2:25" s="21" customFormat="1" ht="18.75" customHeight="1" x14ac:dyDescent="0.25">
      <c r="B39" s="25">
        <f>B38+1</f>
        <v>45840</v>
      </c>
      <c r="C39" s="23" t="str">
        <f>IF(B39="","",IF(WEEKDAY(B39)=2,INT((B39+5-SUM(MOD(DATE(YEAR(B39-MOD(B39-2,7)+3),1,2),{1E+99;7})*{1;-1}))/7),""))</f>
        <v/>
      </c>
      <c r="D39" s="24"/>
      <c r="E39" s="14"/>
      <c r="F39" s="25">
        <f>F38+1</f>
        <v>45871</v>
      </c>
      <c r="G39" s="23" t="str">
        <f>IF(F39="","",IF(WEEKDAY(F39)=2,INT((F39+5-SUM(MOD(DATE(YEAR(F39-MOD(F39-2,7)+3),1,2),{1E+99;7})*{1;-1}))/7),""))</f>
        <v/>
      </c>
      <c r="H39" s="24"/>
      <c r="I39" s="14"/>
      <c r="J39" s="25">
        <f>J38+1</f>
        <v>45902</v>
      </c>
      <c r="K39" s="23" t="str">
        <f>IF(J39="","",IF(WEEKDAY(J39)=2,INT((J39+5-SUM(MOD(DATE(YEAR(J39-MOD(J39-2,7)+3),1,2),{1E+99;7})*{1;-1}))/7),""))</f>
        <v/>
      </c>
      <c r="L39" s="24"/>
      <c r="M39" s="14"/>
      <c r="N39" s="25">
        <f>N38+1</f>
        <v>45932</v>
      </c>
      <c r="O39" s="23" t="str">
        <f>IF(N39="","",IF(WEEKDAY(N39)=2,INT((N39+5-SUM(MOD(DATE(YEAR(N39-MOD(N39-2,7)+3),1,2),{1E+99;7})*{1;-1}))/7),""))</f>
        <v/>
      </c>
      <c r="P39" s="24"/>
      <c r="Q39" s="14"/>
      <c r="R39" s="25">
        <f>R38+1</f>
        <v>45963</v>
      </c>
      <c r="S39" s="23" t="str">
        <f>IF(R39="","",IF(WEEKDAY(R39)=2,INT((R39+5-SUM(MOD(DATE(YEAR(R39-MOD(R39-2,7)+3),1,2),{1E+99;7})*{1;-1}))/7),""))</f>
        <v/>
      </c>
      <c r="T39" s="24"/>
      <c r="U39" s="14"/>
      <c r="V39" s="25">
        <f>V38+1</f>
        <v>45993</v>
      </c>
      <c r="W39" s="23" t="str">
        <f>IF(V39="","",IF(WEEKDAY(V39)=2,INT((V39+5-SUM(MOD(DATE(YEAR(V39-MOD(V39-2,7)+3),1,2),{1E+99;7})*{1;-1}))/7),""))</f>
        <v/>
      </c>
      <c r="X39" s="24"/>
      <c r="Y39" s="35"/>
    </row>
    <row r="40" spans="2:25" s="21" customFormat="1" ht="18.75" customHeight="1" x14ac:dyDescent="0.25">
      <c r="B40" s="25">
        <f t="shared" ref="B40:B65" si="6">B39+1</f>
        <v>45841</v>
      </c>
      <c r="C40" s="23" t="str">
        <f>IF(B40="","",IF(WEEKDAY(B40)=2,INT((B40+5-SUM(MOD(DATE(YEAR(B40-MOD(B40-2,7)+3),1,2),{1E+99;7})*{1;-1}))/7),""))</f>
        <v/>
      </c>
      <c r="D40" s="24"/>
      <c r="E40" s="14"/>
      <c r="F40" s="25">
        <f t="shared" ref="F40:F65" si="7">F39+1</f>
        <v>45872</v>
      </c>
      <c r="G40" s="23" t="str">
        <f>IF(F40="","",IF(WEEKDAY(F40)=2,INT((F40+5-SUM(MOD(DATE(YEAR(F40-MOD(F40-2,7)+3),1,2),{1E+99;7})*{1;-1}))/7),""))</f>
        <v/>
      </c>
      <c r="H40" s="24"/>
      <c r="I40" s="14"/>
      <c r="J40" s="25">
        <f t="shared" ref="J40:J65" si="8">J39+1</f>
        <v>45903</v>
      </c>
      <c r="K40" s="23" t="str">
        <f>IF(J40="","",IF(WEEKDAY(J40)=2,INT((J40+5-SUM(MOD(DATE(YEAR(J40-MOD(J40-2,7)+3),1,2),{1E+99;7})*{1;-1}))/7),""))</f>
        <v/>
      </c>
      <c r="L40" s="24"/>
      <c r="M40" s="14"/>
      <c r="N40" s="25">
        <f t="shared" ref="N40:N65" si="9">N39+1</f>
        <v>45933</v>
      </c>
      <c r="O40" s="23" t="str">
        <f>IF(N40="","",IF(WEEKDAY(N40)=2,INT((N40+5-SUM(MOD(DATE(YEAR(N40-MOD(N40-2,7)+3),1,2),{1E+99;7})*{1;-1}))/7),""))</f>
        <v/>
      </c>
      <c r="P40" s="24"/>
      <c r="Q40" s="14"/>
      <c r="R40" s="25">
        <f t="shared" ref="R40:R65" si="10">R39+1</f>
        <v>45964</v>
      </c>
      <c r="S40" s="23">
        <f>IF(R40="","",IF(WEEKDAY(R40)=2,INT((R40+5-SUM(MOD(DATE(YEAR(R40-MOD(R40-2,7)+3),1,2),{1E+99;7})*{1;-1}))/7),""))</f>
        <v>45</v>
      </c>
      <c r="T40" s="24"/>
      <c r="U40" s="14"/>
      <c r="V40" s="25">
        <f t="shared" ref="V40:V65" si="11">V39+1</f>
        <v>45994</v>
      </c>
      <c r="W40" s="23" t="str">
        <f>IF(V40="","",IF(WEEKDAY(V40)=2,INT((V40+5-SUM(MOD(DATE(YEAR(V40-MOD(V40-2,7)+3),1,2),{1E+99;7})*{1;-1}))/7),""))</f>
        <v/>
      </c>
      <c r="X40" s="24"/>
      <c r="Y40" s="35"/>
    </row>
    <row r="41" spans="2:25" s="21" customFormat="1" ht="18.75" customHeight="1" x14ac:dyDescent="0.25">
      <c r="B41" s="25">
        <f t="shared" si="6"/>
        <v>45842</v>
      </c>
      <c r="C41" s="23" t="str">
        <f>IF(B41="","",IF(WEEKDAY(B41)=2,INT((B41+5-SUM(MOD(DATE(YEAR(B41-MOD(B41-2,7)+3),1,2),{1E+99;7})*{1;-1}))/7),""))</f>
        <v/>
      </c>
      <c r="D41" s="24"/>
      <c r="E41" s="14"/>
      <c r="F41" s="25">
        <f t="shared" si="7"/>
        <v>45873</v>
      </c>
      <c r="G41" s="23">
        <f>IF(F41="","",IF(WEEKDAY(F41)=2,INT((F41+5-SUM(MOD(DATE(YEAR(F41-MOD(F41-2,7)+3),1,2),{1E+99;7})*{1;-1}))/7),""))</f>
        <v>32</v>
      </c>
      <c r="H41" s="24"/>
      <c r="I41" s="14"/>
      <c r="J41" s="25">
        <f t="shared" si="8"/>
        <v>45904</v>
      </c>
      <c r="K41" s="23" t="str">
        <f>IF(J41="","",IF(WEEKDAY(J41)=2,INT((J41+5-SUM(MOD(DATE(YEAR(J41-MOD(J41-2,7)+3),1,2),{1E+99;7})*{1;-1}))/7),""))</f>
        <v/>
      </c>
      <c r="L41" s="24"/>
      <c r="M41" s="14"/>
      <c r="N41" s="25">
        <f t="shared" si="9"/>
        <v>45934</v>
      </c>
      <c r="O41" s="23" t="str">
        <f>IF(N41="","",IF(WEEKDAY(N41)=2,INT((N41+5-SUM(MOD(DATE(YEAR(N41-MOD(N41-2,7)+3),1,2),{1E+99;7})*{1;-1}))/7),""))</f>
        <v/>
      </c>
      <c r="P41" s="24"/>
      <c r="Q41" s="14"/>
      <c r="R41" s="25">
        <f t="shared" si="10"/>
        <v>45965</v>
      </c>
      <c r="S41" s="23" t="str">
        <f>IF(R41="","",IF(WEEKDAY(R41)=2,INT((R41+5-SUM(MOD(DATE(YEAR(R41-MOD(R41-2,7)+3),1,2),{1E+99;7})*{1;-1}))/7),""))</f>
        <v/>
      </c>
      <c r="T41" s="24"/>
      <c r="U41" s="14"/>
      <c r="V41" s="25">
        <f t="shared" si="11"/>
        <v>45995</v>
      </c>
      <c r="W41" s="23" t="str">
        <f>IF(V41="","",IF(WEEKDAY(V41)=2,INT((V41+5-SUM(MOD(DATE(YEAR(V41-MOD(V41-2,7)+3),1,2),{1E+99;7})*{1;-1}))/7),""))</f>
        <v/>
      </c>
      <c r="X41" s="24"/>
      <c r="Y41" s="35"/>
    </row>
    <row r="42" spans="2:25" s="21" customFormat="1" ht="18.75" customHeight="1" x14ac:dyDescent="0.25">
      <c r="B42" s="25">
        <f t="shared" si="6"/>
        <v>45843</v>
      </c>
      <c r="C42" s="23" t="str">
        <f>IF(B42="","",IF(WEEKDAY(B42)=2,INT((B42+5-SUM(MOD(DATE(YEAR(B42-MOD(B42-2,7)+3),1,2),{1E+99;7})*{1;-1}))/7),""))</f>
        <v/>
      </c>
      <c r="D42" s="24"/>
      <c r="E42" s="14"/>
      <c r="F42" s="25">
        <f t="shared" si="7"/>
        <v>45874</v>
      </c>
      <c r="G42" s="23" t="str">
        <f>IF(F42="","",IF(WEEKDAY(F42)=2,INT((F42+5-SUM(MOD(DATE(YEAR(F42-MOD(F42-2,7)+3),1,2),{1E+99;7})*{1;-1}))/7),""))</f>
        <v/>
      </c>
      <c r="H42" s="24"/>
      <c r="I42" s="14"/>
      <c r="J42" s="25">
        <f t="shared" si="8"/>
        <v>45905</v>
      </c>
      <c r="K42" s="23" t="str">
        <f>IF(J42="","",IF(WEEKDAY(J42)=2,INT((J42+5-SUM(MOD(DATE(YEAR(J42-MOD(J42-2,7)+3),1,2),{1E+99;7})*{1;-1}))/7),""))</f>
        <v/>
      </c>
      <c r="L42" s="24"/>
      <c r="M42" s="14"/>
      <c r="N42" s="25">
        <f t="shared" si="9"/>
        <v>45935</v>
      </c>
      <c r="O42" s="23" t="str">
        <f>IF(N42="","",IF(WEEKDAY(N42)=2,INT((N42+5-SUM(MOD(DATE(YEAR(N42-MOD(N42-2,7)+3),1,2),{1E+99;7})*{1;-1}))/7),""))</f>
        <v/>
      </c>
      <c r="P42" s="24"/>
      <c r="Q42" s="14"/>
      <c r="R42" s="25">
        <f t="shared" si="10"/>
        <v>45966</v>
      </c>
      <c r="S42" s="23" t="str">
        <f>IF(R42="","",IF(WEEKDAY(R42)=2,INT((R42+5-SUM(MOD(DATE(YEAR(R42-MOD(R42-2,7)+3),1,2),{1E+99;7})*{1;-1}))/7),""))</f>
        <v/>
      </c>
      <c r="T42" s="24"/>
      <c r="U42" s="14"/>
      <c r="V42" s="25">
        <f t="shared" si="11"/>
        <v>45996</v>
      </c>
      <c r="W42" s="23" t="str">
        <f>IF(V42="","",IF(WEEKDAY(V42)=2,INT((V42+5-SUM(MOD(DATE(YEAR(V42-MOD(V42-2,7)+3),1,2),{1E+99;7})*{1;-1}))/7),""))</f>
        <v/>
      </c>
      <c r="X42" s="24"/>
      <c r="Y42" s="35"/>
    </row>
    <row r="43" spans="2:25" s="21" customFormat="1" ht="18.75" customHeight="1" x14ac:dyDescent="0.25">
      <c r="B43" s="25">
        <f t="shared" si="6"/>
        <v>45844</v>
      </c>
      <c r="C43" s="23" t="str">
        <f>IF(B43="","",IF(WEEKDAY(B43)=2,INT((B43+5-SUM(MOD(DATE(YEAR(B43-MOD(B43-2,7)+3),1,2),{1E+99;7})*{1;-1}))/7),""))</f>
        <v/>
      </c>
      <c r="D43" s="24"/>
      <c r="E43" s="14"/>
      <c r="F43" s="25">
        <f t="shared" si="7"/>
        <v>45875</v>
      </c>
      <c r="G43" s="23" t="str">
        <f>IF(F43="","",IF(WEEKDAY(F43)=2,INT((F43+5-SUM(MOD(DATE(YEAR(F43-MOD(F43-2,7)+3),1,2),{1E+99;7})*{1;-1}))/7),""))</f>
        <v/>
      </c>
      <c r="H43" s="24"/>
      <c r="I43" s="14"/>
      <c r="J43" s="25">
        <f t="shared" si="8"/>
        <v>45906</v>
      </c>
      <c r="K43" s="23" t="str">
        <f>IF(J43="","",IF(WEEKDAY(J43)=2,INT((J43+5-SUM(MOD(DATE(YEAR(J43-MOD(J43-2,7)+3),1,2),{1E+99;7})*{1;-1}))/7),""))</f>
        <v/>
      </c>
      <c r="L43" s="24"/>
      <c r="M43" s="14"/>
      <c r="N43" s="25">
        <f t="shared" si="9"/>
        <v>45936</v>
      </c>
      <c r="O43" s="23">
        <f>IF(N43="","",IF(WEEKDAY(N43)=2,INT((N43+5-SUM(MOD(DATE(YEAR(N43-MOD(N43-2,7)+3),1,2),{1E+99;7})*{1;-1}))/7),""))</f>
        <v>41</v>
      </c>
      <c r="P43" s="24"/>
      <c r="Q43" s="14"/>
      <c r="R43" s="25">
        <f t="shared" si="10"/>
        <v>45967</v>
      </c>
      <c r="S43" s="23" t="str">
        <f>IF(R43="","",IF(WEEKDAY(R43)=2,INT((R43+5-SUM(MOD(DATE(YEAR(R43-MOD(R43-2,7)+3),1,2),{1E+99;7})*{1;-1}))/7),""))</f>
        <v/>
      </c>
      <c r="T43" s="24"/>
      <c r="U43" s="14"/>
      <c r="V43" s="25">
        <f t="shared" si="11"/>
        <v>45997</v>
      </c>
      <c r="W43" s="23" t="str">
        <f>IF(V43="","",IF(WEEKDAY(V43)=2,INT((V43+5-SUM(MOD(DATE(YEAR(V43-MOD(V43-2,7)+3),1,2),{1E+99;7})*{1;-1}))/7),""))</f>
        <v/>
      </c>
      <c r="X43" s="24"/>
      <c r="Y43" s="35"/>
    </row>
    <row r="44" spans="2:25" s="21" customFormat="1" ht="18.75" customHeight="1" x14ac:dyDescent="0.25">
      <c r="B44" s="25">
        <f t="shared" si="6"/>
        <v>45845</v>
      </c>
      <c r="C44" s="23">
        <f>IF(B44="","",IF(WEEKDAY(B44)=2,INT((B44+5-SUM(MOD(DATE(YEAR(B44-MOD(B44-2,7)+3),1,2),{1E+99;7})*{1;-1}))/7),""))</f>
        <v>28</v>
      </c>
      <c r="D44" s="24"/>
      <c r="E44" s="14"/>
      <c r="F44" s="25">
        <f t="shared" si="7"/>
        <v>45876</v>
      </c>
      <c r="G44" s="23" t="str">
        <f>IF(F44="","",IF(WEEKDAY(F44)=2,INT((F44+5-SUM(MOD(DATE(YEAR(F44-MOD(F44-2,7)+3),1,2),{1E+99;7})*{1;-1}))/7),""))</f>
        <v/>
      </c>
      <c r="H44" s="24"/>
      <c r="I44" s="14"/>
      <c r="J44" s="25">
        <f t="shared" si="8"/>
        <v>45907</v>
      </c>
      <c r="K44" s="23" t="str">
        <f>IF(J44="","",IF(WEEKDAY(J44)=2,INT((J44+5-SUM(MOD(DATE(YEAR(J44-MOD(J44-2,7)+3),1,2),{1E+99;7})*{1;-1}))/7),""))</f>
        <v/>
      </c>
      <c r="L44" s="24"/>
      <c r="M44" s="14"/>
      <c r="N44" s="25">
        <f t="shared" si="9"/>
        <v>45937</v>
      </c>
      <c r="O44" s="23" t="str">
        <f>IF(N44="","",IF(WEEKDAY(N44)=2,INT((N44+5-SUM(MOD(DATE(YEAR(N44-MOD(N44-2,7)+3),1,2),{1E+99;7})*{1;-1}))/7),""))</f>
        <v/>
      </c>
      <c r="P44" s="24"/>
      <c r="Q44" s="14"/>
      <c r="R44" s="25">
        <f t="shared" si="10"/>
        <v>45968</v>
      </c>
      <c r="S44" s="23" t="str">
        <f>IF(R44="","",IF(WEEKDAY(R44)=2,INT((R44+5-SUM(MOD(DATE(YEAR(R44-MOD(R44-2,7)+3),1,2),{1E+99;7})*{1;-1}))/7),""))</f>
        <v/>
      </c>
      <c r="T44" s="24"/>
      <c r="U44" s="14"/>
      <c r="V44" s="25">
        <f t="shared" si="11"/>
        <v>45998</v>
      </c>
      <c r="W44" s="23" t="str">
        <f>IF(V44="","",IF(WEEKDAY(V44)=2,INT((V44+5-SUM(MOD(DATE(YEAR(V44-MOD(V44-2,7)+3),1,2),{1E+99;7})*{1;-1}))/7),""))</f>
        <v/>
      </c>
      <c r="X44" s="24"/>
      <c r="Y44" s="35"/>
    </row>
    <row r="45" spans="2:25" s="21" customFormat="1" ht="18.75" customHeight="1" x14ac:dyDescent="0.25">
      <c r="B45" s="25">
        <f t="shared" si="6"/>
        <v>45846</v>
      </c>
      <c r="C45" s="23" t="str">
        <f>IF(B45="","",IF(WEEKDAY(B45)=2,INT((B45+5-SUM(MOD(DATE(YEAR(B45-MOD(B45-2,7)+3),1,2),{1E+99;7})*{1;-1}))/7),""))</f>
        <v/>
      </c>
      <c r="D45" s="24"/>
      <c r="E45" s="14"/>
      <c r="F45" s="25">
        <f t="shared" si="7"/>
        <v>45877</v>
      </c>
      <c r="G45" s="23" t="str">
        <f>IF(F45="","",IF(WEEKDAY(F45)=2,INT((F45+5-SUM(MOD(DATE(YEAR(F45-MOD(F45-2,7)+3),1,2),{1E+99;7})*{1;-1}))/7),""))</f>
        <v/>
      </c>
      <c r="H45" s="24"/>
      <c r="I45" s="14"/>
      <c r="J45" s="25">
        <f t="shared" si="8"/>
        <v>45908</v>
      </c>
      <c r="K45" s="23">
        <f>IF(J45="","",IF(WEEKDAY(J45)=2,INT((J45+5-SUM(MOD(DATE(YEAR(J45-MOD(J45-2,7)+3),1,2),{1E+99;7})*{1;-1}))/7),""))</f>
        <v>37</v>
      </c>
      <c r="L45" s="24"/>
      <c r="M45" s="14"/>
      <c r="N45" s="25">
        <f t="shared" si="9"/>
        <v>45938</v>
      </c>
      <c r="O45" s="23" t="str">
        <f>IF(N45="","",IF(WEEKDAY(N45)=2,INT((N45+5-SUM(MOD(DATE(YEAR(N45-MOD(N45-2,7)+3),1,2),{1E+99;7})*{1;-1}))/7),""))</f>
        <v/>
      </c>
      <c r="P45" s="24"/>
      <c r="Q45" s="14"/>
      <c r="R45" s="25">
        <f t="shared" si="10"/>
        <v>45969</v>
      </c>
      <c r="S45" s="23" t="str">
        <f>IF(R45="","",IF(WEEKDAY(R45)=2,INT((R45+5-SUM(MOD(DATE(YEAR(R45-MOD(R45-2,7)+3),1,2),{1E+99;7})*{1;-1}))/7),""))</f>
        <v/>
      </c>
      <c r="T45" s="24"/>
      <c r="U45" s="14"/>
      <c r="V45" s="25">
        <f t="shared" si="11"/>
        <v>45999</v>
      </c>
      <c r="W45" s="23">
        <f>IF(V45="","",IF(WEEKDAY(V45)=2,INT((V45+5-SUM(MOD(DATE(YEAR(V45-MOD(V45-2,7)+3),1,2),{1E+99;7})*{1;-1}))/7),""))</f>
        <v>50</v>
      </c>
      <c r="X45" s="24"/>
      <c r="Y45" s="35"/>
    </row>
    <row r="46" spans="2:25" s="21" customFormat="1" ht="18.75" customHeight="1" x14ac:dyDescent="0.25">
      <c r="B46" s="25">
        <f t="shared" si="6"/>
        <v>45847</v>
      </c>
      <c r="C46" s="23" t="str">
        <f>IF(B46="","",IF(WEEKDAY(B46)=2,INT((B46+5-SUM(MOD(DATE(YEAR(B46-MOD(B46-2,7)+3),1,2),{1E+99;7})*{1;-1}))/7),""))</f>
        <v/>
      </c>
      <c r="D46" s="24"/>
      <c r="E46" s="14"/>
      <c r="F46" s="25">
        <f t="shared" si="7"/>
        <v>45878</v>
      </c>
      <c r="G46" s="23" t="str">
        <f>IF(F46="","",IF(WEEKDAY(F46)=2,INT((F46+5-SUM(MOD(DATE(YEAR(F46-MOD(F46-2,7)+3),1,2),{1E+99;7})*{1;-1}))/7),""))</f>
        <v/>
      </c>
      <c r="H46" s="24"/>
      <c r="I46" s="14"/>
      <c r="J46" s="25">
        <f t="shared" si="8"/>
        <v>45909</v>
      </c>
      <c r="K46" s="23" t="str">
        <f>IF(J46="","",IF(WEEKDAY(J46)=2,INT((J46+5-SUM(MOD(DATE(YEAR(J46-MOD(J46-2,7)+3),1,2),{1E+99;7})*{1;-1}))/7),""))</f>
        <v/>
      </c>
      <c r="L46" s="24"/>
      <c r="M46" s="14"/>
      <c r="N46" s="25">
        <f t="shared" si="9"/>
        <v>45939</v>
      </c>
      <c r="O46" s="23" t="str">
        <f>IF(N46="","",IF(WEEKDAY(N46)=2,INT((N46+5-SUM(MOD(DATE(YEAR(N46-MOD(N46-2,7)+3),1,2),{1E+99;7})*{1;-1}))/7),""))</f>
        <v/>
      </c>
      <c r="P46" s="24"/>
      <c r="Q46" s="14"/>
      <c r="R46" s="25">
        <f t="shared" si="10"/>
        <v>45970</v>
      </c>
      <c r="S46" s="23" t="str">
        <f>IF(R46="","",IF(WEEKDAY(R46)=2,INT((R46+5-SUM(MOD(DATE(YEAR(R46-MOD(R46-2,7)+3),1,2),{1E+99;7})*{1;-1}))/7),""))</f>
        <v/>
      </c>
      <c r="T46" s="24"/>
      <c r="U46" s="14"/>
      <c r="V46" s="25">
        <f t="shared" si="11"/>
        <v>46000</v>
      </c>
      <c r="W46" s="23" t="str">
        <f>IF(V46="","",IF(WEEKDAY(V46)=2,INT((V46+5-SUM(MOD(DATE(YEAR(V46-MOD(V46-2,7)+3),1,2),{1E+99;7})*{1;-1}))/7),""))</f>
        <v/>
      </c>
      <c r="X46" s="24"/>
      <c r="Y46" s="35"/>
    </row>
    <row r="47" spans="2:25" s="21" customFormat="1" ht="18.75" customHeight="1" x14ac:dyDescent="0.25">
      <c r="B47" s="25">
        <f t="shared" si="6"/>
        <v>45848</v>
      </c>
      <c r="C47" s="23" t="str">
        <f>IF(B47="","",IF(WEEKDAY(B47)=2,INT((B47+5-SUM(MOD(DATE(YEAR(B47-MOD(B47-2,7)+3),1,2),{1E+99;7})*{1;-1}))/7),""))</f>
        <v/>
      </c>
      <c r="D47" s="24"/>
      <c r="E47" s="14"/>
      <c r="F47" s="25">
        <f t="shared" si="7"/>
        <v>45879</v>
      </c>
      <c r="G47" s="23" t="str">
        <f>IF(F47="","",IF(WEEKDAY(F47)=2,INT((F47+5-SUM(MOD(DATE(YEAR(F47-MOD(F47-2,7)+3),1,2),{1E+99;7})*{1;-1}))/7),""))</f>
        <v/>
      </c>
      <c r="H47" s="24"/>
      <c r="I47" s="14"/>
      <c r="J47" s="25">
        <f t="shared" si="8"/>
        <v>45910</v>
      </c>
      <c r="K47" s="23" t="str">
        <f>IF(J47="","",IF(WEEKDAY(J47)=2,INT((J47+5-SUM(MOD(DATE(YEAR(J47-MOD(J47-2,7)+3),1,2),{1E+99;7})*{1;-1}))/7),""))</f>
        <v/>
      </c>
      <c r="L47" s="24"/>
      <c r="M47" s="14"/>
      <c r="N47" s="25">
        <f t="shared" si="9"/>
        <v>45940</v>
      </c>
      <c r="O47" s="23" t="str">
        <f>IF(N47="","",IF(WEEKDAY(N47)=2,INT((N47+5-SUM(MOD(DATE(YEAR(N47-MOD(N47-2,7)+3),1,2),{1E+99;7})*{1;-1}))/7),""))</f>
        <v/>
      </c>
      <c r="P47" s="24"/>
      <c r="Q47" s="14"/>
      <c r="R47" s="25">
        <f t="shared" si="10"/>
        <v>45971</v>
      </c>
      <c r="S47" s="23">
        <f>IF(R47="","",IF(WEEKDAY(R47)=2,INT((R47+5-SUM(MOD(DATE(YEAR(R47-MOD(R47-2,7)+3),1,2),{1E+99;7})*{1;-1}))/7),""))</f>
        <v>46</v>
      </c>
      <c r="T47" s="24"/>
      <c r="U47" s="14"/>
      <c r="V47" s="25">
        <f t="shared" si="11"/>
        <v>46001</v>
      </c>
      <c r="W47" s="23" t="str">
        <f>IF(V47="","",IF(WEEKDAY(V47)=2,INT((V47+5-SUM(MOD(DATE(YEAR(V47-MOD(V47-2,7)+3),1,2),{1E+99;7})*{1;-1}))/7),""))</f>
        <v/>
      </c>
      <c r="X47" s="24"/>
      <c r="Y47" s="35"/>
    </row>
    <row r="48" spans="2:25" s="21" customFormat="1" ht="18.75" customHeight="1" x14ac:dyDescent="0.25">
      <c r="B48" s="25">
        <f t="shared" si="6"/>
        <v>45849</v>
      </c>
      <c r="C48" s="23" t="str">
        <f>IF(B48="","",IF(WEEKDAY(B48)=2,INT((B48+5-SUM(MOD(DATE(YEAR(B48-MOD(B48-2,7)+3),1,2),{1E+99;7})*{1;-1}))/7),""))</f>
        <v/>
      </c>
      <c r="D48" s="24"/>
      <c r="E48" s="14"/>
      <c r="F48" s="25">
        <f t="shared" si="7"/>
        <v>45880</v>
      </c>
      <c r="G48" s="23">
        <f>IF(F48="","",IF(WEEKDAY(F48)=2,INT((F48+5-SUM(MOD(DATE(YEAR(F48-MOD(F48-2,7)+3),1,2),{1E+99;7})*{1;-1}))/7),""))</f>
        <v>33</v>
      </c>
      <c r="H48" s="24"/>
      <c r="I48" s="14"/>
      <c r="J48" s="25">
        <f t="shared" si="8"/>
        <v>45911</v>
      </c>
      <c r="K48" s="23" t="str">
        <f>IF(J48="","",IF(WEEKDAY(J48)=2,INT((J48+5-SUM(MOD(DATE(YEAR(J48-MOD(J48-2,7)+3),1,2),{1E+99;7})*{1;-1}))/7),""))</f>
        <v/>
      </c>
      <c r="L48" s="24"/>
      <c r="M48" s="14"/>
      <c r="N48" s="25">
        <f t="shared" si="9"/>
        <v>45941</v>
      </c>
      <c r="O48" s="23" t="str">
        <f>IF(N48="","",IF(WEEKDAY(N48)=2,INT((N48+5-SUM(MOD(DATE(YEAR(N48-MOD(N48-2,7)+3),1,2),{1E+99;7})*{1;-1}))/7),""))</f>
        <v/>
      </c>
      <c r="P48" s="24"/>
      <c r="Q48" s="14"/>
      <c r="R48" s="25">
        <f t="shared" si="10"/>
        <v>45972</v>
      </c>
      <c r="S48" s="23" t="str">
        <f>IF(R48="","",IF(WEEKDAY(R48)=2,INT((R48+5-SUM(MOD(DATE(YEAR(R48-MOD(R48-2,7)+3),1,2),{1E+99;7})*{1;-1}))/7),""))</f>
        <v/>
      </c>
      <c r="T48" s="24"/>
      <c r="U48" s="14"/>
      <c r="V48" s="25">
        <f t="shared" si="11"/>
        <v>46002</v>
      </c>
      <c r="W48" s="23" t="str">
        <f>IF(V48="","",IF(WEEKDAY(V48)=2,INT((V48+5-SUM(MOD(DATE(YEAR(V48-MOD(V48-2,7)+3),1,2),{1E+99;7})*{1;-1}))/7),""))</f>
        <v/>
      </c>
      <c r="X48" s="24"/>
      <c r="Y48" s="35"/>
    </row>
    <row r="49" spans="2:25" s="21" customFormat="1" ht="18.75" customHeight="1" x14ac:dyDescent="0.25">
      <c r="B49" s="25">
        <f t="shared" si="6"/>
        <v>45850</v>
      </c>
      <c r="C49" s="23" t="str">
        <f>IF(B49="","",IF(WEEKDAY(B49)=2,INT((B49+5-SUM(MOD(DATE(YEAR(B49-MOD(B49-2,7)+3),1,2),{1E+99;7})*{1;-1}))/7),""))</f>
        <v/>
      </c>
      <c r="D49" s="24"/>
      <c r="E49" s="14"/>
      <c r="F49" s="25">
        <f t="shared" si="7"/>
        <v>45881</v>
      </c>
      <c r="G49" s="23" t="str">
        <f>IF(F49="","",IF(WEEKDAY(F49)=2,INT((F49+5-SUM(MOD(DATE(YEAR(F49-MOD(F49-2,7)+3),1,2),{1E+99;7})*{1;-1}))/7),""))</f>
        <v/>
      </c>
      <c r="H49" s="24"/>
      <c r="I49" s="14"/>
      <c r="J49" s="25">
        <f t="shared" si="8"/>
        <v>45912</v>
      </c>
      <c r="K49" s="23" t="str">
        <f>IF(J49="","",IF(WEEKDAY(J49)=2,INT((J49+5-SUM(MOD(DATE(YEAR(J49-MOD(J49-2,7)+3),1,2),{1E+99;7})*{1;-1}))/7),""))</f>
        <v/>
      </c>
      <c r="L49" s="24"/>
      <c r="M49" s="14"/>
      <c r="N49" s="25">
        <f t="shared" si="9"/>
        <v>45942</v>
      </c>
      <c r="O49" s="23" t="str">
        <f>IF(N49="","",IF(WEEKDAY(N49)=2,INT((N49+5-SUM(MOD(DATE(YEAR(N49-MOD(N49-2,7)+3),1,2),{1E+99;7})*{1;-1}))/7),""))</f>
        <v/>
      </c>
      <c r="P49" s="24"/>
      <c r="Q49" s="14"/>
      <c r="R49" s="25">
        <f t="shared" si="10"/>
        <v>45973</v>
      </c>
      <c r="S49" s="23" t="str">
        <f>IF(R49="","",IF(WEEKDAY(R49)=2,INT((R49+5-SUM(MOD(DATE(YEAR(R49-MOD(R49-2,7)+3),1,2),{1E+99;7})*{1;-1}))/7),""))</f>
        <v/>
      </c>
      <c r="T49" s="24"/>
      <c r="U49" s="14"/>
      <c r="V49" s="25">
        <f t="shared" si="11"/>
        <v>46003</v>
      </c>
      <c r="W49" s="23" t="str">
        <f>IF(V49="","",IF(WEEKDAY(V49)=2,INT((V49+5-SUM(MOD(DATE(YEAR(V49-MOD(V49-2,7)+3),1,2),{1E+99;7})*{1;-1}))/7),""))</f>
        <v/>
      </c>
      <c r="X49" s="24"/>
      <c r="Y49" s="35"/>
    </row>
    <row r="50" spans="2:25" s="21" customFormat="1" ht="18.75" customHeight="1" x14ac:dyDescent="0.25">
      <c r="B50" s="25">
        <f t="shared" si="6"/>
        <v>45851</v>
      </c>
      <c r="C50" s="23" t="str">
        <f>IF(B50="","",IF(WEEKDAY(B50)=2,INT((B50+5-SUM(MOD(DATE(YEAR(B50-MOD(B50-2,7)+3),1,2),{1E+99;7})*{1;-1}))/7),""))</f>
        <v/>
      </c>
      <c r="D50" s="24"/>
      <c r="E50" s="14"/>
      <c r="F50" s="25">
        <f t="shared" si="7"/>
        <v>45882</v>
      </c>
      <c r="G50" s="23" t="str">
        <f>IF(F50="","",IF(WEEKDAY(F50)=2,INT((F50+5-SUM(MOD(DATE(YEAR(F50-MOD(F50-2,7)+3),1,2),{1E+99;7})*{1;-1}))/7),""))</f>
        <v/>
      </c>
      <c r="H50" s="24"/>
      <c r="I50" s="14"/>
      <c r="J50" s="25">
        <f t="shared" si="8"/>
        <v>45913</v>
      </c>
      <c r="K50" s="23" t="str">
        <f>IF(J50="","",IF(WEEKDAY(J50)=2,INT((J50+5-SUM(MOD(DATE(YEAR(J50-MOD(J50-2,7)+3),1,2),{1E+99;7})*{1;-1}))/7),""))</f>
        <v/>
      </c>
      <c r="L50" s="24"/>
      <c r="M50" s="14"/>
      <c r="N50" s="25">
        <f t="shared" si="9"/>
        <v>45943</v>
      </c>
      <c r="O50" s="23">
        <f>IF(N50="","",IF(WEEKDAY(N50)=2,INT((N50+5-SUM(MOD(DATE(YEAR(N50-MOD(N50-2,7)+3),1,2),{1E+99;7})*{1;-1}))/7),""))</f>
        <v>42</v>
      </c>
      <c r="P50" s="24"/>
      <c r="Q50" s="14"/>
      <c r="R50" s="25">
        <f t="shared" si="10"/>
        <v>45974</v>
      </c>
      <c r="S50" s="23" t="str">
        <f>IF(R50="","",IF(WEEKDAY(R50)=2,INT((R50+5-SUM(MOD(DATE(YEAR(R50-MOD(R50-2,7)+3),1,2),{1E+99;7})*{1;-1}))/7),""))</f>
        <v/>
      </c>
      <c r="T50" s="24"/>
      <c r="U50" s="14"/>
      <c r="V50" s="25">
        <f t="shared" si="11"/>
        <v>46004</v>
      </c>
      <c r="W50" s="23" t="str">
        <f>IF(V50="","",IF(WEEKDAY(V50)=2,INT((V50+5-SUM(MOD(DATE(YEAR(V50-MOD(V50-2,7)+3),1,2),{1E+99;7})*{1;-1}))/7),""))</f>
        <v/>
      </c>
      <c r="X50" s="24"/>
      <c r="Y50" s="35"/>
    </row>
    <row r="51" spans="2:25" s="21" customFormat="1" ht="18.75" customHeight="1" x14ac:dyDescent="0.25">
      <c r="B51" s="25">
        <f t="shared" si="6"/>
        <v>45852</v>
      </c>
      <c r="C51" s="23">
        <f>IF(B51="","",IF(WEEKDAY(B51)=2,INT((B51+5-SUM(MOD(DATE(YEAR(B51-MOD(B51-2,7)+3),1,2),{1E+99;7})*{1;-1}))/7),""))</f>
        <v>29</v>
      </c>
      <c r="D51" s="24"/>
      <c r="E51" s="14"/>
      <c r="F51" s="25">
        <f t="shared" si="7"/>
        <v>45883</v>
      </c>
      <c r="G51" s="23" t="str">
        <f>IF(F51="","",IF(WEEKDAY(F51)=2,INT((F51+5-SUM(MOD(DATE(YEAR(F51-MOD(F51-2,7)+3),1,2),{1E+99;7})*{1;-1}))/7),""))</f>
        <v/>
      </c>
      <c r="H51" s="24"/>
      <c r="I51" s="14"/>
      <c r="J51" s="25">
        <f t="shared" si="8"/>
        <v>45914</v>
      </c>
      <c r="K51" s="23" t="str">
        <f>IF(J51="","",IF(WEEKDAY(J51)=2,INT((J51+5-SUM(MOD(DATE(YEAR(J51-MOD(J51-2,7)+3),1,2),{1E+99;7})*{1;-1}))/7),""))</f>
        <v/>
      </c>
      <c r="L51" s="24"/>
      <c r="M51" s="14"/>
      <c r="N51" s="25">
        <f t="shared" si="9"/>
        <v>45944</v>
      </c>
      <c r="O51" s="23" t="str">
        <f>IF(N51="","",IF(WEEKDAY(N51)=2,INT((N51+5-SUM(MOD(DATE(YEAR(N51-MOD(N51-2,7)+3),1,2),{1E+99;7})*{1;-1}))/7),""))</f>
        <v/>
      </c>
      <c r="P51" s="24"/>
      <c r="Q51" s="14"/>
      <c r="R51" s="25">
        <f t="shared" si="10"/>
        <v>45975</v>
      </c>
      <c r="S51" s="23" t="str">
        <f>IF(R51="","",IF(WEEKDAY(R51)=2,INT((R51+5-SUM(MOD(DATE(YEAR(R51-MOD(R51-2,7)+3),1,2),{1E+99;7})*{1;-1}))/7),""))</f>
        <v/>
      </c>
      <c r="T51" s="24"/>
      <c r="U51" s="14"/>
      <c r="V51" s="25">
        <f t="shared" si="11"/>
        <v>46005</v>
      </c>
      <c r="W51" s="23" t="str">
        <f>IF(V51="","",IF(WEEKDAY(V51)=2,INT((V51+5-SUM(MOD(DATE(YEAR(V51-MOD(V51-2,7)+3),1,2),{1E+99;7})*{1;-1}))/7),""))</f>
        <v/>
      </c>
      <c r="X51" s="24"/>
    </row>
    <row r="52" spans="2:25" s="21" customFormat="1" ht="18.75" customHeight="1" x14ac:dyDescent="0.25">
      <c r="B52" s="25">
        <f t="shared" si="6"/>
        <v>45853</v>
      </c>
      <c r="C52" s="23" t="str">
        <f>IF(B52="","",IF(WEEKDAY(B52)=2,INT((B52+5-SUM(MOD(DATE(YEAR(B52-MOD(B52-2,7)+3),1,2),{1E+99;7})*{1;-1}))/7),""))</f>
        <v/>
      </c>
      <c r="D52" s="24"/>
      <c r="E52" s="14"/>
      <c r="F52" s="25">
        <f t="shared" si="7"/>
        <v>45884</v>
      </c>
      <c r="G52" s="23" t="str">
        <f>IF(F52="","",IF(WEEKDAY(F52)=2,INT((F52+5-SUM(MOD(DATE(YEAR(F52-MOD(F52-2,7)+3),1,2),{1E+99;7})*{1;-1}))/7),""))</f>
        <v/>
      </c>
      <c r="H52" s="24"/>
      <c r="I52" s="14"/>
      <c r="J52" s="25">
        <f t="shared" si="8"/>
        <v>45915</v>
      </c>
      <c r="K52" s="23">
        <f>IF(J52="","",IF(WEEKDAY(J52)=2,INT((J52+5-SUM(MOD(DATE(YEAR(J52-MOD(J52-2,7)+3),1,2),{1E+99;7})*{1;-1}))/7),""))</f>
        <v>38</v>
      </c>
      <c r="L52" s="24"/>
      <c r="M52" s="14"/>
      <c r="N52" s="25">
        <f t="shared" si="9"/>
        <v>45945</v>
      </c>
      <c r="O52" s="23" t="str">
        <f>IF(N52="","",IF(WEEKDAY(N52)=2,INT((N52+5-SUM(MOD(DATE(YEAR(N52-MOD(N52-2,7)+3),1,2),{1E+99;7})*{1;-1}))/7),""))</f>
        <v/>
      </c>
      <c r="P52" s="24"/>
      <c r="Q52" s="14"/>
      <c r="R52" s="25">
        <f t="shared" si="10"/>
        <v>45976</v>
      </c>
      <c r="S52" s="23" t="str">
        <f>IF(R52="","",IF(WEEKDAY(R52)=2,INT((R52+5-SUM(MOD(DATE(YEAR(R52-MOD(R52-2,7)+3),1,2),{1E+99;7})*{1;-1}))/7),""))</f>
        <v/>
      </c>
      <c r="T52" s="24"/>
      <c r="U52" s="14"/>
      <c r="V52" s="25">
        <f t="shared" si="11"/>
        <v>46006</v>
      </c>
      <c r="W52" s="23">
        <f>IF(V52="","",IF(WEEKDAY(V52)=2,INT((V52+5-SUM(MOD(DATE(YEAR(V52-MOD(V52-2,7)+3),1,2),{1E+99;7})*{1;-1}))/7),""))</f>
        <v>51</v>
      </c>
      <c r="X52" s="24"/>
    </row>
    <row r="53" spans="2:25" s="21" customFormat="1" ht="18.75" customHeight="1" x14ac:dyDescent="0.25">
      <c r="B53" s="25">
        <f t="shared" si="6"/>
        <v>45854</v>
      </c>
      <c r="C53" s="23" t="str">
        <f>IF(B53="","",IF(WEEKDAY(B53)=2,INT((B53+5-SUM(MOD(DATE(YEAR(B53-MOD(B53-2,7)+3),1,2),{1E+99;7})*{1;-1}))/7),""))</f>
        <v/>
      </c>
      <c r="D53" s="24"/>
      <c r="E53" s="14"/>
      <c r="F53" s="25">
        <f t="shared" si="7"/>
        <v>45885</v>
      </c>
      <c r="G53" s="23" t="str">
        <f>IF(F53="","",IF(WEEKDAY(F53)=2,INT((F53+5-SUM(MOD(DATE(YEAR(F53-MOD(F53-2,7)+3),1,2),{1E+99;7})*{1;-1}))/7),""))</f>
        <v/>
      </c>
      <c r="H53" s="24"/>
      <c r="I53" s="14"/>
      <c r="J53" s="25">
        <f t="shared" si="8"/>
        <v>45916</v>
      </c>
      <c r="K53" s="23" t="str">
        <f>IF(J53="","",IF(WEEKDAY(J53)=2,INT((J53+5-SUM(MOD(DATE(YEAR(J53-MOD(J53-2,7)+3),1,2),{1E+99;7})*{1;-1}))/7),""))</f>
        <v/>
      </c>
      <c r="L53" s="24"/>
      <c r="M53" s="14"/>
      <c r="N53" s="25">
        <f t="shared" si="9"/>
        <v>45946</v>
      </c>
      <c r="O53" s="23" t="str">
        <f>IF(N53="","",IF(WEEKDAY(N53)=2,INT((N53+5-SUM(MOD(DATE(YEAR(N53-MOD(N53-2,7)+3),1,2),{1E+99;7})*{1;-1}))/7),""))</f>
        <v/>
      </c>
      <c r="P53" s="24"/>
      <c r="Q53" s="14"/>
      <c r="R53" s="25">
        <f t="shared" si="10"/>
        <v>45977</v>
      </c>
      <c r="S53" s="23" t="str">
        <f>IF(R53="","",IF(WEEKDAY(R53)=2,INT((R53+5-SUM(MOD(DATE(YEAR(R53-MOD(R53-2,7)+3),1,2),{1E+99;7})*{1;-1}))/7),""))</f>
        <v/>
      </c>
      <c r="T53" s="24"/>
      <c r="U53" s="14"/>
      <c r="V53" s="25">
        <f t="shared" si="11"/>
        <v>46007</v>
      </c>
      <c r="W53" s="23" t="str">
        <f>IF(V53="","",IF(WEEKDAY(V53)=2,INT((V53+5-SUM(MOD(DATE(YEAR(V53-MOD(V53-2,7)+3),1,2),{1E+99;7})*{1;-1}))/7),""))</f>
        <v/>
      </c>
      <c r="X53" s="24"/>
    </row>
    <row r="54" spans="2:25" s="21" customFormat="1" ht="18.75" customHeight="1" x14ac:dyDescent="0.25">
      <c r="B54" s="25">
        <f t="shared" si="6"/>
        <v>45855</v>
      </c>
      <c r="C54" s="23" t="str">
        <f>IF(B54="","",IF(WEEKDAY(B54)=2,INT((B54+5-SUM(MOD(DATE(YEAR(B54-MOD(B54-2,7)+3),1,2),{1E+99;7})*{1;-1}))/7),""))</f>
        <v/>
      </c>
      <c r="D54" s="24"/>
      <c r="E54" s="14"/>
      <c r="F54" s="25">
        <f t="shared" si="7"/>
        <v>45886</v>
      </c>
      <c r="G54" s="23" t="str">
        <f>IF(F54="","",IF(WEEKDAY(F54)=2,INT((F54+5-SUM(MOD(DATE(YEAR(F54-MOD(F54-2,7)+3),1,2),{1E+99;7})*{1;-1}))/7),""))</f>
        <v/>
      </c>
      <c r="H54" s="24"/>
      <c r="I54" s="14"/>
      <c r="J54" s="25">
        <f t="shared" si="8"/>
        <v>45917</v>
      </c>
      <c r="K54" s="23" t="str">
        <f>IF(J54="","",IF(WEEKDAY(J54)=2,INT((J54+5-SUM(MOD(DATE(YEAR(J54-MOD(J54-2,7)+3),1,2),{1E+99;7})*{1;-1}))/7),""))</f>
        <v/>
      </c>
      <c r="L54" s="24"/>
      <c r="M54" s="14"/>
      <c r="N54" s="25">
        <f t="shared" si="9"/>
        <v>45947</v>
      </c>
      <c r="O54" s="23" t="str">
        <f>IF(N54="","",IF(WEEKDAY(N54)=2,INT((N54+5-SUM(MOD(DATE(YEAR(N54-MOD(N54-2,7)+3),1,2),{1E+99;7})*{1;-1}))/7),""))</f>
        <v/>
      </c>
      <c r="P54" s="24"/>
      <c r="Q54" s="14"/>
      <c r="R54" s="25">
        <f t="shared" si="10"/>
        <v>45978</v>
      </c>
      <c r="S54" s="23">
        <f>IF(R54="","",IF(WEEKDAY(R54)=2,INT((R54+5-SUM(MOD(DATE(YEAR(R54-MOD(R54-2,7)+3),1,2),{1E+99;7})*{1;-1}))/7),""))</f>
        <v>47</v>
      </c>
      <c r="T54" s="24"/>
      <c r="U54" s="14"/>
      <c r="V54" s="25">
        <f t="shared" si="11"/>
        <v>46008</v>
      </c>
      <c r="W54" s="23" t="str">
        <f>IF(V54="","",IF(WEEKDAY(V54)=2,INT((V54+5-SUM(MOD(DATE(YEAR(V54-MOD(V54-2,7)+3),1,2),{1E+99;7})*{1;-1}))/7),""))</f>
        <v/>
      </c>
      <c r="X54" s="24"/>
    </row>
    <row r="55" spans="2:25" s="21" customFormat="1" ht="18.75" customHeight="1" x14ac:dyDescent="0.25">
      <c r="B55" s="25">
        <f t="shared" si="6"/>
        <v>45856</v>
      </c>
      <c r="C55" s="23" t="str">
        <f>IF(B55="","",IF(WEEKDAY(B55)=2,INT((B55+5-SUM(MOD(DATE(YEAR(B55-MOD(B55-2,7)+3),1,2),{1E+99;7})*{1;-1}))/7),""))</f>
        <v/>
      </c>
      <c r="D55" s="24"/>
      <c r="E55" s="14"/>
      <c r="F55" s="25">
        <f t="shared" si="7"/>
        <v>45887</v>
      </c>
      <c r="G55" s="23">
        <f>IF(F55="","",IF(WEEKDAY(F55)=2,INT((F55+5-SUM(MOD(DATE(YEAR(F55-MOD(F55-2,7)+3),1,2),{1E+99;7})*{1;-1}))/7),""))</f>
        <v>34</v>
      </c>
      <c r="H55" s="24"/>
      <c r="I55" s="14"/>
      <c r="J55" s="25">
        <f t="shared" si="8"/>
        <v>45918</v>
      </c>
      <c r="K55" s="23" t="str">
        <f>IF(J55="","",IF(WEEKDAY(J55)=2,INT((J55+5-SUM(MOD(DATE(YEAR(J55-MOD(J55-2,7)+3),1,2),{1E+99;7})*{1;-1}))/7),""))</f>
        <v/>
      </c>
      <c r="L55" s="24"/>
      <c r="M55" s="14"/>
      <c r="N55" s="25">
        <f t="shared" si="9"/>
        <v>45948</v>
      </c>
      <c r="O55" s="23" t="str">
        <f>IF(N55="","",IF(WEEKDAY(N55)=2,INT((N55+5-SUM(MOD(DATE(YEAR(N55-MOD(N55-2,7)+3),1,2),{1E+99;7})*{1;-1}))/7),""))</f>
        <v/>
      </c>
      <c r="P55" s="24"/>
      <c r="Q55" s="14"/>
      <c r="R55" s="25">
        <f t="shared" si="10"/>
        <v>45979</v>
      </c>
      <c r="S55" s="23" t="str">
        <f>IF(R55="","",IF(WEEKDAY(R55)=2,INT((R55+5-SUM(MOD(DATE(YEAR(R55-MOD(R55-2,7)+3),1,2),{1E+99;7})*{1;-1}))/7),""))</f>
        <v/>
      </c>
      <c r="T55" s="24"/>
      <c r="U55" s="14"/>
      <c r="V55" s="25">
        <f t="shared" si="11"/>
        <v>46009</v>
      </c>
      <c r="W55" s="23" t="str">
        <f>IF(V55="","",IF(WEEKDAY(V55)=2,INT((V55+5-SUM(MOD(DATE(YEAR(V55-MOD(V55-2,7)+3),1,2),{1E+99;7})*{1;-1}))/7),""))</f>
        <v/>
      </c>
      <c r="X55" s="24"/>
    </row>
    <row r="56" spans="2:25" s="21" customFormat="1" ht="18.75" customHeight="1" x14ac:dyDescent="0.25">
      <c r="B56" s="25">
        <f t="shared" si="6"/>
        <v>45857</v>
      </c>
      <c r="C56" s="23" t="str">
        <f>IF(B56="","",IF(WEEKDAY(B56)=2,INT((B56+5-SUM(MOD(DATE(YEAR(B56-MOD(B56-2,7)+3),1,2),{1E+99;7})*{1;-1}))/7),""))</f>
        <v/>
      </c>
      <c r="D56" s="24"/>
      <c r="E56" s="14"/>
      <c r="F56" s="25">
        <f t="shared" si="7"/>
        <v>45888</v>
      </c>
      <c r="G56" s="23" t="str">
        <f>IF(F56="","",IF(WEEKDAY(F56)=2,INT((F56+5-SUM(MOD(DATE(YEAR(F56-MOD(F56-2,7)+3),1,2),{1E+99;7})*{1;-1}))/7),""))</f>
        <v/>
      </c>
      <c r="H56" s="24"/>
      <c r="I56" s="14"/>
      <c r="J56" s="25">
        <f t="shared" si="8"/>
        <v>45919</v>
      </c>
      <c r="K56" s="23" t="str">
        <f>IF(J56="","",IF(WEEKDAY(J56)=2,INT((J56+5-SUM(MOD(DATE(YEAR(J56-MOD(J56-2,7)+3),1,2),{1E+99;7})*{1;-1}))/7),""))</f>
        <v/>
      </c>
      <c r="L56" s="24"/>
      <c r="M56" s="14"/>
      <c r="N56" s="25">
        <f t="shared" si="9"/>
        <v>45949</v>
      </c>
      <c r="O56" s="23" t="str">
        <f>IF(N56="","",IF(WEEKDAY(N56)=2,INT((N56+5-SUM(MOD(DATE(YEAR(N56-MOD(N56-2,7)+3),1,2),{1E+99;7})*{1;-1}))/7),""))</f>
        <v/>
      </c>
      <c r="P56" s="24"/>
      <c r="Q56" s="14"/>
      <c r="R56" s="25">
        <f t="shared" si="10"/>
        <v>45980</v>
      </c>
      <c r="S56" s="23" t="str">
        <f>IF(R56="","",IF(WEEKDAY(R56)=2,INT((R56+5-SUM(MOD(DATE(YEAR(R56-MOD(R56-2,7)+3),1,2),{1E+99;7})*{1;-1}))/7),""))</f>
        <v/>
      </c>
      <c r="T56" s="24"/>
      <c r="U56" s="14"/>
      <c r="V56" s="25">
        <f t="shared" si="11"/>
        <v>46010</v>
      </c>
      <c r="W56" s="23" t="str">
        <f>IF(V56="","",IF(WEEKDAY(V56)=2,INT((V56+5-SUM(MOD(DATE(YEAR(V56-MOD(V56-2,7)+3),1,2),{1E+99;7})*{1;-1}))/7),""))</f>
        <v/>
      </c>
      <c r="X56" s="24"/>
    </row>
    <row r="57" spans="2:25" s="21" customFormat="1" ht="18.75" customHeight="1" x14ac:dyDescent="0.25">
      <c r="B57" s="25">
        <f t="shared" si="6"/>
        <v>45858</v>
      </c>
      <c r="C57" s="23" t="str">
        <f>IF(B57="","",IF(WEEKDAY(B57)=2,INT((B57+5-SUM(MOD(DATE(YEAR(B57-MOD(B57-2,7)+3),1,2),{1E+99;7})*{1;-1}))/7),""))</f>
        <v/>
      </c>
      <c r="D57" s="24"/>
      <c r="E57" s="14"/>
      <c r="F57" s="25">
        <f t="shared" si="7"/>
        <v>45889</v>
      </c>
      <c r="G57" s="23" t="str">
        <f>IF(F57="","",IF(WEEKDAY(F57)=2,INT((F57+5-SUM(MOD(DATE(YEAR(F57-MOD(F57-2,7)+3),1,2),{1E+99;7})*{1;-1}))/7),""))</f>
        <v/>
      </c>
      <c r="H57" s="24"/>
      <c r="I57" s="14"/>
      <c r="J57" s="25">
        <f t="shared" si="8"/>
        <v>45920</v>
      </c>
      <c r="K57" s="23" t="str">
        <f>IF(J57="","",IF(WEEKDAY(J57)=2,INT((J57+5-SUM(MOD(DATE(YEAR(J57-MOD(J57-2,7)+3),1,2),{1E+99;7})*{1;-1}))/7),""))</f>
        <v/>
      </c>
      <c r="L57" s="24"/>
      <c r="M57" s="14"/>
      <c r="N57" s="25">
        <f t="shared" si="9"/>
        <v>45950</v>
      </c>
      <c r="O57" s="23">
        <f>IF(N57="","",IF(WEEKDAY(N57)=2,INT((N57+5-SUM(MOD(DATE(YEAR(N57-MOD(N57-2,7)+3),1,2),{1E+99;7})*{1;-1}))/7),""))</f>
        <v>43</v>
      </c>
      <c r="P57" s="24"/>
      <c r="Q57" s="14"/>
      <c r="R57" s="25">
        <f t="shared" si="10"/>
        <v>45981</v>
      </c>
      <c r="S57" s="23" t="str">
        <f>IF(R57="","",IF(WEEKDAY(R57)=2,INT((R57+5-SUM(MOD(DATE(YEAR(R57-MOD(R57-2,7)+3),1,2),{1E+99;7})*{1;-1}))/7),""))</f>
        <v/>
      </c>
      <c r="T57" s="24"/>
      <c r="U57" s="14"/>
      <c r="V57" s="25">
        <f t="shared" si="11"/>
        <v>46011</v>
      </c>
      <c r="W57" s="23" t="str">
        <f>IF(V57="","",IF(WEEKDAY(V57)=2,INT((V57+5-SUM(MOD(DATE(YEAR(V57-MOD(V57-2,7)+3),1,2),{1E+99;7})*{1;-1}))/7),""))</f>
        <v/>
      </c>
      <c r="X57" s="24"/>
    </row>
    <row r="58" spans="2:25" s="21" customFormat="1" ht="18.75" customHeight="1" x14ac:dyDescent="0.25">
      <c r="B58" s="25">
        <f t="shared" si="6"/>
        <v>45859</v>
      </c>
      <c r="C58" s="23">
        <f>IF(B58="","",IF(WEEKDAY(B58)=2,INT((B58+5-SUM(MOD(DATE(YEAR(B58-MOD(B58-2,7)+3),1,2),{1E+99;7})*{1;-1}))/7),""))</f>
        <v>30</v>
      </c>
      <c r="D58" s="24"/>
      <c r="E58" s="14"/>
      <c r="F58" s="25">
        <f t="shared" si="7"/>
        <v>45890</v>
      </c>
      <c r="G58" s="23" t="str">
        <f>IF(F58="","",IF(WEEKDAY(F58)=2,INT((F58+5-SUM(MOD(DATE(YEAR(F58-MOD(F58-2,7)+3),1,2),{1E+99;7})*{1;-1}))/7),""))</f>
        <v/>
      </c>
      <c r="H58" s="24"/>
      <c r="I58" s="14"/>
      <c r="J58" s="25">
        <f t="shared" si="8"/>
        <v>45921</v>
      </c>
      <c r="K58" s="23" t="str">
        <f>IF(J58="","",IF(WEEKDAY(J58)=2,INT((J58+5-SUM(MOD(DATE(YEAR(J58-MOD(J58-2,7)+3),1,2),{1E+99;7})*{1;-1}))/7),""))</f>
        <v/>
      </c>
      <c r="L58" s="24"/>
      <c r="M58" s="14"/>
      <c r="N58" s="25">
        <f t="shared" si="9"/>
        <v>45951</v>
      </c>
      <c r="O58" s="23" t="str">
        <f>IF(N58="","",IF(WEEKDAY(N58)=2,INT((N58+5-SUM(MOD(DATE(YEAR(N58-MOD(N58-2,7)+3),1,2),{1E+99;7})*{1;-1}))/7),""))</f>
        <v/>
      </c>
      <c r="P58" s="24"/>
      <c r="Q58" s="14"/>
      <c r="R58" s="25">
        <f t="shared" si="10"/>
        <v>45982</v>
      </c>
      <c r="S58" s="23" t="str">
        <f>IF(R58="","",IF(WEEKDAY(R58)=2,INT((R58+5-SUM(MOD(DATE(YEAR(R58-MOD(R58-2,7)+3),1,2),{1E+99;7})*{1;-1}))/7),""))</f>
        <v/>
      </c>
      <c r="T58" s="24"/>
      <c r="U58" s="14"/>
      <c r="V58" s="25">
        <f t="shared" si="11"/>
        <v>46012</v>
      </c>
      <c r="W58" s="23" t="str">
        <f>IF(V58="","",IF(WEEKDAY(V58)=2,INT((V58+5-SUM(MOD(DATE(YEAR(V58-MOD(V58-2,7)+3),1,2),{1E+99;7})*{1;-1}))/7),""))</f>
        <v/>
      </c>
      <c r="X58" s="24"/>
    </row>
    <row r="59" spans="2:25" s="21" customFormat="1" ht="18.75" customHeight="1" x14ac:dyDescent="0.25">
      <c r="B59" s="25">
        <f t="shared" si="6"/>
        <v>45860</v>
      </c>
      <c r="C59" s="23" t="str">
        <f>IF(B59="","",IF(WEEKDAY(B59)=2,INT((B59+5-SUM(MOD(DATE(YEAR(B59-MOD(B59-2,7)+3),1,2),{1E+99;7})*{1;-1}))/7),""))</f>
        <v/>
      </c>
      <c r="D59" s="24"/>
      <c r="E59" s="14"/>
      <c r="F59" s="25">
        <f t="shared" si="7"/>
        <v>45891</v>
      </c>
      <c r="G59" s="23" t="str">
        <f>IF(F59="","",IF(WEEKDAY(F59)=2,INT((F59+5-SUM(MOD(DATE(YEAR(F59-MOD(F59-2,7)+3),1,2),{1E+99;7})*{1;-1}))/7),""))</f>
        <v/>
      </c>
      <c r="H59" s="24"/>
      <c r="I59" s="14"/>
      <c r="J59" s="25">
        <f t="shared" si="8"/>
        <v>45922</v>
      </c>
      <c r="K59" s="23">
        <f>IF(J59="","",IF(WEEKDAY(J59)=2,INT((J59+5-SUM(MOD(DATE(YEAR(J59-MOD(J59-2,7)+3),1,2),{1E+99;7})*{1;-1}))/7),""))</f>
        <v>39</v>
      </c>
      <c r="L59" s="24"/>
      <c r="M59" s="14"/>
      <c r="N59" s="25">
        <f t="shared" si="9"/>
        <v>45952</v>
      </c>
      <c r="O59" s="23" t="str">
        <f>IF(N59="","",IF(WEEKDAY(N59)=2,INT((N59+5-SUM(MOD(DATE(YEAR(N59-MOD(N59-2,7)+3),1,2),{1E+99;7})*{1;-1}))/7),""))</f>
        <v/>
      </c>
      <c r="P59" s="24"/>
      <c r="Q59" s="14"/>
      <c r="R59" s="25">
        <f t="shared" si="10"/>
        <v>45983</v>
      </c>
      <c r="S59" s="23" t="str">
        <f>IF(R59="","",IF(WEEKDAY(R59)=2,INT((R59+5-SUM(MOD(DATE(YEAR(R59-MOD(R59-2,7)+3),1,2),{1E+99;7})*{1;-1}))/7),""))</f>
        <v/>
      </c>
      <c r="T59" s="24"/>
      <c r="U59" s="14"/>
      <c r="V59" s="25">
        <f t="shared" si="11"/>
        <v>46013</v>
      </c>
      <c r="W59" s="23">
        <f>IF(V59="","",IF(WEEKDAY(V59)=2,INT((V59+5-SUM(MOD(DATE(YEAR(V59-MOD(V59-2,7)+3),1,2),{1E+99;7})*{1;-1}))/7),""))</f>
        <v>52</v>
      </c>
      <c r="X59" s="24"/>
    </row>
    <row r="60" spans="2:25" s="21" customFormat="1" ht="18.75" customHeight="1" x14ac:dyDescent="0.25">
      <c r="B60" s="25">
        <f t="shared" si="6"/>
        <v>45861</v>
      </c>
      <c r="C60" s="23" t="str">
        <f>IF(B60="","",IF(WEEKDAY(B60)=2,INT((B60+5-SUM(MOD(DATE(YEAR(B60-MOD(B60-2,7)+3),1,2),{1E+99;7})*{1;-1}))/7),""))</f>
        <v/>
      </c>
      <c r="D60" s="24"/>
      <c r="E60" s="14"/>
      <c r="F60" s="25">
        <f t="shared" si="7"/>
        <v>45892</v>
      </c>
      <c r="G60" s="23" t="str">
        <f>IF(F60="","",IF(WEEKDAY(F60)=2,INT((F60+5-SUM(MOD(DATE(YEAR(F60-MOD(F60-2,7)+3),1,2),{1E+99;7})*{1;-1}))/7),""))</f>
        <v/>
      </c>
      <c r="H60" s="24"/>
      <c r="I60" s="14"/>
      <c r="J60" s="25">
        <f t="shared" si="8"/>
        <v>45923</v>
      </c>
      <c r="K60" s="23" t="str">
        <f>IF(J60="","",IF(WEEKDAY(J60)=2,INT((J60+5-SUM(MOD(DATE(YEAR(J60-MOD(J60-2,7)+3),1,2),{1E+99;7})*{1;-1}))/7),""))</f>
        <v/>
      </c>
      <c r="L60" s="24"/>
      <c r="M60" s="14"/>
      <c r="N60" s="25">
        <f t="shared" si="9"/>
        <v>45953</v>
      </c>
      <c r="O60" s="23" t="str">
        <f>IF(N60="","",IF(WEEKDAY(N60)=2,INT((N60+5-SUM(MOD(DATE(YEAR(N60-MOD(N60-2,7)+3),1,2),{1E+99;7})*{1;-1}))/7),""))</f>
        <v/>
      </c>
      <c r="P60" s="24"/>
      <c r="Q60" s="14"/>
      <c r="R60" s="25">
        <f t="shared" si="10"/>
        <v>45984</v>
      </c>
      <c r="S60" s="23" t="str">
        <f>IF(R60="","",IF(WEEKDAY(R60)=2,INT((R60+5-SUM(MOD(DATE(YEAR(R60-MOD(R60-2,7)+3),1,2),{1E+99;7})*{1;-1}))/7),""))</f>
        <v/>
      </c>
      <c r="T60" s="24"/>
      <c r="U60" s="14"/>
      <c r="V60" s="25">
        <f t="shared" si="11"/>
        <v>46014</v>
      </c>
      <c r="W60" s="23" t="str">
        <f>IF(V60="","",IF(WEEKDAY(V60)=2,INT((V60+5-SUM(MOD(DATE(YEAR(V60-MOD(V60-2,7)+3),1,2),{1E+99;7})*{1;-1}))/7),""))</f>
        <v/>
      </c>
      <c r="X60" s="24"/>
    </row>
    <row r="61" spans="2:25" s="21" customFormat="1" ht="18.75" customHeight="1" x14ac:dyDescent="0.25">
      <c r="B61" s="25">
        <f t="shared" si="6"/>
        <v>45862</v>
      </c>
      <c r="C61" s="23" t="str">
        <f>IF(B61="","",IF(WEEKDAY(B61)=2,INT((B61+5-SUM(MOD(DATE(YEAR(B61-MOD(B61-2,7)+3),1,2),{1E+99;7})*{1;-1}))/7),""))</f>
        <v/>
      </c>
      <c r="D61" s="24"/>
      <c r="E61" s="14"/>
      <c r="F61" s="25">
        <f t="shared" si="7"/>
        <v>45893</v>
      </c>
      <c r="G61" s="23" t="str">
        <f>IF(F61="","",IF(WEEKDAY(F61)=2,INT((F61+5-SUM(MOD(DATE(YEAR(F61-MOD(F61-2,7)+3),1,2),{1E+99;7})*{1;-1}))/7),""))</f>
        <v/>
      </c>
      <c r="H61" s="24"/>
      <c r="I61" s="14"/>
      <c r="J61" s="25">
        <f t="shared" si="8"/>
        <v>45924</v>
      </c>
      <c r="K61" s="23" t="str">
        <f>IF(J61="","",IF(WEEKDAY(J61)=2,INT((J61+5-SUM(MOD(DATE(YEAR(J61-MOD(J61-2,7)+3),1,2),{1E+99;7})*{1;-1}))/7),""))</f>
        <v/>
      </c>
      <c r="L61" s="24"/>
      <c r="M61" s="14"/>
      <c r="N61" s="25">
        <f t="shared" si="9"/>
        <v>45954</v>
      </c>
      <c r="O61" s="23" t="str">
        <f>IF(N61="","",IF(WEEKDAY(N61)=2,INT((N61+5-SUM(MOD(DATE(YEAR(N61-MOD(N61-2,7)+3),1,2),{1E+99;7})*{1;-1}))/7),""))</f>
        <v/>
      </c>
      <c r="P61" s="24"/>
      <c r="Q61" s="14"/>
      <c r="R61" s="25">
        <f t="shared" si="10"/>
        <v>45985</v>
      </c>
      <c r="S61" s="23">
        <f>IF(R61="","",IF(WEEKDAY(R61)=2,INT((R61+5-SUM(MOD(DATE(YEAR(R61-MOD(R61-2,7)+3),1,2),{1E+99;7})*{1;-1}))/7),""))</f>
        <v>48</v>
      </c>
      <c r="T61" s="24"/>
      <c r="U61" s="14"/>
      <c r="V61" s="25">
        <f t="shared" si="11"/>
        <v>46015</v>
      </c>
      <c r="W61" s="23" t="str">
        <f>IF(V61="","",IF(WEEKDAY(V61)=2,INT((V61+5-SUM(MOD(DATE(YEAR(V61-MOD(V61-2,7)+3),1,2),{1E+99;7})*{1;-1}))/7),""))</f>
        <v/>
      </c>
      <c r="X61" s="24"/>
    </row>
    <row r="62" spans="2:25" s="21" customFormat="1" ht="18.75" customHeight="1" x14ac:dyDescent="0.25">
      <c r="B62" s="25">
        <f t="shared" si="6"/>
        <v>45863</v>
      </c>
      <c r="C62" s="23" t="str">
        <f>IF(B62="","",IF(WEEKDAY(B62)=2,INT((B62+5-SUM(MOD(DATE(YEAR(B62-MOD(B62-2,7)+3),1,2),{1E+99;7})*{1;-1}))/7),""))</f>
        <v/>
      </c>
      <c r="D62" s="24"/>
      <c r="E62" s="14"/>
      <c r="F62" s="25">
        <f t="shared" si="7"/>
        <v>45894</v>
      </c>
      <c r="G62" s="23">
        <f>IF(F62="","",IF(WEEKDAY(F62)=2,INT((F62+5-SUM(MOD(DATE(YEAR(F62-MOD(F62-2,7)+3),1,2),{1E+99;7})*{1;-1}))/7),""))</f>
        <v>35</v>
      </c>
      <c r="H62" s="24"/>
      <c r="I62" s="14"/>
      <c r="J62" s="25">
        <f t="shared" si="8"/>
        <v>45925</v>
      </c>
      <c r="K62" s="23" t="str">
        <f>IF(J62="","",IF(WEEKDAY(J62)=2,INT((J62+5-SUM(MOD(DATE(YEAR(J62-MOD(J62-2,7)+3),1,2),{1E+99;7})*{1;-1}))/7),""))</f>
        <v/>
      </c>
      <c r="L62" s="24"/>
      <c r="M62" s="14"/>
      <c r="N62" s="25">
        <f t="shared" si="9"/>
        <v>45955</v>
      </c>
      <c r="O62" s="23" t="str">
        <f>IF(N62="","",IF(WEEKDAY(N62)=2,INT((N62+5-SUM(MOD(DATE(YEAR(N62-MOD(N62-2,7)+3),1,2),{1E+99;7})*{1;-1}))/7),""))</f>
        <v/>
      </c>
      <c r="P62" s="24"/>
      <c r="Q62" s="14"/>
      <c r="R62" s="25">
        <f t="shared" si="10"/>
        <v>45986</v>
      </c>
      <c r="S62" s="23" t="str">
        <f>IF(R62="","",IF(WEEKDAY(R62)=2,INT((R62+5-SUM(MOD(DATE(YEAR(R62-MOD(R62-2,7)+3),1,2),{1E+99;7})*{1;-1}))/7),""))</f>
        <v/>
      </c>
      <c r="T62" s="24"/>
      <c r="U62" s="14"/>
      <c r="V62" s="25">
        <f t="shared" si="11"/>
        <v>46016</v>
      </c>
      <c r="W62" s="23" t="str">
        <f>IF(V62="","",IF(WEEKDAY(V62)=2,INT((V62+5-SUM(MOD(DATE(YEAR(V62-MOD(V62-2,7)+3),1,2),{1E+99;7})*{1;-1}))/7),""))</f>
        <v/>
      </c>
      <c r="X62" s="24"/>
    </row>
    <row r="63" spans="2:25" s="21" customFormat="1" ht="18.75" customHeight="1" x14ac:dyDescent="0.25">
      <c r="B63" s="25">
        <f t="shared" si="6"/>
        <v>45864</v>
      </c>
      <c r="C63" s="23" t="str">
        <f>IF(B63="","",IF(WEEKDAY(B63)=2,INT((B63+5-SUM(MOD(DATE(YEAR(B63-MOD(B63-2,7)+3),1,2),{1E+99;7})*{1;-1}))/7),""))</f>
        <v/>
      </c>
      <c r="D63" s="24"/>
      <c r="E63" s="14"/>
      <c r="F63" s="25">
        <f t="shared" si="7"/>
        <v>45895</v>
      </c>
      <c r="G63" s="23" t="str">
        <f>IF(F63="","",IF(WEEKDAY(F63)=2,INT((F63+5-SUM(MOD(DATE(YEAR(F63-MOD(F63-2,7)+3),1,2),{1E+99;7})*{1;-1}))/7),""))</f>
        <v/>
      </c>
      <c r="H63" s="24"/>
      <c r="I63" s="14"/>
      <c r="J63" s="25">
        <f t="shared" si="8"/>
        <v>45926</v>
      </c>
      <c r="K63" s="23" t="str">
        <f>IF(J63="","",IF(WEEKDAY(J63)=2,INT((J63+5-SUM(MOD(DATE(YEAR(J63-MOD(J63-2,7)+3),1,2),{1E+99;7})*{1;-1}))/7),""))</f>
        <v/>
      </c>
      <c r="L63" s="24"/>
      <c r="M63" s="14"/>
      <c r="N63" s="25">
        <f t="shared" si="9"/>
        <v>45956</v>
      </c>
      <c r="O63" s="23" t="str">
        <f>IF(N63="","",IF(WEEKDAY(N63)=2,INT((N63+5-SUM(MOD(DATE(YEAR(N63-MOD(N63-2,7)+3),1,2),{1E+99;7})*{1;-1}))/7),""))</f>
        <v/>
      </c>
      <c r="P63" s="24"/>
      <c r="Q63" s="14"/>
      <c r="R63" s="25">
        <f t="shared" si="10"/>
        <v>45987</v>
      </c>
      <c r="S63" s="23" t="str">
        <f>IF(R63="","",IF(WEEKDAY(R63)=2,INT((R63+5-SUM(MOD(DATE(YEAR(R63-MOD(R63-2,7)+3),1,2),{1E+99;7})*{1;-1}))/7),""))</f>
        <v/>
      </c>
      <c r="T63" s="24"/>
      <c r="U63" s="14"/>
      <c r="V63" s="25">
        <f t="shared" si="11"/>
        <v>46017</v>
      </c>
      <c r="W63" s="23" t="str">
        <f>IF(V63="","",IF(WEEKDAY(V63)=2,INT((V63+5-SUM(MOD(DATE(YEAR(V63-MOD(V63-2,7)+3),1,2),{1E+99;7})*{1;-1}))/7),""))</f>
        <v/>
      </c>
      <c r="X63" s="24"/>
    </row>
    <row r="64" spans="2:25" s="21" customFormat="1" ht="18.75" customHeight="1" x14ac:dyDescent="0.25">
      <c r="B64" s="25">
        <f t="shared" si="6"/>
        <v>45865</v>
      </c>
      <c r="C64" s="23" t="str">
        <f>IF(B64="","",IF(WEEKDAY(B64)=2,INT((B64+5-SUM(MOD(DATE(YEAR(B64-MOD(B64-2,7)+3),1,2),{1E+99;7})*{1;-1}))/7),""))</f>
        <v/>
      </c>
      <c r="D64" s="24"/>
      <c r="E64" s="14"/>
      <c r="F64" s="25">
        <f t="shared" si="7"/>
        <v>45896</v>
      </c>
      <c r="G64" s="23" t="str">
        <f>IF(F64="","",IF(WEEKDAY(F64)=2,INT((F64+5-SUM(MOD(DATE(YEAR(F64-MOD(F64-2,7)+3),1,2),{1E+99;7})*{1;-1}))/7),""))</f>
        <v/>
      </c>
      <c r="H64" s="24"/>
      <c r="I64" s="14"/>
      <c r="J64" s="25">
        <f t="shared" si="8"/>
        <v>45927</v>
      </c>
      <c r="K64" s="23" t="str">
        <f>IF(J64="","",IF(WEEKDAY(J64)=2,INT((J64+5-SUM(MOD(DATE(YEAR(J64-MOD(J64-2,7)+3),1,2),{1E+99;7})*{1;-1}))/7),""))</f>
        <v/>
      </c>
      <c r="L64" s="24"/>
      <c r="M64" s="14"/>
      <c r="N64" s="25">
        <f t="shared" si="9"/>
        <v>45957</v>
      </c>
      <c r="O64" s="23">
        <f>IF(N64="","",IF(WEEKDAY(N64)=2,INT((N64+5-SUM(MOD(DATE(YEAR(N64-MOD(N64-2,7)+3),1,2),{1E+99;7})*{1;-1}))/7),""))</f>
        <v>44</v>
      </c>
      <c r="P64" s="24"/>
      <c r="Q64" s="14"/>
      <c r="R64" s="25">
        <f t="shared" si="10"/>
        <v>45988</v>
      </c>
      <c r="S64" s="23" t="str">
        <f>IF(R64="","",IF(WEEKDAY(R64)=2,INT((R64+5-SUM(MOD(DATE(YEAR(R64-MOD(R64-2,7)+3),1,2),{1E+99;7})*{1;-1}))/7),""))</f>
        <v/>
      </c>
      <c r="T64" s="24"/>
      <c r="U64" s="14"/>
      <c r="V64" s="25">
        <f t="shared" si="11"/>
        <v>46018</v>
      </c>
      <c r="W64" s="23" t="str">
        <f>IF(V64="","",IF(WEEKDAY(V64)=2,INT((V64+5-SUM(MOD(DATE(YEAR(V64-MOD(V64-2,7)+3),1,2),{1E+99;7})*{1;-1}))/7),""))</f>
        <v/>
      </c>
      <c r="X64" s="24"/>
    </row>
    <row r="65" spans="2:25" s="21" customFormat="1" ht="18.75" customHeight="1" x14ac:dyDescent="0.25">
      <c r="B65" s="25">
        <f t="shared" si="6"/>
        <v>45866</v>
      </c>
      <c r="C65" s="23">
        <f>IF(B65="","",IF(WEEKDAY(B65)=2,INT((B65+5-SUM(MOD(DATE(YEAR(B65-MOD(B65-2,7)+3),1,2),{1E+99;7})*{1;-1}))/7),""))</f>
        <v>31</v>
      </c>
      <c r="D65" s="24"/>
      <c r="E65" s="14"/>
      <c r="F65" s="25">
        <f t="shared" si="7"/>
        <v>45897</v>
      </c>
      <c r="G65" s="23" t="str">
        <f>IF(F65="","",IF(WEEKDAY(F65)=2,INT((F65+5-SUM(MOD(DATE(YEAR(F65-MOD(F65-2,7)+3),1,2),{1E+99;7})*{1;-1}))/7),""))</f>
        <v/>
      </c>
      <c r="H65" s="24"/>
      <c r="I65" s="14"/>
      <c r="J65" s="25">
        <f t="shared" si="8"/>
        <v>45928</v>
      </c>
      <c r="K65" s="23" t="str">
        <f>IF(J65="","",IF(WEEKDAY(J65)=2,INT((J65+5-SUM(MOD(DATE(YEAR(J65-MOD(J65-2,7)+3),1,2),{1E+99;7})*{1;-1}))/7),""))</f>
        <v/>
      </c>
      <c r="L65" s="24"/>
      <c r="M65" s="14"/>
      <c r="N65" s="25">
        <f t="shared" si="9"/>
        <v>45958</v>
      </c>
      <c r="O65" s="23" t="str">
        <f>IF(N65="","",IF(WEEKDAY(N65)=2,INT((N65+5-SUM(MOD(DATE(YEAR(N65-MOD(N65-2,7)+3),1,2),{1E+99;7})*{1;-1}))/7),""))</f>
        <v/>
      </c>
      <c r="P65" s="24"/>
      <c r="Q65" s="14"/>
      <c r="R65" s="25">
        <f t="shared" si="10"/>
        <v>45989</v>
      </c>
      <c r="S65" s="23" t="str">
        <f>IF(R65="","",IF(WEEKDAY(R65)=2,INT((R65+5-SUM(MOD(DATE(YEAR(R65-MOD(R65-2,7)+3),1,2),{1E+99;7})*{1;-1}))/7),""))</f>
        <v/>
      </c>
      <c r="T65" s="24"/>
      <c r="U65" s="14"/>
      <c r="V65" s="25">
        <f t="shared" si="11"/>
        <v>46019</v>
      </c>
      <c r="W65" s="23" t="str">
        <f>IF(V65="","",IF(WEEKDAY(V65)=2,INT((V65+5-SUM(MOD(DATE(YEAR(V65-MOD(V65-2,7)+3),1,2),{1E+99;7})*{1;-1}))/7),""))</f>
        <v/>
      </c>
      <c r="X65" s="24"/>
    </row>
    <row r="66" spans="2:25" s="21" customFormat="1" ht="18.75" customHeight="1" x14ac:dyDescent="0.25">
      <c r="B66" s="25">
        <f>IF(MONTH(B$65+1)&lt;&gt;MONTH(B$65),"",B$65+1)</f>
        <v>45867</v>
      </c>
      <c r="C66" s="23" t="str">
        <f>IF(B66="","",IF(WEEKDAY(B66)=2,INT((B66+5-SUM(MOD(DATE(YEAR(B66-MOD(B66-2,7)+3),1,2),{1E+99;7})*{1;-1}))/7),""))</f>
        <v/>
      </c>
      <c r="D66" s="24"/>
      <c r="E66" s="14"/>
      <c r="F66" s="25">
        <f>IF(MONTH(F$65+1)&lt;&gt;MONTH(F$65),"",F$65+1)</f>
        <v>45898</v>
      </c>
      <c r="G66" s="23" t="str">
        <f>IF(F66="","",IF(WEEKDAY(F66)=2,INT((F66+5-SUM(MOD(DATE(YEAR(F66-MOD(F66-2,7)+3),1,2),{1E+99;7})*{1;-1}))/7),""))</f>
        <v/>
      </c>
      <c r="H66" s="24"/>
      <c r="I66" s="14"/>
      <c r="J66" s="25">
        <f>IF(MONTH(J$65+1)&lt;&gt;MONTH(J$65),"",J$65+1)</f>
        <v>45929</v>
      </c>
      <c r="K66" s="23">
        <f>IF(J66="","",IF(WEEKDAY(J66)=2,INT((J66+5-SUM(MOD(DATE(YEAR(J66-MOD(J66-2,7)+3),1,2),{1E+99;7})*{1;-1}))/7),""))</f>
        <v>40</v>
      </c>
      <c r="L66" s="24"/>
      <c r="M66" s="14"/>
      <c r="N66" s="25">
        <f>IF(MONTH(N$65+1)&lt;&gt;MONTH(N$65),"",N$65+1)</f>
        <v>45959</v>
      </c>
      <c r="O66" s="23" t="str">
        <f>IF(N66="","",IF(WEEKDAY(N66)=2,INT((N66+5-SUM(MOD(DATE(YEAR(N66-MOD(N66-2,7)+3),1,2),{1E+99;7})*{1;-1}))/7),""))</f>
        <v/>
      </c>
      <c r="P66" s="24"/>
      <c r="Q66" s="14"/>
      <c r="R66" s="25">
        <f>IF(MONTH(R$65+1)&lt;&gt;MONTH(R$65),"",R$65+1)</f>
        <v>45990</v>
      </c>
      <c r="S66" s="23" t="str">
        <f>IF(R66="","",IF(WEEKDAY(R66)=2,INT((R66+5-SUM(MOD(DATE(YEAR(R66-MOD(R66-2,7)+3),1,2),{1E+99;7})*{1;-1}))/7),""))</f>
        <v/>
      </c>
      <c r="T66" s="24"/>
      <c r="U66" s="14"/>
      <c r="V66" s="25">
        <f>IF(MONTH(V$65+1)&lt;&gt;MONTH(V$65),"",V$65+1)</f>
        <v>46020</v>
      </c>
      <c r="W66" s="23">
        <f>IF(V66="","",IF(WEEKDAY(V66)=2,INT((V66+5-SUM(MOD(DATE(YEAR(V66-MOD(V66-2,7)+3),1,2),{1E+99;7})*{1;-1}))/7),""))</f>
        <v>1</v>
      </c>
      <c r="X66" s="24"/>
    </row>
    <row r="67" spans="2:25" s="21" customFormat="1" ht="18.75" customHeight="1" x14ac:dyDescent="0.25">
      <c r="B67" s="25">
        <f>IF(MONTH(B$65+2)&lt;&gt;MONTH(B$65),"",B$65+2)</f>
        <v>45868</v>
      </c>
      <c r="C67" s="23" t="str">
        <f>IF(B67="","",IF(WEEKDAY(B67)=2,INT((B67+5-SUM(MOD(DATE(YEAR(B67-MOD(B67-2,7)+3),1,2),{1E+99;7})*{1;-1}))/7),""))</f>
        <v/>
      </c>
      <c r="D67" s="24"/>
      <c r="E67" s="14"/>
      <c r="F67" s="25">
        <f>IF(MONTH(F$65+2)&lt;&gt;MONTH(F$65),"",F$65+2)</f>
        <v>45899</v>
      </c>
      <c r="G67" s="23" t="str">
        <f>IF(F67="","",IF(WEEKDAY(F67)=2,INT((F67+5-SUM(MOD(DATE(YEAR(F67-MOD(F67-2,7)+3),1,2),{1E+99;7})*{1;-1}))/7),""))</f>
        <v/>
      </c>
      <c r="H67" s="24"/>
      <c r="I67" s="14"/>
      <c r="J67" s="25">
        <f>IF(MONTH(J$65+2)&lt;&gt;MONTH(J$65),"",J$65+2)</f>
        <v>45930</v>
      </c>
      <c r="K67" s="23" t="str">
        <f>IF(J67="","",IF(WEEKDAY(J67)=2,INT((J67+5-SUM(MOD(DATE(YEAR(J67-MOD(J67-2,7)+3),1,2),{1E+99;7})*{1;-1}))/7),""))</f>
        <v/>
      </c>
      <c r="L67" s="24"/>
      <c r="M67" s="14"/>
      <c r="N67" s="25">
        <f>IF(MONTH(N$65+2)&lt;&gt;MONTH(N$65),"",N$65+2)</f>
        <v>45960</v>
      </c>
      <c r="O67" s="23" t="str">
        <f>IF(N67="","",IF(WEEKDAY(N67)=2,INT((N67+5-SUM(MOD(DATE(YEAR(N67-MOD(N67-2,7)+3),1,2),{1E+99;7})*{1;-1}))/7),""))</f>
        <v/>
      </c>
      <c r="P67" s="24"/>
      <c r="Q67" s="14"/>
      <c r="R67" s="25">
        <f>IF(MONTH(R$65+2)&lt;&gt;MONTH(R$65),"",R$65+2)</f>
        <v>45991</v>
      </c>
      <c r="S67" s="23" t="str">
        <f>IF(R67="","",IF(WEEKDAY(R67)=2,INT((R67+5-SUM(MOD(DATE(YEAR(R67-MOD(R67-2,7)+3),1,2),{1E+99;7})*{1;-1}))/7),""))</f>
        <v/>
      </c>
      <c r="T67" s="24"/>
      <c r="U67" s="14"/>
      <c r="V67" s="25">
        <f>IF(MONTH(V$65+2)&lt;&gt;MONTH(V$65),"",V$65+2)</f>
        <v>46021</v>
      </c>
      <c r="W67" s="23" t="str">
        <f>IF(V67="","",IF(WEEKDAY(V67)=2,INT((V67+5-SUM(MOD(DATE(YEAR(V67-MOD(V67-2,7)+3),1,2),{1E+99;7})*{1;-1}))/7),""))</f>
        <v/>
      </c>
      <c r="X67" s="24"/>
    </row>
    <row r="68" spans="2:25" s="21" customFormat="1" ht="18.75" customHeight="1" x14ac:dyDescent="0.2">
      <c r="B68" s="29">
        <f>IF(MONTH(B$65+3)&lt;&gt;MONTH(B$65),"",B$65+3)</f>
        <v>45869</v>
      </c>
      <c r="C68" s="30" t="str">
        <f>IF(B68="","",IF(WEEKDAY(B68)=2,INT((B68+5-SUM(MOD(DATE(YEAR(B68-MOD(B68-2,7)+3),1,2),{1E+99;7})*{1;-1}))/7),""))</f>
        <v/>
      </c>
      <c r="D68" s="31"/>
      <c r="E68" s="14"/>
      <c r="F68" s="29">
        <f>IF(MONTH(F$65+3)&lt;&gt;MONTH(F$65),"",F$65+3)</f>
        <v>45900</v>
      </c>
      <c r="G68" s="30" t="str">
        <f>IF(F68="","",IF(WEEKDAY(F68)=2,INT((F68+5-SUM(MOD(DATE(YEAR(F68-MOD(F68-2,7)+3),1,2),{1E+99;7})*{1;-1}))/7),""))</f>
        <v/>
      </c>
      <c r="H68" s="31"/>
      <c r="I68" s="14"/>
      <c r="J68" s="29" t="str">
        <f>IF(MONTH(J$65+3)&lt;&gt;MONTH(J$65),"",J$65+3)</f>
        <v/>
      </c>
      <c r="K68" s="30" t="str">
        <f>IF(J68="","",IF(WEEKDAY(J68)=2,INT((J68+5-SUM(MOD(DATE(YEAR(J68-MOD(J68-2,7)+3),1,2),{1E+99;7})*{1;-1}))/7),""))</f>
        <v/>
      </c>
      <c r="L68" s="31"/>
      <c r="M68" s="14"/>
      <c r="N68" s="29">
        <f>IF(MONTH(N$65+3)&lt;&gt;MONTH(N$65),"",N$65+3)</f>
        <v>45961</v>
      </c>
      <c r="O68" s="30" t="str">
        <f>IF(N68="","",IF(WEEKDAY(N68)=2,INT((N68+5-SUM(MOD(DATE(YEAR(N68-MOD(N68-2,7)+3),1,2),{1E+99;7})*{1;-1}))/7),""))</f>
        <v/>
      </c>
      <c r="P68" s="31"/>
      <c r="Q68" s="14"/>
      <c r="R68" s="29" t="str">
        <f>IF(MONTH(R$65+3)&lt;&gt;MONTH(R$65),"",R$65+3)</f>
        <v/>
      </c>
      <c r="S68" s="30" t="str">
        <f>IF(R68="","",IF(WEEKDAY(R68)=2,INT((R68+5-SUM(MOD(DATE(YEAR(R68-MOD(R68-2,7)+3),1,2),{1E+99;7})*{1;-1}))/7),""))</f>
        <v/>
      </c>
      <c r="T68" s="31"/>
      <c r="U68" s="14"/>
      <c r="V68" s="29">
        <f>IF(MONTH(V$65+3)&lt;&gt;MONTH(V$65),"",V$65+3)</f>
        <v>46022</v>
      </c>
      <c r="W68" s="30" t="str">
        <f>IF(V68="","",IF(WEEKDAY(V68)=2,INT((V68+5-SUM(MOD(DATE(YEAR(V68-MOD(V68-2,7)+3),1,2),{1E+99;7})*{1;-1}))/7),""))</f>
        <v/>
      </c>
      <c r="X68" s="31"/>
      <c r="Y68" s="5"/>
    </row>
  </sheetData>
  <mergeCells count="12">
    <mergeCell ref="V36:X36"/>
    <mergeCell ref="B2:D2"/>
    <mergeCell ref="F2:H2"/>
    <mergeCell ref="J2:L2"/>
    <mergeCell ref="N2:P2"/>
    <mergeCell ref="R2:T2"/>
    <mergeCell ref="V2:X2"/>
    <mergeCell ref="B36:D36"/>
    <mergeCell ref="F36:H36"/>
    <mergeCell ref="J36:L36"/>
    <mergeCell ref="N36:P36"/>
    <mergeCell ref="R36:T36"/>
  </mergeCells>
  <conditionalFormatting sqref="B35:D37 F35:H37 J35:L37 N35:P37 R35:T37 V35:X37 B69:D65536 F69:H65536 J69:L65536 N69:P65536 R69:T65536 V69:X65536">
    <cfRule type="expression" dxfId="5" priority="1" stopIfTrue="1">
      <formula>WEEKDAY($B35)=1</formula>
    </cfRule>
  </conditionalFormatting>
  <conditionalFormatting sqref="F4:F34 J4:J34 N4:N34 R4:R34 V4:V34 B5:B34 B38:B68 F38:F68 J38:J68 N38:N68 R38:R68 V38:V68">
    <cfRule type="expression" dxfId="4" priority="2" stopIfTrue="1">
      <formula>OR(WEEKDAY(B4)=1,COUNTIF(Fériés,B4))</formula>
    </cfRule>
  </conditionalFormatting>
  <conditionalFormatting sqref="G4:G34 K4:K34 O4:O34 S4:S34 W4:W34 C5:C34 C38:C68 G38:G68 K38:K68 O38:O68 S38:S68 W38:W68">
    <cfRule type="expression" dxfId="3" priority="4" stopIfTrue="1">
      <formula>OR(WEEKDAY(B4)=1,COUNTIF(Fériés,B4))</formula>
    </cfRule>
  </conditionalFormatting>
  <conditionalFormatting sqref="H4:H34 L4:L34 P4:P34 T4:T34 X4:X34 D5:D34 D38:D68 H38:H68 L38:L68 P38:P68 T38:T68 X38:X68">
    <cfRule type="expression" dxfId="2" priority="3" stopIfTrue="1">
      <formula>OR(WEEKDAY(B4)=1,COUNTIF(Fériés,B4))</formula>
    </cfRule>
  </conditionalFormatting>
  <printOptions horizontalCentered="1" verticalCentered="1"/>
  <pageMargins left="0" right="0" top="0" bottom="0" header="0.51181102362204722" footer="0.51181102362204722"/>
  <pageSetup paperSize="9" scale="70" orientation="portrait" r:id="rId1"/>
  <headerFooter alignWithMargins="0">
    <oddFooter>&amp;L_x000D_&amp;1#&amp;"Calibri"&amp;8&amp;K000000 LIMITED SHARING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6C16B-ACB3-49E4-A3B9-F38BBB86C5B8}">
  <sheetPr codeName="Feuil2"/>
  <dimension ref="A1:P139"/>
  <sheetViews>
    <sheetView tabSelected="1" topLeftCell="A17" workbookViewId="0">
      <selection activeCell="A17" sqref="A17"/>
    </sheetView>
  </sheetViews>
  <sheetFormatPr defaultColWidth="11.42578125" defaultRowHeight="15" x14ac:dyDescent="0.25"/>
  <cols>
    <col min="2" max="2" width="10.42578125" bestFit="1" customWidth="1"/>
    <col min="3" max="3" width="16.140625" bestFit="1" customWidth="1"/>
    <col min="4" max="4" width="20.7109375" bestFit="1" customWidth="1"/>
    <col min="5" max="5" width="21.85546875" bestFit="1" customWidth="1"/>
    <col min="6" max="6" width="20.7109375" bestFit="1" customWidth="1"/>
    <col min="7" max="7" width="18.85546875" bestFit="1" customWidth="1"/>
    <col min="9" max="9" width="13.7109375" style="41" bestFit="1" customWidth="1"/>
    <col min="10" max="10" width="9.140625" style="42" bestFit="1" customWidth="1"/>
    <col min="11" max="11" width="14.140625" style="42" bestFit="1" customWidth="1"/>
    <col min="12" max="12" width="12" style="42" bestFit="1" customWidth="1"/>
    <col min="13" max="13" width="14.140625" style="42" bestFit="1" customWidth="1"/>
    <col min="14" max="14" width="12.85546875" style="42" bestFit="1" customWidth="1"/>
    <col min="15" max="15" width="14.140625" style="42" bestFit="1" customWidth="1"/>
    <col min="16" max="16" width="30.7109375" style="43" customWidth="1"/>
  </cols>
  <sheetData>
    <row r="1" spans="1:16" x14ac:dyDescent="0.25">
      <c r="A1" t="s">
        <v>2</v>
      </c>
      <c r="B1" t="s">
        <v>159</v>
      </c>
      <c r="C1" t="s">
        <v>160</v>
      </c>
      <c r="D1" t="s">
        <v>161</v>
      </c>
      <c r="E1" t="s">
        <v>162</v>
      </c>
      <c r="F1" t="s">
        <v>163</v>
      </c>
      <c r="G1" t="s">
        <v>164</v>
      </c>
    </row>
    <row r="2" spans="1:16" ht="45" x14ac:dyDescent="0.25">
      <c r="A2" s="2">
        <v>45825</v>
      </c>
      <c r="B2" t="s">
        <v>165</v>
      </c>
      <c r="C2" t="s">
        <v>166</v>
      </c>
      <c r="D2" t="s">
        <v>167</v>
      </c>
      <c r="E2" t="s">
        <v>168</v>
      </c>
      <c r="F2" t="s">
        <v>169</v>
      </c>
      <c r="G2" t="s">
        <v>170</v>
      </c>
      <c r="I2" s="44">
        <v>45825</v>
      </c>
      <c r="J2" s="45" t="s">
        <v>117</v>
      </c>
      <c r="K2" s="45" t="s">
        <v>144</v>
      </c>
      <c r="L2" s="45" t="s">
        <v>121</v>
      </c>
      <c r="M2" s="45" t="s">
        <v>135</v>
      </c>
      <c r="N2" s="45" t="s">
        <v>137</v>
      </c>
      <c r="O2" s="45" t="s">
        <v>152</v>
      </c>
      <c r="P2" s="46" t="s">
        <v>279</v>
      </c>
    </row>
    <row r="3" spans="1:16" ht="409.5" x14ac:dyDescent="0.25">
      <c r="A3" s="2">
        <v>45826</v>
      </c>
      <c r="B3" t="s">
        <v>165</v>
      </c>
      <c r="C3" t="s">
        <v>171</v>
      </c>
      <c r="D3" t="s">
        <v>172</v>
      </c>
      <c r="E3" t="s">
        <v>173</v>
      </c>
      <c r="F3" t="s">
        <v>174</v>
      </c>
      <c r="G3" t="s">
        <v>175</v>
      </c>
      <c r="I3" s="44">
        <v>45826</v>
      </c>
      <c r="J3" s="45" t="s">
        <v>117</v>
      </c>
      <c r="K3" s="45" t="s">
        <v>128</v>
      </c>
      <c r="L3" s="45" t="s">
        <v>127</v>
      </c>
      <c r="M3" s="45" t="s">
        <v>143</v>
      </c>
      <c r="N3" s="45"/>
      <c r="O3" s="45"/>
      <c r="P3" s="46" t="s">
        <v>280</v>
      </c>
    </row>
    <row r="4" spans="1:16" ht="409.5" x14ac:dyDescent="0.25">
      <c r="A4" s="2">
        <v>45827</v>
      </c>
      <c r="B4" t="s">
        <v>165</v>
      </c>
      <c r="C4" t="s">
        <v>176</v>
      </c>
      <c r="D4" t="s">
        <v>177</v>
      </c>
      <c r="E4" t="s">
        <v>178</v>
      </c>
      <c r="F4" t="s">
        <v>179</v>
      </c>
      <c r="G4" t="s">
        <v>180</v>
      </c>
      <c r="I4" s="44">
        <v>45827</v>
      </c>
      <c r="J4" s="45" t="s">
        <v>117</v>
      </c>
      <c r="K4" s="45"/>
      <c r="L4" s="45"/>
      <c r="M4" s="45"/>
      <c r="N4" s="45"/>
      <c r="O4" s="45"/>
      <c r="P4" s="46" t="s">
        <v>281</v>
      </c>
    </row>
    <row r="5" spans="1:16" ht="409.5" x14ac:dyDescent="0.25">
      <c r="A5" s="2">
        <v>45828</v>
      </c>
      <c r="B5" t="s">
        <v>165</v>
      </c>
      <c r="C5" t="s">
        <v>181</v>
      </c>
      <c r="D5" t="s">
        <v>182</v>
      </c>
      <c r="E5" t="s">
        <v>183</v>
      </c>
      <c r="F5" t="s">
        <v>184</v>
      </c>
      <c r="G5" t="s">
        <v>185</v>
      </c>
      <c r="I5" s="44">
        <v>45828</v>
      </c>
      <c r="J5" s="45" t="s">
        <v>117</v>
      </c>
      <c r="K5" s="45"/>
      <c r="L5" s="45"/>
      <c r="M5" s="45"/>
      <c r="N5" s="45"/>
      <c r="O5" s="45"/>
      <c r="P5" s="46" t="s">
        <v>281</v>
      </c>
    </row>
    <row r="6" spans="1:16" x14ac:dyDescent="0.25">
      <c r="A6" s="2">
        <v>45831</v>
      </c>
      <c r="B6" t="s">
        <v>186</v>
      </c>
      <c r="C6" t="s">
        <v>187</v>
      </c>
      <c r="D6" t="s">
        <v>188</v>
      </c>
      <c r="E6" t="s">
        <v>189</v>
      </c>
      <c r="F6" t="s">
        <v>190</v>
      </c>
      <c r="G6" t="s">
        <v>191</v>
      </c>
      <c r="I6" s="44">
        <v>45831</v>
      </c>
      <c r="J6" s="45" t="s">
        <v>118</v>
      </c>
      <c r="K6" s="45" t="s">
        <v>151</v>
      </c>
      <c r="L6" s="45" t="s">
        <v>130</v>
      </c>
      <c r="M6" s="45" t="s">
        <v>138</v>
      </c>
      <c r="N6" s="45" t="s">
        <v>122</v>
      </c>
      <c r="O6" s="45" t="s">
        <v>123</v>
      </c>
      <c r="P6" s="46"/>
    </row>
    <row r="7" spans="1:16" x14ac:dyDescent="0.25">
      <c r="A7" s="2">
        <v>45832</v>
      </c>
      <c r="B7" t="s">
        <v>186</v>
      </c>
      <c r="C7" t="s">
        <v>192</v>
      </c>
      <c r="D7" t="s">
        <v>193</v>
      </c>
      <c r="E7" t="s">
        <v>194</v>
      </c>
      <c r="F7" t="s">
        <v>195</v>
      </c>
      <c r="G7" t="s">
        <v>196</v>
      </c>
      <c r="I7" s="44">
        <v>45832</v>
      </c>
      <c r="J7" s="45" t="s">
        <v>118</v>
      </c>
      <c r="K7" s="45" t="s">
        <v>124</v>
      </c>
      <c r="L7" s="45" t="s">
        <v>125</v>
      </c>
      <c r="M7" s="45" t="s">
        <v>126</v>
      </c>
      <c r="N7" s="45" t="s">
        <v>131</v>
      </c>
      <c r="O7" s="45" t="s">
        <v>132</v>
      </c>
      <c r="P7" s="46" t="s">
        <v>282</v>
      </c>
    </row>
    <row r="8" spans="1:16" ht="75" x14ac:dyDescent="0.25">
      <c r="A8" s="2">
        <v>45833</v>
      </c>
      <c r="B8" t="s">
        <v>186</v>
      </c>
      <c r="C8" t="s">
        <v>197</v>
      </c>
      <c r="D8" t="s">
        <v>198</v>
      </c>
      <c r="E8" t="s">
        <v>199</v>
      </c>
      <c r="F8" t="s">
        <v>200</v>
      </c>
      <c r="G8" t="s">
        <v>201</v>
      </c>
      <c r="I8" s="44">
        <v>45833</v>
      </c>
      <c r="J8" s="45" t="s">
        <v>118</v>
      </c>
      <c r="K8" s="45" t="s">
        <v>133</v>
      </c>
      <c r="L8" s="45" t="s">
        <v>140</v>
      </c>
      <c r="M8" s="45" t="s">
        <v>141</v>
      </c>
      <c r="N8" s="45" t="s">
        <v>142</v>
      </c>
      <c r="O8" s="45" t="s">
        <v>146</v>
      </c>
      <c r="P8" s="46" t="s">
        <v>283</v>
      </c>
    </row>
    <row r="9" spans="1:16" ht="105" x14ac:dyDescent="0.25">
      <c r="A9" s="2">
        <v>45834</v>
      </c>
      <c r="B9" t="s">
        <v>186</v>
      </c>
      <c r="C9" t="s">
        <v>202</v>
      </c>
      <c r="D9" t="s">
        <v>203</v>
      </c>
      <c r="E9" t="s">
        <v>204</v>
      </c>
      <c r="F9" t="s">
        <v>205</v>
      </c>
      <c r="G9" t="s">
        <v>206</v>
      </c>
      <c r="I9" s="44">
        <v>45834</v>
      </c>
      <c r="J9" s="45" t="s">
        <v>118</v>
      </c>
      <c r="K9" s="45" t="s">
        <v>148</v>
      </c>
      <c r="L9" s="45" t="s">
        <v>149</v>
      </c>
      <c r="M9" s="45" t="s">
        <v>153</v>
      </c>
      <c r="N9" s="45" t="s">
        <v>154</v>
      </c>
      <c r="O9" s="45" t="s">
        <v>155</v>
      </c>
      <c r="P9" s="46" t="s">
        <v>284</v>
      </c>
    </row>
    <row r="10" spans="1:16" ht="409.5" x14ac:dyDescent="0.25">
      <c r="A10" s="2">
        <v>45835</v>
      </c>
      <c r="B10" t="s">
        <v>186</v>
      </c>
      <c r="C10" t="s">
        <v>207</v>
      </c>
      <c r="D10" t="s">
        <v>208</v>
      </c>
      <c r="E10" t="s">
        <v>209</v>
      </c>
      <c r="F10" t="s">
        <v>210</v>
      </c>
      <c r="G10" t="s">
        <v>211</v>
      </c>
      <c r="I10" s="44">
        <v>45835</v>
      </c>
      <c r="J10" s="45" t="s">
        <v>118</v>
      </c>
      <c r="K10" s="45" t="s">
        <v>156</v>
      </c>
      <c r="L10" s="45" t="s">
        <v>157</v>
      </c>
      <c r="M10" s="45" t="s">
        <v>158</v>
      </c>
      <c r="N10" s="45"/>
      <c r="O10" s="45"/>
      <c r="P10" s="46" t="s">
        <v>285</v>
      </c>
    </row>
    <row r="11" spans="1:16" x14ac:dyDescent="0.25">
      <c r="A11" s="2">
        <v>45838</v>
      </c>
      <c r="B11" t="s">
        <v>212</v>
      </c>
      <c r="C11" t="s">
        <v>213</v>
      </c>
      <c r="D11" t="s">
        <v>214</v>
      </c>
      <c r="E11" t="s">
        <v>215</v>
      </c>
      <c r="F11" t="s">
        <v>216</v>
      </c>
      <c r="G11" t="s">
        <v>217</v>
      </c>
      <c r="I11" s="44">
        <v>45838</v>
      </c>
      <c r="J11" s="45" t="s">
        <v>119</v>
      </c>
      <c r="K11" s="45" t="s">
        <v>129</v>
      </c>
      <c r="L11" s="45" t="s">
        <v>134</v>
      </c>
      <c r="M11" s="45" t="s">
        <v>136</v>
      </c>
      <c r="N11" s="45" t="s">
        <v>139</v>
      </c>
      <c r="O11" s="45" t="s">
        <v>145</v>
      </c>
      <c r="P11" s="46"/>
    </row>
    <row r="12" spans="1:16" ht="409.5" x14ac:dyDescent="0.25">
      <c r="A12" s="2">
        <v>45839</v>
      </c>
      <c r="B12" t="s">
        <v>212</v>
      </c>
      <c r="C12" t="s">
        <v>218</v>
      </c>
      <c r="D12" t="s">
        <v>219</v>
      </c>
      <c r="E12" t="s">
        <v>220</v>
      </c>
      <c r="F12" t="s">
        <v>221</v>
      </c>
      <c r="G12" t="s">
        <v>222</v>
      </c>
      <c r="I12" s="44">
        <v>45839</v>
      </c>
      <c r="J12" s="45" t="s">
        <v>119</v>
      </c>
      <c r="K12" s="45" t="s">
        <v>150</v>
      </c>
      <c r="L12" s="45"/>
      <c r="M12" s="45"/>
      <c r="N12" s="45"/>
      <c r="O12" s="45"/>
      <c r="P12" s="46" t="s">
        <v>286</v>
      </c>
    </row>
    <row r="13" spans="1:16" ht="409.5" x14ac:dyDescent="0.25">
      <c r="A13" s="2">
        <v>45840</v>
      </c>
      <c r="B13" t="s">
        <v>212</v>
      </c>
      <c r="C13" t="s">
        <v>223</v>
      </c>
      <c r="D13" t="s">
        <v>224</v>
      </c>
      <c r="E13" t="s">
        <v>225</v>
      </c>
      <c r="F13" t="s">
        <v>226</v>
      </c>
      <c r="G13" t="s">
        <v>227</v>
      </c>
      <c r="I13" s="44">
        <v>45840</v>
      </c>
      <c r="J13" s="45" t="s">
        <v>119</v>
      </c>
      <c r="K13" s="45"/>
      <c r="L13" s="45"/>
      <c r="M13" s="45"/>
      <c r="N13" s="45"/>
      <c r="O13" s="45"/>
      <c r="P13" s="46" t="s">
        <v>287</v>
      </c>
    </row>
    <row r="14" spans="1:16" ht="409.5" x14ac:dyDescent="0.25">
      <c r="A14" s="2">
        <v>45841</v>
      </c>
      <c r="B14" t="s">
        <v>212</v>
      </c>
      <c r="C14" t="s">
        <v>228</v>
      </c>
      <c r="D14" t="s">
        <v>229</v>
      </c>
      <c r="E14" t="s">
        <v>230</v>
      </c>
      <c r="F14" t="s">
        <v>231</v>
      </c>
      <c r="G14" t="s">
        <v>232</v>
      </c>
      <c r="I14" s="44">
        <v>45841</v>
      </c>
      <c r="J14" s="45" t="s">
        <v>119</v>
      </c>
      <c r="K14" s="45"/>
      <c r="L14" s="45"/>
      <c r="M14" s="45"/>
      <c r="N14" s="45"/>
      <c r="O14" s="45"/>
      <c r="P14" s="46" t="s">
        <v>288</v>
      </c>
    </row>
    <row r="15" spans="1:16" ht="409.5" x14ac:dyDescent="0.25">
      <c r="A15" s="2">
        <v>45842</v>
      </c>
      <c r="B15" t="s">
        <v>233</v>
      </c>
      <c r="C15" t="s">
        <v>234</v>
      </c>
      <c r="D15" t="s">
        <v>235</v>
      </c>
      <c r="E15" t="s">
        <v>236</v>
      </c>
      <c r="F15" t="s">
        <v>237</v>
      </c>
      <c r="G15" t="s">
        <v>238</v>
      </c>
      <c r="I15" s="44">
        <v>45842</v>
      </c>
      <c r="J15" s="45" t="s">
        <v>120</v>
      </c>
      <c r="K15" s="45"/>
      <c r="L15" s="45"/>
      <c r="M15" s="45"/>
      <c r="N15" s="45"/>
      <c r="O15" s="45"/>
      <c r="P15" s="46" t="s">
        <v>289</v>
      </c>
    </row>
    <row r="16" spans="1:16" ht="409.5" x14ac:dyDescent="0.25">
      <c r="A16" s="2">
        <v>45845</v>
      </c>
      <c r="B16" t="s">
        <v>212</v>
      </c>
      <c r="C16" t="s">
        <v>239</v>
      </c>
      <c r="D16" t="s">
        <v>240</v>
      </c>
      <c r="E16" t="s">
        <v>241</v>
      </c>
      <c r="F16" t="s">
        <v>242</v>
      </c>
      <c r="G16" t="s">
        <v>243</v>
      </c>
      <c r="I16" s="44">
        <v>45845</v>
      </c>
      <c r="J16" s="45" t="s">
        <v>119</v>
      </c>
      <c r="K16" s="45" t="s">
        <v>147</v>
      </c>
      <c r="L16" s="45"/>
      <c r="M16" s="45"/>
      <c r="N16" s="45"/>
      <c r="O16" s="45"/>
      <c r="P16" s="46" t="s">
        <v>290</v>
      </c>
    </row>
    <row r="17" spans="1:16" ht="409.5" x14ac:dyDescent="0.25">
      <c r="A17" s="2">
        <v>45846</v>
      </c>
      <c r="B17" t="s">
        <v>212</v>
      </c>
      <c r="C17" t="s">
        <v>244</v>
      </c>
      <c r="D17" t="s">
        <v>245</v>
      </c>
      <c r="E17" t="s">
        <v>246</v>
      </c>
      <c r="F17" t="s">
        <v>247</v>
      </c>
      <c r="G17" t="s">
        <v>248</v>
      </c>
      <c r="I17" s="44">
        <v>45846</v>
      </c>
      <c r="J17" s="45" t="s">
        <v>119</v>
      </c>
      <c r="K17" s="45"/>
      <c r="L17" s="45"/>
      <c r="M17" s="45"/>
      <c r="N17" s="45"/>
      <c r="O17" s="45"/>
      <c r="P17" s="46" t="s">
        <v>291</v>
      </c>
    </row>
    <row r="18" spans="1:16" ht="409.5" x14ac:dyDescent="0.25">
      <c r="A18" s="2">
        <v>45847</v>
      </c>
      <c r="B18" t="s">
        <v>212</v>
      </c>
      <c r="C18" t="s">
        <v>249</v>
      </c>
      <c r="D18" t="s">
        <v>250</v>
      </c>
      <c r="E18" t="s">
        <v>251</v>
      </c>
      <c r="F18" t="s">
        <v>252</v>
      </c>
      <c r="G18" t="s">
        <v>253</v>
      </c>
      <c r="I18" s="44">
        <v>45847</v>
      </c>
      <c r="J18" s="45" t="s">
        <v>119</v>
      </c>
      <c r="K18" s="45"/>
      <c r="L18" s="45"/>
      <c r="M18" s="45"/>
      <c r="N18" s="45"/>
      <c r="O18" s="45"/>
      <c r="P18" s="46" t="s">
        <v>291</v>
      </c>
    </row>
    <row r="19" spans="1:16" ht="409.5" x14ac:dyDescent="0.25">
      <c r="A19" s="2">
        <v>45848</v>
      </c>
      <c r="B19" t="s">
        <v>233</v>
      </c>
      <c r="C19" t="s">
        <v>254</v>
      </c>
      <c r="D19" t="s">
        <v>255</v>
      </c>
      <c r="E19" t="s">
        <v>256</v>
      </c>
      <c r="F19" t="s">
        <v>257</v>
      </c>
      <c r="G19" t="s">
        <v>258</v>
      </c>
      <c r="I19" s="44">
        <v>45848</v>
      </c>
      <c r="J19" s="45" t="s">
        <v>120</v>
      </c>
      <c r="K19" s="45"/>
      <c r="L19" s="45"/>
      <c r="M19" s="45"/>
      <c r="N19" s="45"/>
      <c r="O19" s="45"/>
      <c r="P19" s="46" t="s">
        <v>292</v>
      </c>
    </row>
    <row r="20" spans="1:16" ht="409.5" x14ac:dyDescent="0.25">
      <c r="A20" s="2">
        <v>45849</v>
      </c>
      <c r="B20" t="s">
        <v>233</v>
      </c>
      <c r="C20" t="s">
        <v>259</v>
      </c>
      <c r="D20" t="s">
        <v>260</v>
      </c>
      <c r="E20" t="s">
        <v>261</v>
      </c>
      <c r="F20" t="s">
        <v>262</v>
      </c>
      <c r="G20" t="s">
        <v>263</v>
      </c>
      <c r="I20" s="44">
        <v>45849</v>
      </c>
      <c r="J20" s="45" t="s">
        <v>120</v>
      </c>
      <c r="K20" s="45"/>
      <c r="L20" s="45"/>
      <c r="M20" s="45"/>
      <c r="N20" s="45"/>
      <c r="O20" s="45"/>
      <c r="P20" s="46" t="s">
        <v>292</v>
      </c>
    </row>
    <row r="21" spans="1:16" ht="409.5" x14ac:dyDescent="0.25">
      <c r="A21" s="2">
        <v>45853</v>
      </c>
      <c r="B21" t="s">
        <v>233</v>
      </c>
      <c r="C21" t="s">
        <v>264</v>
      </c>
      <c r="D21" t="s">
        <v>265</v>
      </c>
      <c r="E21" t="s">
        <v>266</v>
      </c>
      <c r="F21" t="s">
        <v>267</v>
      </c>
      <c r="G21" t="s">
        <v>268</v>
      </c>
      <c r="I21" s="44">
        <v>45853</v>
      </c>
      <c r="J21" s="45" t="s">
        <v>120</v>
      </c>
      <c r="K21" s="45"/>
      <c r="L21" s="45"/>
      <c r="M21" s="45"/>
      <c r="N21" s="45"/>
      <c r="O21" s="45"/>
      <c r="P21" s="46" t="s">
        <v>292</v>
      </c>
    </row>
    <row r="22" spans="1:16" ht="409.5" x14ac:dyDescent="0.25">
      <c r="A22" s="2">
        <v>45854</v>
      </c>
      <c r="B22" t="s">
        <v>233</v>
      </c>
      <c r="C22" t="s">
        <v>269</v>
      </c>
      <c r="D22" t="s">
        <v>270</v>
      </c>
      <c r="E22" t="s">
        <v>271</v>
      </c>
      <c r="F22" t="s">
        <v>272</v>
      </c>
      <c r="G22" t="s">
        <v>273</v>
      </c>
      <c r="I22" s="44">
        <v>45854</v>
      </c>
      <c r="J22" s="45" t="s">
        <v>120</v>
      </c>
      <c r="K22" s="45"/>
      <c r="L22" s="45"/>
      <c r="M22" s="45"/>
      <c r="N22" s="45"/>
      <c r="O22" s="45"/>
      <c r="P22" s="46" t="s">
        <v>292</v>
      </c>
    </row>
    <row r="23" spans="1:16" x14ac:dyDescent="0.25">
      <c r="A23" s="2">
        <v>45855</v>
      </c>
      <c r="B23" t="s">
        <v>165</v>
      </c>
      <c r="C23" t="s">
        <v>166</v>
      </c>
      <c r="D23" t="s">
        <v>167</v>
      </c>
      <c r="E23" t="s">
        <v>168</v>
      </c>
      <c r="F23" t="s">
        <v>169</v>
      </c>
      <c r="G23" t="s">
        <v>170</v>
      </c>
      <c r="I23" s="44">
        <v>45855</v>
      </c>
      <c r="J23" s="45" t="s">
        <v>117</v>
      </c>
      <c r="K23" s="45" t="s">
        <v>144</v>
      </c>
      <c r="L23" s="45" t="s">
        <v>121</v>
      </c>
      <c r="M23" s="45" t="s">
        <v>135</v>
      </c>
      <c r="N23" s="45" t="s">
        <v>137</v>
      </c>
      <c r="O23" s="45" t="s">
        <v>152</v>
      </c>
      <c r="P23" s="46"/>
    </row>
    <row r="24" spans="1:16" ht="409.5" x14ac:dyDescent="0.25">
      <c r="A24" s="2">
        <v>45856</v>
      </c>
      <c r="B24" t="s">
        <v>165</v>
      </c>
      <c r="C24" t="s">
        <v>171</v>
      </c>
      <c r="D24" t="s">
        <v>172</v>
      </c>
      <c r="E24" t="s">
        <v>173</v>
      </c>
      <c r="F24" t="s">
        <v>174</v>
      </c>
      <c r="G24" t="s">
        <v>175</v>
      </c>
      <c r="I24" s="44">
        <v>45856</v>
      </c>
      <c r="J24" s="45" t="s">
        <v>117</v>
      </c>
      <c r="K24" s="45" t="s">
        <v>128</v>
      </c>
      <c r="L24" s="45" t="s">
        <v>127</v>
      </c>
      <c r="M24" s="45" t="s">
        <v>143</v>
      </c>
      <c r="N24" s="45"/>
      <c r="O24" s="45"/>
      <c r="P24" s="46" t="s">
        <v>293</v>
      </c>
    </row>
    <row r="25" spans="1:16" ht="409.5" x14ac:dyDescent="0.25">
      <c r="A25" s="2">
        <v>45859</v>
      </c>
      <c r="B25" t="s">
        <v>186</v>
      </c>
      <c r="C25" t="s">
        <v>176</v>
      </c>
      <c r="D25" t="s">
        <v>179</v>
      </c>
      <c r="E25" t="s">
        <v>182</v>
      </c>
      <c r="F25" t="s">
        <v>184</v>
      </c>
      <c r="G25" t="s">
        <v>274</v>
      </c>
      <c r="I25" s="44">
        <v>45859</v>
      </c>
      <c r="J25" s="45" t="s">
        <v>118</v>
      </c>
      <c r="K25" s="45"/>
      <c r="L25" s="45"/>
      <c r="M25" s="45"/>
      <c r="N25" s="45"/>
      <c r="O25" s="45"/>
      <c r="P25" s="46" t="s">
        <v>294</v>
      </c>
    </row>
    <row r="26" spans="1:16" ht="409.5" x14ac:dyDescent="0.25">
      <c r="A26" s="2">
        <v>45860</v>
      </c>
      <c r="B26" t="s">
        <v>186</v>
      </c>
      <c r="C26" t="s">
        <v>275</v>
      </c>
      <c r="D26" t="s">
        <v>276</v>
      </c>
      <c r="E26" t="s">
        <v>277</v>
      </c>
      <c r="I26" s="44">
        <v>45860</v>
      </c>
      <c r="J26" s="45" t="s">
        <v>118</v>
      </c>
      <c r="K26" s="45"/>
      <c r="L26" s="45"/>
      <c r="M26" s="45"/>
      <c r="N26" s="45"/>
      <c r="O26" s="45"/>
      <c r="P26" s="46" t="s">
        <v>294</v>
      </c>
    </row>
    <row r="27" spans="1:16" x14ac:dyDescent="0.25">
      <c r="A27" s="2">
        <v>45861</v>
      </c>
      <c r="B27" t="s">
        <v>233</v>
      </c>
      <c r="C27" t="s">
        <v>187</v>
      </c>
      <c r="D27" t="s">
        <v>188</v>
      </c>
      <c r="E27" t="s">
        <v>177</v>
      </c>
      <c r="F27" t="s">
        <v>178</v>
      </c>
      <c r="G27" t="s">
        <v>180</v>
      </c>
      <c r="I27" s="44">
        <v>45861</v>
      </c>
      <c r="J27" s="45" t="s">
        <v>120</v>
      </c>
      <c r="K27" s="45" t="s">
        <v>151</v>
      </c>
      <c r="L27" s="45" t="s">
        <v>130</v>
      </c>
      <c r="M27" s="45" t="s">
        <v>138</v>
      </c>
      <c r="N27" s="45" t="s">
        <v>122</v>
      </c>
      <c r="O27" s="45" t="s">
        <v>123</v>
      </c>
      <c r="P27" s="46"/>
    </row>
    <row r="28" spans="1:16" ht="409.5" x14ac:dyDescent="0.25">
      <c r="A28" s="2">
        <v>45862</v>
      </c>
      <c r="B28" t="s">
        <v>212</v>
      </c>
      <c r="C28" t="s">
        <v>181</v>
      </c>
      <c r="D28" t="s">
        <v>189</v>
      </c>
      <c r="E28" t="s">
        <v>183</v>
      </c>
      <c r="F28" t="s">
        <v>185</v>
      </c>
      <c r="G28" t="s">
        <v>190</v>
      </c>
      <c r="I28" s="44">
        <v>45862</v>
      </c>
      <c r="J28" s="45" t="s">
        <v>119</v>
      </c>
      <c r="K28" s="45" t="s">
        <v>125</v>
      </c>
      <c r="L28" s="45" t="s">
        <v>131</v>
      </c>
      <c r="M28" s="45"/>
      <c r="N28" s="45"/>
      <c r="O28" s="45"/>
      <c r="P28" s="46" t="s">
        <v>295</v>
      </c>
    </row>
    <row r="29" spans="1:16" x14ac:dyDescent="0.25">
      <c r="A29" s="2">
        <v>45863</v>
      </c>
      <c r="B29" t="s">
        <v>233</v>
      </c>
      <c r="C29" t="s">
        <v>191</v>
      </c>
      <c r="D29" t="s">
        <v>197</v>
      </c>
      <c r="E29" t="s">
        <v>200</v>
      </c>
      <c r="F29" t="s">
        <v>201</v>
      </c>
      <c r="I29" s="44">
        <v>45863</v>
      </c>
      <c r="J29" s="45" t="s">
        <v>120</v>
      </c>
      <c r="K29" s="45" t="s">
        <v>126</v>
      </c>
      <c r="L29" s="45" t="s">
        <v>132</v>
      </c>
      <c r="M29" s="45" t="s">
        <v>133</v>
      </c>
      <c r="N29" s="45" t="s">
        <v>140</v>
      </c>
      <c r="O29" s="45" t="s">
        <v>141</v>
      </c>
      <c r="P29" s="46" t="s">
        <v>296</v>
      </c>
    </row>
    <row r="30" spans="1:16" ht="90" x14ac:dyDescent="0.25">
      <c r="A30" s="2">
        <v>45866</v>
      </c>
      <c r="B30" t="s">
        <v>165</v>
      </c>
      <c r="C30" t="s">
        <v>192</v>
      </c>
      <c r="D30" t="s">
        <v>194</v>
      </c>
      <c r="E30" t="s">
        <v>195</v>
      </c>
      <c r="F30" t="s">
        <v>198</v>
      </c>
      <c r="G30" t="s">
        <v>199</v>
      </c>
      <c r="I30" s="44">
        <v>45866</v>
      </c>
      <c r="J30" s="45" t="s">
        <v>117</v>
      </c>
      <c r="K30" s="45" t="s">
        <v>142</v>
      </c>
      <c r="L30" s="45" t="s">
        <v>149</v>
      </c>
      <c r="M30" s="45" t="s">
        <v>154</v>
      </c>
      <c r="N30" s="45" t="s">
        <v>156</v>
      </c>
      <c r="O30" s="45" t="s">
        <v>158</v>
      </c>
      <c r="P30" s="46" t="s">
        <v>297</v>
      </c>
    </row>
    <row r="31" spans="1:16" ht="409.5" x14ac:dyDescent="0.25">
      <c r="A31" s="2">
        <v>45867</v>
      </c>
      <c r="B31" t="s">
        <v>165</v>
      </c>
      <c r="C31" t="s">
        <v>207</v>
      </c>
      <c r="D31" t="s">
        <v>210</v>
      </c>
      <c r="E31" t="s">
        <v>211</v>
      </c>
      <c r="I31" s="44">
        <v>45867</v>
      </c>
      <c r="J31" s="45" t="s">
        <v>117</v>
      </c>
      <c r="K31" s="45"/>
      <c r="L31" s="45"/>
      <c r="M31" s="45"/>
      <c r="N31" s="45"/>
      <c r="O31" s="45"/>
      <c r="P31" s="46" t="s">
        <v>298</v>
      </c>
    </row>
    <row r="32" spans="1:16" ht="90" x14ac:dyDescent="0.25">
      <c r="A32" s="2">
        <v>45868</v>
      </c>
      <c r="B32" t="s">
        <v>165</v>
      </c>
      <c r="C32" t="s">
        <v>213</v>
      </c>
      <c r="D32" t="s">
        <v>214</v>
      </c>
      <c r="E32" t="s">
        <v>215</v>
      </c>
      <c r="F32" t="s">
        <v>216</v>
      </c>
      <c r="G32" t="s">
        <v>217</v>
      </c>
      <c r="I32" s="44">
        <v>45868</v>
      </c>
      <c r="J32" s="45" t="s">
        <v>117</v>
      </c>
      <c r="K32" s="45" t="s">
        <v>129</v>
      </c>
      <c r="L32" s="45" t="s">
        <v>134</v>
      </c>
      <c r="M32" s="45" t="s">
        <v>136</v>
      </c>
      <c r="N32" s="45" t="s">
        <v>139</v>
      </c>
      <c r="O32" s="45" t="s">
        <v>145</v>
      </c>
      <c r="P32" s="46" t="s">
        <v>299</v>
      </c>
    </row>
    <row r="33" spans="1:16" ht="409.5" x14ac:dyDescent="0.25">
      <c r="A33" s="2">
        <v>45869</v>
      </c>
      <c r="B33" t="s">
        <v>165</v>
      </c>
      <c r="C33" t="s">
        <v>222</v>
      </c>
      <c r="I33" s="44">
        <v>45869</v>
      </c>
      <c r="J33" s="45" t="s">
        <v>117</v>
      </c>
      <c r="K33" s="45" t="s">
        <v>150</v>
      </c>
      <c r="L33" s="45"/>
      <c r="M33" s="45"/>
      <c r="N33" s="45"/>
      <c r="O33" s="45"/>
      <c r="P33" s="46" t="s">
        <v>300</v>
      </c>
    </row>
    <row r="34" spans="1:16" ht="409.5" x14ac:dyDescent="0.25">
      <c r="A34" s="2">
        <v>45870</v>
      </c>
      <c r="B34" t="s">
        <v>165</v>
      </c>
      <c r="C34" t="s">
        <v>224</v>
      </c>
      <c r="D34" t="s">
        <v>225</v>
      </c>
      <c r="E34" t="s">
        <v>227</v>
      </c>
      <c r="I34" s="44">
        <v>45870</v>
      </c>
      <c r="J34" s="45" t="s">
        <v>117</v>
      </c>
      <c r="K34" s="45"/>
      <c r="L34" s="45"/>
      <c r="M34" s="45"/>
      <c r="N34" s="45"/>
      <c r="O34" s="45"/>
      <c r="P34" s="46" t="s">
        <v>301</v>
      </c>
    </row>
    <row r="35" spans="1:16" ht="409.5" x14ac:dyDescent="0.25">
      <c r="A35" s="2">
        <v>45873</v>
      </c>
      <c r="B35" t="s">
        <v>212</v>
      </c>
      <c r="C35" t="s">
        <v>193</v>
      </c>
      <c r="D35" t="s">
        <v>203</v>
      </c>
      <c r="E35" t="s">
        <v>204</v>
      </c>
      <c r="F35" t="s">
        <v>205</v>
      </c>
      <c r="G35" t="s">
        <v>206</v>
      </c>
      <c r="I35" s="44">
        <v>45873</v>
      </c>
      <c r="J35" s="45" t="s">
        <v>119</v>
      </c>
      <c r="K35" s="45" t="s">
        <v>148</v>
      </c>
      <c r="L35" s="45" t="s">
        <v>153</v>
      </c>
      <c r="M35" s="45" t="s">
        <v>155</v>
      </c>
      <c r="N35" s="45"/>
      <c r="O35" s="45"/>
      <c r="P35" s="46" t="s">
        <v>302</v>
      </c>
    </row>
    <row r="36" spans="1:16" ht="409.5" x14ac:dyDescent="0.25">
      <c r="A36" s="2">
        <v>45874</v>
      </c>
      <c r="B36" t="s">
        <v>212</v>
      </c>
      <c r="C36" t="s">
        <v>208</v>
      </c>
      <c r="D36" t="s">
        <v>209</v>
      </c>
      <c r="E36" t="s">
        <v>218</v>
      </c>
      <c r="F36" t="s">
        <v>219</v>
      </c>
      <c r="G36" t="s">
        <v>220</v>
      </c>
      <c r="I36" s="44">
        <v>45874</v>
      </c>
      <c r="J36" s="45" t="s">
        <v>119</v>
      </c>
      <c r="K36" s="45"/>
      <c r="L36" s="45"/>
      <c r="M36" s="45"/>
      <c r="N36" s="45"/>
      <c r="O36" s="45"/>
      <c r="P36" s="46" t="s">
        <v>303</v>
      </c>
    </row>
    <row r="37" spans="1:16" ht="409.5" x14ac:dyDescent="0.25">
      <c r="A37" s="2">
        <v>45875</v>
      </c>
      <c r="B37" t="s">
        <v>212</v>
      </c>
      <c r="C37" t="s">
        <v>221</v>
      </c>
      <c r="D37" t="s">
        <v>223</v>
      </c>
      <c r="E37" t="s">
        <v>226</v>
      </c>
      <c r="F37" t="s">
        <v>228</v>
      </c>
      <c r="G37" t="s">
        <v>229</v>
      </c>
      <c r="I37" s="44">
        <v>45875</v>
      </c>
      <c r="J37" s="45" t="s">
        <v>119</v>
      </c>
      <c r="K37" s="45" t="s">
        <v>147</v>
      </c>
      <c r="L37" s="45"/>
      <c r="M37" s="45"/>
      <c r="N37" s="45"/>
      <c r="O37" s="45"/>
      <c r="P37" s="46" t="s">
        <v>304</v>
      </c>
    </row>
    <row r="38" spans="1:16" ht="409.5" x14ac:dyDescent="0.25">
      <c r="A38" s="2">
        <v>45876</v>
      </c>
      <c r="B38" t="s">
        <v>212</v>
      </c>
      <c r="C38" t="s">
        <v>230</v>
      </c>
      <c r="D38" t="s">
        <v>231</v>
      </c>
      <c r="E38" t="s">
        <v>232</v>
      </c>
      <c r="F38" t="s">
        <v>239</v>
      </c>
      <c r="G38" t="s">
        <v>240</v>
      </c>
      <c r="I38" s="44">
        <v>45876</v>
      </c>
      <c r="J38" s="45" t="s">
        <v>119</v>
      </c>
      <c r="K38" s="45"/>
      <c r="L38" s="45"/>
      <c r="M38" s="45"/>
      <c r="N38" s="45"/>
      <c r="O38" s="45"/>
      <c r="P38" s="46" t="s">
        <v>305</v>
      </c>
    </row>
    <row r="39" spans="1:16" ht="409.5" x14ac:dyDescent="0.25">
      <c r="A39" s="2">
        <v>45877</v>
      </c>
      <c r="B39" t="s">
        <v>233</v>
      </c>
      <c r="C39" t="s">
        <v>202</v>
      </c>
      <c r="D39" t="s">
        <v>234</v>
      </c>
      <c r="E39" t="s">
        <v>235</v>
      </c>
      <c r="F39" t="s">
        <v>236</v>
      </c>
      <c r="G39" t="s">
        <v>237</v>
      </c>
      <c r="I39" s="44">
        <v>45877</v>
      </c>
      <c r="J39" s="45" t="s">
        <v>120</v>
      </c>
      <c r="K39" s="45" t="s">
        <v>146</v>
      </c>
      <c r="L39" s="45" t="s">
        <v>157</v>
      </c>
      <c r="M39" s="45"/>
      <c r="N39" s="45"/>
      <c r="O39" s="45"/>
      <c r="P39" s="46" t="s">
        <v>306</v>
      </c>
    </row>
    <row r="40" spans="1:16" ht="409.5" x14ac:dyDescent="0.25">
      <c r="A40" s="2">
        <v>45880</v>
      </c>
      <c r="B40" t="s">
        <v>233</v>
      </c>
      <c r="C40" t="s">
        <v>238</v>
      </c>
      <c r="D40" t="s">
        <v>254</v>
      </c>
      <c r="E40" t="s">
        <v>255</v>
      </c>
      <c r="F40" t="s">
        <v>256</v>
      </c>
      <c r="G40" t="s">
        <v>257</v>
      </c>
      <c r="I40" s="44">
        <v>45880</v>
      </c>
      <c r="J40" s="45" t="s">
        <v>120</v>
      </c>
      <c r="K40" s="45"/>
      <c r="L40" s="45"/>
      <c r="M40" s="45"/>
      <c r="N40" s="45"/>
      <c r="O40" s="45"/>
      <c r="P40" s="46" t="s">
        <v>307</v>
      </c>
    </row>
    <row r="41" spans="1:16" ht="409.5" x14ac:dyDescent="0.25">
      <c r="A41" s="2">
        <v>45881</v>
      </c>
      <c r="B41" t="s">
        <v>233</v>
      </c>
      <c r="C41" t="s">
        <v>258</v>
      </c>
      <c r="D41" t="s">
        <v>259</v>
      </c>
      <c r="E41" t="s">
        <v>260</v>
      </c>
      <c r="F41" t="s">
        <v>261</v>
      </c>
      <c r="G41" t="s">
        <v>262</v>
      </c>
      <c r="I41" s="44">
        <v>45881</v>
      </c>
      <c r="J41" s="45" t="s">
        <v>120</v>
      </c>
      <c r="K41" s="45"/>
      <c r="L41" s="45"/>
      <c r="M41" s="45"/>
      <c r="N41" s="45"/>
      <c r="O41" s="45"/>
      <c r="P41" s="46" t="s">
        <v>307</v>
      </c>
    </row>
    <row r="42" spans="1:16" ht="409.5" x14ac:dyDescent="0.25">
      <c r="A42" s="2">
        <v>45882</v>
      </c>
      <c r="B42" t="s">
        <v>233</v>
      </c>
      <c r="C42" t="s">
        <v>263</v>
      </c>
      <c r="D42" t="s">
        <v>242</v>
      </c>
      <c r="E42" t="s">
        <v>243</v>
      </c>
      <c r="F42" t="s">
        <v>244</v>
      </c>
      <c r="G42" t="s">
        <v>245</v>
      </c>
      <c r="I42" s="44">
        <v>45882</v>
      </c>
      <c r="J42" s="45" t="s">
        <v>120</v>
      </c>
      <c r="K42" s="45"/>
      <c r="L42" s="45"/>
      <c r="M42" s="45"/>
      <c r="N42" s="45"/>
      <c r="O42" s="45"/>
      <c r="P42" s="46" t="s">
        <v>307</v>
      </c>
    </row>
    <row r="43" spans="1:16" ht="409.5" x14ac:dyDescent="0.25">
      <c r="A43" s="2">
        <v>45883</v>
      </c>
      <c r="B43" t="s">
        <v>233</v>
      </c>
      <c r="C43" t="s">
        <v>264</v>
      </c>
      <c r="D43" t="s">
        <v>265</v>
      </c>
      <c r="E43" t="s">
        <v>249</v>
      </c>
      <c r="F43" t="s">
        <v>266</v>
      </c>
      <c r="G43" t="s">
        <v>251</v>
      </c>
      <c r="I43" s="44">
        <v>45883</v>
      </c>
      <c r="J43" s="45" t="s">
        <v>120</v>
      </c>
      <c r="K43" s="45"/>
      <c r="L43" s="45"/>
      <c r="M43" s="45"/>
      <c r="N43" s="45"/>
      <c r="O43" s="45"/>
      <c r="P43" s="46" t="s">
        <v>307</v>
      </c>
    </row>
    <row r="44" spans="1:16" ht="30" x14ac:dyDescent="0.25">
      <c r="A44" s="2">
        <v>45887</v>
      </c>
      <c r="B44" t="s">
        <v>186</v>
      </c>
      <c r="C44" t="s">
        <v>167</v>
      </c>
      <c r="D44" t="s">
        <v>170</v>
      </c>
      <c r="E44" t="s">
        <v>171</v>
      </c>
      <c r="F44" t="s">
        <v>173</v>
      </c>
      <c r="G44" t="s">
        <v>175</v>
      </c>
      <c r="I44" s="44">
        <v>45887</v>
      </c>
      <c r="J44" s="45" t="s">
        <v>118</v>
      </c>
      <c r="K44" s="45" t="s">
        <v>144</v>
      </c>
      <c r="L44" s="45" t="s">
        <v>121</v>
      </c>
      <c r="M44" s="45" t="s">
        <v>135</v>
      </c>
      <c r="N44" s="45" t="s">
        <v>137</v>
      </c>
      <c r="O44" s="45" t="s">
        <v>128</v>
      </c>
      <c r="P44" s="46" t="s">
        <v>308</v>
      </c>
    </row>
    <row r="45" spans="1:16" ht="409.5" x14ac:dyDescent="0.25">
      <c r="A45" s="2">
        <v>45888</v>
      </c>
      <c r="B45" t="s">
        <v>186</v>
      </c>
      <c r="C45" t="s">
        <v>241</v>
      </c>
      <c r="D45" t="s">
        <v>246</v>
      </c>
      <c r="E45" t="s">
        <v>247</v>
      </c>
      <c r="F45" t="s">
        <v>248</v>
      </c>
      <c r="G45" t="s">
        <v>250</v>
      </c>
      <c r="I45" s="44">
        <v>45888</v>
      </c>
      <c r="J45" s="45" t="s">
        <v>118</v>
      </c>
      <c r="K45" s="45" t="s">
        <v>143</v>
      </c>
      <c r="L45" s="45"/>
      <c r="M45" s="45"/>
      <c r="N45" s="45"/>
      <c r="O45" s="45"/>
      <c r="P45" s="46" t="s">
        <v>309</v>
      </c>
    </row>
    <row r="46" spans="1:16" ht="409.5" x14ac:dyDescent="0.25">
      <c r="A46" s="2">
        <v>45889</v>
      </c>
      <c r="B46" t="s">
        <v>186</v>
      </c>
      <c r="C46" t="s">
        <v>176</v>
      </c>
      <c r="D46" t="s">
        <v>179</v>
      </c>
      <c r="E46" t="s">
        <v>182</v>
      </c>
      <c r="F46" t="s">
        <v>184</v>
      </c>
      <c r="G46" t="s">
        <v>252</v>
      </c>
      <c r="I46" s="44">
        <v>45889</v>
      </c>
      <c r="J46" s="45" t="s">
        <v>118</v>
      </c>
      <c r="K46" s="45"/>
      <c r="L46" s="45"/>
      <c r="M46" s="45"/>
      <c r="N46" s="45"/>
      <c r="O46" s="45"/>
      <c r="P46" s="46" t="s">
        <v>310</v>
      </c>
    </row>
    <row r="47" spans="1:16" ht="409.5" x14ac:dyDescent="0.25">
      <c r="A47" s="2">
        <v>45890</v>
      </c>
      <c r="B47" t="s">
        <v>186</v>
      </c>
      <c r="C47" t="s">
        <v>253</v>
      </c>
      <c r="D47" t="s">
        <v>274</v>
      </c>
      <c r="E47" t="s">
        <v>267</v>
      </c>
      <c r="F47" t="s">
        <v>268</v>
      </c>
      <c r="G47" t="s">
        <v>269</v>
      </c>
      <c r="I47" s="44">
        <v>45890</v>
      </c>
      <c r="J47" s="45" t="s">
        <v>118</v>
      </c>
      <c r="K47" s="45"/>
      <c r="L47" s="45"/>
      <c r="M47" s="45"/>
      <c r="N47" s="45"/>
      <c r="O47" s="45"/>
      <c r="P47" s="46" t="s">
        <v>311</v>
      </c>
    </row>
    <row r="48" spans="1:16" ht="45" x14ac:dyDescent="0.25">
      <c r="A48" s="2">
        <v>45891</v>
      </c>
      <c r="B48" t="s">
        <v>186</v>
      </c>
      <c r="C48" t="s">
        <v>187</v>
      </c>
      <c r="D48" t="s">
        <v>188</v>
      </c>
      <c r="E48" t="s">
        <v>270</v>
      </c>
      <c r="F48" t="s">
        <v>271</v>
      </c>
      <c r="G48" t="s">
        <v>275</v>
      </c>
      <c r="I48" s="44">
        <v>45891</v>
      </c>
      <c r="J48" s="45" t="s">
        <v>118</v>
      </c>
      <c r="K48" s="45" t="s">
        <v>151</v>
      </c>
      <c r="L48" s="45" t="s">
        <v>130</v>
      </c>
      <c r="M48" s="45" t="s">
        <v>138</v>
      </c>
      <c r="N48" s="45" t="s">
        <v>122</v>
      </c>
      <c r="O48" s="45" t="s">
        <v>123</v>
      </c>
      <c r="P48" s="46" t="s">
        <v>312</v>
      </c>
    </row>
    <row r="49" spans="1:16" ht="30" x14ac:dyDescent="0.25">
      <c r="A49" s="2">
        <v>45894</v>
      </c>
      <c r="B49" t="s">
        <v>165</v>
      </c>
      <c r="C49" t="s">
        <v>166</v>
      </c>
      <c r="D49" t="s">
        <v>168</v>
      </c>
      <c r="E49" t="s">
        <v>172</v>
      </c>
      <c r="F49" t="s">
        <v>177</v>
      </c>
      <c r="G49" t="s">
        <v>178</v>
      </c>
      <c r="I49" s="44">
        <v>45894</v>
      </c>
      <c r="J49" s="45" t="s">
        <v>117</v>
      </c>
      <c r="K49" s="45" t="s">
        <v>127</v>
      </c>
      <c r="L49" s="45" t="s">
        <v>125</v>
      </c>
      <c r="M49" s="45" t="s">
        <v>131</v>
      </c>
      <c r="N49" s="45" t="s">
        <v>126</v>
      </c>
      <c r="O49" s="45" t="s">
        <v>132</v>
      </c>
      <c r="P49" s="46" t="s">
        <v>313</v>
      </c>
    </row>
    <row r="50" spans="1:16" ht="409.5" x14ac:dyDescent="0.25">
      <c r="A50" s="2">
        <v>45895</v>
      </c>
      <c r="B50" t="s">
        <v>165</v>
      </c>
      <c r="C50" t="s">
        <v>180</v>
      </c>
      <c r="D50" t="s">
        <v>181</v>
      </c>
      <c r="E50" t="s">
        <v>183</v>
      </c>
      <c r="F50" t="s">
        <v>185</v>
      </c>
      <c r="G50" t="s">
        <v>276</v>
      </c>
      <c r="I50" s="44">
        <v>45895</v>
      </c>
      <c r="J50" s="45" t="s">
        <v>117</v>
      </c>
      <c r="K50" s="45"/>
      <c r="L50" s="45"/>
      <c r="M50" s="45"/>
      <c r="N50" s="45"/>
      <c r="O50" s="45"/>
      <c r="P50" s="46" t="s">
        <v>314</v>
      </c>
    </row>
    <row r="51" spans="1:16" ht="409.5" x14ac:dyDescent="0.25">
      <c r="A51" s="2">
        <v>45896</v>
      </c>
      <c r="B51" t="s">
        <v>165</v>
      </c>
      <c r="C51" t="s">
        <v>192</v>
      </c>
      <c r="D51" t="s">
        <v>194</v>
      </c>
      <c r="E51" t="s">
        <v>195</v>
      </c>
      <c r="F51" t="s">
        <v>198</v>
      </c>
      <c r="G51" t="s">
        <v>199</v>
      </c>
      <c r="I51" s="44">
        <v>45896</v>
      </c>
      <c r="J51" s="45" t="s">
        <v>117</v>
      </c>
      <c r="K51" s="45" t="s">
        <v>142</v>
      </c>
      <c r="L51" s="45" t="s">
        <v>149</v>
      </c>
      <c r="M51" s="45" t="s">
        <v>154</v>
      </c>
      <c r="N51" s="45" t="s">
        <v>156</v>
      </c>
      <c r="O51" s="45"/>
      <c r="P51" s="46" t="s">
        <v>315</v>
      </c>
    </row>
    <row r="52" spans="1:16" ht="409.5" x14ac:dyDescent="0.25">
      <c r="A52" s="2">
        <v>45897</v>
      </c>
      <c r="B52" t="s">
        <v>165</v>
      </c>
      <c r="C52" t="s">
        <v>207</v>
      </c>
      <c r="D52" t="s">
        <v>210</v>
      </c>
      <c r="E52" t="s">
        <v>211</v>
      </c>
      <c r="F52" t="s">
        <v>272</v>
      </c>
      <c r="I52" s="44">
        <v>45897</v>
      </c>
      <c r="J52" s="45" t="s">
        <v>117</v>
      </c>
      <c r="K52" s="45"/>
      <c r="L52" s="45"/>
      <c r="M52" s="45"/>
      <c r="N52" s="45"/>
      <c r="O52" s="45"/>
      <c r="P52" s="46" t="s">
        <v>316</v>
      </c>
    </row>
    <row r="53" spans="1:16" ht="90" x14ac:dyDescent="0.25">
      <c r="A53" s="2">
        <v>45898</v>
      </c>
      <c r="B53" t="s">
        <v>165</v>
      </c>
      <c r="C53" t="s">
        <v>213</v>
      </c>
      <c r="D53" t="s">
        <v>214</v>
      </c>
      <c r="E53" t="s">
        <v>215</v>
      </c>
      <c r="F53" t="s">
        <v>216</v>
      </c>
      <c r="G53" t="s">
        <v>217</v>
      </c>
      <c r="I53" s="44">
        <v>45898</v>
      </c>
      <c r="J53" s="45" t="s">
        <v>117</v>
      </c>
      <c r="K53" s="45" t="s">
        <v>129</v>
      </c>
      <c r="L53" s="45" t="s">
        <v>134</v>
      </c>
      <c r="M53" s="45" t="s">
        <v>136</v>
      </c>
      <c r="N53" s="45" t="s">
        <v>139</v>
      </c>
      <c r="O53" s="45" t="s">
        <v>145</v>
      </c>
      <c r="P53" s="46" t="s">
        <v>317</v>
      </c>
    </row>
    <row r="54" spans="1:16" ht="409.5" x14ac:dyDescent="0.25">
      <c r="A54" s="2">
        <v>45901</v>
      </c>
      <c r="B54" t="s">
        <v>165</v>
      </c>
      <c r="C54" t="s">
        <v>174</v>
      </c>
      <c r="D54" t="s">
        <v>222</v>
      </c>
      <c r="E54" t="s">
        <v>224</v>
      </c>
      <c r="F54" t="s">
        <v>225</v>
      </c>
      <c r="G54" t="s">
        <v>227</v>
      </c>
      <c r="I54" s="44">
        <v>45901</v>
      </c>
      <c r="J54" s="45" t="s">
        <v>117</v>
      </c>
      <c r="K54" s="45" t="s">
        <v>152</v>
      </c>
      <c r="L54" s="45" t="s">
        <v>150</v>
      </c>
      <c r="M54" s="45"/>
      <c r="N54" s="45"/>
      <c r="O54" s="45"/>
      <c r="P54" s="46" t="s">
        <v>318</v>
      </c>
    </row>
    <row r="55" spans="1:16" ht="409.5" x14ac:dyDescent="0.25">
      <c r="A55" s="2">
        <v>45902</v>
      </c>
      <c r="B55" t="s">
        <v>165</v>
      </c>
      <c r="I55" s="44">
        <v>45902</v>
      </c>
      <c r="J55" s="45" t="s">
        <v>117</v>
      </c>
      <c r="K55" s="45"/>
      <c r="L55" s="45"/>
      <c r="M55" s="45"/>
      <c r="N55" s="45"/>
      <c r="O55" s="45"/>
      <c r="P55" s="46" t="s">
        <v>319</v>
      </c>
    </row>
    <row r="56" spans="1:16" ht="409.5" x14ac:dyDescent="0.25">
      <c r="A56" s="2">
        <v>45903</v>
      </c>
      <c r="B56" t="s">
        <v>165</v>
      </c>
      <c r="I56" s="44">
        <v>45903</v>
      </c>
      <c r="J56" s="45" t="s">
        <v>117</v>
      </c>
      <c r="K56" s="45"/>
      <c r="L56" s="45"/>
      <c r="M56" s="45"/>
      <c r="N56" s="45"/>
      <c r="O56" s="45"/>
      <c r="P56" s="46" t="s">
        <v>320</v>
      </c>
    </row>
    <row r="57" spans="1:16" ht="30" x14ac:dyDescent="0.25">
      <c r="A57" s="2">
        <v>45904</v>
      </c>
      <c r="B57" t="s">
        <v>233</v>
      </c>
      <c r="C57" t="s">
        <v>189</v>
      </c>
      <c r="D57" t="s">
        <v>190</v>
      </c>
      <c r="E57" t="s">
        <v>191</v>
      </c>
      <c r="F57" t="s">
        <v>197</v>
      </c>
      <c r="G57" t="s">
        <v>200</v>
      </c>
      <c r="I57" s="44">
        <v>45904</v>
      </c>
      <c r="J57" s="45" t="s">
        <v>120</v>
      </c>
      <c r="K57" s="45" t="s">
        <v>133</v>
      </c>
      <c r="L57" s="45" t="s">
        <v>140</v>
      </c>
      <c r="M57" s="45" t="s">
        <v>141</v>
      </c>
      <c r="N57" s="45" t="s">
        <v>148</v>
      </c>
      <c r="O57" s="45" t="s">
        <v>153</v>
      </c>
      <c r="P57" s="46" t="s">
        <v>321</v>
      </c>
    </row>
    <row r="58" spans="1:16" ht="409.5" x14ac:dyDescent="0.25">
      <c r="A58" s="2">
        <v>45905</v>
      </c>
      <c r="B58" t="s">
        <v>233</v>
      </c>
      <c r="C58" t="s">
        <v>201</v>
      </c>
      <c r="D58" t="s">
        <v>203</v>
      </c>
      <c r="E58" t="s">
        <v>204</v>
      </c>
      <c r="F58" t="s">
        <v>205</v>
      </c>
      <c r="G58" t="s">
        <v>206</v>
      </c>
      <c r="I58" s="44">
        <v>45905</v>
      </c>
      <c r="J58" s="45" t="s">
        <v>120</v>
      </c>
      <c r="K58" s="45" t="s">
        <v>155</v>
      </c>
      <c r="L58" s="45" t="s">
        <v>147</v>
      </c>
      <c r="M58" s="45"/>
      <c r="N58" s="45"/>
      <c r="O58" s="45"/>
      <c r="P58" s="46" t="s">
        <v>322</v>
      </c>
    </row>
    <row r="59" spans="1:16" ht="409.5" x14ac:dyDescent="0.25">
      <c r="A59" s="2">
        <v>45908</v>
      </c>
      <c r="B59" t="s">
        <v>186</v>
      </c>
      <c r="C59" t="s">
        <v>169</v>
      </c>
      <c r="D59" t="s">
        <v>202</v>
      </c>
      <c r="E59" t="s">
        <v>208</v>
      </c>
      <c r="F59" t="s">
        <v>209</v>
      </c>
      <c r="G59" t="s">
        <v>218</v>
      </c>
      <c r="I59" s="44">
        <v>45908</v>
      </c>
      <c r="J59" s="45" t="s">
        <v>118</v>
      </c>
      <c r="K59" s="45" t="s">
        <v>158</v>
      </c>
      <c r="L59" s="45" t="s">
        <v>146</v>
      </c>
      <c r="M59" s="45" t="s">
        <v>157</v>
      </c>
      <c r="N59" s="45"/>
      <c r="O59" s="45"/>
      <c r="P59" s="46" t="s">
        <v>323</v>
      </c>
    </row>
    <row r="60" spans="1:16" ht="409.5" x14ac:dyDescent="0.25">
      <c r="A60" s="2">
        <v>45909</v>
      </c>
      <c r="B60" t="s">
        <v>186</v>
      </c>
      <c r="C60" t="s">
        <v>219</v>
      </c>
      <c r="D60" t="s">
        <v>220</v>
      </c>
      <c r="E60" t="s">
        <v>234</v>
      </c>
      <c r="F60" t="s">
        <v>235</v>
      </c>
      <c r="G60" t="s">
        <v>236</v>
      </c>
      <c r="I60" s="44">
        <v>45909</v>
      </c>
      <c r="J60" s="45" t="s">
        <v>118</v>
      </c>
      <c r="K60" s="45"/>
      <c r="L60" s="45"/>
      <c r="M60" s="45"/>
      <c r="N60" s="45"/>
      <c r="O60" s="45"/>
      <c r="P60" s="46" t="s">
        <v>324</v>
      </c>
    </row>
    <row r="61" spans="1:16" ht="409.5" x14ac:dyDescent="0.25">
      <c r="A61" s="2">
        <v>45910</v>
      </c>
      <c r="B61" t="s">
        <v>186</v>
      </c>
      <c r="C61" t="s">
        <v>221</v>
      </c>
      <c r="D61" t="s">
        <v>237</v>
      </c>
      <c r="E61" t="s">
        <v>238</v>
      </c>
      <c r="F61" t="s">
        <v>254</v>
      </c>
      <c r="G61" t="s">
        <v>223</v>
      </c>
      <c r="I61" s="44">
        <v>45910</v>
      </c>
      <c r="J61" s="45" t="s">
        <v>118</v>
      </c>
      <c r="K61" s="45"/>
      <c r="L61" s="45"/>
      <c r="M61" s="45"/>
      <c r="N61" s="45"/>
      <c r="O61" s="45"/>
      <c r="P61" s="46" t="s">
        <v>325</v>
      </c>
    </row>
    <row r="62" spans="1:16" ht="409.5" x14ac:dyDescent="0.25">
      <c r="A62" s="2">
        <v>45911</v>
      </c>
      <c r="B62" t="s">
        <v>165</v>
      </c>
      <c r="C62" t="s">
        <v>255</v>
      </c>
      <c r="D62" t="s">
        <v>256</v>
      </c>
      <c r="E62" t="s">
        <v>257</v>
      </c>
      <c r="F62" t="s">
        <v>228</v>
      </c>
      <c r="G62" t="s">
        <v>258</v>
      </c>
      <c r="I62" s="44">
        <v>45911</v>
      </c>
      <c r="J62" s="45" t="s">
        <v>117</v>
      </c>
      <c r="K62" s="45"/>
      <c r="L62" s="45"/>
      <c r="M62" s="45"/>
      <c r="N62" s="45"/>
      <c r="O62" s="45"/>
      <c r="P62" s="46" t="s">
        <v>326</v>
      </c>
    </row>
    <row r="63" spans="1:16" ht="409.5" x14ac:dyDescent="0.25">
      <c r="A63" s="2">
        <v>45912</v>
      </c>
      <c r="B63" t="s">
        <v>165</v>
      </c>
      <c r="C63" t="s">
        <v>259</v>
      </c>
      <c r="D63" t="s">
        <v>260</v>
      </c>
      <c r="E63" t="s">
        <v>261</v>
      </c>
      <c r="F63" t="s">
        <v>229</v>
      </c>
      <c r="G63" t="s">
        <v>230</v>
      </c>
      <c r="I63" s="44">
        <v>45912</v>
      </c>
      <c r="J63" s="45" t="s">
        <v>117</v>
      </c>
      <c r="K63" s="45"/>
      <c r="L63" s="45"/>
      <c r="M63" s="45"/>
      <c r="N63" s="45"/>
      <c r="O63" s="45"/>
      <c r="P63" s="46" t="s">
        <v>327</v>
      </c>
    </row>
    <row r="64" spans="1:16" x14ac:dyDescent="0.25">
      <c r="A64" s="2">
        <v>45918</v>
      </c>
      <c r="B64" t="s">
        <v>212</v>
      </c>
      <c r="C64" t="s">
        <v>170</v>
      </c>
      <c r="D64" t="s">
        <v>173</v>
      </c>
      <c r="E64" t="s">
        <v>193</v>
      </c>
      <c r="F64" t="s">
        <v>226</v>
      </c>
      <c r="G64" t="s">
        <v>231</v>
      </c>
      <c r="I64" s="44">
        <v>45915</v>
      </c>
      <c r="J64" s="45"/>
      <c r="K64" s="45"/>
      <c r="L64" s="45"/>
      <c r="M64" s="45"/>
      <c r="N64" s="45"/>
      <c r="O64" s="45"/>
      <c r="P64" s="46"/>
    </row>
    <row r="65" spans="1:16" x14ac:dyDescent="0.25">
      <c r="A65" s="2">
        <v>45919</v>
      </c>
      <c r="B65" t="s">
        <v>212</v>
      </c>
      <c r="C65" t="s">
        <v>179</v>
      </c>
      <c r="D65" t="s">
        <v>232</v>
      </c>
      <c r="E65" t="s">
        <v>239</v>
      </c>
      <c r="F65" t="s">
        <v>240</v>
      </c>
      <c r="G65" t="s">
        <v>241</v>
      </c>
      <c r="I65" s="44">
        <v>45916</v>
      </c>
      <c r="J65" s="45"/>
      <c r="K65" s="45"/>
      <c r="L65" s="45"/>
      <c r="M65" s="45"/>
      <c r="N65" s="45"/>
      <c r="O65" s="45"/>
      <c r="P65" s="46"/>
    </row>
    <row r="66" spans="1:16" x14ac:dyDescent="0.25">
      <c r="A66" s="2">
        <v>45925</v>
      </c>
      <c r="B66" t="s">
        <v>186</v>
      </c>
      <c r="C66" t="s">
        <v>187</v>
      </c>
      <c r="D66" t="s">
        <v>167</v>
      </c>
      <c r="E66" t="s">
        <v>188</v>
      </c>
      <c r="F66" t="s">
        <v>175</v>
      </c>
      <c r="G66" t="s">
        <v>176</v>
      </c>
      <c r="I66" s="44">
        <v>45917</v>
      </c>
      <c r="J66" s="45"/>
      <c r="K66" s="45"/>
      <c r="L66" s="45"/>
      <c r="M66" s="45"/>
      <c r="N66" s="45"/>
      <c r="O66" s="45"/>
      <c r="P66" s="46"/>
    </row>
    <row r="67" spans="1:16" ht="409.5" x14ac:dyDescent="0.25">
      <c r="A67" s="2">
        <v>45926</v>
      </c>
      <c r="B67" t="s">
        <v>186</v>
      </c>
      <c r="C67" t="s">
        <v>171</v>
      </c>
      <c r="D67" t="s">
        <v>182</v>
      </c>
      <c r="E67" t="s">
        <v>184</v>
      </c>
      <c r="F67" t="s">
        <v>192</v>
      </c>
      <c r="G67" t="s">
        <v>194</v>
      </c>
      <c r="I67" s="44">
        <v>45918</v>
      </c>
      <c r="J67" s="45" t="s">
        <v>119</v>
      </c>
      <c r="K67" s="45" t="s">
        <v>144</v>
      </c>
      <c r="L67" s="45" t="s">
        <v>135</v>
      </c>
      <c r="M67" s="45" t="s">
        <v>137</v>
      </c>
      <c r="N67" s="45" t="s">
        <v>128</v>
      </c>
      <c r="O67" s="45"/>
      <c r="P67" s="46" t="s">
        <v>328</v>
      </c>
    </row>
    <row r="68" spans="1:16" ht="409.5" x14ac:dyDescent="0.25">
      <c r="A68" s="2">
        <v>45929</v>
      </c>
      <c r="B68" t="s">
        <v>212</v>
      </c>
      <c r="C68" t="s">
        <v>166</v>
      </c>
      <c r="D68" t="s">
        <v>168</v>
      </c>
      <c r="E68" t="s">
        <v>172</v>
      </c>
      <c r="F68" t="s">
        <v>177</v>
      </c>
      <c r="G68" t="s">
        <v>178</v>
      </c>
      <c r="I68" s="44">
        <v>45919</v>
      </c>
      <c r="J68" s="45" t="s">
        <v>119</v>
      </c>
      <c r="K68" s="45"/>
      <c r="L68" s="45"/>
      <c r="M68" s="45"/>
      <c r="N68" s="45"/>
      <c r="O68" s="45"/>
      <c r="P68" s="46" t="s">
        <v>329</v>
      </c>
    </row>
    <row r="69" spans="1:16" x14ac:dyDescent="0.25">
      <c r="A69" s="2">
        <v>45930</v>
      </c>
      <c r="B69" t="s">
        <v>212</v>
      </c>
      <c r="C69" t="s">
        <v>180</v>
      </c>
      <c r="D69" t="s">
        <v>181</v>
      </c>
      <c r="E69" t="s">
        <v>183</v>
      </c>
      <c r="F69" t="s">
        <v>185</v>
      </c>
      <c r="G69" t="s">
        <v>213</v>
      </c>
      <c r="I69" s="44">
        <v>45922</v>
      </c>
      <c r="J69" s="45"/>
      <c r="K69" s="45"/>
      <c r="L69" s="45"/>
      <c r="M69" s="45"/>
      <c r="N69" s="45"/>
      <c r="O69" s="45"/>
      <c r="P69" s="46"/>
    </row>
    <row r="70" spans="1:16" x14ac:dyDescent="0.25">
      <c r="A70" s="2">
        <v>45931</v>
      </c>
      <c r="B70" t="s">
        <v>212</v>
      </c>
      <c r="C70" t="s">
        <v>174</v>
      </c>
      <c r="D70" t="s">
        <v>214</v>
      </c>
      <c r="E70" t="s">
        <v>215</v>
      </c>
      <c r="F70" t="s">
        <v>195</v>
      </c>
      <c r="G70" t="s">
        <v>198</v>
      </c>
      <c r="I70" s="44">
        <v>45923</v>
      </c>
      <c r="J70" s="45"/>
      <c r="K70" s="45"/>
      <c r="L70" s="45"/>
      <c r="M70" s="45"/>
      <c r="N70" s="45"/>
      <c r="O70" s="45"/>
      <c r="P70" s="46"/>
    </row>
    <row r="71" spans="1:16" x14ac:dyDescent="0.25">
      <c r="A71" s="2">
        <v>45932</v>
      </c>
      <c r="B71" t="s">
        <v>212</v>
      </c>
      <c r="C71" t="s">
        <v>199</v>
      </c>
      <c r="D71" t="s">
        <v>216</v>
      </c>
      <c r="E71" t="s">
        <v>217</v>
      </c>
      <c r="F71" t="s">
        <v>207</v>
      </c>
      <c r="G71" t="s">
        <v>210</v>
      </c>
      <c r="I71" s="44">
        <v>45924</v>
      </c>
      <c r="J71" s="45"/>
      <c r="K71" s="45"/>
      <c r="L71" s="45"/>
      <c r="M71" s="45"/>
      <c r="N71" s="45"/>
      <c r="O71" s="45"/>
      <c r="P71" s="46"/>
    </row>
    <row r="72" spans="1:16" x14ac:dyDescent="0.25">
      <c r="A72" s="2">
        <v>45933</v>
      </c>
      <c r="B72" t="s">
        <v>212</v>
      </c>
      <c r="C72" t="s">
        <v>211</v>
      </c>
      <c r="D72" t="s">
        <v>222</v>
      </c>
      <c r="E72" t="s">
        <v>224</v>
      </c>
      <c r="F72" t="s">
        <v>225</v>
      </c>
      <c r="G72" t="s">
        <v>227</v>
      </c>
      <c r="I72" s="44">
        <v>45925</v>
      </c>
      <c r="J72" s="45" t="s">
        <v>118</v>
      </c>
      <c r="K72" s="45" t="s">
        <v>121</v>
      </c>
      <c r="L72" s="45" t="s">
        <v>143</v>
      </c>
      <c r="M72" s="45" t="s">
        <v>151</v>
      </c>
      <c r="N72" s="45" t="s">
        <v>130</v>
      </c>
      <c r="O72" s="45" t="s">
        <v>138</v>
      </c>
      <c r="P72" s="46" t="s">
        <v>330</v>
      </c>
    </row>
    <row r="73" spans="1:16" ht="30" x14ac:dyDescent="0.25">
      <c r="A73" s="2">
        <v>45936</v>
      </c>
      <c r="B73" t="s">
        <v>212</v>
      </c>
      <c r="C73" t="s">
        <v>189</v>
      </c>
      <c r="D73" t="s">
        <v>190</v>
      </c>
      <c r="E73" t="s">
        <v>191</v>
      </c>
      <c r="F73" t="s">
        <v>197</v>
      </c>
      <c r="G73" t="s">
        <v>200</v>
      </c>
      <c r="I73" s="44">
        <v>45926</v>
      </c>
      <c r="J73" s="45" t="s">
        <v>118</v>
      </c>
      <c r="K73" s="45" t="s">
        <v>122</v>
      </c>
      <c r="L73" s="45" t="s">
        <v>123</v>
      </c>
      <c r="M73" s="45" t="s">
        <v>125</v>
      </c>
      <c r="N73" s="45" t="s">
        <v>131</v>
      </c>
      <c r="O73" s="45" t="s">
        <v>126</v>
      </c>
      <c r="P73" s="46" t="s">
        <v>331</v>
      </c>
    </row>
    <row r="74" spans="1:16" ht="45" x14ac:dyDescent="0.25">
      <c r="A74" s="2">
        <v>45937</v>
      </c>
      <c r="B74" t="s">
        <v>212</v>
      </c>
      <c r="C74" t="s">
        <v>201</v>
      </c>
      <c r="D74" t="s">
        <v>203</v>
      </c>
      <c r="E74" t="s">
        <v>204</v>
      </c>
      <c r="F74" t="s">
        <v>242</v>
      </c>
      <c r="G74" t="s">
        <v>243</v>
      </c>
      <c r="I74" s="44">
        <v>45929</v>
      </c>
      <c r="J74" s="45" t="s">
        <v>119</v>
      </c>
      <c r="K74" s="45" t="s">
        <v>127</v>
      </c>
      <c r="L74" s="45" t="s">
        <v>142</v>
      </c>
      <c r="M74" s="45" t="s">
        <v>154</v>
      </c>
      <c r="N74" s="45" t="s">
        <v>156</v>
      </c>
      <c r="O74" s="45" t="s">
        <v>129</v>
      </c>
      <c r="P74" s="46" t="s">
        <v>332</v>
      </c>
    </row>
    <row r="75" spans="1:16" ht="409.5" x14ac:dyDescent="0.25">
      <c r="A75" s="2">
        <v>45938</v>
      </c>
      <c r="B75" t="s">
        <v>212</v>
      </c>
      <c r="C75" t="s">
        <v>206</v>
      </c>
      <c r="D75" t="s">
        <v>208</v>
      </c>
      <c r="E75" t="s">
        <v>209</v>
      </c>
      <c r="F75" t="s">
        <v>218</v>
      </c>
      <c r="G75" t="s">
        <v>244</v>
      </c>
      <c r="I75" s="44">
        <v>45930</v>
      </c>
      <c r="J75" s="45" t="s">
        <v>119</v>
      </c>
      <c r="K75" s="45" t="s">
        <v>134</v>
      </c>
      <c r="L75" s="45" t="s">
        <v>136</v>
      </c>
      <c r="M75" s="45" t="s">
        <v>139</v>
      </c>
      <c r="N75" s="45" t="s">
        <v>145</v>
      </c>
      <c r="O75" s="45"/>
      <c r="P75" s="46" t="s">
        <v>333</v>
      </c>
    </row>
    <row r="76" spans="1:16" ht="409.5" x14ac:dyDescent="0.25">
      <c r="A76" s="2">
        <v>45939</v>
      </c>
      <c r="B76" t="s">
        <v>165</v>
      </c>
      <c r="C76" t="s">
        <v>169</v>
      </c>
      <c r="D76" t="s">
        <v>202</v>
      </c>
      <c r="E76" t="s">
        <v>234</v>
      </c>
      <c r="F76" t="s">
        <v>235</v>
      </c>
      <c r="G76" t="s">
        <v>236</v>
      </c>
      <c r="I76" s="44">
        <v>45931</v>
      </c>
      <c r="J76" s="45" t="s">
        <v>119</v>
      </c>
      <c r="K76" s="45" t="s">
        <v>152</v>
      </c>
      <c r="L76" s="45" t="s">
        <v>150</v>
      </c>
      <c r="M76" s="45"/>
      <c r="N76" s="45"/>
      <c r="O76" s="45"/>
      <c r="P76" s="46" t="s">
        <v>334</v>
      </c>
    </row>
    <row r="77" spans="1:16" ht="409.5" x14ac:dyDescent="0.25">
      <c r="A77" s="2">
        <v>45940</v>
      </c>
      <c r="B77" t="s">
        <v>165</v>
      </c>
      <c r="C77" t="s">
        <v>237</v>
      </c>
      <c r="D77" t="s">
        <v>238</v>
      </c>
      <c r="E77" t="s">
        <v>254</v>
      </c>
      <c r="F77" t="s">
        <v>262</v>
      </c>
      <c r="G77" t="s">
        <v>263</v>
      </c>
      <c r="I77" s="44">
        <v>45932</v>
      </c>
      <c r="J77" s="45" t="s">
        <v>119</v>
      </c>
      <c r="K77" s="45"/>
      <c r="L77" s="45"/>
      <c r="M77" s="45"/>
      <c r="N77" s="45"/>
      <c r="O77" s="45"/>
      <c r="P77" s="46" t="s">
        <v>335</v>
      </c>
    </row>
    <row r="78" spans="1:16" ht="409.5" x14ac:dyDescent="0.25">
      <c r="A78" s="2">
        <v>45943</v>
      </c>
      <c r="B78" t="s">
        <v>165</v>
      </c>
      <c r="C78" t="s">
        <v>255</v>
      </c>
      <c r="D78" t="s">
        <v>256</v>
      </c>
      <c r="E78" t="s">
        <v>257</v>
      </c>
      <c r="F78" t="s">
        <v>228</v>
      </c>
      <c r="G78" t="s">
        <v>258</v>
      </c>
      <c r="I78" s="44">
        <v>45933</v>
      </c>
      <c r="J78" s="45" t="s">
        <v>119</v>
      </c>
      <c r="K78" s="45"/>
      <c r="L78" s="45"/>
      <c r="M78" s="45"/>
      <c r="N78" s="45"/>
      <c r="O78" s="45"/>
      <c r="P78" s="46" t="s">
        <v>336</v>
      </c>
    </row>
    <row r="79" spans="1:16" ht="60" x14ac:dyDescent="0.25">
      <c r="A79" s="2">
        <v>45944</v>
      </c>
      <c r="B79" t="s">
        <v>165</v>
      </c>
      <c r="C79" t="s">
        <v>259</v>
      </c>
      <c r="D79" t="s">
        <v>260</v>
      </c>
      <c r="E79" t="s">
        <v>261</v>
      </c>
      <c r="F79" t="s">
        <v>229</v>
      </c>
      <c r="G79" t="s">
        <v>230</v>
      </c>
      <c r="I79" s="44">
        <v>45936</v>
      </c>
      <c r="J79" s="45" t="s">
        <v>119</v>
      </c>
      <c r="K79" s="45" t="s">
        <v>133</v>
      </c>
      <c r="L79" s="45" t="s">
        <v>141</v>
      </c>
      <c r="M79" s="45" t="s">
        <v>148</v>
      </c>
      <c r="N79" s="45" t="s">
        <v>153</v>
      </c>
      <c r="O79" s="45" t="s">
        <v>155</v>
      </c>
      <c r="P79" s="46" t="s">
        <v>337</v>
      </c>
    </row>
    <row r="80" spans="1:16" ht="409.5" x14ac:dyDescent="0.25">
      <c r="A80" s="2">
        <v>45945</v>
      </c>
      <c r="B80" t="s">
        <v>165</v>
      </c>
      <c r="C80" t="s">
        <v>264</v>
      </c>
      <c r="D80" t="s">
        <v>265</v>
      </c>
      <c r="E80" t="s">
        <v>246</v>
      </c>
      <c r="F80" t="s">
        <v>247</v>
      </c>
      <c r="G80" t="s">
        <v>248</v>
      </c>
      <c r="I80" s="44">
        <v>45937</v>
      </c>
      <c r="J80" s="45" t="s">
        <v>119</v>
      </c>
      <c r="K80" s="45" t="s">
        <v>147</v>
      </c>
      <c r="L80" s="45"/>
      <c r="M80" s="45"/>
      <c r="N80" s="45"/>
      <c r="O80" s="45"/>
      <c r="P80" s="46" t="s">
        <v>338</v>
      </c>
    </row>
    <row r="81" spans="1:16" ht="409.5" x14ac:dyDescent="0.25">
      <c r="A81" s="2">
        <v>45946</v>
      </c>
      <c r="B81" t="s">
        <v>165</v>
      </c>
      <c r="C81" t="s">
        <v>250</v>
      </c>
      <c r="D81" t="s">
        <v>266</v>
      </c>
      <c r="E81" t="s">
        <v>252</v>
      </c>
      <c r="F81" t="s">
        <v>253</v>
      </c>
      <c r="G81" t="s">
        <v>274</v>
      </c>
      <c r="I81" s="44">
        <v>45938</v>
      </c>
      <c r="J81" s="45" t="s">
        <v>119</v>
      </c>
      <c r="K81" s="45" t="s">
        <v>140</v>
      </c>
      <c r="L81" s="45"/>
      <c r="M81" s="45"/>
      <c r="N81" s="45"/>
      <c r="O81" s="45"/>
      <c r="P81" s="46" t="s">
        <v>339</v>
      </c>
    </row>
    <row r="82" spans="1:16" x14ac:dyDescent="0.25">
      <c r="A82" s="2">
        <v>45947</v>
      </c>
      <c r="B82" t="s">
        <v>165</v>
      </c>
      <c r="C82" t="s">
        <v>267</v>
      </c>
      <c r="D82" t="s">
        <v>269</v>
      </c>
      <c r="E82" t="s">
        <v>270</v>
      </c>
      <c r="F82" t="s">
        <v>271</v>
      </c>
      <c r="G82" t="s">
        <v>275</v>
      </c>
      <c r="I82" s="44">
        <v>45939</v>
      </c>
      <c r="J82" s="45" t="s">
        <v>117</v>
      </c>
      <c r="K82" s="45" t="s">
        <v>132</v>
      </c>
      <c r="L82" s="45" t="s">
        <v>149</v>
      </c>
      <c r="M82" s="45" t="s">
        <v>158</v>
      </c>
      <c r="N82" s="45" t="s">
        <v>146</v>
      </c>
      <c r="O82" s="45" t="s">
        <v>157</v>
      </c>
      <c r="P82" s="46" t="s">
        <v>340</v>
      </c>
    </row>
    <row r="83" spans="1:16" ht="409.5" x14ac:dyDescent="0.25">
      <c r="A83" s="2">
        <v>45950</v>
      </c>
      <c r="B83" t="s">
        <v>233</v>
      </c>
      <c r="C83" t="s">
        <v>205</v>
      </c>
      <c r="D83" t="s">
        <v>219</v>
      </c>
      <c r="E83" t="s">
        <v>220</v>
      </c>
      <c r="F83" t="s">
        <v>221</v>
      </c>
      <c r="G83" t="s">
        <v>223</v>
      </c>
      <c r="I83" s="44">
        <v>45940</v>
      </c>
      <c r="J83" s="45" t="s">
        <v>117</v>
      </c>
      <c r="K83" s="45"/>
      <c r="L83" s="45"/>
      <c r="M83" s="45"/>
      <c r="N83" s="45"/>
      <c r="O83" s="45"/>
      <c r="P83" s="46" t="s">
        <v>341</v>
      </c>
    </row>
    <row r="84" spans="1:16" ht="409.5" x14ac:dyDescent="0.25">
      <c r="A84" s="2">
        <v>45951</v>
      </c>
      <c r="B84" t="s">
        <v>233</v>
      </c>
      <c r="C84" t="s">
        <v>226</v>
      </c>
      <c r="D84" t="s">
        <v>231</v>
      </c>
      <c r="E84" t="s">
        <v>232</v>
      </c>
      <c r="F84" t="s">
        <v>245</v>
      </c>
      <c r="G84" t="s">
        <v>249</v>
      </c>
      <c r="I84" s="44">
        <v>45943</v>
      </c>
      <c r="J84" s="45" t="s">
        <v>117</v>
      </c>
      <c r="K84" s="45"/>
      <c r="L84" s="45"/>
      <c r="M84" s="45"/>
      <c r="N84" s="45"/>
      <c r="O84" s="45"/>
      <c r="P84" s="46" t="s">
        <v>342</v>
      </c>
    </row>
    <row r="85" spans="1:16" ht="409.5" x14ac:dyDescent="0.25">
      <c r="A85" s="2">
        <v>45952</v>
      </c>
      <c r="B85" t="s">
        <v>233</v>
      </c>
      <c r="C85" t="s">
        <v>251</v>
      </c>
      <c r="D85" t="s">
        <v>268</v>
      </c>
      <c r="E85" t="s">
        <v>272</v>
      </c>
      <c r="F85" t="s">
        <v>273</v>
      </c>
      <c r="G85" t="s">
        <v>277</v>
      </c>
      <c r="I85" s="44">
        <v>45944</v>
      </c>
      <c r="J85" s="45" t="s">
        <v>117</v>
      </c>
      <c r="K85" s="45"/>
      <c r="L85" s="45"/>
      <c r="M85" s="45"/>
      <c r="N85" s="45"/>
      <c r="O85" s="45"/>
      <c r="P85" s="46" t="s">
        <v>343</v>
      </c>
    </row>
    <row r="86" spans="1:16" ht="409.5" x14ac:dyDescent="0.25">
      <c r="A86" s="2">
        <v>45953</v>
      </c>
      <c r="B86" t="s">
        <v>233</v>
      </c>
      <c r="I86" s="44">
        <v>45945</v>
      </c>
      <c r="J86" s="45" t="s">
        <v>117</v>
      </c>
      <c r="K86" s="45"/>
      <c r="L86" s="45"/>
      <c r="M86" s="45"/>
      <c r="N86" s="45"/>
      <c r="O86" s="45"/>
      <c r="P86" s="46" t="s">
        <v>344</v>
      </c>
    </row>
    <row r="87" spans="1:16" ht="409.5" x14ac:dyDescent="0.25">
      <c r="A87" s="2">
        <v>45954</v>
      </c>
      <c r="B87" t="s">
        <v>233</v>
      </c>
      <c r="I87" s="44">
        <v>45946</v>
      </c>
      <c r="J87" s="45" t="s">
        <v>117</v>
      </c>
      <c r="K87" s="45"/>
      <c r="L87" s="45"/>
      <c r="M87" s="45"/>
      <c r="N87" s="45"/>
      <c r="O87" s="45"/>
      <c r="P87" s="46" t="s">
        <v>345</v>
      </c>
    </row>
    <row r="88" spans="1:16" ht="409.5" x14ac:dyDescent="0.25">
      <c r="A88" s="2">
        <v>45957</v>
      </c>
      <c r="B88" t="s">
        <v>212</v>
      </c>
      <c r="C88" t="s">
        <v>187</v>
      </c>
      <c r="D88" t="s">
        <v>188</v>
      </c>
      <c r="E88" t="s">
        <v>170</v>
      </c>
      <c r="F88" t="s">
        <v>171</v>
      </c>
      <c r="G88" t="s">
        <v>173</v>
      </c>
      <c r="I88" s="44">
        <v>45947</v>
      </c>
      <c r="J88" s="45" t="s">
        <v>117</v>
      </c>
      <c r="K88" s="45"/>
      <c r="L88" s="45"/>
      <c r="M88" s="45"/>
      <c r="N88" s="45"/>
      <c r="O88" s="45"/>
      <c r="P88" s="46" t="s">
        <v>346</v>
      </c>
    </row>
    <row r="89" spans="1:16" ht="409.5" x14ac:dyDescent="0.25">
      <c r="A89" s="2">
        <v>45958</v>
      </c>
      <c r="B89" t="s">
        <v>212</v>
      </c>
      <c r="C89" t="s">
        <v>179</v>
      </c>
      <c r="D89" t="s">
        <v>192</v>
      </c>
      <c r="E89" t="s">
        <v>193</v>
      </c>
      <c r="F89" t="s">
        <v>196</v>
      </c>
      <c r="G89" t="s">
        <v>239</v>
      </c>
      <c r="I89" s="44">
        <v>45950</v>
      </c>
      <c r="J89" s="45" t="s">
        <v>120</v>
      </c>
      <c r="K89" s="45"/>
      <c r="L89" s="45"/>
      <c r="M89" s="45"/>
      <c r="N89" s="45"/>
      <c r="O89" s="45"/>
      <c r="P89" s="46" t="s">
        <v>347</v>
      </c>
    </row>
    <row r="90" spans="1:16" ht="409.5" x14ac:dyDescent="0.25">
      <c r="A90" s="2">
        <v>45959</v>
      </c>
      <c r="B90" t="s">
        <v>212</v>
      </c>
      <c r="C90" t="s">
        <v>166</v>
      </c>
      <c r="D90" t="s">
        <v>168</v>
      </c>
      <c r="E90" t="s">
        <v>172</v>
      </c>
      <c r="F90" t="s">
        <v>177</v>
      </c>
      <c r="G90" t="s">
        <v>178</v>
      </c>
      <c r="I90" s="44">
        <v>45951</v>
      </c>
      <c r="J90" s="45" t="s">
        <v>120</v>
      </c>
      <c r="K90" s="45"/>
      <c r="L90" s="45"/>
      <c r="M90" s="45"/>
      <c r="N90" s="45"/>
      <c r="O90" s="45"/>
      <c r="P90" s="46" t="s">
        <v>347</v>
      </c>
    </row>
    <row r="91" spans="1:16" ht="409.5" x14ac:dyDescent="0.25">
      <c r="A91" s="2">
        <v>45960</v>
      </c>
      <c r="B91" t="s">
        <v>212</v>
      </c>
      <c r="C91" t="s">
        <v>180</v>
      </c>
      <c r="D91" t="s">
        <v>181</v>
      </c>
      <c r="E91" t="s">
        <v>183</v>
      </c>
      <c r="F91" t="s">
        <v>185</v>
      </c>
      <c r="G91" t="s">
        <v>213</v>
      </c>
      <c r="I91" s="44">
        <v>45952</v>
      </c>
      <c r="J91" s="45" t="s">
        <v>120</v>
      </c>
      <c r="K91" s="45"/>
      <c r="L91" s="45"/>
      <c r="M91" s="45"/>
      <c r="N91" s="45"/>
      <c r="O91" s="45"/>
      <c r="P91" s="46" t="s">
        <v>347</v>
      </c>
    </row>
    <row r="92" spans="1:16" ht="409.5" x14ac:dyDescent="0.25">
      <c r="A92" s="2">
        <v>45961</v>
      </c>
      <c r="B92" t="s">
        <v>212</v>
      </c>
      <c r="C92" t="s">
        <v>174</v>
      </c>
      <c r="D92" t="s">
        <v>214</v>
      </c>
      <c r="E92" t="s">
        <v>195</v>
      </c>
      <c r="F92" t="s">
        <v>198</v>
      </c>
      <c r="G92" t="s">
        <v>240</v>
      </c>
      <c r="I92" s="44">
        <v>45953</v>
      </c>
      <c r="J92" s="45" t="s">
        <v>120</v>
      </c>
      <c r="K92" s="45"/>
      <c r="L92" s="45"/>
      <c r="M92" s="45"/>
      <c r="N92" s="45"/>
      <c r="O92" s="45"/>
      <c r="P92" s="46" t="s">
        <v>347</v>
      </c>
    </row>
    <row r="93" spans="1:16" ht="409.5" x14ac:dyDescent="0.25">
      <c r="I93" s="44">
        <v>45954</v>
      </c>
      <c r="J93" s="45" t="s">
        <v>120</v>
      </c>
      <c r="K93" s="45"/>
      <c r="L93" s="45"/>
      <c r="M93" s="45"/>
      <c r="N93" s="45"/>
      <c r="O93" s="45"/>
      <c r="P93" s="46" t="s">
        <v>347</v>
      </c>
    </row>
    <row r="94" spans="1:16" x14ac:dyDescent="0.25">
      <c r="I94" s="44">
        <v>45957</v>
      </c>
      <c r="J94" s="45" t="s">
        <v>119</v>
      </c>
      <c r="K94" s="45" t="s">
        <v>124</v>
      </c>
      <c r="L94" s="45" t="s">
        <v>144</v>
      </c>
      <c r="M94" s="45" t="s">
        <v>135</v>
      </c>
      <c r="N94" s="45" t="s">
        <v>137</v>
      </c>
      <c r="O94" s="45" t="s">
        <v>128</v>
      </c>
      <c r="P94" s="46"/>
    </row>
    <row r="95" spans="1:16" ht="45" x14ac:dyDescent="0.25">
      <c r="I95" s="44">
        <v>45958</v>
      </c>
      <c r="J95" s="45" t="s">
        <v>119</v>
      </c>
      <c r="K95" s="45" t="s">
        <v>151</v>
      </c>
      <c r="L95" s="45" t="s">
        <v>130</v>
      </c>
      <c r="M95" s="45" t="s">
        <v>138</v>
      </c>
      <c r="N95" s="45" t="s">
        <v>123</v>
      </c>
      <c r="O95" s="45" t="s">
        <v>125</v>
      </c>
      <c r="P95" s="46" t="s">
        <v>348</v>
      </c>
    </row>
    <row r="96" spans="1:16" ht="75" x14ac:dyDescent="0.25">
      <c r="I96" s="44">
        <v>45959</v>
      </c>
      <c r="J96" s="45" t="s">
        <v>119</v>
      </c>
      <c r="K96" s="45" t="s">
        <v>127</v>
      </c>
      <c r="L96" s="45" t="s">
        <v>142</v>
      </c>
      <c r="M96" s="45" t="s">
        <v>154</v>
      </c>
      <c r="N96" s="45" t="s">
        <v>156</v>
      </c>
      <c r="O96" s="45" t="s">
        <v>129</v>
      </c>
      <c r="P96" s="46" t="s">
        <v>349</v>
      </c>
    </row>
    <row r="97" spans="9:16" ht="409.5" x14ac:dyDescent="0.25">
      <c r="I97" s="44">
        <v>45960</v>
      </c>
      <c r="J97" s="45" t="s">
        <v>119</v>
      </c>
      <c r="K97" s="45" t="s">
        <v>134</v>
      </c>
      <c r="L97" s="45" t="s">
        <v>136</v>
      </c>
      <c r="M97" s="45" t="s">
        <v>145</v>
      </c>
      <c r="N97" s="45"/>
      <c r="O97" s="45"/>
      <c r="P97" s="46" t="s">
        <v>350</v>
      </c>
    </row>
    <row r="98" spans="9:16" ht="409.5" x14ac:dyDescent="0.25">
      <c r="I98" s="44">
        <v>45961</v>
      </c>
      <c r="J98" s="45" t="s">
        <v>119</v>
      </c>
      <c r="K98" s="45" t="s">
        <v>152</v>
      </c>
      <c r="L98" s="45" t="s">
        <v>150</v>
      </c>
      <c r="M98" s="45"/>
      <c r="N98" s="45"/>
      <c r="O98" s="45"/>
      <c r="P98" s="46" t="s">
        <v>351</v>
      </c>
    </row>
    <row r="99" spans="9:16" x14ac:dyDescent="0.25">
      <c r="I99" s="44">
        <v>45964</v>
      </c>
      <c r="J99" s="45"/>
      <c r="K99" s="45"/>
      <c r="L99" s="45"/>
      <c r="M99" s="45"/>
      <c r="N99" s="45"/>
      <c r="O99" s="45"/>
      <c r="P99" s="46"/>
    </row>
    <row r="100" spans="9:16" x14ac:dyDescent="0.25">
      <c r="I100" s="44">
        <v>45965</v>
      </c>
      <c r="J100" s="45"/>
      <c r="K100" s="45"/>
      <c r="L100" s="45"/>
      <c r="M100" s="45"/>
      <c r="N100" s="45"/>
      <c r="O100" s="45"/>
      <c r="P100" s="46"/>
    </row>
    <row r="101" spans="9:16" x14ac:dyDescent="0.25">
      <c r="I101" s="44">
        <v>45966</v>
      </c>
      <c r="J101" s="45"/>
      <c r="K101" s="45"/>
      <c r="L101" s="45"/>
      <c r="M101" s="45"/>
      <c r="N101" s="45"/>
      <c r="O101" s="45"/>
      <c r="P101" s="46"/>
    </row>
    <row r="102" spans="9:16" x14ac:dyDescent="0.25">
      <c r="I102" s="44">
        <v>45967</v>
      </c>
      <c r="J102" s="45"/>
      <c r="K102" s="45"/>
      <c r="L102" s="45"/>
      <c r="M102" s="45"/>
      <c r="N102" s="45"/>
      <c r="O102" s="45"/>
      <c r="P102" s="46"/>
    </row>
    <row r="103" spans="9:16" x14ac:dyDescent="0.25">
      <c r="I103" s="44">
        <v>45968</v>
      </c>
      <c r="J103" s="45"/>
      <c r="K103" s="45"/>
      <c r="L103" s="45"/>
      <c r="M103" s="45"/>
      <c r="N103" s="45"/>
      <c r="O103" s="45"/>
      <c r="P103" s="46"/>
    </row>
    <row r="104" spans="9:16" x14ac:dyDescent="0.25">
      <c r="I104" s="44">
        <v>45971</v>
      </c>
      <c r="J104" s="45"/>
      <c r="K104" s="45"/>
      <c r="L104" s="45"/>
      <c r="M104" s="45"/>
      <c r="N104" s="45"/>
      <c r="O104" s="45"/>
      <c r="P104" s="46"/>
    </row>
    <row r="105" spans="9:16" x14ac:dyDescent="0.25">
      <c r="I105" s="44">
        <v>45973</v>
      </c>
      <c r="J105" s="45"/>
      <c r="K105" s="45"/>
      <c r="L105" s="45"/>
      <c r="M105" s="45"/>
      <c r="N105" s="45"/>
      <c r="O105" s="45"/>
      <c r="P105" s="46"/>
    </row>
    <row r="106" spans="9:16" x14ac:dyDescent="0.25">
      <c r="I106" s="44">
        <v>45974</v>
      </c>
      <c r="J106" s="45"/>
      <c r="K106" s="45"/>
      <c r="L106" s="45"/>
      <c r="M106" s="45"/>
      <c r="N106" s="45"/>
      <c r="O106" s="45"/>
      <c r="P106" s="46"/>
    </row>
    <row r="107" spans="9:16" x14ac:dyDescent="0.25">
      <c r="I107" s="44">
        <v>45975</v>
      </c>
      <c r="J107" s="45"/>
      <c r="K107" s="45"/>
      <c r="L107" s="45"/>
      <c r="M107" s="45"/>
      <c r="N107" s="45"/>
      <c r="O107" s="45"/>
      <c r="P107" s="46"/>
    </row>
    <row r="108" spans="9:16" x14ac:dyDescent="0.25">
      <c r="I108" s="44">
        <v>45978</v>
      </c>
      <c r="J108" s="45"/>
      <c r="K108" s="45"/>
      <c r="L108" s="45"/>
      <c r="M108" s="45"/>
      <c r="N108" s="45"/>
      <c r="O108" s="45"/>
      <c r="P108" s="46"/>
    </row>
    <row r="109" spans="9:16" x14ac:dyDescent="0.25">
      <c r="I109" s="44">
        <v>45979</v>
      </c>
      <c r="J109" s="45"/>
      <c r="K109" s="45"/>
      <c r="L109" s="45"/>
      <c r="M109" s="45"/>
      <c r="N109" s="45"/>
      <c r="O109" s="45"/>
      <c r="P109" s="46"/>
    </row>
    <row r="110" spans="9:16" x14ac:dyDescent="0.25">
      <c r="I110" s="44">
        <v>45980</v>
      </c>
      <c r="J110" s="45"/>
      <c r="K110" s="45"/>
      <c r="L110" s="45"/>
      <c r="M110" s="45"/>
      <c r="N110" s="45"/>
      <c r="O110" s="45"/>
      <c r="P110" s="46"/>
    </row>
    <row r="111" spans="9:16" x14ac:dyDescent="0.25">
      <c r="I111" s="44">
        <v>45981</v>
      </c>
      <c r="J111" s="45"/>
      <c r="K111" s="45"/>
      <c r="L111" s="45"/>
      <c r="M111" s="45"/>
      <c r="N111" s="45"/>
      <c r="O111" s="45"/>
      <c r="P111" s="46"/>
    </row>
    <row r="112" spans="9:16" x14ac:dyDescent="0.25">
      <c r="I112" s="44">
        <v>45982</v>
      </c>
      <c r="J112" s="45"/>
      <c r="K112" s="45"/>
      <c r="L112" s="45"/>
      <c r="M112" s="45"/>
      <c r="N112" s="45"/>
      <c r="O112" s="45"/>
      <c r="P112" s="46"/>
    </row>
    <row r="113" spans="9:16" x14ac:dyDescent="0.25">
      <c r="I113" s="44">
        <v>45985</v>
      </c>
      <c r="J113" s="45"/>
      <c r="K113" s="45"/>
      <c r="L113" s="45"/>
      <c r="M113" s="45"/>
      <c r="N113" s="45"/>
      <c r="O113" s="45"/>
      <c r="P113" s="46"/>
    </row>
    <row r="114" spans="9:16" x14ac:dyDescent="0.25">
      <c r="I114" s="44">
        <v>45986</v>
      </c>
      <c r="J114" s="45"/>
      <c r="K114" s="45"/>
      <c r="L114" s="45"/>
      <c r="M114" s="45"/>
      <c r="N114" s="45"/>
      <c r="O114" s="45"/>
      <c r="P114" s="46"/>
    </row>
    <row r="115" spans="9:16" x14ac:dyDescent="0.25">
      <c r="I115" s="44">
        <v>45987</v>
      </c>
      <c r="J115" s="45"/>
      <c r="K115" s="45"/>
      <c r="L115" s="45"/>
      <c r="M115" s="45"/>
      <c r="N115" s="45"/>
      <c r="O115" s="45"/>
      <c r="P115" s="46"/>
    </row>
    <row r="116" spans="9:16" x14ac:dyDescent="0.25">
      <c r="I116" s="44">
        <v>45988</v>
      </c>
      <c r="J116" s="45"/>
      <c r="K116" s="45"/>
      <c r="L116" s="45"/>
      <c r="M116" s="45"/>
      <c r="N116" s="45"/>
      <c r="O116" s="45"/>
      <c r="P116" s="46"/>
    </row>
    <row r="117" spans="9:16" x14ac:dyDescent="0.25">
      <c r="I117" s="44">
        <v>45989</v>
      </c>
      <c r="J117" s="45"/>
      <c r="K117" s="45"/>
      <c r="L117" s="45"/>
      <c r="M117" s="45"/>
      <c r="N117" s="45"/>
      <c r="O117" s="45"/>
      <c r="P117" s="46"/>
    </row>
    <row r="118" spans="9:16" x14ac:dyDescent="0.25">
      <c r="I118" s="44">
        <v>45992</v>
      </c>
      <c r="J118" s="45"/>
      <c r="K118" s="45"/>
      <c r="L118" s="45"/>
      <c r="M118" s="45"/>
      <c r="N118" s="45"/>
      <c r="O118" s="45"/>
      <c r="P118" s="46"/>
    </row>
    <row r="119" spans="9:16" x14ac:dyDescent="0.25">
      <c r="I119" s="44">
        <v>45993</v>
      </c>
      <c r="J119" s="45"/>
      <c r="K119" s="45"/>
      <c r="L119" s="45"/>
      <c r="M119" s="45"/>
      <c r="N119" s="45"/>
      <c r="O119" s="45"/>
      <c r="P119" s="46"/>
    </row>
    <row r="120" spans="9:16" x14ac:dyDescent="0.25">
      <c r="I120" s="44">
        <v>45994</v>
      </c>
      <c r="J120" s="45"/>
      <c r="K120" s="45"/>
      <c r="L120" s="45"/>
      <c r="M120" s="45"/>
      <c r="N120" s="45"/>
      <c r="O120" s="45"/>
      <c r="P120" s="46"/>
    </row>
    <row r="121" spans="9:16" x14ac:dyDescent="0.25">
      <c r="I121" s="44">
        <v>45995</v>
      </c>
      <c r="J121" s="45"/>
      <c r="K121" s="45"/>
      <c r="L121" s="45"/>
      <c r="M121" s="45"/>
      <c r="N121" s="45"/>
      <c r="O121" s="45"/>
      <c r="P121" s="46"/>
    </row>
    <row r="122" spans="9:16" x14ac:dyDescent="0.25">
      <c r="I122" s="44">
        <v>45996</v>
      </c>
      <c r="J122" s="45"/>
      <c r="K122" s="45"/>
      <c r="L122" s="45"/>
      <c r="M122" s="45"/>
      <c r="N122" s="45"/>
      <c r="O122" s="45"/>
      <c r="P122" s="46"/>
    </row>
    <row r="123" spans="9:16" x14ac:dyDescent="0.25">
      <c r="I123" s="44">
        <v>45999</v>
      </c>
      <c r="J123" s="45"/>
      <c r="K123" s="45"/>
      <c r="L123" s="45"/>
      <c r="M123" s="45"/>
      <c r="N123" s="45"/>
      <c r="O123" s="45"/>
      <c r="P123" s="46"/>
    </row>
    <row r="124" spans="9:16" x14ac:dyDescent="0.25">
      <c r="I124" s="44">
        <v>46000</v>
      </c>
      <c r="J124" s="45"/>
      <c r="K124" s="45"/>
      <c r="L124" s="45"/>
      <c r="M124" s="45"/>
      <c r="N124" s="45"/>
      <c r="O124" s="45"/>
      <c r="P124" s="46"/>
    </row>
    <row r="125" spans="9:16" x14ac:dyDescent="0.25">
      <c r="I125" s="44">
        <v>46001</v>
      </c>
      <c r="J125" s="45"/>
      <c r="K125" s="45"/>
      <c r="L125" s="45"/>
      <c r="M125" s="45"/>
      <c r="N125" s="45"/>
      <c r="O125" s="45"/>
      <c r="P125" s="46"/>
    </row>
    <row r="126" spans="9:16" x14ac:dyDescent="0.25">
      <c r="I126" s="44">
        <v>46002</v>
      </c>
      <c r="J126" s="45"/>
      <c r="K126" s="45"/>
      <c r="L126" s="45"/>
      <c r="M126" s="45"/>
      <c r="N126" s="45"/>
      <c r="O126" s="45"/>
      <c r="P126" s="46"/>
    </row>
    <row r="127" spans="9:16" x14ac:dyDescent="0.25">
      <c r="I127" s="44">
        <v>46003</v>
      </c>
      <c r="J127" s="45"/>
      <c r="K127" s="45"/>
      <c r="L127" s="45"/>
      <c r="M127" s="45"/>
      <c r="N127" s="45"/>
      <c r="O127" s="45"/>
      <c r="P127" s="46"/>
    </row>
    <row r="128" spans="9:16" x14ac:dyDescent="0.25">
      <c r="I128" s="44">
        <v>46006</v>
      </c>
      <c r="J128" s="45"/>
      <c r="K128" s="45"/>
      <c r="L128" s="45"/>
      <c r="M128" s="45"/>
      <c r="N128" s="45"/>
      <c r="O128" s="45"/>
      <c r="P128" s="46"/>
    </row>
    <row r="129" spans="9:16" x14ac:dyDescent="0.25">
      <c r="I129" s="44">
        <v>46007</v>
      </c>
      <c r="J129" s="45"/>
      <c r="K129" s="45"/>
      <c r="L129" s="45"/>
      <c r="M129" s="45"/>
      <c r="N129" s="45"/>
      <c r="O129" s="45"/>
      <c r="P129" s="46"/>
    </row>
    <row r="130" spans="9:16" x14ac:dyDescent="0.25">
      <c r="I130" s="44">
        <v>46008</v>
      </c>
      <c r="J130" s="45"/>
      <c r="K130" s="45"/>
      <c r="L130" s="45"/>
      <c r="M130" s="45"/>
      <c r="N130" s="45"/>
      <c r="O130" s="45"/>
      <c r="P130" s="46"/>
    </row>
    <row r="131" spans="9:16" x14ac:dyDescent="0.25">
      <c r="I131" s="44">
        <v>46009</v>
      </c>
      <c r="J131" s="45"/>
      <c r="K131" s="45"/>
      <c r="L131" s="45"/>
      <c r="M131" s="45"/>
      <c r="N131" s="45"/>
      <c r="O131" s="45"/>
      <c r="P131" s="46"/>
    </row>
    <row r="132" spans="9:16" x14ac:dyDescent="0.25">
      <c r="I132" s="44">
        <v>46010</v>
      </c>
      <c r="J132" s="45"/>
      <c r="K132" s="45"/>
      <c r="L132" s="45"/>
      <c r="M132" s="45"/>
      <c r="N132" s="45"/>
      <c r="O132" s="45"/>
      <c r="P132" s="46"/>
    </row>
    <row r="133" spans="9:16" x14ac:dyDescent="0.25">
      <c r="I133" s="44">
        <v>46013</v>
      </c>
      <c r="J133" s="45"/>
      <c r="K133" s="45"/>
      <c r="L133" s="45"/>
      <c r="M133" s="45"/>
      <c r="N133" s="45"/>
      <c r="O133" s="45"/>
      <c r="P133" s="46"/>
    </row>
    <row r="134" spans="9:16" x14ac:dyDescent="0.25">
      <c r="I134" s="44">
        <v>46014</v>
      </c>
      <c r="J134" s="45"/>
      <c r="K134" s="45"/>
      <c r="L134" s="45"/>
      <c r="M134" s="45"/>
      <c r="N134" s="45"/>
      <c r="O134" s="45"/>
      <c r="P134" s="46"/>
    </row>
    <row r="135" spans="9:16" x14ac:dyDescent="0.25">
      <c r="I135" s="44">
        <v>46015</v>
      </c>
      <c r="J135" s="45"/>
      <c r="K135" s="45"/>
      <c r="L135" s="45"/>
      <c r="M135" s="45"/>
      <c r="N135" s="45"/>
      <c r="O135" s="45"/>
      <c r="P135" s="46"/>
    </row>
    <row r="136" spans="9:16" x14ac:dyDescent="0.25">
      <c r="I136" s="44">
        <v>46017</v>
      </c>
      <c r="J136" s="45"/>
      <c r="K136" s="45"/>
      <c r="L136" s="45"/>
      <c r="M136" s="45"/>
      <c r="N136" s="45"/>
      <c r="O136" s="45"/>
      <c r="P136" s="46"/>
    </row>
    <row r="137" spans="9:16" x14ac:dyDescent="0.25">
      <c r="I137" s="44">
        <v>46020</v>
      </c>
      <c r="J137" s="45"/>
      <c r="K137" s="45"/>
      <c r="L137" s="45"/>
      <c r="M137" s="45"/>
      <c r="N137" s="45"/>
      <c r="O137" s="45"/>
      <c r="P137" s="46"/>
    </row>
    <row r="138" spans="9:16" x14ac:dyDescent="0.25">
      <c r="I138" s="44">
        <v>46021</v>
      </c>
      <c r="J138" s="45"/>
      <c r="K138" s="45"/>
      <c r="L138" s="45"/>
      <c r="M138" s="45"/>
      <c r="N138" s="45"/>
      <c r="O138" s="45"/>
      <c r="P138" s="46"/>
    </row>
    <row r="139" spans="9:16" x14ac:dyDescent="0.25">
      <c r="I139" s="44">
        <v>46022</v>
      </c>
      <c r="J139" s="45"/>
      <c r="K139" s="45"/>
      <c r="L139" s="45"/>
      <c r="M139" s="45"/>
      <c r="N139" s="45"/>
      <c r="O139" s="45"/>
      <c r="P139" s="46"/>
    </row>
  </sheetData>
  <pageMargins left="0.7" right="0.7" top="0.75" bottom="0.75" header="0.3" footer="0.3"/>
  <headerFooter>
    <oddFooter>&amp;L_x000D_&amp;1#&amp;"Calibri"&amp;8&amp;K000000 LIMITED SHARING</oddFooter>
  </headerFooter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7</vt:i4>
      </vt:variant>
      <vt:variant>
        <vt:lpstr>Benoemde bereiken</vt:lpstr>
      </vt:variant>
      <vt:variant>
        <vt:i4>3</vt:i4>
      </vt:variant>
    </vt:vector>
  </HeadingPairs>
  <TitlesOfParts>
    <vt:vector size="10" baseType="lpstr">
      <vt:lpstr>Sources_Commande</vt:lpstr>
      <vt:lpstr>Répart effectif</vt:lpstr>
      <vt:lpstr>Planning sup OTO</vt:lpstr>
      <vt:lpstr>Planning abs</vt:lpstr>
      <vt:lpstr>Date analyse contrat</vt:lpstr>
      <vt:lpstr>Calendrier</vt:lpstr>
      <vt:lpstr>Affectations</vt:lpstr>
      <vt:lpstr>Calendrier!Afdrukbereik</vt:lpstr>
      <vt:lpstr>Calendrier!An</vt:lpstr>
      <vt:lpstr>Calendrier!Fériés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Estelle BOISSON</dc:creator>
  <cp:keywords/>
  <dc:description/>
  <cp:lastModifiedBy>BSA</cp:lastModifiedBy>
  <cp:revision/>
  <dcterms:created xsi:type="dcterms:W3CDTF">2025-04-22T13:35:12Z</dcterms:created>
  <dcterms:modified xsi:type="dcterms:W3CDTF">2025-06-20T23:17:35Z</dcterms:modified>
  <cp:category/>
  <cp:contentStatus/>
</cp:coreProperties>
</file>