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A62DD88-842B-4A38-BA05-017864D5181A}" xr6:coauthVersionLast="47" xr6:coauthVersionMax="47" xr10:uidLastSave="{00000000-0000-0000-0000-000000000000}"/>
  <bookViews>
    <workbookView xWindow="-120" yWindow="-120" windowWidth="29040" windowHeight="15990" xr2:uid="{8CE9F9BF-33B2-B94A-B65B-EE76A8D734C4}"/>
  </bookViews>
  <sheets>
    <sheet name="Permanenc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 a="1"/>
  <c r="H9" i="1" s="1"/>
  <c r="G9" i="1" a="1"/>
  <c r="G9" i="1" s="1"/>
  <c r="H10" i="1" a="1"/>
  <c r="H10" i="1" s="1"/>
  <c r="H11" i="1" a="1"/>
  <c r="H11" i="1" s="1"/>
  <c r="H12" i="1" a="1"/>
  <c r="H12" i="1" s="1"/>
  <c r="H13" i="1" a="1"/>
  <c r="H13" i="1" s="1"/>
  <c r="G10" i="1" a="1"/>
  <c r="G10" i="1" s="1"/>
  <c r="G11" i="1" a="1"/>
  <c r="G11" i="1" s="1"/>
  <c r="G12" i="1" a="1"/>
  <c r="G12" i="1" s="1"/>
  <c r="G13" i="1" a="1"/>
  <c r="G13" i="1" s="1"/>
  <c r="M5" i="1"/>
  <c r="M6" i="1"/>
  <c r="M7" i="1"/>
  <c r="M8" i="1"/>
  <c r="M9" i="1"/>
  <c r="M10" i="1"/>
  <c r="M11" i="1"/>
  <c r="M12" i="1"/>
  <c r="M13" i="1"/>
  <c r="M14" i="1"/>
  <c r="M15" i="1"/>
  <c r="M16" i="1"/>
  <c r="I4" i="1" l="1"/>
  <c r="I12" i="1"/>
  <c r="I13" i="1"/>
  <c r="I11" i="1"/>
  <c r="I10" i="1"/>
  <c r="I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<sst xmlns="http://schemas.openxmlformats.org/spreadsheetml/2006/main" count="110" uniqueCount="21">
  <si>
    <t>Date</t>
  </si>
  <si>
    <t>Matin</t>
  </si>
  <si>
    <t>Après-Midi</t>
  </si>
  <si>
    <t>Indeminté :</t>
  </si>
  <si>
    <t>Marcel</t>
  </si>
  <si>
    <t>Monique</t>
  </si>
  <si>
    <t>Permanences</t>
  </si>
  <si>
    <t>Jean</t>
  </si>
  <si>
    <t>Françoise</t>
  </si>
  <si>
    <t>Yvette</t>
  </si>
  <si>
    <t>Permanants</t>
  </si>
  <si>
    <t>Indemnités</t>
  </si>
  <si>
    <t>Année :</t>
  </si>
  <si>
    <t>Mois :</t>
  </si>
  <si>
    <t>Après-midi</t>
  </si>
  <si>
    <t>Juin</t>
  </si>
  <si>
    <t>Total du mois</t>
  </si>
  <si>
    <t>mois</t>
  </si>
  <si>
    <t>nom</t>
  </si>
  <si>
    <t>jjjjmm</t>
  </si>
  <si>
    <t>&lt;&lt;&lt;&lt;&lt; modifier en aaaamm pour une version excel françophone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</si>
</sst>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[$-80C]dddd\ d\ mmmm\ yyyy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5" fontId="0" fillId="0" borderId="5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165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 applyProtection="1">
      <alignment horizontal="left"/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5" fontId="0" fillId="0" borderId="13" xfId="0" applyNumberFormat="1" applyBorder="1" applyProtection="1">
      <protection locked="0"/>
    </xf>
    <xf numFmtId="0" fontId="0" fillId="0" borderId="14" xfId="0" applyBorder="1" applyProtection="1">
      <protection locked="0"/>
    </xf>
    <xf numFmtId="165" fontId="0" fillId="0" borderId="15" xfId="0" applyNumberFormat="1" applyBorder="1" applyProtection="1">
      <protection locked="0"/>
    </xf>
    <xf numFmtId="0" fontId="0" fillId="0" borderId="16" xfId="0" applyBorder="1" applyProtection="1">
      <protection locked="0"/>
    </xf>
    <xf numFmtId="14" fontId="1" fillId="0" borderId="1" xfId="0" applyNumberFormat="1" applyFont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1" xfId="0" applyBorder="1" applyAlignment="1">
      <alignment horizontal="right"/>
    </xf>
    <xf numFmtId="164" fontId="0" fillId="0" borderId="0" xfId="0" applyNumberFormat="1" applyAlignment="1" applyProtection="1">
      <alignment horizontal="left"/>
      <protection locked="0"/>
    </xf>
    <xf numFmtId="0" fontId="0" fillId="0" borderId="11" xfId="0" applyBorder="1" applyProtection="1">
      <protection locked="0"/>
    </xf>
    <xf numFmtId="0" fontId="0" fillId="0" borderId="5" xfId="0" applyBorder="1" applyProtection="1">
      <protection locked="0"/>
    </xf>
    <xf numFmtId="0" fontId="2" fillId="0" borderId="0" xfId="0" applyFont="1" applyAlignment="1">
      <alignment horizontal="center"/>
    </xf>
    <xf numFmtId="0" fontId="3" fillId="0" borderId="0" xfId="0" applyFont="1"/>
    <xf numFmtId="164" fontId="0" fillId="0" borderId="12" xfId="0" applyNumberFormat="1" applyBorder="1" applyAlignment="1">
      <alignment horizontal="center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>
      <alignment horizontal="center"/>
    </xf>
    <xf numFmtId="0" fontId="4" fillId="2" borderId="17" xfId="0" applyFont="1" applyFill="1" applyBorder="1" applyAlignment="1">
      <alignment horizontal="center"/>
    </xf>
  </cellXfs>
  <cellStyles count="1">
    <cellStyle name="Standaard" xfId="0" builtinId="0"/>
  </cellStyles>
  <dxfs count="18">
    <dxf>
      <font>
        <strike val="0"/>
        <outline val="0"/>
        <shadow val="0"/>
        <u val="none"/>
        <vertAlign val="baseline"/>
        <sz val="12"/>
        <color theme="1"/>
      </font>
      <numFmt numFmtId="164" formatCode="#,##0\ &quot;€&quot;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</font>
      <numFmt numFmtId="164" formatCode="#,##0\ &quot;€&quot;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</font>
      <numFmt numFmtId="164" formatCode="#,##0\ &quot;€&quot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</font>
    </dxf>
    <dxf>
      <border outline="0"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</font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65" formatCode="[$-80C]dddd\ d\ mmmm\ yyyy;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auto="1"/>
        </bottom>
      </border>
    </dxf>
    <dxf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</dxfs>
  <tableStyles count="0" defaultTableStyle="TableStyleMedium2" defaultPivotStyle="PivotStyleLight16"/>
  <colors>
    <mruColors>
      <color rgb="FF00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0C138B-C351-2D45-91F8-9C599CBCB803}" name="Tableau1" displayName="Tableau1" ref="B4:D48" totalsRowShown="0" headerRowDxfId="17" dataDxfId="15" headerRowBorderDxfId="16" tableBorderDxfId="14" totalsRowBorderDxfId="13">
  <autoFilter ref="B4:D48" xr:uid="{170C138B-C351-2D45-91F8-9C599CBCB803}"/>
  <sortState xmlns:xlrd2="http://schemas.microsoft.com/office/spreadsheetml/2017/richdata2" ref="B5:D29">
    <sortCondition ref="B4:B29"/>
  </sortState>
  <tableColumns count="3">
    <tableColumn id="1" xr3:uid="{AE36C57E-A5DA-E24C-8C21-680A72FB1C3B}" name="Date" dataDxfId="12"/>
    <tableColumn id="2" xr3:uid="{CAE4FE9A-665F-7B4B-ABC0-E1DF9BCA6220}" name="Matin" dataDxfId="11"/>
    <tableColumn id="3" xr3:uid="{19F74A90-D855-B04E-9C94-FAC5959B5346}" name="Après-Midi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DC2638-41AD-CF4C-A9D3-380858EA0C2D}" name="Tableau24" displayName="Tableau24" ref="F8:I13" totalsRowShown="0" headerRowDxfId="9" dataDxfId="7" headerRowBorderDxfId="8" tableBorderDxfId="6" totalsRowBorderDxfId="5">
  <sortState xmlns:xlrd2="http://schemas.microsoft.com/office/spreadsheetml/2017/richdata2" ref="F9:I13">
    <sortCondition ref="F8:F13"/>
  </sortState>
  <tableColumns count="4">
    <tableColumn id="1" xr3:uid="{F653D6F8-0308-3C41-BEA0-F595C26BFD1C}" name="Permanants" dataDxfId="4"/>
    <tableColumn id="7" xr3:uid="{6478CD31-29E1-9644-8278-3320DC0F4B4B}" name="Matin" dataDxfId="2">
      <calculatedColumnFormula array="1">COUNTA(_xlfn._xlws.FILTER(Tableau1[[Date]:[Date]],(Tableau1[Matin]=Tableau24[[#This Row],[Permanants]:[Permanants]])*(TEXT(Tableau1[[Date]:[Date]],$J$2)=$I$4)))*$H$6</calculatedColumnFormula>
    </tableColumn>
    <tableColumn id="6" xr3:uid="{AD6DD21D-7CC6-6148-ACBE-CA03BBEB9150}" name="Après-midi" dataDxfId="1">
      <calculatedColumnFormula array="1">COUNTA(_xlfn._xlws.FILTER(Tableau1[[Date]:[Date]],(Tableau1[Après-Midi]=Tableau24[[#This Row],[Permanants]:[Permanants]])*(TEXT(Tableau1[[Date]:[Date]],$J$2)=$I$4)))*$H$6</calculatedColumnFormula>
    </tableColumn>
    <tableColumn id="2" xr3:uid="{21FEAA7C-D738-2247-BAE9-4157EFB2C0D8}" name="Total du mois" dataDxfId="0">
      <calculatedColumnFormula>G9+H9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4D0F7E-E344-4C8D-ABF7-14C1C056ACA9}" name="Tabel2" displayName="Tabel2" ref="L4:M16" totalsRowShown="0">
  <autoFilter ref="L4:M16" xr:uid="{0F4D0F7E-E344-4C8D-ABF7-14C1C056ACA9}"/>
  <tableColumns count="2">
    <tableColumn id="1" xr3:uid="{B8B5A358-59FC-4CA6-9E2A-F4F56DD28302}" name="mois"/>
    <tableColumn id="2" xr3:uid="{0F5FFD03-1E89-4528-AA9C-4A71483FE4EE}" name="nom" dataDxfId="3">
      <calculatedColumnFormula>TEXT(28*L5,"[$-fr-fr]mmmm")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FD25A-A746-A645-A940-28D204529131}">
  <dimension ref="B1:M48"/>
  <sheetViews>
    <sheetView showGridLines="0" tabSelected="1" zoomScale="109" zoomScaleNormal="109" workbookViewId="0">
      <selection activeCell="H18" sqref="H18"/>
    </sheetView>
  </sheetViews>
  <sheetFormatPr defaultColWidth="11" defaultRowHeight="15.75" x14ac:dyDescent="0.25"/>
  <cols>
    <col min="1" max="1" width="1.875" customWidth="1"/>
    <col min="2" max="2" width="20.5" bestFit="1" customWidth="1"/>
    <col min="3" max="4" width="11" customWidth="1"/>
  </cols>
  <sheetData>
    <row r="1" spans="2:13" ht="9.9499999999999993" customHeight="1" thickBot="1" x14ac:dyDescent="0.3"/>
    <row r="2" spans="2:13" ht="21.75" thickBot="1" x14ac:dyDescent="0.4">
      <c r="B2" s="22" t="s">
        <v>6</v>
      </c>
      <c r="C2" s="22"/>
      <c r="D2" s="22"/>
      <c r="F2" s="22" t="s">
        <v>11</v>
      </c>
      <c r="G2" s="22"/>
      <c r="H2" s="22"/>
      <c r="I2" s="22"/>
      <c r="J2" s="27" t="s">
        <v>19</v>
      </c>
      <c r="K2" s="23" t="s">
        <v>20</v>
      </c>
    </row>
    <row r="3" spans="2:13" ht="9" customHeight="1" thickBot="1" x14ac:dyDescent="0.3"/>
    <row r="4" spans="2:13" ht="16.5" thickBot="1" x14ac:dyDescent="0.3">
      <c r="B4" s="9" t="s">
        <v>0</v>
      </c>
      <c r="C4" s="10" t="s">
        <v>1</v>
      </c>
      <c r="D4" s="11" t="s">
        <v>2</v>
      </c>
      <c r="F4" s="17"/>
      <c r="G4" s="18" t="s">
        <v>13</v>
      </c>
      <c r="H4" s="16" t="s">
        <v>15</v>
      </c>
      <c r="I4" t="str">
        <f>H5&amp;TEXT(MATCH(H4,Tabel2[nom],0),"00")</f>
        <v>202506</v>
      </c>
      <c r="L4" t="s">
        <v>17</v>
      </c>
      <c r="M4" t="s">
        <v>18</v>
      </c>
    </row>
    <row r="5" spans="2:13" x14ac:dyDescent="0.25">
      <c r="B5" s="4">
        <v>45748</v>
      </c>
      <c r="C5" s="5" t="s">
        <v>7</v>
      </c>
      <c r="D5" s="6" t="s">
        <v>4</v>
      </c>
      <c r="F5" s="17"/>
      <c r="G5" s="18" t="s">
        <v>12</v>
      </c>
      <c r="H5" s="7">
        <v>2025</v>
      </c>
      <c r="L5">
        <v>1</v>
      </c>
      <c r="M5" t="str">
        <f t="shared" ref="M5:M16" si="0">TEXT(28*L5,"[$-fr-fr]mmmm")</f>
        <v>janvier</v>
      </c>
    </row>
    <row r="6" spans="2:13" x14ac:dyDescent="0.25">
      <c r="B6" s="1">
        <v>45751</v>
      </c>
      <c r="C6" s="2" t="s">
        <v>4</v>
      </c>
      <c r="D6" s="3" t="s">
        <v>5</v>
      </c>
      <c r="F6" s="17"/>
      <c r="G6" s="18" t="s">
        <v>3</v>
      </c>
      <c r="H6" s="8">
        <v>50</v>
      </c>
      <c r="L6">
        <v>2</v>
      </c>
      <c r="M6" t="str">
        <f t="shared" si="0"/>
        <v>février</v>
      </c>
    </row>
    <row r="7" spans="2:13" ht="16.5" thickBot="1" x14ac:dyDescent="0.3">
      <c r="B7" s="1">
        <v>45755</v>
      </c>
      <c r="C7" s="2" t="s">
        <v>8</v>
      </c>
      <c r="D7" s="3" t="s">
        <v>9</v>
      </c>
      <c r="G7" s="19"/>
      <c r="L7">
        <v>3</v>
      </c>
      <c r="M7" t="str">
        <f t="shared" si="0"/>
        <v>mars</v>
      </c>
    </row>
    <row r="8" spans="2:13" ht="16.5" thickBot="1" x14ac:dyDescent="0.3">
      <c r="B8" s="1">
        <v>45758</v>
      </c>
      <c r="C8" s="3" t="s">
        <v>5</v>
      </c>
      <c r="D8" s="3" t="s">
        <v>4</v>
      </c>
      <c r="F8" s="9" t="s">
        <v>10</v>
      </c>
      <c r="G8" s="10" t="s">
        <v>1</v>
      </c>
      <c r="H8" s="11" t="s">
        <v>14</v>
      </c>
      <c r="I8" s="9" t="s">
        <v>16</v>
      </c>
      <c r="L8">
        <v>4</v>
      </c>
      <c r="M8" t="str">
        <f t="shared" si="0"/>
        <v>avril</v>
      </c>
    </row>
    <row r="9" spans="2:13" x14ac:dyDescent="0.25">
      <c r="B9" s="1">
        <v>45762</v>
      </c>
      <c r="C9" s="2" t="s">
        <v>7</v>
      </c>
      <c r="D9" s="2" t="s">
        <v>7</v>
      </c>
      <c r="F9" s="20" t="s">
        <v>8</v>
      </c>
      <c r="G9" s="25" cm="1">
        <f t="array" ref="G9">COUNTA(_xlfn._xlws.FILTER(Tableau1[[Date]:[Date]],(Tableau1[Matin]=Tableau24[[#This Row],[Permanants]:[Permanants]])*(TEXT(Tableau1[[Date]:[Date]],$J$2)=$I$4)))*$H$6</f>
        <v>150</v>
      </c>
      <c r="H9" s="25" cm="1">
        <f t="array" ref="H9">COUNTA(_xlfn._xlws.FILTER(Tableau1[[Date]:[Date]],(Tableau1[Après-Midi]=Tableau24[[#This Row],[Permanants]:[Permanants]])*(TEXT(Tableau1[[Date]:[Date]],$J$2)=$I$4)))*$H$6</f>
        <v>100</v>
      </c>
      <c r="I9" s="24">
        <f t="shared" ref="I9:I13" si="1">G9+H9</f>
        <v>250</v>
      </c>
      <c r="L9">
        <v>5</v>
      </c>
      <c r="M9" t="str">
        <f t="shared" si="0"/>
        <v>mai</v>
      </c>
    </row>
    <row r="10" spans="2:13" x14ac:dyDescent="0.25">
      <c r="B10" s="1">
        <v>45765</v>
      </c>
      <c r="C10" s="2" t="s">
        <v>7</v>
      </c>
      <c r="D10" s="2" t="s">
        <v>8</v>
      </c>
      <c r="F10" s="21" t="s">
        <v>7</v>
      </c>
      <c r="G10" s="25" cm="1">
        <f t="array" ref="G10">COUNTA(_xlfn._xlws.FILTER(Tableau1[[Date]:[Date]],(Tableau1[Matin]=Tableau24[[#This Row],[Permanants]:[Permanants]])*(TEXT(Tableau1[[Date]:[Date]],$J$2)=$I$4)))*$H$6</f>
        <v>100</v>
      </c>
      <c r="H10" s="25" cm="1">
        <f t="array" ref="H10">COUNTA(_xlfn._xlws.FILTER(Tableau1[[Date]:[Date]],(Tableau1[Après-Midi]=Tableau24[[#This Row],[Permanants]:[Permanants]])*(TEXT(Tableau1[[Date]:[Date]],$J$2)=$I$4)))*$H$6</f>
        <v>150</v>
      </c>
      <c r="I10" s="26">
        <f t="shared" si="1"/>
        <v>250</v>
      </c>
      <c r="L10">
        <v>6</v>
      </c>
      <c r="M10" t="str">
        <f t="shared" si="0"/>
        <v>juin</v>
      </c>
    </row>
    <row r="11" spans="2:13" x14ac:dyDescent="0.25">
      <c r="B11" s="1">
        <v>45769</v>
      </c>
      <c r="C11" s="2" t="s">
        <v>8</v>
      </c>
      <c r="D11" s="3" t="s">
        <v>5</v>
      </c>
      <c r="F11" s="21" t="s">
        <v>4</v>
      </c>
      <c r="G11" s="25" cm="1">
        <f t="array" ref="G11">COUNTA(_xlfn._xlws.FILTER(Tableau1[[Date]:[Date]],(Tableau1[Matin]=Tableau24[[#This Row],[Permanants]:[Permanants]])*(TEXT(Tableau1[[Date]:[Date]],$J$2)=$I$4)))*$H$6</f>
        <v>100</v>
      </c>
      <c r="H11" s="25" cm="1">
        <f t="array" ref="H11">COUNTA(_xlfn._xlws.FILTER(Tableau1[[Date]:[Date]],(Tableau1[Après-Midi]=Tableau24[[#This Row],[Permanants]:[Permanants]])*(TEXT(Tableau1[[Date]:[Date]],$J$2)=$I$4)))*$H$6</f>
        <v>50</v>
      </c>
      <c r="I11" s="26">
        <f t="shared" si="1"/>
        <v>150</v>
      </c>
      <c r="L11">
        <v>7</v>
      </c>
      <c r="M11" t="str">
        <f t="shared" si="0"/>
        <v>juillet</v>
      </c>
    </row>
    <row r="12" spans="2:13" x14ac:dyDescent="0.25">
      <c r="B12" s="1">
        <v>45772</v>
      </c>
      <c r="C12" s="3" t="s">
        <v>4</v>
      </c>
      <c r="D12" s="2" t="s">
        <v>7</v>
      </c>
      <c r="F12" s="21" t="s">
        <v>5</v>
      </c>
      <c r="G12" s="25" cm="1">
        <f t="array" ref="G12">COUNTA(_xlfn._xlws.FILTER(Tableau1[[Date]:[Date]],(Tableau1[Matin]=Tableau24[[#This Row],[Permanants]:[Permanants]])*(TEXT(Tableau1[[Date]:[Date]],$J$2)=$I$4)))*$H$6</f>
        <v>50</v>
      </c>
      <c r="H12" s="25" cm="1">
        <f t="array" ref="H12">COUNTA(_xlfn._xlws.FILTER(Tableau1[[Date]:[Date]],(Tableau1[Après-Midi]=Tableau24[[#This Row],[Permanants]:[Permanants]])*(TEXT(Tableau1[[Date]:[Date]],$J$2)=$I$4)))*$H$6</f>
        <v>100</v>
      </c>
      <c r="I12" s="26">
        <f t="shared" si="1"/>
        <v>150</v>
      </c>
      <c r="L12">
        <v>8</v>
      </c>
      <c r="M12" t="str">
        <f t="shared" si="0"/>
        <v>août</v>
      </c>
    </row>
    <row r="13" spans="2:13" x14ac:dyDescent="0.25">
      <c r="B13" s="1">
        <v>45776</v>
      </c>
      <c r="C13" s="2" t="s">
        <v>8</v>
      </c>
      <c r="D13" s="2" t="s">
        <v>7</v>
      </c>
      <c r="F13" s="21" t="s">
        <v>9</v>
      </c>
      <c r="G13" s="25" cm="1">
        <f t="array" ref="G13">COUNTA(_xlfn._xlws.FILTER(Tableau1[[Date]:[Date]],(Tableau1[Matin]=Tableau24[[#This Row],[Permanants]:[Permanants]])*(TEXT(Tableau1[[Date]:[Date]],$J$2)=$I$4)))*$H$6</f>
        <v>50</v>
      </c>
      <c r="H13" s="25" cm="1">
        <f t="array" ref="H13">COUNTA(_xlfn._xlws.FILTER(Tableau1[[Date]:[Date]],(Tableau1[Après-Midi]=Tableau24[[#This Row],[Permanants]:[Permanants]])*(TEXT(Tableau1[[Date]:[Date]],$J$2)=$I$4)))*$H$6</f>
        <v>50</v>
      </c>
      <c r="I13" s="26">
        <f t="shared" si="1"/>
        <v>100</v>
      </c>
      <c r="L13">
        <v>9</v>
      </c>
      <c r="M13" t="str">
        <f t="shared" si="0"/>
        <v>septembre</v>
      </c>
    </row>
    <row r="14" spans="2:13" x14ac:dyDescent="0.25">
      <c r="B14" s="1">
        <v>45779</v>
      </c>
      <c r="C14" s="3" t="s">
        <v>5</v>
      </c>
      <c r="D14" s="3" t="s">
        <v>5</v>
      </c>
      <c r="L14">
        <v>10</v>
      </c>
      <c r="M14" t="str">
        <f t="shared" si="0"/>
        <v>octobre</v>
      </c>
    </row>
    <row r="15" spans="2:13" x14ac:dyDescent="0.25">
      <c r="B15" s="1">
        <v>45783</v>
      </c>
      <c r="C15" s="2" t="s">
        <v>8</v>
      </c>
      <c r="D15" s="2" t="s">
        <v>7</v>
      </c>
      <c r="L15">
        <v>11</v>
      </c>
      <c r="M15" t="str">
        <f t="shared" si="0"/>
        <v>novembre</v>
      </c>
    </row>
    <row r="16" spans="2:13" x14ac:dyDescent="0.25">
      <c r="B16" s="1">
        <v>45786</v>
      </c>
      <c r="C16" s="3" t="s">
        <v>4</v>
      </c>
      <c r="D16" s="3" t="s">
        <v>4</v>
      </c>
      <c r="L16">
        <v>12</v>
      </c>
      <c r="M16" t="str">
        <f t="shared" si="0"/>
        <v>décembre</v>
      </c>
    </row>
    <row r="17" spans="2:4" x14ac:dyDescent="0.25">
      <c r="B17" s="1">
        <v>45790</v>
      </c>
      <c r="C17" s="2" t="s">
        <v>7</v>
      </c>
      <c r="D17" s="2" t="s">
        <v>8</v>
      </c>
    </row>
    <row r="18" spans="2:4" x14ac:dyDescent="0.25">
      <c r="B18" s="1">
        <v>45793</v>
      </c>
      <c r="C18" s="3" t="s">
        <v>9</v>
      </c>
      <c r="D18" s="3" t="s">
        <v>5</v>
      </c>
    </row>
    <row r="19" spans="2:4" x14ac:dyDescent="0.25">
      <c r="B19" s="1">
        <v>45797</v>
      </c>
      <c r="C19" s="3" t="s">
        <v>5</v>
      </c>
      <c r="D19" s="3" t="s">
        <v>9</v>
      </c>
    </row>
    <row r="20" spans="2:4" x14ac:dyDescent="0.25">
      <c r="B20" s="1">
        <v>45800</v>
      </c>
      <c r="C20" s="3" t="s">
        <v>9</v>
      </c>
      <c r="D20" s="3" t="s">
        <v>9</v>
      </c>
    </row>
    <row r="21" spans="2:4" x14ac:dyDescent="0.25">
      <c r="B21" s="1">
        <v>45804</v>
      </c>
      <c r="C21" s="3" t="s">
        <v>9</v>
      </c>
      <c r="D21" s="3" t="s">
        <v>4</v>
      </c>
    </row>
    <row r="22" spans="2:4" ht="16.5" thickBot="1" x14ac:dyDescent="0.3">
      <c r="B22" s="12">
        <v>45807</v>
      </c>
      <c r="C22" s="13" t="s">
        <v>7</v>
      </c>
      <c r="D22" s="13" t="s">
        <v>7</v>
      </c>
    </row>
    <row r="23" spans="2:4" ht="16.5" thickTop="1" x14ac:dyDescent="0.25">
      <c r="B23" s="14">
        <v>45811</v>
      </c>
      <c r="C23" s="15" t="s">
        <v>7</v>
      </c>
      <c r="D23" s="15" t="s">
        <v>8</v>
      </c>
    </row>
    <row r="24" spans="2:4" x14ac:dyDescent="0.25">
      <c r="B24" s="1">
        <v>45814</v>
      </c>
      <c r="C24" s="2" t="s">
        <v>8</v>
      </c>
      <c r="D24" s="3" t="s">
        <v>5</v>
      </c>
    </row>
    <row r="25" spans="2:4" x14ac:dyDescent="0.25">
      <c r="B25" s="1">
        <v>45818</v>
      </c>
      <c r="C25" s="3" t="s">
        <v>4</v>
      </c>
      <c r="D25" s="2" t="s">
        <v>7</v>
      </c>
    </row>
    <row r="26" spans="2:4" x14ac:dyDescent="0.25">
      <c r="B26" s="1">
        <v>45821</v>
      </c>
      <c r="C26" s="2" t="s">
        <v>8</v>
      </c>
      <c r="D26" s="2" t="s">
        <v>7</v>
      </c>
    </row>
    <row r="27" spans="2:4" x14ac:dyDescent="0.25">
      <c r="B27" s="1">
        <v>45825</v>
      </c>
      <c r="C27" s="3" t="s">
        <v>5</v>
      </c>
      <c r="D27" s="3" t="s">
        <v>5</v>
      </c>
    </row>
    <row r="28" spans="2:4" x14ac:dyDescent="0.25">
      <c r="B28" s="1">
        <v>45828</v>
      </c>
      <c r="C28" s="2" t="s">
        <v>8</v>
      </c>
      <c r="D28" s="2" t="s">
        <v>7</v>
      </c>
    </row>
    <row r="29" spans="2:4" x14ac:dyDescent="0.25">
      <c r="B29" s="1">
        <v>45832</v>
      </c>
      <c r="C29" s="3" t="s">
        <v>4</v>
      </c>
      <c r="D29" s="3" t="s">
        <v>4</v>
      </c>
    </row>
    <row r="30" spans="2:4" x14ac:dyDescent="0.25">
      <c r="B30" s="1">
        <v>45835</v>
      </c>
      <c r="C30" s="2" t="s">
        <v>7</v>
      </c>
      <c r="D30" s="2" t="s">
        <v>8</v>
      </c>
    </row>
    <row r="31" spans="2:4" x14ac:dyDescent="0.25">
      <c r="B31" s="1">
        <v>45839</v>
      </c>
      <c r="C31" s="3" t="s">
        <v>9</v>
      </c>
      <c r="D31" s="3" t="s">
        <v>5</v>
      </c>
    </row>
    <row r="32" spans="2:4" x14ac:dyDescent="0.25">
      <c r="B32" s="1">
        <v>45842</v>
      </c>
      <c r="C32" s="3" t="s">
        <v>5</v>
      </c>
      <c r="D32" s="3" t="s">
        <v>9</v>
      </c>
    </row>
    <row r="33" spans="2:4" x14ac:dyDescent="0.25">
      <c r="B33" s="1">
        <v>45846</v>
      </c>
      <c r="C33" s="3" t="s">
        <v>9</v>
      </c>
      <c r="D33" s="3" t="s">
        <v>9</v>
      </c>
    </row>
    <row r="34" spans="2:4" x14ac:dyDescent="0.25">
      <c r="B34" s="1">
        <v>45849</v>
      </c>
      <c r="C34" s="3" t="s">
        <v>9</v>
      </c>
      <c r="D34" s="3" t="s">
        <v>4</v>
      </c>
    </row>
    <row r="35" spans="2:4" x14ac:dyDescent="0.25">
      <c r="B35" s="1">
        <v>45853</v>
      </c>
      <c r="C35" s="3" t="s">
        <v>5</v>
      </c>
      <c r="D35" s="3" t="s">
        <v>5</v>
      </c>
    </row>
    <row r="36" spans="2:4" x14ac:dyDescent="0.25">
      <c r="B36" s="1">
        <v>45856</v>
      </c>
      <c r="C36" s="2" t="s">
        <v>8</v>
      </c>
      <c r="D36" s="2" t="s">
        <v>7</v>
      </c>
    </row>
    <row r="37" spans="2:4" x14ac:dyDescent="0.25">
      <c r="B37" s="1">
        <v>45860</v>
      </c>
      <c r="C37" s="3" t="s">
        <v>4</v>
      </c>
      <c r="D37" s="3" t="s">
        <v>4</v>
      </c>
    </row>
    <row r="38" spans="2:4" x14ac:dyDescent="0.25">
      <c r="B38" s="1">
        <v>45863</v>
      </c>
      <c r="C38" s="2" t="s">
        <v>7</v>
      </c>
      <c r="D38" s="2" t="s">
        <v>8</v>
      </c>
    </row>
    <row r="39" spans="2:4" ht="16.5" thickBot="1" x14ac:dyDescent="0.3">
      <c r="B39" s="12">
        <v>45867</v>
      </c>
      <c r="C39" s="13" t="s">
        <v>9</v>
      </c>
      <c r="D39" s="13" t="s">
        <v>5</v>
      </c>
    </row>
    <row r="40" spans="2:4" ht="16.5" thickTop="1" x14ac:dyDescent="0.25">
      <c r="B40" s="14">
        <v>45870</v>
      </c>
      <c r="C40" s="15" t="s">
        <v>5</v>
      </c>
      <c r="D40" s="15" t="s">
        <v>9</v>
      </c>
    </row>
    <row r="41" spans="2:4" x14ac:dyDescent="0.25">
      <c r="B41" s="1">
        <v>45874</v>
      </c>
      <c r="C41" s="3" t="s">
        <v>9</v>
      </c>
      <c r="D41" s="3" t="s">
        <v>9</v>
      </c>
    </row>
    <row r="42" spans="2:4" x14ac:dyDescent="0.25">
      <c r="B42" s="1">
        <v>45877</v>
      </c>
      <c r="C42" s="3" t="s">
        <v>9</v>
      </c>
      <c r="D42" s="3" t="s">
        <v>4</v>
      </c>
    </row>
    <row r="43" spans="2:4" x14ac:dyDescent="0.25">
      <c r="B43" s="1">
        <v>45881</v>
      </c>
      <c r="C43" s="2" t="s">
        <v>7</v>
      </c>
      <c r="D43" s="2" t="s">
        <v>7</v>
      </c>
    </row>
    <row r="44" spans="2:4" x14ac:dyDescent="0.25">
      <c r="B44" s="1">
        <v>45884</v>
      </c>
      <c r="C44" s="2" t="s">
        <v>7</v>
      </c>
      <c r="D44" s="2" t="s">
        <v>8</v>
      </c>
    </row>
    <row r="45" spans="2:4" x14ac:dyDescent="0.25">
      <c r="B45" s="1">
        <v>45888</v>
      </c>
      <c r="C45" s="2" t="s">
        <v>8</v>
      </c>
      <c r="D45" s="3" t="s">
        <v>5</v>
      </c>
    </row>
    <row r="46" spans="2:4" x14ac:dyDescent="0.25">
      <c r="B46" s="1">
        <v>45891</v>
      </c>
      <c r="C46" s="3" t="s">
        <v>4</v>
      </c>
      <c r="D46" s="2" t="s">
        <v>7</v>
      </c>
    </row>
    <row r="47" spans="2:4" x14ac:dyDescent="0.25">
      <c r="B47" s="1">
        <v>45895</v>
      </c>
      <c r="C47" s="2" t="s">
        <v>8</v>
      </c>
      <c r="D47" s="2" t="s">
        <v>7</v>
      </c>
    </row>
    <row r="48" spans="2:4" x14ac:dyDescent="0.25">
      <c r="B48" s="1">
        <v>45898</v>
      </c>
      <c r="C48" s="3" t="s">
        <v>5</v>
      </c>
      <c r="D48" s="3" t="s">
        <v>5</v>
      </c>
    </row>
  </sheetData>
  <sheetProtection selectLockedCells="1"/>
  <mergeCells count="2">
    <mergeCell ref="B2:D2"/>
    <mergeCell ref="F2:I2"/>
  </mergeCells>
  <dataValidations count="1">
    <dataValidation type="list" allowBlank="1" showInputMessage="1" showErrorMessage="1" sqref="J2" xr:uid="{E8DB78FF-AB46-45A0-A9B8-3E5704C556C8}">
      <formula1>"aaaamm,jjjjmm"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Permanences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2025-05-25T06:44:54Z</dcterms:created>
  <dcterms:modified xsi:type="dcterms:W3CDTF">2025-05-25T16:59:11Z</dcterms:modified>
</cp:coreProperties>
</file>