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DC1F32B-FC38-4D95-AB87-EA502A7A3CDB}" xr6:coauthVersionLast="47" xr6:coauthVersionMax="47" xr10:uidLastSave="{00000000-0000-0000-0000-000000000000}"/>
  <bookViews>
    <workbookView xWindow="-120" yWindow="-120" windowWidth="29040" windowHeight="15990" xr2:uid="{8D822D17-DE13-482D-81CD-A7F4E4140E72}"/>
  </bookViews>
  <sheets>
    <sheet name="Feuil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4" l="1"/>
  <c r="D4" i="4" s="1"/>
  <c r="H4" i="4"/>
  <c r="G4" i="4"/>
  <c r="F11" i="4"/>
  <c r="F12" i="4"/>
  <c r="D7" i="4"/>
  <c r="D8" i="4"/>
  <c r="D15" i="4"/>
  <c r="D16" i="4"/>
  <c r="B11" i="4"/>
  <c r="B12" i="4"/>
  <c r="I5" i="4"/>
  <c r="F5" i="4" s="1"/>
  <c r="I6" i="4"/>
  <c r="F6" i="4" s="1"/>
  <c r="I7" i="4"/>
  <c r="E7" i="4" s="1"/>
  <c r="I8" i="4"/>
  <c r="E8" i="4" s="1"/>
  <c r="I9" i="4"/>
  <c r="F9" i="4" s="1"/>
  <c r="I10" i="4"/>
  <c r="F10" i="4" s="1"/>
  <c r="I11" i="4"/>
  <c r="E11" i="4" s="1"/>
  <c r="I12" i="4"/>
  <c r="E12" i="4" s="1"/>
  <c r="I13" i="4"/>
  <c r="F13" i="4" s="1"/>
  <c r="I14" i="4"/>
  <c r="F14" i="4" s="1"/>
  <c r="I15" i="4"/>
  <c r="E15" i="4" s="1"/>
  <c r="I16" i="4"/>
  <c r="E16" i="4" s="1"/>
  <c r="I17" i="4"/>
  <c r="F17" i="4" s="1"/>
  <c r="B21" i="4" a="1"/>
  <c r="B21" i="4" s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E4" i="4" l="1"/>
  <c r="B4" i="4"/>
  <c r="F4" i="4"/>
  <c r="C4" i="4"/>
  <c r="B16" i="4"/>
  <c r="B8" i="4"/>
  <c r="D12" i="4"/>
  <c r="F16" i="4"/>
  <c r="F8" i="4"/>
  <c r="B15" i="4"/>
  <c r="B7" i="4"/>
  <c r="D11" i="4"/>
  <c r="F15" i="4"/>
  <c r="F7" i="4"/>
  <c r="C14" i="4"/>
  <c r="C10" i="4"/>
  <c r="C6" i="4"/>
  <c r="E14" i="4"/>
  <c r="E10" i="4"/>
  <c r="E6" i="4"/>
  <c r="C17" i="4"/>
  <c r="C13" i="4"/>
  <c r="C9" i="4"/>
  <c r="C5" i="4"/>
  <c r="E17" i="4"/>
  <c r="E13" i="4"/>
  <c r="E9" i="4"/>
  <c r="E5" i="4"/>
  <c r="B14" i="4"/>
  <c r="B10" i="4"/>
  <c r="B6" i="4"/>
  <c r="C16" i="4"/>
  <c r="C12" i="4"/>
  <c r="C8" i="4"/>
  <c r="D14" i="4"/>
  <c r="D10" i="4"/>
  <c r="D6" i="4"/>
  <c r="B17" i="4"/>
  <c r="B13" i="4"/>
  <c r="B9" i="4"/>
  <c r="B5" i="4"/>
  <c r="C15" i="4"/>
  <c r="C11" i="4"/>
  <c r="C7" i="4"/>
  <c r="D17" i="4"/>
  <c r="D13" i="4"/>
  <c r="D9" i="4"/>
  <c r="D5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<sst xmlns="http://schemas.openxmlformats.org/spreadsheetml/2006/main" count="39" uniqueCount="26">
  <si>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</si>
  <si>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</si>
  <si>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</si>
  <si>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</si>
  <si>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</si>
  <si>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</si>
  <si>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t>2513</t>
  </si>
  <si>
    <t>2540</t>
  </si>
  <si>
    <t>2601</t>
  </si>
  <si>
    <t>2527</t>
  </si>
  <si>
    <t>2528</t>
  </si>
  <si>
    <t>2501</t>
  </si>
  <si>
    <t>2613</t>
  </si>
  <si>
    <t>2515</t>
  </si>
  <si>
    <t>2542</t>
  </si>
  <si>
    <t>2552</t>
  </si>
  <si>
    <t>2602</t>
  </si>
  <si>
    <t>2502</t>
  </si>
  <si>
    <t>2548</t>
  </si>
  <si>
    <t>Donnée d'entrée</t>
  </si>
  <si>
    <t>Donnée colonne A 
en N° de SEM</t>
  </si>
  <si>
    <t>Donnée colonne A 
en ANNEE</t>
  </si>
  <si>
    <r>
      <rPr>
        <b/>
        <sz val="11"/>
        <color theme="1"/>
        <rFont val="Calibri"/>
        <family val="2"/>
        <scheme val="minor"/>
      </rPr>
      <t>Date de plannif activité
converti en SEM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</si>
  <si>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Date de plannif activité
converti en ANNEE</t>
    </r>
    <r>
      <rPr>
        <sz val="11"/>
        <color theme="1"/>
        <rFont val="Calibri"/>
        <family val="2"/>
        <scheme val="minor"/>
      </rPr>
      <t xml:space="preserve">
</t>
    </r>
  </si>
  <si>
    <t>Rétro-Planning à construire à partir du N° de SEM présent en colonne G</t>
  </si>
  <si>
    <r>
      <rPr>
        <b/>
        <sz val="11"/>
        <color rgb="FFFF0000"/>
        <rFont val="Calibri"/>
        <family val="2"/>
      </rPr>
      <t xml:space="preserve">jeudi </t>
    </r>
    <r>
      <rPr>
        <sz val="11"/>
        <color theme="1"/>
        <rFont val="Calibri"/>
        <family val="2"/>
        <scheme val="minor"/>
      </rPr>
      <t>de la semaine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</si>
</sst>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" fontId="0" fillId="5" borderId="3" xfId="0" applyNumberFormat="1" applyFill="1" applyBorder="1" applyAlignment="1">
      <alignment horizontal="center" vertical="center"/>
    </xf>
    <xf numFmtId="1" fontId="3" fillId="0" borderId="0" xfId="0" applyNumberFormat="1" applyFont="1"/>
    <xf numFmtId="1" fontId="4" fillId="0" borderId="0" xfId="0" applyNumberFormat="1" applyFont="1"/>
    <xf numFmtId="1" fontId="5" fillId="0" borderId="4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0" fillId="6" borderId="0" xfId="0" applyNumberFormat="1" applyFill="1" applyAlignment="1">
      <alignment horizontal="center"/>
    </xf>
    <xf numFmtId="1" fontId="0" fillId="6" borderId="0" xfId="0" applyNumberFormat="1" applyFill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 wrapText="1"/>
    </xf>
    <xf numFmtId="1" fontId="0" fillId="5" borderId="0" xfId="0" applyNumberFormat="1" applyFill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/>
    </xf>
  </cellXfs>
  <cellStyles count="1">
    <cellStyle name="Standaard" xfId="0" builtinId="0"/>
  </cellStyles>
  <dxfs count="10">
    <dxf>
      <numFmt numFmtId="164" formatCode="ddd\ dd/mm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ABFE7F-769E-43C4-A1E1-905A50C18B7E}" name="Tabel1" displayName="Tabel1" ref="A3:I17" totalsRowShown="0" tableBorderDxfId="9">
  <autoFilter ref="A3:I17" xr:uid="{86ABFE7F-769E-43C4-A1E1-905A50C18B7E}"/>
  <tableColumns count="9">
    <tableColumn id="1" xr3:uid="{29E3C5F7-B1AF-4619-A0AF-BADE9580BFBD}" name="Date de plannif activité" dataDxfId="8"/>
    <tableColumn id="2" xr3:uid="{8C5BDF5E-AF22-4563-BEC5-D3892A269E32}" name="Anticipation traitement Activité entre_x000a_S-20 à S-9" dataDxfId="7">
      <calculatedColumnFormula>"S"&amp;_xlfn.ISOWEEKNUM($I4-140)&amp;" à S" &amp; _xlfn.ISOWEEKNUM($I4-63)</calculatedColumnFormula>
    </tableColumn>
    <tableColumn id="3" xr3:uid="{1C204584-2E82-4C78-94C3-2257AEEA6D31}" name="Début de traitement Activité _x000a_entre S-9 et S-4_x000a_" dataDxfId="6">
      <calculatedColumnFormula>"S"&amp;_xlfn.ISOWEEKNUM($I4-63)&amp;" à S" &amp; _xlfn.ISOWEEKNUM($I4-28)</calculatedColumnFormula>
    </tableColumn>
    <tableColumn id="4" xr3:uid="{D944A655-829F-47BA-8043-0C55C988E094}" name="Alerte 1 :  S-6" dataDxfId="5">
      <calculatedColumnFormula>"S"&amp;_xlfn.ISOWEEKNUM($I4-42)</calculatedColumnFormula>
    </tableColumn>
    <tableColumn id="5" xr3:uid="{F152622A-3556-48FD-94D5-89735EC56E96}" name="Alerte 2 : S-4" dataDxfId="4">
      <calculatedColumnFormula>"S"&amp;_xlfn.ISOWEEKNUM($I4-28)</calculatedColumnFormula>
    </tableColumn>
    <tableColumn id="6" xr3:uid="{0C095FE6-B92A-40A4-8CD0-5A6DCBDDA090}" name="Demande renfort entre S-3 et S-1" dataDxfId="3">
      <calculatedColumnFormula>"S"&amp;_xlfn.ISOWEEKNUM($I4-21)&amp;" à S" &amp; _xlfn.ISOWEEKNUM($I4-7)</calculatedColumnFormula>
    </tableColumn>
    <tableColumn id="7" xr3:uid="{379525AF-3CC5-443E-9357-441C75EFC5FD}" name="Date de plannif activité_x000a_converti en SEM_x000a_" dataDxfId="2">
      <calculatedColumnFormula>RIGHT(A4,2)</calculatedColumnFormula>
    </tableColumn>
    <tableColumn id="8" xr3:uid="{A4B612C2-7615-43D3-B330-C686CC23A5A3}" name="Date de plannif activité_x000a_converti en ANNEE_x000a_" dataDxfId="1">
      <calculatedColumnFormula>LEFT(A4,2)</calculatedColumnFormula>
    </tableColumn>
    <tableColumn id="9" xr3:uid="{BB795AE5-57F3-47A8-8ED5-BE430AB8E950}" name="jeudi de la semaine" dataDxfId="0">
      <calculatedColumnFormula>WORKDAY.INTL(DATE(TRUNC(A4/100)+1999,12,31),MOD(A4,100),"1110111")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3511-FB97-4A10-877F-186FADA8081B}">
  <dimension ref="A1:I34"/>
  <sheetViews>
    <sheetView showGridLines="0" tabSelected="1" workbookViewId="0">
      <selection activeCell="I3" sqref="I3"/>
    </sheetView>
  </sheetViews>
  <sheetFormatPr defaultColWidth="10.85546875" defaultRowHeight="15" x14ac:dyDescent="0.25"/>
  <cols>
    <col min="1" max="1" width="23.7109375" style="3" customWidth="1"/>
    <col min="2" max="2" width="23.5703125" style="3" customWidth="1"/>
    <col min="3" max="3" width="23.28515625" style="3" customWidth="1"/>
    <col min="4" max="4" width="15.28515625" style="3" customWidth="1"/>
    <col min="5" max="5" width="16.5703125" style="3" customWidth="1"/>
    <col min="6" max="6" width="32.28515625" style="3" customWidth="1"/>
    <col min="7" max="7" width="24.7109375" style="5" customWidth="1"/>
    <col min="8" max="8" width="23.140625" style="5" customWidth="1"/>
    <col min="9" max="9" width="12.28515625" style="17" customWidth="1"/>
    <col min="10" max="16384" width="10.85546875" style="3"/>
  </cols>
  <sheetData>
    <row r="1" spans="1:9" ht="54" customHeight="1" x14ac:dyDescent="0.25">
      <c r="A1" s="1" t="s">
        <v>19</v>
      </c>
      <c r="B1" s="16" t="s">
        <v>24</v>
      </c>
      <c r="C1" s="16"/>
      <c r="D1" s="16"/>
      <c r="E1" s="16"/>
      <c r="F1" s="16"/>
      <c r="G1" s="2" t="s">
        <v>20</v>
      </c>
      <c r="H1" s="2" t="s">
        <v>21</v>
      </c>
    </row>
    <row r="2" spans="1:9" ht="18.75" customHeight="1" x14ac:dyDescent="0.25">
      <c r="A2" s="4"/>
      <c r="B2" s="4"/>
      <c r="C2" s="4"/>
      <c r="D2" s="4"/>
      <c r="E2" s="4"/>
      <c r="F2" s="4"/>
    </row>
    <row r="3" spans="1:9" ht="60" x14ac:dyDescent="0.25">
      <c r="A3" s="22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7" t="s">
        <v>22</v>
      </c>
      <c r="H3" s="7" t="s">
        <v>23</v>
      </c>
      <c r="I3" s="18" t="s">
        <v>25</v>
      </c>
    </row>
    <row r="4" spans="1:9" x14ac:dyDescent="0.25">
      <c r="A4" s="8">
        <v>2505</v>
      </c>
      <c r="B4" s="8" t="str">
        <f>"S"&amp;_xlfn.ISOWEEKNUM($I4-140)&amp;" à S" &amp; _xlfn.ISOWEEKNUM($I4-63)</f>
        <v>S37 à S48</v>
      </c>
      <c r="C4" s="8" t="str">
        <f>"S"&amp;_xlfn.ISOWEEKNUM($I4-63)&amp;" à S" &amp; _xlfn.ISOWEEKNUM($I4-28)</f>
        <v>S48 à S1</v>
      </c>
      <c r="D4" s="8" t="str">
        <f>"S"&amp;_xlfn.ISOWEEKNUM($I4-42)</f>
        <v>S51</v>
      </c>
      <c r="E4" s="8" t="str">
        <f>"S"&amp;_xlfn.ISOWEEKNUM($I4-28)</f>
        <v>S1</v>
      </c>
      <c r="F4" s="8" t="str">
        <f>"S"&amp;_xlfn.ISOWEEKNUM($I4-21)&amp;" à S" &amp; _xlfn.ISOWEEKNUM($I4-7)</f>
        <v>S2 à S4</v>
      </c>
      <c r="G4" s="8" t="str">
        <f>RIGHT(A4,2)</f>
        <v>05</v>
      </c>
      <c r="H4" s="8" t="str">
        <f>LEFT(A4,2)</f>
        <v>25</v>
      </c>
      <c r="I4" s="17">
        <f>WORKDAY.INTL(DATE(TRUNC(A4/100)+1999,12,31),MOD(A4,100),"1110111")</f>
        <v>45687</v>
      </c>
    </row>
    <row r="5" spans="1:9" x14ac:dyDescent="0.25">
      <c r="A5" s="19" t="s">
        <v>6</v>
      </c>
      <c r="B5" s="19" t="str">
        <f>"S"&amp;_xlfn.ISOWEEKNUM($I5-140)&amp;" à S" &amp; _xlfn.ISOWEEKNUM($I5-63)</f>
        <v>S45 à S4</v>
      </c>
      <c r="C5" s="19" t="str">
        <f>"S"&amp;_xlfn.ISOWEEKNUM($I5-63)&amp;" à S" &amp; _xlfn.ISOWEEKNUM($I5-28)</f>
        <v>S4 à S9</v>
      </c>
      <c r="D5" s="19" t="str">
        <f>"S"&amp;_xlfn.ISOWEEKNUM($I5-42)</f>
        <v>S7</v>
      </c>
      <c r="E5" s="19" t="str">
        <f>"S"&amp;_xlfn.ISOWEEKNUM($I5-28)</f>
        <v>S9</v>
      </c>
      <c r="F5" s="19" t="str">
        <f>"S"&amp;_xlfn.ISOWEEKNUM($I5-21)&amp;" à S" &amp; _xlfn.ISOWEEKNUM($I5-7)</f>
        <v>S10 à S12</v>
      </c>
      <c r="G5" s="19" t="str">
        <f t="shared" ref="G5:G17" si="0">RIGHT(A5,2)</f>
        <v>13</v>
      </c>
      <c r="H5" s="19" t="str">
        <f t="shared" ref="H5:H17" si="1">LEFT(A5,2)</f>
        <v>25</v>
      </c>
      <c r="I5" s="17">
        <f>WORKDAY.INTL(DATE(TRUNC(A5/100)+1999,12,31),MOD(A5,100),"1110111")</f>
        <v>45743</v>
      </c>
    </row>
    <row r="6" spans="1:9" x14ac:dyDescent="0.25">
      <c r="A6" s="19" t="s">
        <v>7</v>
      </c>
      <c r="B6" s="19" t="str">
        <f>"S"&amp;_xlfn.ISOWEEKNUM($I6-140)&amp;" à S" &amp; _xlfn.ISOWEEKNUM($I6-63)</f>
        <v>S20 à S31</v>
      </c>
      <c r="C6" s="19" t="str">
        <f>"S"&amp;_xlfn.ISOWEEKNUM($I6-63)&amp;" à S" &amp; _xlfn.ISOWEEKNUM($I6-28)</f>
        <v>S31 à S36</v>
      </c>
      <c r="D6" s="19" t="str">
        <f>"S"&amp;_xlfn.ISOWEEKNUM($I6-42)</f>
        <v>S34</v>
      </c>
      <c r="E6" s="19" t="str">
        <f>"S"&amp;_xlfn.ISOWEEKNUM($I6-28)</f>
        <v>S36</v>
      </c>
      <c r="F6" s="19" t="str">
        <f>"S"&amp;_xlfn.ISOWEEKNUM($I6-21)&amp;" à S" &amp; _xlfn.ISOWEEKNUM($I6-7)</f>
        <v>S37 à S39</v>
      </c>
      <c r="G6" s="19" t="str">
        <f t="shared" si="0"/>
        <v>40</v>
      </c>
      <c r="H6" s="19" t="str">
        <f t="shared" si="1"/>
        <v>25</v>
      </c>
      <c r="I6" s="17">
        <f>WORKDAY.INTL(DATE(TRUNC(A6/100)+1999,12,31),MOD(A6,100),"1110111")</f>
        <v>45932</v>
      </c>
    </row>
    <row r="7" spans="1:9" x14ac:dyDescent="0.25">
      <c r="A7" s="19" t="s">
        <v>8</v>
      </c>
      <c r="B7" s="19" t="str">
        <f>"S"&amp;_xlfn.ISOWEEKNUM($I7-140)&amp;" à S" &amp; _xlfn.ISOWEEKNUM($I7-63)</f>
        <v>S33 à S44</v>
      </c>
      <c r="C7" s="19" t="str">
        <f>"S"&amp;_xlfn.ISOWEEKNUM($I7-63)&amp;" à S" &amp; _xlfn.ISOWEEKNUM($I7-28)</f>
        <v>S44 à S49</v>
      </c>
      <c r="D7" s="19" t="str">
        <f>"S"&amp;_xlfn.ISOWEEKNUM($I7-42)</f>
        <v>S47</v>
      </c>
      <c r="E7" s="19" t="str">
        <f>"S"&amp;_xlfn.ISOWEEKNUM($I7-28)</f>
        <v>S49</v>
      </c>
      <c r="F7" s="19" t="str">
        <f>"S"&amp;_xlfn.ISOWEEKNUM($I7-21)&amp;" à S" &amp; _xlfn.ISOWEEKNUM($I7-7)</f>
        <v>S50 à S52</v>
      </c>
      <c r="G7" s="19" t="str">
        <f t="shared" si="0"/>
        <v>01</v>
      </c>
      <c r="H7" s="19" t="str">
        <f t="shared" si="1"/>
        <v>26</v>
      </c>
      <c r="I7" s="17">
        <f>WORKDAY.INTL(DATE(TRUNC(A7/100)+1999,12,31),MOD(A7,100),"1110111")</f>
        <v>46023</v>
      </c>
    </row>
    <row r="8" spans="1:9" x14ac:dyDescent="0.25">
      <c r="A8" s="19" t="s">
        <v>9</v>
      </c>
      <c r="B8" s="19" t="str">
        <f>"S"&amp;_xlfn.ISOWEEKNUM($I8-140)&amp;" à S" &amp; _xlfn.ISOWEEKNUM($I8-63)</f>
        <v>S7 à S18</v>
      </c>
      <c r="C8" s="19" t="str">
        <f>"S"&amp;_xlfn.ISOWEEKNUM($I8-63)&amp;" à S" &amp; _xlfn.ISOWEEKNUM($I8-28)</f>
        <v>S18 à S23</v>
      </c>
      <c r="D8" s="19" t="str">
        <f>"S"&amp;_xlfn.ISOWEEKNUM($I8-42)</f>
        <v>S21</v>
      </c>
      <c r="E8" s="19" t="str">
        <f>"S"&amp;_xlfn.ISOWEEKNUM($I8-28)</f>
        <v>S23</v>
      </c>
      <c r="F8" s="19" t="str">
        <f>"S"&amp;_xlfn.ISOWEEKNUM($I8-21)&amp;" à S" &amp; _xlfn.ISOWEEKNUM($I8-7)</f>
        <v>S24 à S26</v>
      </c>
      <c r="G8" s="19" t="str">
        <f t="shared" si="0"/>
        <v>27</v>
      </c>
      <c r="H8" s="19" t="str">
        <f t="shared" si="1"/>
        <v>25</v>
      </c>
      <c r="I8" s="17">
        <f>WORKDAY.INTL(DATE(TRUNC(A8/100)+1999,12,31),MOD(A8,100),"1110111")</f>
        <v>45841</v>
      </c>
    </row>
    <row r="9" spans="1:9" x14ac:dyDescent="0.25">
      <c r="A9" s="19" t="s">
        <v>10</v>
      </c>
      <c r="B9" s="19" t="str">
        <f>"S"&amp;_xlfn.ISOWEEKNUM($I9-140)&amp;" à S" &amp; _xlfn.ISOWEEKNUM($I9-63)</f>
        <v>S8 à S19</v>
      </c>
      <c r="C9" s="19" t="str">
        <f>"S"&amp;_xlfn.ISOWEEKNUM($I9-63)&amp;" à S" &amp; _xlfn.ISOWEEKNUM($I9-28)</f>
        <v>S19 à S24</v>
      </c>
      <c r="D9" s="19" t="str">
        <f>"S"&amp;_xlfn.ISOWEEKNUM($I9-42)</f>
        <v>S22</v>
      </c>
      <c r="E9" s="19" t="str">
        <f>"S"&amp;_xlfn.ISOWEEKNUM($I9-28)</f>
        <v>S24</v>
      </c>
      <c r="F9" s="19" t="str">
        <f>"S"&amp;_xlfn.ISOWEEKNUM($I9-21)&amp;" à S" &amp; _xlfn.ISOWEEKNUM($I9-7)</f>
        <v>S25 à S27</v>
      </c>
      <c r="G9" s="19" t="str">
        <f t="shared" si="0"/>
        <v>28</v>
      </c>
      <c r="H9" s="19" t="str">
        <f t="shared" si="1"/>
        <v>25</v>
      </c>
      <c r="I9" s="17">
        <f>WORKDAY.INTL(DATE(TRUNC(A9/100)+1999,12,31),MOD(A9,100),"1110111")</f>
        <v>45848</v>
      </c>
    </row>
    <row r="10" spans="1:9" s="9" customFormat="1" x14ac:dyDescent="0.25">
      <c r="A10" s="20" t="s">
        <v>11</v>
      </c>
      <c r="B10" s="19" t="str">
        <f>"S"&amp;_xlfn.ISOWEEKNUM($I10-140)&amp;" à S" &amp; _xlfn.ISOWEEKNUM($I10-63)</f>
        <v>S33 à S44</v>
      </c>
      <c r="C10" s="19" t="str">
        <f>"S"&amp;_xlfn.ISOWEEKNUM($I10-63)&amp;" à S" &amp; _xlfn.ISOWEEKNUM($I10-28)</f>
        <v>S44 à S49</v>
      </c>
      <c r="D10" s="19" t="str">
        <f>"S"&amp;_xlfn.ISOWEEKNUM($I10-42)</f>
        <v>S47</v>
      </c>
      <c r="E10" s="19" t="str">
        <f>"S"&amp;_xlfn.ISOWEEKNUM($I10-28)</f>
        <v>S49</v>
      </c>
      <c r="F10" s="19" t="str">
        <f>"S"&amp;_xlfn.ISOWEEKNUM($I10-21)&amp;" à S" &amp; _xlfn.ISOWEEKNUM($I10-7)</f>
        <v>S50 à S52</v>
      </c>
      <c r="G10" s="20" t="str">
        <f t="shared" si="0"/>
        <v>01</v>
      </c>
      <c r="H10" s="20" t="str">
        <f t="shared" si="1"/>
        <v>25</v>
      </c>
      <c r="I10" s="17">
        <f>WORKDAY.INTL(DATE(TRUNC(A10/100)+1999,12,31),MOD(A10,100),"1110111")</f>
        <v>45659</v>
      </c>
    </row>
    <row r="11" spans="1:9" s="9" customFormat="1" x14ac:dyDescent="0.25">
      <c r="A11" s="20" t="s">
        <v>12</v>
      </c>
      <c r="B11" s="19" t="str">
        <f>"S"&amp;_xlfn.ISOWEEKNUM($I11-140)&amp;" à S" &amp; _xlfn.ISOWEEKNUM($I11-63)</f>
        <v>S45 à S4</v>
      </c>
      <c r="C11" s="19" t="str">
        <f>"S"&amp;_xlfn.ISOWEEKNUM($I11-63)&amp;" à S" &amp; _xlfn.ISOWEEKNUM($I11-28)</f>
        <v>S4 à S9</v>
      </c>
      <c r="D11" s="19" t="str">
        <f>"S"&amp;_xlfn.ISOWEEKNUM($I11-42)</f>
        <v>S7</v>
      </c>
      <c r="E11" s="19" t="str">
        <f>"S"&amp;_xlfn.ISOWEEKNUM($I11-28)</f>
        <v>S9</v>
      </c>
      <c r="F11" s="19" t="str">
        <f>"S"&amp;_xlfn.ISOWEEKNUM($I11-21)&amp;" à S" &amp; _xlfn.ISOWEEKNUM($I11-7)</f>
        <v>S10 à S12</v>
      </c>
      <c r="G11" s="20" t="str">
        <f t="shared" si="0"/>
        <v>13</v>
      </c>
      <c r="H11" s="20" t="str">
        <f t="shared" si="1"/>
        <v>26</v>
      </c>
      <c r="I11" s="17">
        <f>WORKDAY.INTL(DATE(TRUNC(A11/100)+1999,12,31),MOD(A11,100),"1110111")</f>
        <v>46107</v>
      </c>
    </row>
    <row r="12" spans="1:9" s="9" customFormat="1" x14ac:dyDescent="0.25">
      <c r="A12" s="20" t="s">
        <v>13</v>
      </c>
      <c r="B12" s="19" t="str">
        <f>"S"&amp;_xlfn.ISOWEEKNUM($I12-140)&amp;" à S" &amp; _xlfn.ISOWEEKNUM($I12-63)</f>
        <v>S47 à S6</v>
      </c>
      <c r="C12" s="19" t="str">
        <f>"S"&amp;_xlfn.ISOWEEKNUM($I12-63)&amp;" à S" &amp; _xlfn.ISOWEEKNUM($I12-28)</f>
        <v>S6 à S11</v>
      </c>
      <c r="D12" s="19" t="str">
        <f>"S"&amp;_xlfn.ISOWEEKNUM($I12-42)</f>
        <v>S9</v>
      </c>
      <c r="E12" s="19" t="str">
        <f>"S"&amp;_xlfn.ISOWEEKNUM($I12-28)</f>
        <v>S11</v>
      </c>
      <c r="F12" s="19" t="str">
        <f>"S"&amp;_xlfn.ISOWEEKNUM($I12-21)&amp;" à S" &amp; _xlfn.ISOWEEKNUM($I12-7)</f>
        <v>S12 à S14</v>
      </c>
      <c r="G12" s="20" t="str">
        <f t="shared" si="0"/>
        <v>15</v>
      </c>
      <c r="H12" s="20" t="str">
        <f t="shared" si="1"/>
        <v>25</v>
      </c>
      <c r="I12" s="17">
        <f>WORKDAY.INTL(DATE(TRUNC(A12/100)+1999,12,31),MOD(A12,100),"1110111")</f>
        <v>45757</v>
      </c>
    </row>
    <row r="13" spans="1:9" s="10" customFormat="1" x14ac:dyDescent="0.25">
      <c r="A13" s="21" t="s">
        <v>14</v>
      </c>
      <c r="B13" s="19" t="str">
        <f>"S"&amp;_xlfn.ISOWEEKNUM($I13-140)&amp;" à S" &amp; _xlfn.ISOWEEKNUM($I13-63)</f>
        <v>S22 à S33</v>
      </c>
      <c r="C13" s="19" t="str">
        <f>"S"&amp;_xlfn.ISOWEEKNUM($I13-63)&amp;" à S" &amp; _xlfn.ISOWEEKNUM($I13-28)</f>
        <v>S33 à S38</v>
      </c>
      <c r="D13" s="19" t="str">
        <f>"S"&amp;_xlfn.ISOWEEKNUM($I13-42)</f>
        <v>S36</v>
      </c>
      <c r="E13" s="19" t="str">
        <f>"S"&amp;_xlfn.ISOWEEKNUM($I13-28)</f>
        <v>S38</v>
      </c>
      <c r="F13" s="19" t="str">
        <f>"S"&amp;_xlfn.ISOWEEKNUM($I13-21)&amp;" à S" &amp; _xlfn.ISOWEEKNUM($I13-7)</f>
        <v>S39 à S41</v>
      </c>
      <c r="G13" s="21" t="str">
        <f t="shared" si="0"/>
        <v>42</v>
      </c>
      <c r="H13" s="21" t="str">
        <f t="shared" si="1"/>
        <v>25</v>
      </c>
      <c r="I13" s="17">
        <f>WORKDAY.INTL(DATE(TRUNC(A13/100)+1999,12,31),MOD(A13,100),"1110111")</f>
        <v>45946</v>
      </c>
    </row>
    <row r="14" spans="1:9" s="10" customFormat="1" x14ac:dyDescent="0.25">
      <c r="A14" s="21" t="s">
        <v>15</v>
      </c>
      <c r="B14" s="19" t="str">
        <f>"S"&amp;_xlfn.ISOWEEKNUM($I14-140)&amp;" à S" &amp; _xlfn.ISOWEEKNUM($I14-63)</f>
        <v>S32 à S43</v>
      </c>
      <c r="C14" s="19" t="str">
        <f>"S"&amp;_xlfn.ISOWEEKNUM($I14-63)&amp;" à S" &amp; _xlfn.ISOWEEKNUM($I14-28)</f>
        <v>S43 à S48</v>
      </c>
      <c r="D14" s="19" t="str">
        <f>"S"&amp;_xlfn.ISOWEEKNUM($I14-42)</f>
        <v>S46</v>
      </c>
      <c r="E14" s="19" t="str">
        <f>"S"&amp;_xlfn.ISOWEEKNUM($I14-28)</f>
        <v>S48</v>
      </c>
      <c r="F14" s="19" t="str">
        <f>"S"&amp;_xlfn.ISOWEEKNUM($I14-21)&amp;" à S" &amp; _xlfn.ISOWEEKNUM($I14-7)</f>
        <v>S49 à S51</v>
      </c>
      <c r="G14" s="21" t="str">
        <f t="shared" si="0"/>
        <v>52</v>
      </c>
      <c r="H14" s="21" t="str">
        <f t="shared" si="1"/>
        <v>25</v>
      </c>
      <c r="I14" s="17">
        <f>WORKDAY.INTL(DATE(TRUNC(A14/100)+1999,12,31),MOD(A14,100),"1110111")</f>
        <v>46016</v>
      </c>
    </row>
    <row r="15" spans="1:9" s="9" customFormat="1" x14ac:dyDescent="0.25">
      <c r="A15" s="20" t="s">
        <v>16</v>
      </c>
      <c r="B15" s="19" t="str">
        <f>"S"&amp;_xlfn.ISOWEEKNUM($I15-140)&amp;" à S" &amp; _xlfn.ISOWEEKNUM($I15-63)</f>
        <v>S34 à S45</v>
      </c>
      <c r="C15" s="19" t="str">
        <f>"S"&amp;_xlfn.ISOWEEKNUM($I15-63)&amp;" à S" &amp; _xlfn.ISOWEEKNUM($I15-28)</f>
        <v>S45 à S50</v>
      </c>
      <c r="D15" s="19" t="str">
        <f>"S"&amp;_xlfn.ISOWEEKNUM($I15-42)</f>
        <v>S48</v>
      </c>
      <c r="E15" s="19" t="str">
        <f>"S"&amp;_xlfn.ISOWEEKNUM($I15-28)</f>
        <v>S50</v>
      </c>
      <c r="F15" s="19" t="str">
        <f>"S"&amp;_xlfn.ISOWEEKNUM($I15-21)&amp;" à S" &amp; _xlfn.ISOWEEKNUM($I15-7)</f>
        <v>S51 à S1</v>
      </c>
      <c r="G15" s="20" t="str">
        <f t="shared" si="0"/>
        <v>02</v>
      </c>
      <c r="H15" s="20" t="str">
        <f t="shared" si="1"/>
        <v>26</v>
      </c>
      <c r="I15" s="17">
        <f>WORKDAY.INTL(DATE(TRUNC(A15/100)+1999,12,31),MOD(A15,100),"1110111")</f>
        <v>46030</v>
      </c>
    </row>
    <row r="16" spans="1:9" s="9" customFormat="1" x14ac:dyDescent="0.25">
      <c r="A16" s="20" t="s">
        <v>17</v>
      </c>
      <c r="B16" s="19" t="str">
        <f>"S"&amp;_xlfn.ISOWEEKNUM($I16-140)&amp;" à S" &amp; _xlfn.ISOWEEKNUM($I16-63)</f>
        <v>S34 à S45</v>
      </c>
      <c r="C16" s="19" t="str">
        <f>"S"&amp;_xlfn.ISOWEEKNUM($I16-63)&amp;" à S" &amp; _xlfn.ISOWEEKNUM($I16-28)</f>
        <v>S45 à S50</v>
      </c>
      <c r="D16" s="19" t="str">
        <f>"S"&amp;_xlfn.ISOWEEKNUM($I16-42)</f>
        <v>S48</v>
      </c>
      <c r="E16" s="19" t="str">
        <f>"S"&amp;_xlfn.ISOWEEKNUM($I16-28)</f>
        <v>S50</v>
      </c>
      <c r="F16" s="19" t="str">
        <f>"S"&amp;_xlfn.ISOWEEKNUM($I16-21)&amp;" à S" &amp; _xlfn.ISOWEEKNUM($I16-7)</f>
        <v>S51 à S1</v>
      </c>
      <c r="G16" s="20" t="str">
        <f t="shared" si="0"/>
        <v>02</v>
      </c>
      <c r="H16" s="20" t="str">
        <f t="shared" si="1"/>
        <v>25</v>
      </c>
      <c r="I16" s="17">
        <f>WORKDAY.INTL(DATE(TRUNC(A16/100)+1999,12,31),MOD(A16,100),"1110111")</f>
        <v>45666</v>
      </c>
    </row>
    <row r="17" spans="1:9" s="10" customFormat="1" x14ac:dyDescent="0.25">
      <c r="A17" s="23" t="s">
        <v>18</v>
      </c>
      <c r="B17" s="19" t="str">
        <f>"S"&amp;_xlfn.ISOWEEKNUM($I17-140)&amp;" à S" &amp; _xlfn.ISOWEEKNUM($I17-63)</f>
        <v>S28 à S39</v>
      </c>
      <c r="C17" s="19" t="str">
        <f>"S"&amp;_xlfn.ISOWEEKNUM($I17-63)&amp;" à S" &amp; _xlfn.ISOWEEKNUM($I17-28)</f>
        <v>S39 à S44</v>
      </c>
      <c r="D17" s="19" t="str">
        <f>"S"&amp;_xlfn.ISOWEEKNUM($I17-42)</f>
        <v>S42</v>
      </c>
      <c r="E17" s="19" t="str">
        <f>"S"&amp;_xlfn.ISOWEEKNUM($I17-28)</f>
        <v>S44</v>
      </c>
      <c r="F17" s="19" t="str">
        <f>"S"&amp;_xlfn.ISOWEEKNUM($I17-21)&amp;" à S" &amp; _xlfn.ISOWEEKNUM($I17-7)</f>
        <v>S45 à S47</v>
      </c>
      <c r="G17" s="21" t="str">
        <f t="shared" si="0"/>
        <v>48</v>
      </c>
      <c r="H17" s="21" t="str">
        <f t="shared" si="1"/>
        <v>25</v>
      </c>
      <c r="I17" s="17">
        <f>WORKDAY.INTL(DATE(TRUNC(A17/100)+1999,12,31),MOD(A17,100),"1110111")</f>
        <v>45988</v>
      </c>
    </row>
    <row r="21" spans="1:9" x14ac:dyDescent="0.25">
      <c r="A21" s="13">
        <v>2505</v>
      </c>
      <c r="B21" s="14" t="str" cm="1">
        <f t="array" ref="B21:H34">_xlfn.LET(
    _xlpm.plg, A4:A17,
    _xlpm.rt, _xlfn.REDUCE(
        "",
        _xlpm.plg,
        _xlfn.LAMBDA(_xlpm.a,_xlpm.c,
            _xlfn.LET(
                _xlpm.Lundi, _xlfn.MAP(_xlpm.plg, _xlfn.LAMBDA(_xlpm.c, _xlfn.LET(_xlpm.dat, DATEVALUE("4/1/" &amp; LEFT(_xlpm.c, 2)), _xlpm.dat + ((RIGHT(_xlpm.c, 2) * 1) - 1) * 7 - WEEKDAY(_xlpm.dat, 2) + 1))),
                _xlpm._c1, "S" &amp; TEXT(_xlfn.ISOWEEKNUM(_xlpm.Lundi - (20 * 7)), "00") &amp; " à " &amp; "S" &amp; TEXT(_xlfn.ISOWEEKNUM(_xlpm.Lundi - (9 * 7)), "00"),
                _xlpm._c2, "S" &amp; TEXT(_xlfn.ISOWEEKNUM(_xlpm.Lundi - (9 * 7)), "00") &amp; " à " &amp; "S" &amp; TEXT(_xlfn.ISOWEEKNUM(_xlpm.Lundi - (4 * 7)), "00"),
                _xlpm._c3, "S" &amp; TEXT(_xlfn.ISOWEEKNUM(_xlpm.Lundi - (6 * 7)), "00"),
                _xlpm._c4, "S" &amp; TEXT(_xlfn.ISOWEEKNUM(_xlpm.Lundi - (4 * 7)), "00"),
                _xlpm._c5, "S" &amp; TEXT(_xlfn.ISOWEEKNUM(_xlpm.Lundi - (3 * 7)), "00") &amp; " à " &amp; "S" &amp; TEXT(_xlfn.ISOWEEKNUM(_xlpm.Lundi - (1 * 7)), "00"),
                _xlfn.HSTACK(_xlpm._c1, _xlpm._c2, _xlpm._c3, _xlpm._c4, _xlpm._c5)
            )
        )
    ),
    _xlfn.HSTACK(_xlpm.rt, _xlfn.HSTACK(RIGHT(_xlpm.plg, 2), LEFT(_xlpm.plg, 2)))
)</f>
        <v>S37 à S48</v>
      </c>
      <c r="C21" s="14" t="str">
        <v>S48 à S01</v>
      </c>
      <c r="D21" s="14" t="str">
        <v>S51</v>
      </c>
      <c r="E21" s="14" t="str">
        <v>S01</v>
      </c>
      <c r="F21" s="14" t="str">
        <v>S02 à S04</v>
      </c>
      <c r="G21" s="15" t="str">
        <v>05</v>
      </c>
      <c r="H21" s="15" t="str">
        <v>25</v>
      </c>
    </row>
    <row r="22" spans="1:9" x14ac:dyDescent="0.25">
      <c r="A22" s="11" t="s">
        <v>6</v>
      </c>
      <c r="B22" s="14" t="str">
        <v>S45 à S04</v>
      </c>
      <c r="C22" s="14" t="str">
        <v>S04 à S09</v>
      </c>
      <c r="D22" s="14" t="str">
        <v>S07</v>
      </c>
      <c r="E22" s="14" t="str">
        <v>S09</v>
      </c>
      <c r="F22" s="14" t="str">
        <v>S10 à S12</v>
      </c>
      <c r="G22" s="15" t="str">
        <v>13</v>
      </c>
      <c r="H22" s="15" t="str">
        <v>25</v>
      </c>
    </row>
    <row r="23" spans="1:9" x14ac:dyDescent="0.25">
      <c r="A23" s="11" t="s">
        <v>7</v>
      </c>
      <c r="B23" s="14" t="str">
        <v>S20 à S31</v>
      </c>
      <c r="C23" s="14" t="str">
        <v>S31 à S36</v>
      </c>
      <c r="D23" s="14" t="str">
        <v>S34</v>
      </c>
      <c r="E23" s="14" t="str">
        <v>S36</v>
      </c>
      <c r="F23" s="14" t="str">
        <v>S37 à S39</v>
      </c>
      <c r="G23" s="15" t="str">
        <v>40</v>
      </c>
      <c r="H23" s="15" t="str">
        <v>25</v>
      </c>
    </row>
    <row r="24" spans="1:9" x14ac:dyDescent="0.25">
      <c r="A24" s="11" t="s">
        <v>8</v>
      </c>
      <c r="B24" s="14" t="str">
        <v>S33 à S44</v>
      </c>
      <c r="C24" s="14" t="str">
        <v>S44 à S49</v>
      </c>
      <c r="D24" s="14" t="str">
        <v>S47</v>
      </c>
      <c r="E24" s="14" t="str">
        <v>S49</v>
      </c>
      <c r="F24" s="14" t="str">
        <v>S50 à S52</v>
      </c>
      <c r="G24" s="15" t="str">
        <v>01</v>
      </c>
      <c r="H24" s="15" t="str">
        <v>26</v>
      </c>
    </row>
    <row r="25" spans="1:9" x14ac:dyDescent="0.25">
      <c r="A25" s="11" t="s">
        <v>9</v>
      </c>
      <c r="B25" s="14" t="str">
        <v>S07 à S18</v>
      </c>
      <c r="C25" s="14" t="str">
        <v>S18 à S23</v>
      </c>
      <c r="D25" s="14" t="str">
        <v>S21</v>
      </c>
      <c r="E25" s="14" t="str">
        <v>S23</v>
      </c>
      <c r="F25" s="14" t="str">
        <v>S24 à S26</v>
      </c>
      <c r="G25" s="15" t="str">
        <v>27</v>
      </c>
      <c r="H25" s="15" t="str">
        <v>25</v>
      </c>
    </row>
    <row r="26" spans="1:9" x14ac:dyDescent="0.25">
      <c r="A26" s="11" t="s">
        <v>10</v>
      </c>
      <c r="B26" s="14" t="str">
        <v>S08 à S19</v>
      </c>
      <c r="C26" s="14" t="str">
        <v>S19 à S24</v>
      </c>
      <c r="D26" s="14" t="str">
        <v>S22</v>
      </c>
      <c r="E26" s="14" t="str">
        <v>S24</v>
      </c>
      <c r="F26" s="14" t="str">
        <v>S25 à S27</v>
      </c>
      <c r="G26" s="15" t="str">
        <v>28</v>
      </c>
      <c r="H26" s="15" t="str">
        <v>25</v>
      </c>
    </row>
    <row r="27" spans="1:9" x14ac:dyDescent="0.25">
      <c r="A27" s="11" t="s">
        <v>11</v>
      </c>
      <c r="B27" s="14" t="str">
        <v>S33 à S44</v>
      </c>
      <c r="C27" s="14" t="str">
        <v>S44 à S49</v>
      </c>
      <c r="D27" s="14" t="str">
        <v>S47</v>
      </c>
      <c r="E27" s="14" t="str">
        <v>S49</v>
      </c>
      <c r="F27" s="14" t="str">
        <v>S50 à S52</v>
      </c>
      <c r="G27" s="15" t="str">
        <v>01</v>
      </c>
      <c r="H27" s="15" t="str">
        <v>25</v>
      </c>
    </row>
    <row r="28" spans="1:9" x14ac:dyDescent="0.25">
      <c r="A28" s="11" t="s">
        <v>12</v>
      </c>
      <c r="B28" s="14" t="str">
        <v>S45 à S04</v>
      </c>
      <c r="C28" s="14" t="str">
        <v>S04 à S09</v>
      </c>
      <c r="D28" s="14" t="str">
        <v>S07</v>
      </c>
      <c r="E28" s="14" t="str">
        <v>S09</v>
      </c>
      <c r="F28" s="14" t="str">
        <v>S10 à S12</v>
      </c>
      <c r="G28" s="15" t="str">
        <v>13</v>
      </c>
      <c r="H28" s="15" t="str">
        <v>26</v>
      </c>
    </row>
    <row r="29" spans="1:9" x14ac:dyDescent="0.25">
      <c r="A29" s="11" t="s">
        <v>13</v>
      </c>
      <c r="B29" s="14" t="str">
        <v>S47 à S06</v>
      </c>
      <c r="C29" s="14" t="str">
        <v>S06 à S11</v>
      </c>
      <c r="D29" s="14" t="str">
        <v>S09</v>
      </c>
      <c r="E29" s="14" t="str">
        <v>S11</v>
      </c>
      <c r="F29" s="14" t="str">
        <v>S12 à S14</v>
      </c>
      <c r="G29" s="15" t="str">
        <v>15</v>
      </c>
      <c r="H29" s="15" t="str">
        <v>25</v>
      </c>
    </row>
    <row r="30" spans="1:9" x14ac:dyDescent="0.25">
      <c r="A30" s="11" t="s">
        <v>14</v>
      </c>
      <c r="B30" s="14" t="str">
        <v>S22 à S33</v>
      </c>
      <c r="C30" s="14" t="str">
        <v>S33 à S38</v>
      </c>
      <c r="D30" s="14" t="str">
        <v>S36</v>
      </c>
      <c r="E30" s="14" t="str">
        <v>S38</v>
      </c>
      <c r="F30" s="14" t="str">
        <v>S39 à S41</v>
      </c>
      <c r="G30" s="15" t="str">
        <v>42</v>
      </c>
      <c r="H30" s="15" t="str">
        <v>25</v>
      </c>
    </row>
    <row r="31" spans="1:9" x14ac:dyDescent="0.25">
      <c r="A31" s="11" t="s">
        <v>15</v>
      </c>
      <c r="B31" s="14" t="str">
        <v>S32 à S43</v>
      </c>
      <c r="C31" s="14" t="str">
        <v>S43 à S48</v>
      </c>
      <c r="D31" s="14" t="str">
        <v>S46</v>
      </c>
      <c r="E31" s="14" t="str">
        <v>S48</v>
      </c>
      <c r="F31" s="14" t="str">
        <v>S49 à S51</v>
      </c>
      <c r="G31" s="15" t="str">
        <v>52</v>
      </c>
      <c r="H31" s="15" t="str">
        <v>25</v>
      </c>
    </row>
    <row r="32" spans="1:9" x14ac:dyDescent="0.25">
      <c r="A32" s="11" t="s">
        <v>16</v>
      </c>
      <c r="B32" s="14" t="str">
        <v>S34 à S45</v>
      </c>
      <c r="C32" s="14" t="str">
        <v>S45 à S50</v>
      </c>
      <c r="D32" s="14" t="str">
        <v>S48</v>
      </c>
      <c r="E32" s="14" t="str">
        <v>S50</v>
      </c>
      <c r="F32" s="14" t="str">
        <v>S51 à S01</v>
      </c>
      <c r="G32" s="15" t="str">
        <v>02</v>
      </c>
      <c r="H32" s="15" t="str">
        <v>26</v>
      </c>
    </row>
    <row r="33" spans="1:8" x14ac:dyDescent="0.25">
      <c r="A33" s="11" t="s">
        <v>17</v>
      </c>
      <c r="B33" s="14" t="str">
        <v>S34 à S45</v>
      </c>
      <c r="C33" s="14" t="str">
        <v>S45 à S50</v>
      </c>
      <c r="D33" s="14" t="str">
        <v>S48</v>
      </c>
      <c r="E33" s="14" t="str">
        <v>S50</v>
      </c>
      <c r="F33" s="14" t="str">
        <v>S51 à S01</v>
      </c>
      <c r="G33" s="15" t="str">
        <v>02</v>
      </c>
      <c r="H33" s="15" t="str">
        <v>25</v>
      </c>
    </row>
    <row r="34" spans="1:8" x14ac:dyDescent="0.25">
      <c r="A34" s="12" t="s">
        <v>18</v>
      </c>
      <c r="B34" s="14" t="str">
        <v>S28 à S39</v>
      </c>
      <c r="C34" s="14" t="str">
        <v>S39 à S44</v>
      </c>
      <c r="D34" s="14" t="str">
        <v>S42</v>
      </c>
      <c r="E34" s="14" t="str">
        <v>S44</v>
      </c>
      <c r="F34" s="14" t="str">
        <v>S45 à S47</v>
      </c>
      <c r="G34" s="15" t="str">
        <v>48</v>
      </c>
      <c r="H34" s="15" t="str">
        <v>25</v>
      </c>
    </row>
  </sheetData>
  <mergeCells count="1">
    <mergeCell ref="B1:F1"/>
  </mergeCells>
  <pageMargins left="0.7" right="0.7" top="0.75" bottom="0.75" header="0.3" footer="0.3"/>
  <pageSetup paperSize="9" orientation="portrait" r:id="rId1"/>
  <ignoredErrors>
    <ignoredError sqref="A22:A24 A25:A34" numberStoredAsText="1"/>
  </ignoredErrors>
  <tableParts count="1">
    <tablePart r:id="rId2"/>
  </tableParts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Feuil4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BSA</cp:lastModifiedBy>
  <dcterms:created xsi:type="dcterms:W3CDTF">2025-04-22T15:46:49Z</dcterms:created>
  <dcterms:modified xsi:type="dcterms:W3CDTF">2025-05-01T11:41:47Z</dcterms:modified>
</cp:coreProperties>
</file>