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FDA1751-390B-4AC1-844C-EFF5375FC768}" xr6:coauthVersionLast="47" xr6:coauthVersionMax="47" xr10:uidLastSave="{00000000-0000-0000-0000-000000000000}"/>
  <bookViews>
    <workbookView xWindow="-20610" yWindow="1110" windowWidth="20730" windowHeight="11310" activeTab="1" xr2:uid="{54FFE80B-09AA-4E54-8EA3-A03A7BDED875}"/>
  </bookViews>
  <sheets>
    <sheet name="crea_poules" sheetId="2" r:id="rId1"/>
    <sheet name="Brouillon" sheetId="3" r:id="rId2"/>
  </sheets>
  <functionGroups builtInGroupCount="19"/>
  <definedNames>
    <definedName name="_xlnm._FilterDatabase" localSheetId="0" hidden="1">crea_poules!$A$1:$E$56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I48" i="3" a="1"/>
  <c r="I48" i="3" s="1"/>
  <c r="H48" i="3" a="1"/>
  <c r="H48" i="3" s="1"/>
  <c r="G48" i="3" a="1"/>
  <c r="G48" i="3" s="1"/>
  <c r="F48" i="3" a="1"/>
  <c r="F48" i="3" s="1"/>
  <c r="I47" i="3" a="1"/>
  <c r="I47" i="3" s="1"/>
  <c r="H47" i="3" a="1"/>
  <c r="H47" i="3" s="1"/>
  <c r="G47" i="3" a="1"/>
  <c r="G47" i="3" s="1"/>
  <c r="F47" i="3" a="1"/>
  <c r="F47" i="3" s="1"/>
  <c r="I46" i="3" a="1"/>
  <c r="I46" i="3" s="1"/>
  <c r="H46" i="3" a="1"/>
  <c r="H46" i="3" s="1"/>
  <c r="G46" i="3" a="1"/>
  <c r="G46" i="3" s="1"/>
  <c r="F46" i="3" a="1"/>
  <c r="F46" i="3" s="1"/>
  <c r="I45" i="3" a="1"/>
  <c r="I45" i="3" s="1"/>
  <c r="H45" i="3" a="1"/>
  <c r="H45" i="3" s="1"/>
  <c r="G45" i="3" a="1"/>
  <c r="G45" i="3" s="1"/>
  <c r="F45" i="3" a="1"/>
  <c r="F45" i="3" s="1"/>
  <c r="I44" i="3" a="1"/>
  <c r="I44" i="3" s="1"/>
  <c r="H44" i="3" a="1"/>
  <c r="H44" i="3" s="1"/>
  <c r="G44" i="3" a="1"/>
  <c r="G44" i="3" s="1"/>
  <c r="F44" i="3" a="1"/>
  <c r="F44" i="3" s="1"/>
  <c r="I43" i="3" a="1"/>
  <c r="I43" i="3" s="1"/>
  <c r="H43" i="3" a="1"/>
  <c r="H43" i="3" s="1"/>
  <c r="G43" i="3" a="1"/>
  <c r="G43" i="3" s="1"/>
  <c r="F43" i="3" a="1"/>
  <c r="F43" i="3" s="1"/>
  <c r="I42" i="3" a="1"/>
  <c r="I42" i="3" s="1"/>
  <c r="H42" i="3" a="1"/>
  <c r="H42" i="3" s="1"/>
  <c r="G42" i="3" a="1"/>
  <c r="G42" i="3" s="1"/>
  <c r="F42" i="3" a="1"/>
  <c r="F42" i="3" s="1"/>
  <c r="I41" i="3" a="1"/>
  <c r="I41" i="3" s="1"/>
  <c r="H41" i="3" a="1"/>
  <c r="H41" i="3" s="1"/>
  <c r="G41" i="3" a="1"/>
  <c r="G41" i="3" s="1"/>
  <c r="F41" i="3" a="1"/>
  <c r="F41" i="3" s="1"/>
  <c r="I40" i="3" a="1"/>
  <c r="I40" i="3" s="1"/>
  <c r="H40" i="3" a="1"/>
  <c r="H40" i="3" s="1"/>
  <c r="G40" i="3" a="1"/>
  <c r="G40" i="3" s="1"/>
  <c r="F40" i="3" a="1"/>
  <c r="F40" i="3" s="1"/>
  <c r="I39" i="3" a="1"/>
  <c r="I39" i="3" s="1"/>
  <c r="H39" i="3" a="1"/>
  <c r="H39" i="3" s="1"/>
  <c r="G39" i="3" a="1"/>
  <c r="G39" i="3" s="1"/>
  <c r="F39" i="3" a="1"/>
  <c r="F39" i="3" s="1"/>
  <c r="I38" i="3" a="1"/>
  <c r="I38" i="3" s="1"/>
  <c r="H38" i="3" a="1"/>
  <c r="H38" i="3" s="1"/>
  <c r="G38" i="3" a="1"/>
  <c r="G38" i="3" s="1"/>
  <c r="F38" i="3" a="1"/>
  <c r="F38" i="3" s="1"/>
  <c r="I37" i="3" a="1"/>
  <c r="I37" i="3" s="1"/>
  <c r="H37" i="3" a="1"/>
  <c r="H37" i="3" s="1"/>
  <c r="G37" i="3" a="1"/>
  <c r="G37" i="3" s="1"/>
  <c r="F37" i="3" a="1"/>
  <c r="F37" i="3" s="1"/>
  <c r="I36" i="3" a="1"/>
  <c r="I36" i="3" s="1"/>
  <c r="H36" i="3" a="1"/>
  <c r="H36" i="3" s="1"/>
  <c r="G36" i="3" a="1"/>
  <c r="G36" i="3" s="1"/>
  <c r="F36" i="3" a="1"/>
  <c r="F36" i="3" s="1"/>
  <c r="I35" i="3" a="1"/>
  <c r="I35" i="3" s="1"/>
  <c r="H35" i="3" a="1"/>
  <c r="H35" i="3" s="1"/>
  <c r="G35" i="3" a="1"/>
  <c r="G35" i="3" s="1"/>
  <c r="F35" i="3" a="1"/>
  <c r="F35" i="3" s="1"/>
  <c r="I32" i="3" a="1"/>
  <c r="I32" i="3" s="1"/>
  <c r="H32" i="3" a="1"/>
  <c r="H32" i="3" s="1"/>
  <c r="G32" i="3" a="1"/>
  <c r="G32" i="3" s="1"/>
  <c r="I31" i="3" a="1"/>
  <c r="I31" i="3" s="1"/>
  <c r="H31" i="3" a="1"/>
  <c r="H31" i="3" s="1"/>
  <c r="I15" i="3" a="1"/>
  <c r="I15" i="3" s="1"/>
  <c r="F2" i="2"/>
  <c r="F2" i="3" s="1" a="1"/>
  <c r="F2" i="3" s="1"/>
  <c r="F3" i="2"/>
  <c r="G2" i="3" s="1" a="1"/>
  <c r="G2" i="3" s="1"/>
  <c r="F4" i="2"/>
  <c r="F3" i="3" s="1" a="1"/>
  <c r="F3" i="3" s="1"/>
  <c r="F5" i="2"/>
  <c r="F4" i="3" s="1" a="1"/>
  <c r="F4" i="3" s="1"/>
  <c r="F6" i="2"/>
  <c r="H2" i="3" s="1" a="1"/>
  <c r="H2" i="3" s="1"/>
  <c r="F7" i="2"/>
  <c r="G3" i="3" s="1" a="1"/>
  <c r="G3" i="3" s="1"/>
  <c r="F8" i="2"/>
  <c r="I2" i="3" s="1" a="1"/>
  <c r="I2" i="3" s="1"/>
  <c r="F9" i="2"/>
  <c r="H3" i="3" s="1" a="1"/>
  <c r="H3" i="3" s="1"/>
  <c r="F10" i="2"/>
  <c r="I3" i="3" s="1" a="1"/>
  <c r="I3" i="3" s="1"/>
  <c r="F11" i="2"/>
  <c r="F12" i="2"/>
  <c r="F13" i="2"/>
  <c r="F14" i="2"/>
  <c r="F15" i="2"/>
  <c r="F6" i="3" s="1" a="1"/>
  <c r="F6" i="3" s="1"/>
  <c r="F16" i="2"/>
  <c r="I4" i="3" s="1" a="1"/>
  <c r="I4" i="3" s="1"/>
  <c r="F17" i="2"/>
  <c r="H5" i="3" s="1" a="1"/>
  <c r="H5" i="3" s="1"/>
  <c r="F18" i="2"/>
  <c r="I5" i="3" s="1" a="1"/>
  <c r="I5" i="3" s="1"/>
  <c r="F19" i="2"/>
  <c r="F20" i="2"/>
  <c r="F21" i="2"/>
  <c r="F8" i="3" s="1" a="1"/>
  <c r="F8" i="3" s="1"/>
  <c r="F22" i="2"/>
  <c r="H6" i="3" s="1" a="1"/>
  <c r="H6" i="3" s="1"/>
  <c r="F23" i="2"/>
  <c r="F9" i="3" s="1" a="1"/>
  <c r="F9" i="3" s="1"/>
  <c r="F24" i="2"/>
  <c r="G7" i="3" s="1" a="1"/>
  <c r="G7" i="3" s="1"/>
  <c r="F25" i="2"/>
  <c r="F26" i="2"/>
  <c r="F27" i="2"/>
  <c r="I7" i="3" s="1" a="1"/>
  <c r="I7" i="3" s="1"/>
  <c r="F28" i="2"/>
  <c r="G8" i="3" s="1" a="1"/>
  <c r="G8" i="3" s="1"/>
  <c r="F29" i="2"/>
  <c r="H8" i="3" s="1" a="1"/>
  <c r="H8" i="3" s="1"/>
  <c r="F30" i="2"/>
  <c r="F31" i="2"/>
  <c r="F32" i="2"/>
  <c r="H9" i="3" s="1" a="1"/>
  <c r="H9" i="3" s="1"/>
  <c r="F33" i="2"/>
  <c r="I9" i="3" s="1" a="1"/>
  <c r="I9" i="3" s="1"/>
  <c r="F34" i="2"/>
  <c r="F10" i="3" s="1" a="1"/>
  <c r="F10" i="3" s="1"/>
  <c r="F35" i="2"/>
  <c r="F36" i="2"/>
  <c r="F37" i="2"/>
  <c r="H10" i="3" s="1" a="1"/>
  <c r="H10" i="3" s="1"/>
  <c r="F38" i="2"/>
  <c r="F39" i="2"/>
  <c r="F40" i="2"/>
  <c r="I10" i="3" s="1" a="1"/>
  <c r="I10" i="3" s="1"/>
  <c r="F41" i="2"/>
  <c r="G11" i="3" s="1" a="1"/>
  <c r="G11" i="3" s="1"/>
  <c r="F42" i="2"/>
  <c r="H11" i="3" s="1" a="1"/>
  <c r="H11" i="3" s="1"/>
  <c r="F43" i="2"/>
  <c r="I11" i="3" s="1" a="1"/>
  <c r="I11" i="3" s="1"/>
  <c r="F44" i="2"/>
  <c r="G12" i="3" s="1" a="1"/>
  <c r="G12" i="3" s="1"/>
  <c r="F45" i="2"/>
  <c r="F46" i="2"/>
  <c r="F47" i="2"/>
  <c r="I12" i="3" s="1" a="1"/>
  <c r="I12" i="3" s="1"/>
  <c r="F48" i="2"/>
  <c r="G13" i="3" s="1" a="1"/>
  <c r="G13" i="3" s="1"/>
  <c r="F49" i="2"/>
  <c r="H13" i="3" s="1" a="1"/>
  <c r="H13" i="3" s="1"/>
  <c r="F50" i="2"/>
  <c r="I13" i="3" s="1" a="1"/>
  <c r="I13" i="3" s="1"/>
  <c r="F51" i="2"/>
  <c r="F15" i="3" s="1" a="1"/>
  <c r="F15" i="3" s="1"/>
  <c r="F52" i="2"/>
  <c r="G14" i="3" s="1" a="1"/>
  <c r="G14" i="3" s="1"/>
  <c r="F53" i="2"/>
  <c r="H14" i="3" s="1" a="1"/>
  <c r="H14" i="3" s="1"/>
  <c r="F54" i="2"/>
  <c r="I14" i="3" s="1" a="1"/>
  <c r="I14" i="3" s="1"/>
  <c r="F55" i="2"/>
  <c r="G15" i="3" s="1" a="1"/>
  <c r="G15" i="3" s="1"/>
  <c r="F56" i="2"/>
  <c r="H15" i="3" s="1" a="1"/>
  <c r="H15" i="3" s="1"/>
  <c r="K3" i="2" a="1"/>
  <c r="K3" i="2" s="1"/>
  <c r="K32" i="3" a="1"/>
  <c r="K32" i="3" s="1"/>
  <c r="L32" i="3" a="1"/>
  <c r="L32" i="3" s="1"/>
  <c r="M32" i="3" a="1"/>
  <c r="M32" i="3" s="1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35" i="3"/>
  <c r="G10" i="3" l="1" a="1"/>
  <c r="G10" i="3" s="1"/>
  <c r="F7" i="3" a="1"/>
  <c r="F7" i="3" s="1"/>
  <c r="G4" i="3" a="1"/>
  <c r="G4" i="3" s="1"/>
  <c r="H12" i="3" a="1"/>
  <c r="H12" i="3" s="1"/>
  <c r="F13" i="3" a="1"/>
  <c r="F13" i="3" s="1"/>
  <c r="G9" i="3" a="1"/>
  <c r="G9" i="3" s="1"/>
  <c r="H7" i="3" a="1"/>
  <c r="H7" i="3" s="1"/>
  <c r="G5" i="3" a="1"/>
  <c r="G5" i="3" s="1"/>
  <c r="G6" i="3" a="1"/>
  <c r="G6" i="3" s="1"/>
  <c r="F12" i="3" a="1"/>
  <c r="F12" i="3" s="1"/>
  <c r="F11" i="3" a="1"/>
  <c r="F11" i="3" s="1"/>
  <c r="I8" i="3" a="1"/>
  <c r="I8" i="3" s="1"/>
  <c r="F5" i="3" a="1"/>
  <c r="F5" i="3" s="1"/>
  <c r="F14" i="3" a="1"/>
  <c r="F14" i="3" s="1"/>
  <c r="I6" i="3" a="1"/>
  <c r="I6" i="3" s="1"/>
  <c r="H4" i="3" a="1"/>
  <c r="H4" i="3" s="1"/>
  <c r="L4" i="2" a="1"/>
  <c r="L4" i="2" s="1"/>
  <c r="L7" i="2" a="1"/>
  <c r="L7" i="2" s="1"/>
  <c r="L5" i="2" a="1"/>
  <c r="L5" i="2" s="1"/>
  <c r="L12" i="2" a="1"/>
  <c r="L12" i="2" s="1"/>
  <c r="L16" i="2" a="1"/>
  <c r="L16" i="2" s="1"/>
  <c r="L8" i="2" a="1"/>
  <c r="L8" i="2" s="1"/>
  <c r="L3" i="2" a="1"/>
  <c r="L3" i="2" s="1"/>
  <c r="L11" i="2" a="1"/>
  <c r="L11" i="2" s="1"/>
  <c r="L14" i="2" a="1"/>
  <c r="L14" i="2" s="1"/>
  <c r="L10" i="2" a="1"/>
  <c r="L10" i="2" s="1"/>
  <c r="L6" i="2" a="1"/>
  <c r="L6" i="2" s="1"/>
  <c r="L15" i="2" a="1"/>
  <c r="L15" i="2" s="1"/>
  <c r="L17" i="2" a="1"/>
  <c r="L17" i="2" s="1"/>
  <c r="L13" i="2" a="1"/>
  <c r="L13" i="2" s="1"/>
  <c r="L9" i="2" a="1"/>
  <c r="L9" i="2" s="1"/>
  <c r="M48" i="3" a="1"/>
  <c r="M48" i="3" s="1"/>
  <c r="L48" i="3" a="1"/>
  <c r="L48" i="3" s="1"/>
  <c r="K48" i="3" a="1"/>
  <c r="K48" i="3" s="1"/>
  <c r="J48" i="3" a="1"/>
  <c r="J48" i="3" s="1"/>
  <c r="M47" i="3" a="1"/>
  <c r="M47" i="3" s="1"/>
  <c r="L47" i="3" a="1"/>
  <c r="L47" i="3" s="1"/>
  <c r="K47" i="3" a="1"/>
  <c r="K47" i="3" s="1"/>
  <c r="J47" i="3" a="1"/>
  <c r="J47" i="3" s="1"/>
  <c r="M46" i="3" a="1"/>
  <c r="M46" i="3" s="1"/>
  <c r="L46" i="3" a="1"/>
  <c r="L46" i="3" s="1"/>
  <c r="K46" i="3" a="1"/>
  <c r="K46" i="3" s="1"/>
  <c r="J46" i="3" a="1"/>
  <c r="J46" i="3" s="1"/>
  <c r="M45" i="3" a="1"/>
  <c r="M45" i="3" s="1"/>
  <c r="L45" i="3" a="1"/>
  <c r="L45" i="3" s="1"/>
  <c r="K45" i="3" a="1"/>
  <c r="K45" i="3" s="1"/>
  <c r="J45" i="3" a="1"/>
  <c r="J45" i="3" s="1"/>
  <c r="M44" i="3" a="1"/>
  <c r="M44" i="3" s="1"/>
  <c r="L44" i="3" a="1"/>
  <c r="L44" i="3" s="1"/>
  <c r="K44" i="3" a="1"/>
  <c r="K44" i="3" s="1"/>
  <c r="J44" i="3" a="1"/>
  <c r="J44" i="3" s="1"/>
  <c r="M43" i="3" a="1"/>
  <c r="M43" i="3" s="1"/>
  <c r="L43" i="3" a="1"/>
  <c r="L43" i="3" s="1"/>
  <c r="K43" i="3" a="1"/>
  <c r="K43" i="3" s="1"/>
  <c r="J43" i="3" a="1"/>
  <c r="J43" i="3" s="1"/>
  <c r="M42" i="3" a="1"/>
  <c r="M42" i="3" s="1"/>
  <c r="L42" i="3" a="1"/>
  <c r="L42" i="3" s="1"/>
  <c r="K42" i="3" a="1"/>
  <c r="K42" i="3" s="1"/>
  <c r="J42" i="3" a="1"/>
  <c r="J42" i="3" s="1"/>
  <c r="M41" i="3" a="1"/>
  <c r="M41" i="3" s="1"/>
  <c r="L41" i="3" a="1"/>
  <c r="L41" i="3" s="1"/>
  <c r="K41" i="3" a="1"/>
  <c r="K41" i="3" s="1"/>
  <c r="J41" i="3" a="1"/>
  <c r="J41" i="3" s="1"/>
  <c r="M40" i="3" a="1"/>
  <c r="M40" i="3" s="1"/>
  <c r="L40" i="3" a="1"/>
  <c r="L40" i="3" s="1"/>
  <c r="K40" i="3" a="1"/>
  <c r="K40" i="3" s="1"/>
  <c r="J40" i="3" a="1"/>
  <c r="J40" i="3" s="1"/>
  <c r="M39" i="3" a="1"/>
  <c r="M39" i="3" s="1"/>
  <c r="L39" i="3" a="1"/>
  <c r="L39" i="3" s="1"/>
  <c r="K39" i="3" a="1"/>
  <c r="K39" i="3" s="1"/>
  <c r="J39" i="3" a="1"/>
  <c r="J39" i="3" s="1"/>
  <c r="M38" i="3" a="1"/>
  <c r="M38" i="3" s="1"/>
  <c r="L38" i="3" a="1"/>
  <c r="L38" i="3" s="1"/>
  <c r="K38" i="3" a="1"/>
  <c r="K38" i="3" s="1"/>
  <c r="J38" i="3" a="1"/>
  <c r="J38" i="3" s="1"/>
  <c r="M37" i="3" a="1"/>
  <c r="M37" i="3" s="1"/>
  <c r="L37" i="3" a="1"/>
  <c r="L37" i="3" s="1"/>
  <c r="K37" i="3" a="1"/>
  <c r="K37" i="3" s="1"/>
  <c r="J37" i="3" a="1"/>
  <c r="J37" i="3" s="1"/>
  <c r="M36" i="3" a="1"/>
  <c r="M36" i="3" s="1"/>
  <c r="L36" i="3" a="1"/>
  <c r="L36" i="3" s="1"/>
  <c r="K36" i="3" a="1"/>
  <c r="K36" i="3" s="1"/>
  <c r="J36" i="3" a="1"/>
  <c r="J36" i="3" s="1"/>
  <c r="M35" i="3" a="1"/>
  <c r="M35" i="3" s="1"/>
  <c r="L35" i="3" a="1"/>
  <c r="L35" i="3" s="1"/>
  <c r="K35" i="3" a="1"/>
  <c r="K35" i="3" s="1"/>
  <c r="J35" i="3" a="1"/>
  <c r="J35" i="3" s="1"/>
  <c r="M31" i="3" a="1"/>
  <c r="M31" i="3" s="1"/>
  <c r="L31" i="3" a="1"/>
  <c r="L31" i="3" s="1"/>
  <c r="K2" i="3" a="1"/>
  <c r="K2" i="3" s="1"/>
  <c r="L2" i="3" a="1"/>
  <c r="L2" i="3" s="1"/>
  <c r="M2" i="3" a="1"/>
  <c r="M2" i="3" s="1"/>
  <c r="K3" i="3" a="1"/>
  <c r="K3" i="3" s="1"/>
  <c r="L3" i="3" a="1"/>
  <c r="L3" i="3" s="1"/>
  <c r="M3" i="3" a="1"/>
  <c r="M3" i="3" s="1"/>
  <c r="K4" i="3" a="1"/>
  <c r="K4" i="3" s="1"/>
  <c r="L4" i="3" a="1"/>
  <c r="L4" i="3" s="1"/>
  <c r="M4" i="3" a="1"/>
  <c r="M4" i="3" s="1"/>
  <c r="K5" i="3" a="1"/>
  <c r="K5" i="3" s="1"/>
  <c r="L5" i="3" a="1"/>
  <c r="L5" i="3" s="1"/>
  <c r="M5" i="3" a="1"/>
  <c r="M5" i="3" s="1"/>
  <c r="K6" i="3" a="1"/>
  <c r="K6" i="3" s="1"/>
  <c r="L6" i="3" a="1"/>
  <c r="L6" i="3" s="1"/>
  <c r="M6" i="3" a="1"/>
  <c r="M6" i="3" s="1"/>
  <c r="K7" i="3" a="1"/>
  <c r="K7" i="3" s="1"/>
  <c r="L7" i="3" a="1"/>
  <c r="L7" i="3" s="1"/>
  <c r="M7" i="3" a="1"/>
  <c r="M7" i="3" s="1"/>
  <c r="K8" i="3" a="1"/>
  <c r="K8" i="3" s="1"/>
  <c r="L8" i="3" a="1"/>
  <c r="L8" i="3" s="1"/>
  <c r="M8" i="3" a="1"/>
  <c r="M8" i="3" s="1"/>
  <c r="K9" i="3" a="1"/>
  <c r="K9" i="3" s="1"/>
  <c r="L9" i="3" a="1"/>
  <c r="L9" i="3" s="1"/>
  <c r="M9" i="3" a="1"/>
  <c r="M9" i="3" s="1"/>
  <c r="K10" i="3" a="1"/>
  <c r="K10" i="3" s="1"/>
  <c r="L10" i="3" a="1"/>
  <c r="L10" i="3" s="1"/>
  <c r="M10" i="3" a="1"/>
  <c r="M10" i="3" s="1"/>
  <c r="K11" i="3" a="1"/>
  <c r="K11" i="3" s="1"/>
  <c r="L11" i="3" a="1"/>
  <c r="L11" i="3" s="1"/>
  <c r="M11" i="3" a="1"/>
  <c r="M11" i="3" s="1"/>
  <c r="K12" i="3" a="1"/>
  <c r="K12" i="3" s="1"/>
  <c r="L12" i="3" a="1"/>
  <c r="L12" i="3" s="1"/>
  <c r="M12" i="3" a="1"/>
  <c r="M12" i="3" s="1"/>
  <c r="K13" i="3" a="1"/>
  <c r="K13" i="3" s="1"/>
  <c r="L13" i="3" a="1"/>
  <c r="L13" i="3" s="1"/>
  <c r="M13" i="3" a="1"/>
  <c r="M13" i="3" s="1"/>
  <c r="K14" i="3" a="1"/>
  <c r="K14" i="3" s="1"/>
  <c r="L14" i="3" a="1"/>
  <c r="L14" i="3" s="1"/>
  <c r="M14" i="3" a="1"/>
  <c r="M14" i="3" s="1"/>
  <c r="K15" i="3" a="1"/>
  <c r="K15" i="3" s="1"/>
  <c r="L15" i="3" a="1"/>
  <c r="L15" i="3" s="1"/>
  <c r="M15" i="3" a="1"/>
  <c r="M15" i="3" s="1"/>
  <c r="J3" i="3" a="1"/>
  <c r="J3" i="3" s="1"/>
  <c r="J4" i="3" a="1"/>
  <c r="J4" i="3" s="1"/>
  <c r="J5" i="3" a="1"/>
  <c r="J5" i="3" s="1"/>
  <c r="J6" i="3" a="1"/>
  <c r="J6" i="3" s="1"/>
  <c r="J7" i="3" a="1"/>
  <c r="J7" i="3" s="1"/>
  <c r="J8" i="3" a="1"/>
  <c r="J8" i="3" s="1"/>
  <c r="J9" i="3" a="1"/>
  <c r="J9" i="3" s="1"/>
  <c r="J10" i="3" a="1"/>
  <c r="J10" i="3" s="1"/>
  <c r="J11" i="3" a="1"/>
  <c r="J11" i="3" s="1"/>
  <c r="J12" i="3" a="1"/>
  <c r="J12" i="3" s="1"/>
  <c r="J13" i="3" a="1"/>
  <c r="J13" i="3" s="1"/>
  <c r="J14" i="3" a="1"/>
  <c r="J14" i="3" s="1"/>
  <c r="J15" i="3" a="1"/>
  <c r="J15" i="3" s="1"/>
  <c r="J2" i="3" a="1"/>
  <c r="J2" i="3" s="1"/>
  <c r="U1" i="2"/>
  <c r="V1" i="2"/>
  <c r="W1" i="2"/>
  <c r="X1" i="2"/>
  <c r="Y1" i="2"/>
  <c r="Z1" i="2"/>
  <c r="N1" i="2"/>
  <c r="O1" i="2"/>
  <c r="P1" i="2"/>
  <c r="Q1" i="2"/>
  <c r="R1" i="2"/>
  <c r="S1" i="2"/>
  <c r="T1" i="2"/>
  <c r="M1" i="2"/>
  <c r="O2" i="3" a="1"/>
  <c r="O2" i="3" l="1"/>
  <c r="G1" i="2"/>
  <c r="O35" i="3" a="1"/>
  <c r="O35" i="3" l="1"/>
  <c r="H1" i="2"/>
  <c r="F30" i="3" a="1"/>
  <c r="F30" i="3" s="1"/>
  <c r="J30" i="3" a="1"/>
  <c r="J30" i="3" s="1"/>
  <c r="H29" i="3" a="1"/>
  <c r="H29" i="3" s="1"/>
  <c r="K29" i="3" a="1"/>
  <c r="K29" i="3" s="1"/>
  <c r="L29" i="3" a="1"/>
  <c r="L29" i="3" s="1"/>
  <c r="I29" i="3" a="1"/>
  <c r="I29" i="3" s="1"/>
  <c r="G29" i="3" a="1"/>
  <c r="G29" i="3" s="1"/>
  <c r="M29" i="3" a="1"/>
  <c r="M29" i="3" s="1"/>
  <c r="F19" i="3" a="1"/>
  <c r="F19" i="3" s="1"/>
  <c r="J19" i="3" a="1"/>
  <c r="J19" i="3" s="1"/>
  <c r="G31" i="3" a="1"/>
  <c r="G31" i="3" s="1"/>
  <c r="K31" i="3" a="1"/>
  <c r="K31" i="3" s="1"/>
  <c r="J23" i="3" a="1"/>
  <c r="J23" i="3" s="1"/>
  <c r="F23" i="3" a="1"/>
  <c r="F23" i="3" s="1"/>
  <c r="F21" i="3" a="1"/>
  <c r="F21" i="3" s="1"/>
  <c r="J21" i="3" a="1"/>
  <c r="J21" i="3" s="1"/>
  <c r="J27" i="3" a="1"/>
  <c r="J27" i="3" s="1"/>
  <c r="F27" i="3" a="1"/>
  <c r="F27" i="3" s="1"/>
  <c r="J22" i="3" a="1"/>
  <c r="J22" i="3" s="1"/>
  <c r="F22" i="3" a="1"/>
  <c r="F22" i="3" s="1"/>
  <c r="F25" i="3" a="1"/>
  <c r="F25" i="3" s="1"/>
  <c r="J25" i="3" a="1"/>
  <c r="J25" i="3" s="1"/>
  <c r="F29" i="3" a="1"/>
  <c r="F29" i="3" s="1"/>
  <c r="J29" i="3" a="1"/>
  <c r="J29" i="3" s="1"/>
  <c r="J26" i="3" a="1"/>
  <c r="J26" i="3" s="1"/>
  <c r="F26" i="3" a="1"/>
  <c r="F26" i="3" s="1"/>
  <c r="K26" i="3" a="1"/>
  <c r="K26" i="3" s="1"/>
  <c r="L26" i="3" a="1"/>
  <c r="L26" i="3" s="1"/>
  <c r="M26" i="3" a="1"/>
  <c r="M26" i="3" s="1"/>
  <c r="G26" i="3" a="1"/>
  <c r="G26" i="3" s="1"/>
  <c r="I26" i="3" a="1"/>
  <c r="I26" i="3" s="1"/>
  <c r="H26" i="3" a="1"/>
  <c r="H26" i="3" s="1"/>
  <c r="M20" i="3" a="1"/>
  <c r="M20" i="3" s="1"/>
  <c r="L20" i="3" a="1"/>
  <c r="L20" i="3" s="1"/>
  <c r="G20" i="3" a="1"/>
  <c r="G20" i="3" s="1"/>
  <c r="I20" i="3" a="1"/>
  <c r="I20" i="3" s="1"/>
  <c r="K20" i="3" a="1"/>
  <c r="K20" i="3" s="1"/>
  <c r="H20" i="3" a="1"/>
  <c r="H20" i="3" s="1"/>
  <c r="L25" i="3" a="1"/>
  <c r="L25" i="3" s="1"/>
  <c r="K25" i="3" a="1"/>
  <c r="K25" i="3" s="1"/>
  <c r="M25" i="3" a="1"/>
  <c r="M25" i="3" s="1"/>
  <c r="G25" i="3" a="1"/>
  <c r="G25" i="3" s="1"/>
  <c r="H25" i="3" a="1"/>
  <c r="H25" i="3" s="1"/>
  <c r="I25" i="3" a="1"/>
  <c r="I25" i="3" s="1"/>
  <c r="G21" i="3" a="1"/>
  <c r="G21" i="3" s="1"/>
  <c r="K21" i="3" a="1"/>
  <c r="K21" i="3" s="1"/>
  <c r="I21" i="3" a="1"/>
  <c r="I21" i="3" s="1"/>
  <c r="H21" i="3" a="1"/>
  <c r="H21" i="3" s="1"/>
  <c r="L21" i="3" a="1"/>
  <c r="L21" i="3" s="1"/>
  <c r="M21" i="3" a="1"/>
  <c r="M21" i="3" s="1"/>
  <c r="K24" i="3" a="1"/>
  <c r="K24" i="3" s="1"/>
  <c r="G24" i="3" a="1"/>
  <c r="G24" i="3" s="1"/>
  <c r="M24" i="3" a="1"/>
  <c r="M24" i="3" s="1"/>
  <c r="H24" i="3" a="1"/>
  <c r="H24" i="3" s="1"/>
  <c r="L24" i="3" a="1"/>
  <c r="L24" i="3" s="1"/>
  <c r="I24" i="3" a="1"/>
  <c r="I24" i="3" s="1"/>
  <c r="G28" i="3" a="1"/>
  <c r="G28" i="3" s="1"/>
  <c r="L28" i="3" a="1"/>
  <c r="L28" i="3" s="1"/>
  <c r="K28" i="3" a="1"/>
  <c r="K28" i="3" s="1"/>
  <c r="H28" i="3" a="1"/>
  <c r="H28" i="3" s="1"/>
  <c r="I28" i="3" a="1"/>
  <c r="I28" i="3" s="1"/>
  <c r="M28" i="3" a="1"/>
  <c r="M28" i="3" s="1"/>
  <c r="L18" i="3" a="1"/>
  <c r="L18" i="3" s="1"/>
  <c r="H18" i="3" a="1"/>
  <c r="H18" i="3" s="1"/>
  <c r="M18" i="3"/>
  <c r="M18" i="3" a="1"/>
  <c r="I18" i="3" a="1"/>
  <c r="I18" i="3" s="1"/>
  <c r="K18" i="3"/>
  <c r="K18" i="3" a="1"/>
  <c r="G18" i="3" a="1"/>
  <c r="G18" i="3" s="1"/>
  <c r="K19" i="3" a="1"/>
  <c r="K19" i="3" s="1"/>
  <c r="M19" i="3" a="1"/>
  <c r="M19" i="3" s="1"/>
  <c r="L19" i="3" a="1"/>
  <c r="L19" i="3" s="1"/>
  <c r="H19" i="3" a="1"/>
  <c r="H19" i="3" s="1"/>
  <c r="G19" i="3"/>
  <c r="G19" i="3" a="1"/>
  <c r="I19" i="3" a="1"/>
  <c r="I19" i="3" s="1"/>
  <c r="L27" i="3"/>
  <c r="L27" i="3" a="1"/>
  <c r="M27" i="3" a="1"/>
  <c r="M27" i="3" s="1"/>
  <c r="H27" i="3" a="1"/>
  <c r="H27" i="3" s="1"/>
  <c r="I27" i="3" a="1"/>
  <c r="I27" i="3" s="1"/>
  <c r="G27" i="3" a="1"/>
  <c r="G27" i="3" s="1"/>
  <c r="K27" i="3" a="1"/>
  <c r="K27" i="3" s="1"/>
  <c r="L23" i="3"/>
  <c r="L23" i="3" a="1"/>
  <c r="M23" i="3" a="1"/>
  <c r="M23" i="3" s="1"/>
  <c r="K23" i="3"/>
  <c r="K23" i="3" a="1"/>
  <c r="G23" i="3" a="1"/>
  <c r="G23" i="3" s="1"/>
  <c r="H23" i="3" a="1"/>
  <c r="H23" i="3" s="1"/>
  <c r="I23" i="3" a="1"/>
  <c r="I23" i="3" s="1"/>
  <c r="J31" i="3" a="1"/>
  <c r="J31" i="3" s="1"/>
  <c r="J18" i="3" a="1"/>
  <c r="J18" i="3" s="1"/>
  <c r="F18" i="3"/>
  <c r="F18" i="3" a="1"/>
  <c r="H22" i="3" a="1"/>
  <c r="H22" i="3" s="1"/>
  <c r="K22" i="3"/>
  <c r="K22" i="3" a="1"/>
  <c r="I22" i="3" a="1"/>
  <c r="I22" i="3" s="1"/>
  <c r="M22" i="3" a="1"/>
  <c r="M22" i="3" s="1"/>
  <c r="G22" i="3" a="1"/>
  <c r="G22" i="3" s="1"/>
  <c r="L22" i="3" a="1"/>
  <c r="L22" i="3" s="1"/>
  <c r="F24" i="3" a="1"/>
  <c r="F24" i="3" s="1"/>
  <c r="J24" i="3"/>
  <c r="J24" i="3" a="1"/>
  <c r="J20" i="3" a="1"/>
  <c r="J20" i="3" s="1"/>
  <c r="F20" i="3"/>
  <c r="F20" i="3" a="1"/>
  <c r="F28" i="3" a="1"/>
  <c r="F28" i="3" s="1"/>
  <c r="J28" i="3" a="1"/>
  <c r="J28" i="3" s="1"/>
  <c r="F32" i="3" a="1"/>
  <c r="F32" i="3" s="1"/>
  <c r="J32" i="3" a="1"/>
  <c r="J32" i="3" s="1"/>
  <c r="K30" i="3" a="1"/>
  <c r="K30" i="3" s="1"/>
  <c r="H30" i="3"/>
  <c r="H30" i="3" a="1"/>
  <c r="M30" i="3" a="1"/>
  <c r="M30" i="3" s="1"/>
  <c r="G30" i="3" a="1"/>
  <c r="G30" i="3" s="1"/>
  <c r="L30" i="3" a="1"/>
  <c r="L30" i="3" s="1"/>
  <c r="I30" i="3" a="1"/>
  <c r="I30" i="3" s="1"/>
  <c r="F31" i="3" a="1"/>
  <c r="F31" i="3" s="1"/>
  <c r="O18" i="3" a="1"/>
  <c r="O18" i="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<sst xmlns="http://schemas.openxmlformats.org/spreadsheetml/2006/main" count="283" uniqueCount="118">
  <si>
    <t>Nom du compétiteur</t>
  </si>
  <si>
    <t>Club</t>
  </si>
  <si>
    <t>Score qualification</t>
  </si>
  <si>
    <t>Poule</t>
  </si>
  <si>
    <t>État poule</t>
  </si>
  <si>
    <t>LANDEDA</t>
  </si>
  <si>
    <t>L R</t>
  </si>
  <si>
    <t>GUILERS</t>
  </si>
  <si>
    <t>B A</t>
  </si>
  <si>
    <t>G M</t>
  </si>
  <si>
    <t>A G</t>
  </si>
  <si>
    <t>LANDIVISIAU</t>
  </si>
  <si>
    <t>L V</t>
  </si>
  <si>
    <t>L M</t>
  </si>
  <si>
    <t>PLOGASTEL ST GERMAIN</t>
  </si>
  <si>
    <t>L L</t>
  </si>
  <si>
    <t>ST POL DE LEON</t>
  </si>
  <si>
    <t>L S</t>
  </si>
  <si>
    <t>CROZON</t>
  </si>
  <si>
    <t>A W</t>
  </si>
  <si>
    <t>ST RENAN</t>
  </si>
  <si>
    <t>M R</t>
  </si>
  <si>
    <t>L E</t>
  </si>
  <si>
    <t>G E</t>
  </si>
  <si>
    <t>D S</t>
  </si>
  <si>
    <t>B K</t>
  </si>
  <si>
    <t>P S</t>
  </si>
  <si>
    <t>L J</t>
  </si>
  <si>
    <t>J F</t>
  </si>
  <si>
    <t>T C</t>
  </si>
  <si>
    <t>B M</t>
  </si>
  <si>
    <t>A T</t>
  </si>
  <si>
    <t>D M</t>
  </si>
  <si>
    <t>H M</t>
  </si>
  <si>
    <t>R L</t>
  </si>
  <si>
    <t>H E</t>
  </si>
  <si>
    <t>P L</t>
  </si>
  <si>
    <t>M D</t>
  </si>
  <si>
    <t>LOGONNA-DAOULAS</t>
  </si>
  <si>
    <t>V P</t>
  </si>
  <si>
    <t>B V</t>
  </si>
  <si>
    <t>PLOUGASNOU</t>
  </si>
  <si>
    <t>L G</t>
  </si>
  <si>
    <t>A L</t>
  </si>
  <si>
    <t>P K</t>
  </si>
  <si>
    <t>A E</t>
  </si>
  <si>
    <t>B D</t>
  </si>
  <si>
    <t>P G</t>
  </si>
  <si>
    <t>TINTENIAC</t>
  </si>
  <si>
    <t>G N</t>
  </si>
  <si>
    <t>G A</t>
  </si>
  <si>
    <t>L K</t>
  </si>
  <si>
    <t>B L</t>
  </si>
  <si>
    <t>C M</t>
  </si>
  <si>
    <t>G T</t>
  </si>
  <si>
    <t>O P</t>
  </si>
  <si>
    <t>L W</t>
  </si>
  <si>
    <t>M N</t>
  </si>
  <si>
    <t>rang</t>
  </si>
  <si>
    <t>D L</t>
  </si>
  <si>
    <t>h2so4</t>
  </si>
  <si>
    <t>BSALV</t>
  </si>
  <si>
    <t>Alex020181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</si>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</sst>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FF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3" fontId="0" fillId="2" borderId="0" xfId="0" applyNumberFormat="1" applyFill="1"/>
    <xf numFmtId="0" fontId="0" fillId="3" borderId="0" xfId="0" applyFill="1"/>
    <xf numFmtId="0" fontId="0" fillId="4" borderId="1" xfId="0" quotePrefix="1" applyFill="1" applyBorder="1"/>
    <xf numFmtId="0" fontId="0" fillId="4" borderId="0" xfId="0" quotePrefix="1" applyFill="1"/>
    <xf numFmtId="0" fontId="0" fillId="4" borderId="2" xfId="0" quotePrefix="1" applyFill="1" applyBorder="1"/>
    <xf numFmtId="0" fontId="0" fillId="5" borderId="0" xfId="0" quotePrefix="1" applyFill="1"/>
    <xf numFmtId="0" fontId="3" fillId="0" borderId="0" xfId="0" applyFont="1"/>
    <xf numFmtId="0" fontId="0" fillId="0" borderId="0" xfId="0" applyFill="1"/>
    <xf numFmtId="0" fontId="0" fillId="0" borderId="0" xfId="0" quotePrefix="1" applyFill="1" applyBorder="1"/>
    <xf numFmtId="0" fontId="0" fillId="0" borderId="0" xfId="0" quotePrefix="1" applyFill="1"/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 vertical="center" readingOrder="1"/>
    </xf>
    <xf numFmtId="0" fontId="0" fillId="0" borderId="3" xfId="0" applyBorder="1" applyAlignment="1">
      <alignment horizontal="center" vertical="center" readingOrder="1"/>
    </xf>
    <xf numFmtId="0" fontId="0" fillId="0" borderId="3" xfId="0" applyBorder="1"/>
    <xf numFmtId="0" fontId="0" fillId="0" borderId="0" xfId="0" applyBorder="1"/>
    <xf numFmtId="0" fontId="1" fillId="0" borderId="4" xfId="0" applyFont="1" applyBorder="1" applyAlignment="1">
      <alignment horizontal="center" vertical="center" wrapText="1"/>
    </xf>
  </cellXfs>
  <cellStyles count="1">
    <cellStyle name="Standaard" xfId="0" builtinId="0"/>
  </cellStyles>
  <dxfs count="9">
    <dxf>
      <border diagonalUp="0" diagonalDown="0" outline="0">
        <left/>
        <right style="thin">
          <color indexed="64"/>
        </right>
        <top/>
        <bottom/>
      </border>
    </dxf>
    <dxf>
      <numFmt numFmtId="0" formatCode="General"/>
      <border outline="0">
        <left style="thin">
          <color indexed="64"/>
        </left>
      </border>
    </dxf>
    <dxf>
      <alignment horizontal="center" vertical="center" textRotation="0" wrapText="0" indent="0" justifyLastLine="0" shrinkToFit="0" readingOrder="1"/>
    </dxf>
    <dxf>
      <alignment horizontal="left" vertical="center" textRotation="0" wrapText="0" indent="0" justifyLastLine="0" shrinkToFit="0" readingOrder="1"/>
    </dxf>
    <dxf>
      <alignment horizontal="left" vertical="center" textRotation="0" wrapText="0" indent="0" justifyLastLine="0" shrinkToFit="0" readingOrder="1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ill>
        <patternFill>
          <bgColor rgb="FFFF66FF"/>
        </patternFill>
      </fill>
    </dxf>
    <dxf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219075</xdr:colOff>
          <xdr:row>0</xdr:row>
          <xdr:rowOff>95250</xdr:rowOff>
        </xdr:from>
        <xdr:to>
          <xdr:col>9</xdr:col>
          <xdr:colOff>504825</xdr:colOff>
          <xdr:row>0</xdr:row>
          <xdr:rowOff>590550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Pouler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0</xdr:row>
      <xdr:rowOff>0</xdr:rowOff>
    </xdr:from>
    <xdr:to>
      <xdr:col>10</xdr:col>
      <xdr:colOff>485775</xdr:colOff>
      <xdr:row>0</xdr:row>
      <xdr:rowOff>419100</xdr:rowOff>
    </xdr:to>
    <xdr:sp macro="[0]!tr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5ED54FC-B64D-032C-9BDA-FEDE6B3ADCD0}"/>
            </a:ext>
          </a:extLst>
        </xdr:cNvPr>
        <xdr:cNvSpPr/>
      </xdr:nvSpPr>
      <xdr:spPr>
        <a:xfrm>
          <a:off x="2800350" y="0"/>
          <a:ext cx="1219200" cy="4191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1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7C4178-83CA-4634-A9AA-F0A88F517AAE}" name="Tabel1" displayName="Tabel1" ref="A1:F56" totalsRowShown="0" headerRowDxfId="8" tableBorderDxfId="7">
  <autoFilter ref="A1:F56" xr:uid="{481E2FE2-5252-4F3D-BADB-AEE4A395B9AB}"/>
  <tableColumns count="6">
    <tableColumn id="1" xr3:uid="{2EE4FBE5-59A4-4288-81A5-E03F631EE654}" name="Poule" dataDxfId="5"/>
    <tableColumn id="2" xr3:uid="{C80588D2-2CDB-427E-8F14-3FC2E68C5229}" name="Nom du compétiteur" dataDxfId="4"/>
    <tableColumn id="3" xr3:uid="{F2CC7243-FC31-4E1A-AF88-9EB7D49BE02A}" name="Club" dataDxfId="3"/>
    <tableColumn id="4" xr3:uid="{1C14A835-79AF-4E7B-B95B-F64B45C574FE}" name="Score qualification" dataDxfId="2"/>
    <tableColumn id="5" xr3:uid="{C5DBAF58-1A26-4E2F-A7D4-A2E83F24CBD6}" name="État poule" dataDxfId="0">
      <calculatedColumnFormula>IF(COUNTIF(A:A,A2)=4,"Complète","Incomplète")</calculatedColumnFormula>
    </tableColumn>
    <tableColumn id="6" xr3:uid="{BF8C09F8-AE4B-49AD-9433-75B23A5A934C}" name="rang" dataDxfId="1">
      <calculatedColumnFormula>RANK(Tabel1[[#This Row],[Score qualification]],Tabel1[Score qualification])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2FE2-5252-4F3D-BADB-AEE4A395B9AB}">
  <sheetPr codeName="Feuil2"/>
  <dimension ref="A1:Z56"/>
  <sheetViews>
    <sheetView showGridLines="0" workbookViewId="0">
      <pane ySplit="1" topLeftCell="A2" activePane="bottomLeft" state="frozen"/>
      <selection pane="bottomLeft" activeCell="L3" sqref="L3:O17"/>
    </sheetView>
  </sheetViews>
  <sheetFormatPr defaultColWidth="11.42578125" defaultRowHeight="15" x14ac:dyDescent="0.25"/>
  <cols>
    <col min="1" max="1" width="12.7109375" customWidth="1"/>
    <col min="2" max="2" width="21.5703125" customWidth="1"/>
    <col min="3" max="3" width="22.42578125" bestFit="1" customWidth="1"/>
    <col min="4" max="4" width="19.5703125" customWidth="1"/>
    <col min="5" max="6" width="12.7109375" customWidth="1"/>
    <col min="8" max="8" width="13.28515625" customWidth="1"/>
    <col min="12" max="15" width="15" customWidth="1"/>
    <col min="16" max="16" width="14.85546875" bestFit="1" customWidth="1"/>
    <col min="17" max="18" width="22.5703125" bestFit="1" customWidth="1"/>
    <col min="19" max="19" width="19.5703125" bestFit="1" customWidth="1"/>
    <col min="20" max="20" width="13.5703125" bestFit="1" customWidth="1"/>
    <col min="21" max="21" width="19.5703125" bestFit="1" customWidth="1"/>
    <col min="22" max="22" width="14.85546875" bestFit="1" customWidth="1"/>
    <col min="23" max="23" width="19.5703125" bestFit="1" customWidth="1"/>
    <col min="24" max="26" width="22.5703125" bestFit="1" customWidth="1"/>
    <col min="27" max="27" width="13.140625" bestFit="1" customWidth="1"/>
  </cols>
  <sheetData>
    <row r="1" spans="1:26" ht="58.5" customHeight="1" x14ac:dyDescent="0.25">
      <c r="A1" s="13" t="s">
        <v>3</v>
      </c>
      <c r="B1" s="13" t="s">
        <v>0</v>
      </c>
      <c r="C1" s="13" t="s">
        <v>1</v>
      </c>
      <c r="D1" s="13" t="s">
        <v>2</v>
      </c>
      <c r="E1" s="13" t="s">
        <v>4</v>
      </c>
      <c r="F1" s="19" t="s">
        <v>58</v>
      </c>
      <c r="G1" s="1" t="str">
        <f>MAX(A:A)&amp;IF(MAX(A:A)&gt;1," poules"," poule")</f>
        <v>15 poules</v>
      </c>
      <c r="H1" s="2" t="str">
        <f>COUNTIF(E:E,"Incomplète")&amp;IF(COUNTIF(E:E,"Incomplète")&gt;1," archers "," archer ")&amp;"à repositionner"</f>
        <v>3 archers à repositionner</v>
      </c>
      <c r="M1">
        <f>COLUMN()-12</f>
        <v>1</v>
      </c>
      <c r="N1">
        <f t="shared" ref="N1:Z1" si="0">COLUMN()-12</f>
        <v>2</v>
      </c>
      <c r="O1">
        <f t="shared" si="0"/>
        <v>3</v>
      </c>
      <c r="P1">
        <f t="shared" si="0"/>
        <v>4</v>
      </c>
      <c r="Q1">
        <f t="shared" si="0"/>
        <v>5</v>
      </c>
      <c r="R1">
        <f t="shared" si="0"/>
        <v>6</v>
      </c>
      <c r="S1">
        <f t="shared" si="0"/>
        <v>7</v>
      </c>
      <c r="T1">
        <f t="shared" si="0"/>
        <v>8</v>
      </c>
      <c r="U1">
        <f t="shared" si="0"/>
        <v>9</v>
      </c>
      <c r="V1">
        <f t="shared" si="0"/>
        <v>10</v>
      </c>
      <c r="W1">
        <f t="shared" si="0"/>
        <v>11</v>
      </c>
      <c r="X1">
        <f t="shared" si="0"/>
        <v>12</v>
      </c>
      <c r="Y1">
        <f t="shared" si="0"/>
        <v>13</v>
      </c>
      <c r="Z1">
        <f t="shared" si="0"/>
        <v>14</v>
      </c>
    </row>
    <row r="2" spans="1:26" x14ac:dyDescent="0.25">
      <c r="A2" s="14">
        <v>1</v>
      </c>
      <c r="B2" s="15" t="s">
        <v>63</v>
      </c>
      <c r="C2" s="15" t="s">
        <v>5</v>
      </c>
      <c r="D2" s="16">
        <v>159</v>
      </c>
      <c r="E2" s="17" t="str">
        <f t="shared" ref="E2:E33" si="1">IF(COUNTIF(A:A,A2)=4,"Complète","Incomplète")</f>
        <v>Complète</v>
      </c>
      <c r="F2" s="18">
        <f>RANK(Tabel1[[#This Row],[Score qualification]],Tabel1[Score qualification])</f>
        <v>1</v>
      </c>
    </row>
    <row r="3" spans="1:26" x14ac:dyDescent="0.25">
      <c r="A3" s="14">
        <v>1</v>
      </c>
      <c r="B3" s="15" t="s">
        <v>64</v>
      </c>
      <c r="C3" s="15" t="s">
        <v>7</v>
      </c>
      <c r="D3" s="16">
        <v>158</v>
      </c>
      <c r="E3" s="17" t="str">
        <f t="shared" si="1"/>
        <v>Complète</v>
      </c>
      <c r="F3" s="18">
        <f>RANK(Tabel1[[#This Row],[Score qualification]],Tabel1[Score qualification])</f>
        <v>2</v>
      </c>
      <c r="K3" cm="1">
        <f t="array" ref="K3:K17">_xlfn.SEQUENCE(15)</f>
        <v>1</v>
      </c>
      <c r="L3" t="str" cm="1">
        <f t="array" ref="L3:O3">TRANSPOSE(_xlfn._xlws.FILTER($B$2:$B$56,$A$2:$A$56=K3))</f>
        <v>nom01</v>
      </c>
      <c r="M3" t="str">
        <v>nom02</v>
      </c>
      <c r="N3" t="str">
        <v>nom05</v>
      </c>
      <c r="O3" t="str">
        <v>nom07</v>
      </c>
    </row>
    <row r="4" spans="1:26" x14ac:dyDescent="0.25">
      <c r="A4" s="14">
        <v>2</v>
      </c>
      <c r="B4" s="15" t="s">
        <v>65</v>
      </c>
      <c r="C4" s="15" t="s">
        <v>7</v>
      </c>
      <c r="D4" s="16">
        <v>157</v>
      </c>
      <c r="E4" s="17" t="str">
        <f t="shared" si="1"/>
        <v>Complète</v>
      </c>
      <c r="F4" s="18">
        <f>RANK(Tabel1[[#This Row],[Score qualification]],Tabel1[Score qualification])</f>
        <v>3</v>
      </c>
      <c r="K4">
        <v>2</v>
      </c>
      <c r="L4" t="str" cm="1">
        <f t="array" ref="L4:O4">TRANSPOSE(_xlfn._xlws.FILTER($B$2:$B$56,$A$2:$A$56=K4))</f>
        <v>nom03</v>
      </c>
      <c r="M4" t="str">
        <v>nom06</v>
      </c>
      <c r="N4" t="str">
        <v>nom08</v>
      </c>
      <c r="O4" t="str">
        <v>nom09</v>
      </c>
    </row>
    <row r="5" spans="1:26" x14ac:dyDescent="0.25">
      <c r="A5" s="14">
        <v>3</v>
      </c>
      <c r="B5" s="15" t="s">
        <v>66</v>
      </c>
      <c r="C5" s="15" t="s">
        <v>7</v>
      </c>
      <c r="D5" s="16">
        <v>154</v>
      </c>
      <c r="E5" s="17" t="str">
        <f t="shared" si="1"/>
        <v>Complète</v>
      </c>
      <c r="F5" s="18">
        <f>RANK(Tabel1[[#This Row],[Score qualification]],Tabel1[Score qualification])</f>
        <v>4</v>
      </c>
      <c r="K5">
        <v>3</v>
      </c>
      <c r="L5" t="str" cm="1">
        <f t="array" ref="L5:O5">TRANSPOSE(_xlfn._xlws.FILTER($B$2:$B$56,$A$2:$A$56=K5))</f>
        <v>nom04</v>
      </c>
      <c r="M5" t="str">
        <v>nom10</v>
      </c>
      <c r="N5" t="str">
        <v>nom13</v>
      </c>
      <c r="O5" t="str">
        <v>nom15</v>
      </c>
    </row>
    <row r="6" spans="1:26" x14ac:dyDescent="0.25">
      <c r="A6" s="14">
        <v>1</v>
      </c>
      <c r="B6" s="15" t="s">
        <v>67</v>
      </c>
      <c r="C6" s="15" t="s">
        <v>11</v>
      </c>
      <c r="D6" s="16">
        <v>151</v>
      </c>
      <c r="E6" s="17" t="str">
        <f t="shared" si="1"/>
        <v>Complète</v>
      </c>
      <c r="F6" s="18">
        <f>RANK(Tabel1[[#This Row],[Score qualification]],Tabel1[Score qualification])</f>
        <v>5</v>
      </c>
      <c r="K6">
        <v>4</v>
      </c>
      <c r="L6" t="str" cm="1">
        <f t="array" ref="L6:O6">TRANSPOSE(_xlfn._xlws.FILTER($B$2:$B$56,$A$2:$A$56=K6))</f>
        <v>nom11</v>
      </c>
      <c r="M6" t="str">
        <v>nom12</v>
      </c>
      <c r="N6" t="str">
        <v>nom16</v>
      </c>
      <c r="O6" t="str">
        <v>nom17</v>
      </c>
    </row>
    <row r="7" spans="1:26" x14ac:dyDescent="0.25">
      <c r="A7" s="14">
        <v>2</v>
      </c>
      <c r="B7" s="15" t="s">
        <v>68</v>
      </c>
      <c r="C7" s="15" t="s">
        <v>5</v>
      </c>
      <c r="D7" s="16">
        <v>149</v>
      </c>
      <c r="E7" s="17" t="str">
        <f t="shared" si="1"/>
        <v>Complète</v>
      </c>
      <c r="F7" s="18">
        <f>RANK(Tabel1[[#This Row],[Score qualification]],Tabel1[Score qualification])</f>
        <v>6</v>
      </c>
      <c r="K7">
        <v>5</v>
      </c>
      <c r="L7" t="str" cm="1">
        <f t="array" ref="L7:O7">TRANSPOSE(_xlfn._xlws.FILTER($B$2:$B$56,$A$2:$A$56=K7))</f>
        <v>nom14</v>
      </c>
      <c r="M7" t="str">
        <v>nom18</v>
      </c>
      <c r="N7" t="str">
        <v>nom21</v>
      </c>
      <c r="O7" t="str">
        <v>nom24</v>
      </c>
    </row>
    <row r="8" spans="1:26" x14ac:dyDescent="0.25">
      <c r="A8" s="14">
        <v>1</v>
      </c>
      <c r="B8" s="15" t="s">
        <v>69</v>
      </c>
      <c r="C8" s="15" t="s">
        <v>14</v>
      </c>
      <c r="D8" s="16">
        <v>148</v>
      </c>
      <c r="E8" s="17" t="str">
        <f t="shared" si="1"/>
        <v>Complète</v>
      </c>
      <c r="F8" s="18">
        <f>RANK(Tabel1[[#This Row],[Score qualification]],Tabel1[Score qualification])</f>
        <v>7</v>
      </c>
      <c r="K8">
        <v>6</v>
      </c>
      <c r="L8" t="str" cm="1">
        <f t="array" ref="L8:O8">TRANSPOSE(_xlfn._xlws.FILTER($B$2:$B$56,$A$2:$A$56=K8))</f>
        <v>nom19</v>
      </c>
      <c r="M8" t="str">
        <v>nom23</v>
      </c>
      <c r="N8" t="str">
        <v>nom25</v>
      </c>
      <c r="O8" t="str">
        <v>nom26</v>
      </c>
    </row>
    <row r="9" spans="1:26" x14ac:dyDescent="0.25">
      <c r="A9" s="14">
        <v>2</v>
      </c>
      <c r="B9" s="15" t="s">
        <v>70</v>
      </c>
      <c r="C9" s="15" t="s">
        <v>16</v>
      </c>
      <c r="D9" s="16">
        <v>146</v>
      </c>
      <c r="E9" s="17" t="str">
        <f t="shared" si="1"/>
        <v>Complète</v>
      </c>
      <c r="F9" s="18">
        <f>RANK(Tabel1[[#This Row],[Score qualification]],Tabel1[Score qualification])</f>
        <v>8</v>
      </c>
      <c r="K9">
        <v>7</v>
      </c>
      <c r="L9" t="str" cm="1">
        <f t="array" ref="L9:O9">TRANSPOSE(_xlfn._xlws.FILTER($B$2:$B$56,$A$2:$A$56=K9))</f>
        <v>nom20</v>
      </c>
      <c r="M9" t="str">
        <v>nom27</v>
      </c>
      <c r="N9" t="str">
        <v>nom28</v>
      </c>
      <c r="O9" t="str">
        <v>nom30</v>
      </c>
    </row>
    <row r="10" spans="1:26" x14ac:dyDescent="0.25">
      <c r="A10" s="14">
        <v>2</v>
      </c>
      <c r="B10" s="15" t="s">
        <v>71</v>
      </c>
      <c r="C10" s="15" t="s">
        <v>18</v>
      </c>
      <c r="D10" s="16">
        <v>143</v>
      </c>
      <c r="E10" s="17" t="str">
        <f t="shared" si="1"/>
        <v>Complète</v>
      </c>
      <c r="F10" s="18">
        <f>RANK(Tabel1[[#This Row],[Score qualification]],Tabel1[Score qualification])</f>
        <v>9</v>
      </c>
      <c r="K10">
        <v>8</v>
      </c>
      <c r="L10" t="str" cm="1">
        <f t="array" ref="L10:O10">TRANSPOSE(_xlfn._xlws.FILTER($B$2:$B$56,$A$2:$A$56=K10))</f>
        <v>nom22</v>
      </c>
      <c r="M10" t="str">
        <v>nom29</v>
      </c>
      <c r="N10" t="str">
        <v>nom31</v>
      </c>
      <c r="O10" t="str">
        <v>nom32</v>
      </c>
    </row>
    <row r="11" spans="1:26" x14ac:dyDescent="0.25">
      <c r="A11" s="14">
        <v>4</v>
      </c>
      <c r="B11" s="15" t="s">
        <v>73</v>
      </c>
      <c r="C11" s="15" t="s">
        <v>7</v>
      </c>
      <c r="D11" s="16">
        <v>139</v>
      </c>
      <c r="E11" s="17" t="str">
        <f t="shared" si="1"/>
        <v>Complète</v>
      </c>
      <c r="F11" s="18">
        <f>RANK(Tabel1[[#This Row],[Score qualification]],Tabel1[Score qualification])</f>
        <v>10</v>
      </c>
      <c r="K11">
        <v>9</v>
      </c>
      <c r="L11" t="str" cm="1">
        <f t="array" ref="L11:O11">TRANSPOSE(_xlfn._xlws.FILTER($B$2:$B$56,$A$2:$A$56=K11))</f>
        <v>nom33</v>
      </c>
      <c r="M11" t="str">
        <v>nom34</v>
      </c>
      <c r="N11" t="str">
        <v>nom36</v>
      </c>
      <c r="O11" t="str">
        <v>nom39</v>
      </c>
    </row>
    <row r="12" spans="1:26" x14ac:dyDescent="0.25">
      <c r="A12" s="14">
        <v>3</v>
      </c>
      <c r="B12" s="15" t="s">
        <v>72</v>
      </c>
      <c r="C12" s="15" t="s">
        <v>20</v>
      </c>
      <c r="D12" s="16">
        <v>139</v>
      </c>
      <c r="E12" s="17" t="str">
        <f t="shared" si="1"/>
        <v>Complète</v>
      </c>
      <c r="F12" s="18">
        <f>RANK(Tabel1[[#This Row],[Score qualification]],Tabel1[Score qualification])</f>
        <v>10</v>
      </c>
      <c r="K12">
        <v>10</v>
      </c>
      <c r="L12" t="str" cm="1">
        <f t="array" ref="L12:O12">TRANSPOSE(_xlfn._xlws.FILTER($B$2:$B$56,$A$2:$A$56=K12))</f>
        <v>nom35</v>
      </c>
      <c r="M12" t="str">
        <v>nom40</v>
      </c>
      <c r="N12" t="str">
        <v>nom41</v>
      </c>
      <c r="O12" t="str">
        <v>nom42</v>
      </c>
    </row>
    <row r="13" spans="1:26" x14ac:dyDescent="0.25">
      <c r="A13" s="14">
        <v>3</v>
      </c>
      <c r="B13" s="15" t="s">
        <v>75</v>
      </c>
      <c r="C13" s="15" t="s">
        <v>11</v>
      </c>
      <c r="D13" s="16">
        <v>138</v>
      </c>
      <c r="E13" s="17" t="str">
        <f t="shared" si="1"/>
        <v>Complète</v>
      </c>
      <c r="F13" s="18">
        <f>RANK(Tabel1[[#This Row],[Score qualification]],Tabel1[Score qualification])</f>
        <v>12</v>
      </c>
      <c r="K13">
        <v>11</v>
      </c>
      <c r="L13" t="str" cm="1">
        <f t="array" ref="L13:O13">TRANSPOSE(_xlfn._xlws.FILTER($B$2:$B$56,$A$2:$A$56=K13))</f>
        <v>nom37</v>
      </c>
      <c r="M13" t="str">
        <v>nom43</v>
      </c>
      <c r="N13" t="str">
        <v>nom45</v>
      </c>
      <c r="O13" t="str">
        <v>nom46</v>
      </c>
    </row>
    <row r="14" spans="1:26" x14ac:dyDescent="0.25">
      <c r="A14" s="14">
        <v>4</v>
      </c>
      <c r="B14" s="15" t="s">
        <v>74</v>
      </c>
      <c r="C14" s="15" t="s">
        <v>20</v>
      </c>
      <c r="D14" s="16">
        <v>138</v>
      </c>
      <c r="E14" s="17" t="str">
        <f t="shared" si="1"/>
        <v>Complète</v>
      </c>
      <c r="F14" s="18">
        <f>RANK(Tabel1[[#This Row],[Score qualification]],Tabel1[Score qualification])</f>
        <v>12</v>
      </c>
      <c r="K14">
        <v>12</v>
      </c>
      <c r="L14" t="str" cm="1">
        <f t="array" ref="L14:O14">TRANSPOSE(_xlfn._xlws.FILTER($B$2:$B$56,$A$2:$A$56=K14))</f>
        <v>nom38</v>
      </c>
      <c r="M14" t="str">
        <v>nom47</v>
      </c>
      <c r="N14" t="str">
        <v>nom48</v>
      </c>
      <c r="O14" t="str">
        <v>nom49</v>
      </c>
    </row>
    <row r="15" spans="1:26" x14ac:dyDescent="0.25">
      <c r="A15" s="14">
        <v>5</v>
      </c>
      <c r="B15" s="15" t="s">
        <v>76</v>
      </c>
      <c r="C15" s="15" t="s">
        <v>7</v>
      </c>
      <c r="D15" s="16">
        <v>137</v>
      </c>
      <c r="E15" s="17" t="str">
        <f t="shared" si="1"/>
        <v>Complète</v>
      </c>
      <c r="F15" s="18">
        <f>RANK(Tabel1[[#This Row],[Score qualification]],Tabel1[Score qualification])</f>
        <v>14</v>
      </c>
      <c r="K15">
        <v>13</v>
      </c>
      <c r="L15" t="str" cm="1">
        <f t="array" ref="L15:O15">TRANSPOSE(_xlfn._xlws.FILTER($B$2:$B$56,$A$2:$A$56=K15))</f>
        <v>nom44</v>
      </c>
      <c r="M15" t="str">
        <v>nom52</v>
      </c>
      <c r="N15" t="str">
        <v>nom53</v>
      </c>
      <c r="O15" t="str">
        <v>nom54</v>
      </c>
    </row>
    <row r="16" spans="1:26" x14ac:dyDescent="0.25">
      <c r="A16" s="14">
        <v>3</v>
      </c>
      <c r="B16" s="15" t="s">
        <v>77</v>
      </c>
      <c r="C16" s="15" t="s">
        <v>16</v>
      </c>
      <c r="D16" s="16">
        <v>136</v>
      </c>
      <c r="E16" s="17" t="str">
        <f t="shared" si="1"/>
        <v>Complète</v>
      </c>
      <c r="F16" s="18">
        <f>RANK(Tabel1[[#This Row],[Score qualification]],Tabel1[Score qualification])</f>
        <v>15</v>
      </c>
      <c r="K16">
        <v>14</v>
      </c>
      <c r="L16" t="str" cm="1">
        <f t="array" ref="L16:M16">TRANSPOSE(_xlfn._xlws.FILTER($B$2:$B$56,$A$2:$A$56=K16))</f>
        <v>nom50</v>
      </c>
      <c r="M16" t="str">
        <v>nom55</v>
      </c>
    </row>
    <row r="17" spans="1:12" x14ac:dyDescent="0.25">
      <c r="A17" s="14">
        <v>4</v>
      </c>
      <c r="B17" s="15" t="s">
        <v>78</v>
      </c>
      <c r="C17" s="15" t="s">
        <v>11</v>
      </c>
      <c r="D17" s="16">
        <v>135</v>
      </c>
      <c r="E17" s="17" t="str">
        <f t="shared" si="1"/>
        <v>Complète</v>
      </c>
      <c r="F17" s="18">
        <f>RANK(Tabel1[[#This Row],[Score qualification]],Tabel1[Score qualification])</f>
        <v>16</v>
      </c>
      <c r="K17">
        <v>15</v>
      </c>
      <c r="L17" t="str" cm="1">
        <f t="array" ref="L17">TRANSPOSE(_xlfn._xlws.FILTER($B$2:$B$56,$A$2:$A$56=K17))</f>
        <v>nom51</v>
      </c>
    </row>
    <row r="18" spans="1:12" x14ac:dyDescent="0.25">
      <c r="A18" s="14">
        <v>4</v>
      </c>
      <c r="B18" s="15" t="s">
        <v>79</v>
      </c>
      <c r="C18" s="15" t="s">
        <v>16</v>
      </c>
      <c r="D18" s="16">
        <v>134</v>
      </c>
      <c r="E18" s="17" t="str">
        <f t="shared" si="1"/>
        <v>Complète</v>
      </c>
      <c r="F18" s="18">
        <f>RANK(Tabel1[[#This Row],[Score qualification]],Tabel1[Score qualification])</f>
        <v>17</v>
      </c>
    </row>
    <row r="19" spans="1:12" x14ac:dyDescent="0.25">
      <c r="A19" s="14">
        <v>5</v>
      </c>
      <c r="B19" s="15" t="s">
        <v>80</v>
      </c>
      <c r="C19" s="15" t="s">
        <v>18</v>
      </c>
      <c r="D19" s="16">
        <v>132</v>
      </c>
      <c r="E19" s="17" t="str">
        <f t="shared" si="1"/>
        <v>Complète</v>
      </c>
      <c r="F19" s="18">
        <f>RANK(Tabel1[[#This Row],[Score qualification]],Tabel1[Score qualification])</f>
        <v>18</v>
      </c>
    </row>
    <row r="20" spans="1:12" x14ac:dyDescent="0.25">
      <c r="A20" s="14">
        <v>6</v>
      </c>
      <c r="B20" s="15" t="s">
        <v>81</v>
      </c>
      <c r="C20" s="15" t="s">
        <v>7</v>
      </c>
      <c r="D20" s="16">
        <v>132</v>
      </c>
      <c r="E20" s="17" t="str">
        <f t="shared" si="1"/>
        <v>Complète</v>
      </c>
      <c r="F20" s="18">
        <f>RANK(Tabel1[[#This Row],[Score qualification]],Tabel1[Score qualification])</f>
        <v>18</v>
      </c>
    </row>
    <row r="21" spans="1:12" x14ac:dyDescent="0.25">
      <c r="A21" s="14">
        <v>7</v>
      </c>
      <c r="B21" s="15" t="s">
        <v>82</v>
      </c>
      <c r="C21" s="15" t="s">
        <v>7</v>
      </c>
      <c r="D21" s="16">
        <v>131</v>
      </c>
      <c r="E21" s="17" t="str">
        <f t="shared" si="1"/>
        <v>Complète</v>
      </c>
      <c r="F21" s="18">
        <f>RANK(Tabel1[[#This Row],[Score qualification]],Tabel1[Score qualification])</f>
        <v>20</v>
      </c>
    </row>
    <row r="22" spans="1:12" x14ac:dyDescent="0.25">
      <c r="A22" s="14">
        <v>5</v>
      </c>
      <c r="B22" s="15" t="s">
        <v>83</v>
      </c>
      <c r="C22" s="15" t="s">
        <v>14</v>
      </c>
      <c r="D22" s="16">
        <v>125</v>
      </c>
      <c r="E22" s="17" t="str">
        <f t="shared" si="1"/>
        <v>Complète</v>
      </c>
      <c r="F22" s="18">
        <f>RANK(Tabel1[[#This Row],[Score qualification]],Tabel1[Score qualification])</f>
        <v>21</v>
      </c>
    </row>
    <row r="23" spans="1:12" x14ac:dyDescent="0.25">
      <c r="A23" s="14">
        <v>8</v>
      </c>
      <c r="B23" s="15" t="s">
        <v>84</v>
      </c>
      <c r="C23" s="15" t="s">
        <v>7</v>
      </c>
      <c r="D23" s="16">
        <v>124</v>
      </c>
      <c r="E23" s="17" t="str">
        <f t="shared" si="1"/>
        <v>Complète</v>
      </c>
      <c r="F23" s="18">
        <f>RANK(Tabel1[[#This Row],[Score qualification]],Tabel1[Score qualification])</f>
        <v>22</v>
      </c>
    </row>
    <row r="24" spans="1:12" x14ac:dyDescent="0.25">
      <c r="A24" s="14">
        <v>6</v>
      </c>
      <c r="B24" s="15" t="s">
        <v>85</v>
      </c>
      <c r="C24" s="15" t="s">
        <v>14</v>
      </c>
      <c r="D24" s="16">
        <v>121</v>
      </c>
      <c r="E24" s="17" t="str">
        <f t="shared" si="1"/>
        <v>Complète</v>
      </c>
      <c r="F24" s="18">
        <f>RANK(Tabel1[[#This Row],[Score qualification]],Tabel1[Score qualification])</f>
        <v>23</v>
      </c>
    </row>
    <row r="25" spans="1:12" x14ac:dyDescent="0.25">
      <c r="A25" s="14">
        <v>5</v>
      </c>
      <c r="B25" s="15" t="s">
        <v>86</v>
      </c>
      <c r="C25" s="15" t="s">
        <v>11</v>
      </c>
      <c r="D25" s="16">
        <v>120</v>
      </c>
      <c r="E25" s="17" t="str">
        <f t="shared" si="1"/>
        <v>Complète</v>
      </c>
      <c r="F25" s="18">
        <f>RANK(Tabel1[[#This Row],[Score qualification]],Tabel1[Score qualification])</f>
        <v>24</v>
      </c>
    </row>
    <row r="26" spans="1:12" x14ac:dyDescent="0.25">
      <c r="A26" s="14">
        <v>6</v>
      </c>
      <c r="B26" s="15" t="s">
        <v>87</v>
      </c>
      <c r="C26" s="15" t="s">
        <v>18</v>
      </c>
      <c r="D26" s="16">
        <v>120</v>
      </c>
      <c r="E26" s="17" t="str">
        <f t="shared" si="1"/>
        <v>Complète</v>
      </c>
      <c r="F26" s="18">
        <f>RANK(Tabel1[[#This Row],[Score qualification]],Tabel1[Score qualification])</f>
        <v>24</v>
      </c>
    </row>
    <row r="27" spans="1:12" x14ac:dyDescent="0.25">
      <c r="A27" s="14">
        <v>6</v>
      </c>
      <c r="B27" s="15" t="s">
        <v>88</v>
      </c>
      <c r="C27" s="15" t="s">
        <v>16</v>
      </c>
      <c r="D27" s="16">
        <v>118</v>
      </c>
      <c r="E27" s="17" t="str">
        <f t="shared" si="1"/>
        <v>Complète</v>
      </c>
      <c r="F27" s="18">
        <f>RANK(Tabel1[[#This Row],[Score qualification]],Tabel1[Score qualification])</f>
        <v>26</v>
      </c>
    </row>
    <row r="28" spans="1:12" x14ac:dyDescent="0.25">
      <c r="A28" s="14">
        <v>7</v>
      </c>
      <c r="B28" s="15" t="s">
        <v>89</v>
      </c>
      <c r="C28" s="15" t="s">
        <v>16</v>
      </c>
      <c r="D28" s="16">
        <v>115</v>
      </c>
      <c r="E28" s="17" t="str">
        <f t="shared" si="1"/>
        <v>Complète</v>
      </c>
      <c r="F28" s="18">
        <f>RANK(Tabel1[[#This Row],[Score qualification]],Tabel1[Score qualification])</f>
        <v>27</v>
      </c>
    </row>
    <row r="29" spans="1:12" x14ac:dyDescent="0.25">
      <c r="A29" s="14">
        <v>7</v>
      </c>
      <c r="B29" s="15" t="s">
        <v>90</v>
      </c>
      <c r="C29" s="15" t="s">
        <v>20</v>
      </c>
      <c r="D29" s="16">
        <v>111</v>
      </c>
      <c r="E29" s="17" t="str">
        <f t="shared" si="1"/>
        <v>Complète</v>
      </c>
      <c r="F29" s="18">
        <f>RANK(Tabel1[[#This Row],[Score qualification]],Tabel1[Score qualification])</f>
        <v>28</v>
      </c>
    </row>
    <row r="30" spans="1:12" x14ac:dyDescent="0.25">
      <c r="A30" s="14">
        <v>7</v>
      </c>
      <c r="B30" s="15" t="s">
        <v>92</v>
      </c>
      <c r="C30" s="15" t="s">
        <v>38</v>
      </c>
      <c r="D30" s="16">
        <v>110</v>
      </c>
      <c r="E30" s="17" t="str">
        <f t="shared" si="1"/>
        <v>Complète</v>
      </c>
      <c r="F30" s="18">
        <f>RANK(Tabel1[[#This Row],[Score qualification]],Tabel1[Score qualification])</f>
        <v>29</v>
      </c>
    </row>
    <row r="31" spans="1:12" x14ac:dyDescent="0.25">
      <c r="A31" s="14">
        <v>8</v>
      </c>
      <c r="B31" s="15" t="s">
        <v>91</v>
      </c>
      <c r="C31" s="15" t="s">
        <v>5</v>
      </c>
      <c r="D31" s="16">
        <v>110</v>
      </c>
      <c r="E31" s="17" t="str">
        <f t="shared" si="1"/>
        <v>Complète</v>
      </c>
      <c r="F31" s="18">
        <f>RANK(Tabel1[[#This Row],[Score qualification]],Tabel1[Score qualification])</f>
        <v>29</v>
      </c>
    </row>
    <row r="32" spans="1:12" x14ac:dyDescent="0.25">
      <c r="A32" s="14">
        <v>8</v>
      </c>
      <c r="B32" s="15" t="s">
        <v>93</v>
      </c>
      <c r="C32" s="15" t="s">
        <v>20</v>
      </c>
      <c r="D32" s="16">
        <v>109</v>
      </c>
      <c r="E32" s="17" t="str">
        <f t="shared" si="1"/>
        <v>Complète</v>
      </c>
      <c r="F32" s="18">
        <f>RANK(Tabel1[[#This Row],[Score qualification]],Tabel1[Score qualification])</f>
        <v>31</v>
      </c>
    </row>
    <row r="33" spans="1:6" x14ac:dyDescent="0.25">
      <c r="A33" s="14">
        <v>8</v>
      </c>
      <c r="B33" s="15" t="s">
        <v>94</v>
      </c>
      <c r="C33" s="15" t="s">
        <v>41</v>
      </c>
      <c r="D33" s="16">
        <v>108</v>
      </c>
      <c r="E33" s="17" t="str">
        <f t="shared" si="1"/>
        <v>Complète</v>
      </c>
      <c r="F33" s="18">
        <f>RANK(Tabel1[[#This Row],[Score qualification]],Tabel1[Score qualification])</f>
        <v>32</v>
      </c>
    </row>
    <row r="34" spans="1:6" x14ac:dyDescent="0.25">
      <c r="A34" s="14">
        <v>9</v>
      </c>
      <c r="B34" s="15" t="s">
        <v>95</v>
      </c>
      <c r="C34" s="15" t="s">
        <v>41</v>
      </c>
      <c r="D34" s="16">
        <v>105</v>
      </c>
      <c r="E34" s="17" t="str">
        <f t="shared" ref="E34:E56" si="2">IF(COUNTIF(A:A,A34)=4,"Complète","Incomplète")</f>
        <v>Complète</v>
      </c>
      <c r="F34" s="18">
        <f>RANK(Tabel1[[#This Row],[Score qualification]],Tabel1[Score qualification])</f>
        <v>33</v>
      </c>
    </row>
    <row r="35" spans="1:6" x14ac:dyDescent="0.25">
      <c r="A35" s="14">
        <v>10</v>
      </c>
      <c r="B35" s="15" t="s">
        <v>97</v>
      </c>
      <c r="C35" s="15" t="s">
        <v>41</v>
      </c>
      <c r="D35" s="16">
        <v>104</v>
      </c>
      <c r="E35" s="17" t="str">
        <f t="shared" si="2"/>
        <v>Complète</v>
      </c>
      <c r="F35" s="18">
        <f>RANK(Tabel1[[#This Row],[Score qualification]],Tabel1[Score qualification])</f>
        <v>34</v>
      </c>
    </row>
    <row r="36" spans="1:6" x14ac:dyDescent="0.25">
      <c r="A36" s="14">
        <v>9</v>
      </c>
      <c r="B36" s="15" t="s">
        <v>96</v>
      </c>
      <c r="C36" s="15" t="s">
        <v>38</v>
      </c>
      <c r="D36" s="16">
        <v>104</v>
      </c>
      <c r="E36" s="17" t="str">
        <f t="shared" si="2"/>
        <v>Complète</v>
      </c>
      <c r="F36" s="18">
        <f>RANK(Tabel1[[#This Row],[Score qualification]],Tabel1[Score qualification])</f>
        <v>34</v>
      </c>
    </row>
    <row r="37" spans="1:6" x14ac:dyDescent="0.25">
      <c r="A37" s="14">
        <v>9</v>
      </c>
      <c r="B37" s="15" t="s">
        <v>98</v>
      </c>
      <c r="C37" s="15" t="s">
        <v>5</v>
      </c>
      <c r="D37" s="16">
        <v>99</v>
      </c>
      <c r="E37" s="17" t="str">
        <f t="shared" si="2"/>
        <v>Complète</v>
      </c>
      <c r="F37" s="18">
        <f>RANK(Tabel1[[#This Row],[Score qualification]],Tabel1[Score qualification])</f>
        <v>36</v>
      </c>
    </row>
    <row r="38" spans="1:6" x14ac:dyDescent="0.25">
      <c r="A38" s="14">
        <v>11</v>
      </c>
      <c r="B38" s="15" t="s">
        <v>99</v>
      </c>
      <c r="C38" s="15" t="s">
        <v>41</v>
      </c>
      <c r="D38" s="16">
        <v>98</v>
      </c>
      <c r="E38" s="17" t="str">
        <f t="shared" si="2"/>
        <v>Complète</v>
      </c>
      <c r="F38" s="18">
        <f>RANK(Tabel1[[#This Row],[Score qualification]],Tabel1[Score qualification])</f>
        <v>37</v>
      </c>
    </row>
    <row r="39" spans="1:6" x14ac:dyDescent="0.25">
      <c r="A39" s="14">
        <v>12</v>
      </c>
      <c r="B39" s="15" t="s">
        <v>100</v>
      </c>
      <c r="C39" s="15" t="s">
        <v>41</v>
      </c>
      <c r="D39" s="16">
        <v>98</v>
      </c>
      <c r="E39" s="17" t="str">
        <f t="shared" si="2"/>
        <v>Complète</v>
      </c>
      <c r="F39" s="18">
        <f>RANK(Tabel1[[#This Row],[Score qualification]],Tabel1[Score qualification])</f>
        <v>37</v>
      </c>
    </row>
    <row r="40" spans="1:6" x14ac:dyDescent="0.25">
      <c r="A40" s="14">
        <v>9</v>
      </c>
      <c r="B40" s="15" t="s">
        <v>101</v>
      </c>
      <c r="C40" s="15" t="s">
        <v>20</v>
      </c>
      <c r="D40" s="16">
        <v>97</v>
      </c>
      <c r="E40" s="17" t="str">
        <f t="shared" si="2"/>
        <v>Complète</v>
      </c>
      <c r="F40" s="18">
        <f>RANK(Tabel1[[#This Row],[Score qualification]],Tabel1[Score qualification])</f>
        <v>39</v>
      </c>
    </row>
    <row r="41" spans="1:6" x14ac:dyDescent="0.25">
      <c r="A41" s="14">
        <v>10</v>
      </c>
      <c r="B41" s="15" t="s">
        <v>102</v>
      </c>
      <c r="C41" s="15" t="s">
        <v>7</v>
      </c>
      <c r="D41" s="16">
        <v>93</v>
      </c>
      <c r="E41" s="17" t="str">
        <f t="shared" si="2"/>
        <v>Complète</v>
      </c>
      <c r="F41" s="18">
        <f>RANK(Tabel1[[#This Row],[Score qualification]],Tabel1[Score qualification])</f>
        <v>40</v>
      </c>
    </row>
    <row r="42" spans="1:6" x14ac:dyDescent="0.25">
      <c r="A42" s="14">
        <v>10</v>
      </c>
      <c r="B42" s="15" t="s">
        <v>103</v>
      </c>
      <c r="C42" s="15" t="s">
        <v>16</v>
      </c>
      <c r="D42" s="16">
        <v>92</v>
      </c>
      <c r="E42" s="17" t="str">
        <f t="shared" si="2"/>
        <v>Complète</v>
      </c>
      <c r="F42" s="18">
        <f>RANK(Tabel1[[#This Row],[Score qualification]],Tabel1[Score qualification])</f>
        <v>41</v>
      </c>
    </row>
    <row r="43" spans="1:6" x14ac:dyDescent="0.25">
      <c r="A43" s="14">
        <v>10</v>
      </c>
      <c r="B43" s="15" t="s">
        <v>104</v>
      </c>
      <c r="C43" s="15" t="s">
        <v>48</v>
      </c>
      <c r="D43" s="16">
        <v>90</v>
      </c>
      <c r="E43" s="17" t="str">
        <f t="shared" si="2"/>
        <v>Complète</v>
      </c>
      <c r="F43" s="18">
        <f>RANK(Tabel1[[#This Row],[Score qualification]],Tabel1[Score qualification])</f>
        <v>42</v>
      </c>
    </row>
    <row r="44" spans="1:6" x14ac:dyDescent="0.25">
      <c r="A44" s="14">
        <v>11</v>
      </c>
      <c r="B44" s="15" t="s">
        <v>105</v>
      </c>
      <c r="C44" s="15" t="s">
        <v>38</v>
      </c>
      <c r="D44" s="16">
        <v>88</v>
      </c>
      <c r="E44" s="17" t="str">
        <f t="shared" si="2"/>
        <v>Complète</v>
      </c>
      <c r="F44" s="18">
        <f>RANK(Tabel1[[#This Row],[Score qualification]],Tabel1[Score qualification])</f>
        <v>43</v>
      </c>
    </row>
    <row r="45" spans="1:6" x14ac:dyDescent="0.25">
      <c r="A45" s="14">
        <v>13</v>
      </c>
      <c r="B45" s="15" t="s">
        <v>106</v>
      </c>
      <c r="C45" s="15" t="s">
        <v>41</v>
      </c>
      <c r="D45" s="16">
        <v>87</v>
      </c>
      <c r="E45" s="17" t="str">
        <f t="shared" si="2"/>
        <v>Complète</v>
      </c>
      <c r="F45" s="18">
        <f>RANK(Tabel1[[#This Row],[Score qualification]],Tabel1[Score qualification])</f>
        <v>44</v>
      </c>
    </row>
    <row r="46" spans="1:6" x14ac:dyDescent="0.25">
      <c r="A46" s="14">
        <v>11</v>
      </c>
      <c r="B46" s="15" t="s">
        <v>107</v>
      </c>
      <c r="C46" s="15" t="s">
        <v>16</v>
      </c>
      <c r="D46" s="16">
        <v>87</v>
      </c>
      <c r="E46" s="17" t="str">
        <f t="shared" si="2"/>
        <v>Complète</v>
      </c>
      <c r="F46" s="18">
        <f>RANK(Tabel1[[#This Row],[Score qualification]],Tabel1[Score qualification])</f>
        <v>44</v>
      </c>
    </row>
    <row r="47" spans="1:6" x14ac:dyDescent="0.25">
      <c r="A47" s="14">
        <v>11</v>
      </c>
      <c r="B47" s="15" t="s">
        <v>108</v>
      </c>
      <c r="C47" s="15" t="s">
        <v>18</v>
      </c>
      <c r="D47" s="16">
        <v>86</v>
      </c>
      <c r="E47" s="17" t="str">
        <f t="shared" si="2"/>
        <v>Complète</v>
      </c>
      <c r="F47" s="18">
        <f>RANK(Tabel1[[#This Row],[Score qualification]],Tabel1[Score qualification])</f>
        <v>46</v>
      </c>
    </row>
    <row r="48" spans="1:6" x14ac:dyDescent="0.25">
      <c r="A48" s="14">
        <v>12</v>
      </c>
      <c r="B48" s="15" t="s">
        <v>109</v>
      </c>
      <c r="C48" s="15" t="s">
        <v>7</v>
      </c>
      <c r="D48" s="16">
        <v>85</v>
      </c>
      <c r="E48" s="17" t="str">
        <f t="shared" si="2"/>
        <v>Complète</v>
      </c>
      <c r="F48" s="18">
        <f>RANK(Tabel1[[#This Row],[Score qualification]],Tabel1[Score qualification])</f>
        <v>47</v>
      </c>
    </row>
    <row r="49" spans="1:6" x14ac:dyDescent="0.25">
      <c r="A49" s="14">
        <v>12</v>
      </c>
      <c r="B49" s="15" t="s">
        <v>110</v>
      </c>
      <c r="C49" s="15" t="s">
        <v>5</v>
      </c>
      <c r="D49" s="16">
        <v>81</v>
      </c>
      <c r="E49" s="17" t="str">
        <f t="shared" si="2"/>
        <v>Complète</v>
      </c>
      <c r="F49" s="18">
        <f>RANK(Tabel1[[#This Row],[Score qualification]],Tabel1[Score qualification])</f>
        <v>48</v>
      </c>
    </row>
    <row r="50" spans="1:6" x14ac:dyDescent="0.25">
      <c r="A50" s="14">
        <v>12</v>
      </c>
      <c r="B50" s="15" t="s">
        <v>111</v>
      </c>
      <c r="C50" s="15" t="s">
        <v>14</v>
      </c>
      <c r="D50" s="16">
        <v>79</v>
      </c>
      <c r="E50" s="17" t="str">
        <f t="shared" si="2"/>
        <v>Complète</v>
      </c>
      <c r="F50" s="18">
        <f>RANK(Tabel1[[#This Row],[Score qualification]],Tabel1[Score qualification])</f>
        <v>49</v>
      </c>
    </row>
    <row r="51" spans="1:6" x14ac:dyDescent="0.25">
      <c r="A51" s="14">
        <v>14</v>
      </c>
      <c r="B51" s="15" t="s">
        <v>112</v>
      </c>
      <c r="C51" s="15" t="s">
        <v>41</v>
      </c>
      <c r="D51" s="16">
        <v>78</v>
      </c>
      <c r="E51" s="17" t="str">
        <f t="shared" si="2"/>
        <v>Incomplète</v>
      </c>
      <c r="F51" s="18">
        <f>RANK(Tabel1[[#This Row],[Score qualification]],Tabel1[Score qualification])</f>
        <v>50</v>
      </c>
    </row>
    <row r="52" spans="1:6" x14ac:dyDescent="0.25">
      <c r="A52" s="14">
        <v>15</v>
      </c>
      <c r="B52" s="15" t="s">
        <v>113</v>
      </c>
      <c r="C52" s="15" t="s">
        <v>41</v>
      </c>
      <c r="D52" s="16">
        <v>77</v>
      </c>
      <c r="E52" s="17" t="str">
        <f t="shared" si="2"/>
        <v>Incomplète</v>
      </c>
      <c r="F52" s="18">
        <f>RANK(Tabel1[[#This Row],[Score qualification]],Tabel1[Score qualification])</f>
        <v>51</v>
      </c>
    </row>
    <row r="53" spans="1:6" x14ac:dyDescent="0.25">
      <c r="A53" s="14">
        <v>13</v>
      </c>
      <c r="B53" s="15" t="s">
        <v>114</v>
      </c>
      <c r="C53" s="15" t="s">
        <v>14</v>
      </c>
      <c r="D53" s="16">
        <v>76</v>
      </c>
      <c r="E53" s="17" t="str">
        <f t="shared" si="2"/>
        <v>Complète</v>
      </c>
      <c r="F53" s="18">
        <f>RANK(Tabel1[[#This Row],[Score qualification]],Tabel1[Score qualification])</f>
        <v>52</v>
      </c>
    </row>
    <row r="54" spans="1:6" x14ac:dyDescent="0.25">
      <c r="A54" s="14">
        <v>13</v>
      </c>
      <c r="B54" s="15" t="s">
        <v>115</v>
      </c>
      <c r="C54" s="15" t="s">
        <v>38</v>
      </c>
      <c r="D54" s="16">
        <v>73</v>
      </c>
      <c r="E54" s="17" t="str">
        <f t="shared" si="2"/>
        <v>Complète</v>
      </c>
      <c r="F54" s="18">
        <f>RANK(Tabel1[[#This Row],[Score qualification]],Tabel1[Score qualification])</f>
        <v>53</v>
      </c>
    </row>
    <row r="55" spans="1:6" x14ac:dyDescent="0.25">
      <c r="A55" s="14">
        <v>13</v>
      </c>
      <c r="B55" s="15" t="s">
        <v>116</v>
      </c>
      <c r="C55" s="15" t="s">
        <v>20</v>
      </c>
      <c r="D55" s="16">
        <v>61</v>
      </c>
      <c r="E55" s="17" t="str">
        <f t="shared" si="2"/>
        <v>Complète</v>
      </c>
      <c r="F55" s="18">
        <f>RANK(Tabel1[[#This Row],[Score qualification]],Tabel1[Score qualification])</f>
        <v>54</v>
      </c>
    </row>
    <row r="56" spans="1:6" x14ac:dyDescent="0.25">
      <c r="A56" s="14">
        <v>14</v>
      </c>
      <c r="B56" s="15" t="s">
        <v>117</v>
      </c>
      <c r="C56" s="15" t="s">
        <v>14</v>
      </c>
      <c r="D56" s="16">
        <v>53</v>
      </c>
      <c r="E56" s="17" t="str">
        <f t="shared" si="2"/>
        <v>Incomplète</v>
      </c>
      <c r="F56" s="18">
        <f>RANK(Tabel1[[#This Row],[Score qualification]],Tabel1[Score qualification])</f>
        <v>55</v>
      </c>
    </row>
  </sheetData>
  <sortState xmlns:xlrd2="http://schemas.microsoft.com/office/spreadsheetml/2017/richdata2" ref="A2:E56">
    <sortCondition descending="1" ref="D2:D56"/>
    <sortCondition ref="A2:A56"/>
  </sortState>
  <phoneticPr fontId="4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ouler_lanceur">
                <anchor>
                  <from>
                    <xdr:col>8</xdr:col>
                    <xdr:colOff>219075</xdr:colOff>
                    <xdr:row>0</xdr:row>
                    <xdr:rowOff>95250</xdr:rowOff>
                  </from>
                  <to>
                    <xdr:col>9</xdr:col>
                    <xdr:colOff>504825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4B127-3EA6-4438-98A3-A1F4911D0FF3}">
  <sheetPr codeName="Blad1"/>
  <dimension ref="A1:O48"/>
  <sheetViews>
    <sheetView tabSelected="1" workbookViewId="0">
      <selection activeCell="B18" sqref="B18"/>
    </sheetView>
  </sheetViews>
  <sheetFormatPr defaultRowHeight="15" x14ac:dyDescent="0.25"/>
  <cols>
    <col min="1" max="1" width="2" bestFit="1" customWidth="1"/>
    <col min="2" max="5" width="7.5703125" customWidth="1"/>
    <col min="6" max="9" width="8" bestFit="1" customWidth="1"/>
    <col min="10" max="13" width="23.140625" customWidth="1"/>
    <col min="15" max="15" width="57.5703125" bestFit="1" customWidth="1"/>
    <col min="17" max="17" width="9.42578125" bestFit="1" customWidth="1"/>
  </cols>
  <sheetData>
    <row r="1" spans="1:15" ht="26.25" x14ac:dyDescent="0.4">
      <c r="B1" s="9" t="s">
        <v>61</v>
      </c>
    </row>
    <row r="2" spans="1:15" x14ac:dyDescent="0.25">
      <c r="A2">
        <v>4</v>
      </c>
      <c r="B2" s="4" t="s">
        <v>63</v>
      </c>
      <c r="C2" s="4" t="s">
        <v>64</v>
      </c>
      <c r="D2" s="4" t="s">
        <v>67</v>
      </c>
      <c r="E2" s="4" t="s">
        <v>69</v>
      </c>
      <c r="F2" s="5" cm="1">
        <f t="array" ref="F2">_xlfn.XLOOKUP(B2,Tabel1[[Nom du compétiteur]:[Nom du compétiteur]],Tabel1[[rang]:[rang]],"?",0)</f>
        <v>1</v>
      </c>
      <c r="G2" s="6" cm="1">
        <f t="array" ref="G2">_xlfn.XLOOKUP(C2,Tabel1[[Nom du compétiteur]:[Nom du compétiteur]],Tabel1[[rang]:[rang]],"?",0)</f>
        <v>2</v>
      </c>
      <c r="H2" s="6" cm="1">
        <f t="array" ref="H2">_xlfn.XLOOKUP(D2,Tabel1[[Nom du compétiteur]:[Nom du compétiteur]],Tabel1[[rang]:[rang]],"?",0)</f>
        <v>5</v>
      </c>
      <c r="I2" s="7" cm="1">
        <f t="array" ref="I2">_xlfn.XLOOKUP(E2,Tabel1[[Nom du compétiteur]:[Nom du compétiteur]],Tabel1[[rang]:[rang]],"?",0)</f>
        <v>7</v>
      </c>
      <c r="J2" s="8" t="str" cm="1">
        <f t="array" ref="J2">IF(B2="","",_xlfn.XLOOKUP(B2,Tabel1[[Nom du compétiteur]:[Nom du compétiteur]],Tabel1[[Club]:[Club]],"?",0))</f>
        <v>LANDEDA</v>
      </c>
      <c r="K2" s="8" t="str" cm="1">
        <f t="array" ref="K2">IF(C2="","",_xlfn.XLOOKUP(C2,Tabel1[[Nom du compétiteur]:[Nom du compétiteur]],Tabel1[[Club]:[Club]],"?",0))</f>
        <v>GUILERS</v>
      </c>
      <c r="L2" s="8" t="str" cm="1">
        <f t="array" ref="L2">IF(D2="","",_xlfn.XLOOKUP(D2,Tabel1[[Nom du compétiteur]:[Nom du compétiteur]],Tabel1[[Club]:[Club]],"?",0))</f>
        <v>LANDIVISIAU</v>
      </c>
      <c r="M2" s="8" t="str" cm="1">
        <f t="array" ref="M2">IF(E2="","",_xlfn.XLOOKUP(E2,Tabel1[[Nom du compétiteur]:[Nom du compétiteur]],Tabel1[[Club]:[Club]],"?",0))</f>
        <v>PLOGASTEL ST GERMAIN</v>
      </c>
      <c r="O2" s="3" t="str" cm="1">
        <f t="array" ref="O2:O3">doublons(J2:M15)</f>
        <v>000|000|000|000|000|000|000|000|000|000|000|000|001|000</v>
      </c>
    </row>
    <row r="3" spans="1:15" x14ac:dyDescent="0.25">
      <c r="A3">
        <v>4</v>
      </c>
      <c r="B3" s="4" t="s">
        <v>65</v>
      </c>
      <c r="C3" s="4" t="s">
        <v>68</v>
      </c>
      <c r="D3" s="4" t="s">
        <v>70</v>
      </c>
      <c r="E3" s="4" t="s">
        <v>71</v>
      </c>
      <c r="F3" s="5" cm="1">
        <f t="array" ref="F3">_xlfn.XLOOKUP(B3,Tabel1[[Nom du compétiteur]:[Nom du compétiteur]],Tabel1[[rang]:[rang]],"?",0)</f>
        <v>3</v>
      </c>
      <c r="G3" s="6" cm="1">
        <f t="array" ref="G3">_xlfn.XLOOKUP(C3,Tabel1[[Nom du compétiteur]:[Nom du compétiteur]],Tabel1[[rang]:[rang]],"?",0)</f>
        <v>6</v>
      </c>
      <c r="H3" s="6" cm="1">
        <f t="array" ref="H3">_xlfn.XLOOKUP(D3,Tabel1[[Nom du compétiteur]:[Nom du compétiteur]],Tabel1[[rang]:[rang]],"?",0)</f>
        <v>8</v>
      </c>
      <c r="I3" s="7" cm="1">
        <f t="array" ref="I3">_xlfn.XLOOKUP(E3,Tabel1[[Nom du compétiteur]:[Nom du compétiteur]],Tabel1[[rang]:[rang]],"?",0)</f>
        <v>9</v>
      </c>
      <c r="J3" s="8" t="str" cm="1">
        <f t="array" ref="J3">IF(B3="","",_xlfn.XLOOKUP(B3,Tabel1[[Nom du compétiteur]:[Nom du compétiteur]],Tabel1[[Club]:[Club]],"?",0))</f>
        <v>GUILERS</v>
      </c>
      <c r="K3" s="8" t="str" cm="1">
        <f t="array" ref="K3">IF(C3="","",_xlfn.XLOOKUP(C3,Tabel1[[Nom du compétiteur]:[Nom du compétiteur]],Tabel1[[Club]:[Club]],"?",0))</f>
        <v>LANDEDA</v>
      </c>
      <c r="L3" s="8" t="str" cm="1">
        <f t="array" ref="L3">IF(D3="","",_xlfn.XLOOKUP(D3,Tabel1[[Nom du compétiteur]:[Nom du compétiteur]],Tabel1[[Club]:[Club]],"?",0))</f>
        <v>ST POL DE LEON</v>
      </c>
      <c r="M3" s="8" t="str" cm="1">
        <f t="array" ref="M3">IF(E3="","",_xlfn.XLOOKUP(E3,Tabel1[[Nom du compétiteur]:[Nom du compétiteur]],Tabel1[[Club]:[Club]],"?",0))</f>
        <v>CROZON</v>
      </c>
      <c r="O3" s="3">
        <v>584993113482343.75</v>
      </c>
    </row>
    <row r="4" spans="1:15" x14ac:dyDescent="0.25">
      <c r="A4">
        <v>4</v>
      </c>
      <c r="B4" s="4" t="s">
        <v>66</v>
      </c>
      <c r="C4" s="4" t="s">
        <v>72</v>
      </c>
      <c r="D4" s="4" t="s">
        <v>75</v>
      </c>
      <c r="E4" s="4" t="s">
        <v>77</v>
      </c>
      <c r="F4" s="5" cm="1">
        <f t="array" ref="F4">_xlfn.XLOOKUP(B4,Tabel1[[Nom du compétiteur]:[Nom du compétiteur]],Tabel1[[rang]:[rang]],"?",0)</f>
        <v>4</v>
      </c>
      <c r="G4" s="6" cm="1">
        <f t="array" ref="G4">_xlfn.XLOOKUP(C4,Tabel1[[Nom du compétiteur]:[Nom du compétiteur]],Tabel1[[rang]:[rang]],"?",0)</f>
        <v>10</v>
      </c>
      <c r="H4" s="6" cm="1">
        <f t="array" ref="H4">_xlfn.XLOOKUP(D4,Tabel1[[Nom du compétiteur]:[Nom du compétiteur]],Tabel1[[rang]:[rang]],"?",0)</f>
        <v>12</v>
      </c>
      <c r="I4" s="7" cm="1">
        <f t="array" ref="I4">_xlfn.XLOOKUP(E4,Tabel1[[Nom du compétiteur]:[Nom du compétiteur]],Tabel1[[rang]:[rang]],"?",0)</f>
        <v>15</v>
      </c>
      <c r="J4" s="8" t="str" cm="1">
        <f t="array" ref="J4">IF(B4="","",_xlfn.XLOOKUP(B4,Tabel1[[Nom du compétiteur]:[Nom du compétiteur]],Tabel1[[Club]:[Club]],"?",0))</f>
        <v>GUILERS</v>
      </c>
      <c r="K4" s="8" t="str" cm="1">
        <f t="array" ref="K4">IF(C4="","",_xlfn.XLOOKUP(C4,Tabel1[[Nom du compétiteur]:[Nom du compétiteur]],Tabel1[[Club]:[Club]],"?",0))</f>
        <v>ST RENAN</v>
      </c>
      <c r="L4" s="8" t="str" cm="1">
        <f t="array" ref="L4">IF(D4="","",_xlfn.XLOOKUP(D4,Tabel1[[Nom du compétiteur]:[Nom du compétiteur]],Tabel1[[Club]:[Club]],"?",0))</f>
        <v>LANDIVISIAU</v>
      </c>
      <c r="M4" s="8" t="str" cm="1">
        <f t="array" ref="M4">IF(E4="","",_xlfn.XLOOKUP(E4,Tabel1[[Nom du compétiteur]:[Nom du compétiteur]],Tabel1[[Club]:[Club]],"?",0))</f>
        <v>ST POL DE LEON</v>
      </c>
    </row>
    <row r="5" spans="1:15" x14ac:dyDescent="0.25">
      <c r="A5">
        <v>4</v>
      </c>
      <c r="B5" s="4" t="s">
        <v>73</v>
      </c>
      <c r="C5" s="4" t="s">
        <v>74</v>
      </c>
      <c r="D5" s="4" t="s">
        <v>78</v>
      </c>
      <c r="E5" s="4" t="s">
        <v>79</v>
      </c>
      <c r="F5" s="5" cm="1">
        <f t="array" ref="F5">_xlfn.XLOOKUP(B5,Tabel1[[Nom du compétiteur]:[Nom du compétiteur]],Tabel1[[rang]:[rang]],"?",0)</f>
        <v>10</v>
      </c>
      <c r="G5" s="6" cm="1">
        <f t="array" ref="G5">_xlfn.XLOOKUP(C5,Tabel1[[Nom du compétiteur]:[Nom du compétiteur]],Tabel1[[rang]:[rang]],"?",0)</f>
        <v>12</v>
      </c>
      <c r="H5" s="6" cm="1">
        <f t="array" ref="H5">_xlfn.XLOOKUP(D5,Tabel1[[Nom du compétiteur]:[Nom du compétiteur]],Tabel1[[rang]:[rang]],"?",0)</f>
        <v>16</v>
      </c>
      <c r="I5" s="7" cm="1">
        <f t="array" ref="I5">_xlfn.XLOOKUP(E5,Tabel1[[Nom du compétiteur]:[Nom du compétiteur]],Tabel1[[rang]:[rang]],"?",0)</f>
        <v>17</v>
      </c>
      <c r="J5" s="8" t="str" cm="1">
        <f t="array" ref="J5">IF(B5="","",_xlfn.XLOOKUP(B5,Tabel1[[Nom du compétiteur]:[Nom du compétiteur]],Tabel1[[Club]:[Club]],"?",0))</f>
        <v>GUILERS</v>
      </c>
      <c r="K5" s="8" t="str" cm="1">
        <f t="array" ref="K5">IF(C5="","",_xlfn.XLOOKUP(C5,Tabel1[[Nom du compétiteur]:[Nom du compétiteur]],Tabel1[[Club]:[Club]],"?",0))</f>
        <v>ST RENAN</v>
      </c>
      <c r="L5" s="8" t="str" cm="1">
        <f t="array" ref="L5">IF(D5="","",_xlfn.XLOOKUP(D5,Tabel1[[Nom du compétiteur]:[Nom du compétiteur]],Tabel1[[Club]:[Club]],"?",0))</f>
        <v>LANDIVISIAU</v>
      </c>
      <c r="M5" s="8" t="str" cm="1">
        <f t="array" ref="M5">IF(E5="","",_xlfn.XLOOKUP(E5,Tabel1[[Nom du compétiteur]:[Nom du compétiteur]],Tabel1[[Club]:[Club]],"?",0))</f>
        <v>ST POL DE LEON</v>
      </c>
    </row>
    <row r="6" spans="1:15" x14ac:dyDescent="0.25">
      <c r="A6">
        <v>4</v>
      </c>
      <c r="B6" s="4" t="s">
        <v>76</v>
      </c>
      <c r="C6" s="4" t="s">
        <v>80</v>
      </c>
      <c r="D6" s="4" t="s">
        <v>83</v>
      </c>
      <c r="E6" s="4" t="s">
        <v>86</v>
      </c>
      <c r="F6" s="5" cm="1">
        <f t="array" ref="F6">_xlfn.XLOOKUP(B6,Tabel1[[Nom du compétiteur]:[Nom du compétiteur]],Tabel1[[rang]:[rang]],"?",0)</f>
        <v>14</v>
      </c>
      <c r="G6" s="6" cm="1">
        <f t="array" ref="G6">_xlfn.XLOOKUP(C6,Tabel1[[Nom du compétiteur]:[Nom du compétiteur]],Tabel1[[rang]:[rang]],"?",0)</f>
        <v>18</v>
      </c>
      <c r="H6" s="6" cm="1">
        <f t="array" ref="H6">_xlfn.XLOOKUP(D6,Tabel1[[Nom du compétiteur]:[Nom du compétiteur]],Tabel1[[rang]:[rang]],"?",0)</f>
        <v>21</v>
      </c>
      <c r="I6" s="7" cm="1">
        <f t="array" ref="I6">_xlfn.XLOOKUP(E6,Tabel1[[Nom du compétiteur]:[Nom du compétiteur]],Tabel1[[rang]:[rang]],"?",0)</f>
        <v>24</v>
      </c>
      <c r="J6" s="8" t="str" cm="1">
        <f t="array" ref="J6">IF(B6="","",_xlfn.XLOOKUP(B6,Tabel1[[Nom du compétiteur]:[Nom du compétiteur]],Tabel1[[Club]:[Club]],"?",0))</f>
        <v>GUILERS</v>
      </c>
      <c r="K6" s="8" t="str" cm="1">
        <f t="array" ref="K6">IF(C6="","",_xlfn.XLOOKUP(C6,Tabel1[[Nom du compétiteur]:[Nom du compétiteur]],Tabel1[[Club]:[Club]],"?",0))</f>
        <v>CROZON</v>
      </c>
      <c r="L6" s="8" t="str" cm="1">
        <f t="array" ref="L6">IF(D6="","",_xlfn.XLOOKUP(D6,Tabel1[[Nom du compétiteur]:[Nom du compétiteur]],Tabel1[[Club]:[Club]],"?",0))</f>
        <v>PLOGASTEL ST GERMAIN</v>
      </c>
      <c r="M6" s="8" t="str" cm="1">
        <f t="array" ref="M6">IF(E6="","",_xlfn.XLOOKUP(E6,Tabel1[[Nom du compétiteur]:[Nom du compétiteur]],Tabel1[[Club]:[Club]],"?",0))</f>
        <v>LANDIVISIAU</v>
      </c>
    </row>
    <row r="7" spans="1:15" x14ac:dyDescent="0.25">
      <c r="A7">
        <v>4</v>
      </c>
      <c r="B7" s="4" t="s">
        <v>81</v>
      </c>
      <c r="C7" s="4" t="s">
        <v>85</v>
      </c>
      <c r="D7" s="4" t="s">
        <v>87</v>
      </c>
      <c r="E7" s="4" t="s">
        <v>88</v>
      </c>
      <c r="F7" s="5" cm="1">
        <f t="array" ref="F7">_xlfn.XLOOKUP(B7,Tabel1[[Nom du compétiteur]:[Nom du compétiteur]],Tabel1[[rang]:[rang]],"?",0)</f>
        <v>18</v>
      </c>
      <c r="G7" s="6" cm="1">
        <f t="array" ref="G7">_xlfn.XLOOKUP(C7,Tabel1[[Nom du compétiteur]:[Nom du compétiteur]],Tabel1[[rang]:[rang]],"?",0)</f>
        <v>23</v>
      </c>
      <c r="H7" s="6" cm="1">
        <f t="array" ref="H7">_xlfn.XLOOKUP(D7,Tabel1[[Nom du compétiteur]:[Nom du compétiteur]],Tabel1[[rang]:[rang]],"?",0)</f>
        <v>24</v>
      </c>
      <c r="I7" s="7" cm="1">
        <f t="array" ref="I7">_xlfn.XLOOKUP(E7,Tabel1[[Nom du compétiteur]:[Nom du compétiteur]],Tabel1[[rang]:[rang]],"?",0)</f>
        <v>26</v>
      </c>
      <c r="J7" s="8" t="str" cm="1">
        <f t="array" ref="J7">IF(B7="","",_xlfn.XLOOKUP(B7,Tabel1[[Nom du compétiteur]:[Nom du compétiteur]],Tabel1[[Club]:[Club]],"?",0))</f>
        <v>GUILERS</v>
      </c>
      <c r="K7" s="8" t="str" cm="1">
        <f t="array" ref="K7">IF(C7="","",_xlfn.XLOOKUP(C7,Tabel1[[Nom du compétiteur]:[Nom du compétiteur]],Tabel1[[Club]:[Club]],"?",0))</f>
        <v>PLOGASTEL ST GERMAIN</v>
      </c>
      <c r="L7" s="8" t="str" cm="1">
        <f t="array" ref="L7">IF(D7="","",_xlfn.XLOOKUP(D7,Tabel1[[Nom du compétiteur]:[Nom du compétiteur]],Tabel1[[Club]:[Club]],"?",0))</f>
        <v>CROZON</v>
      </c>
      <c r="M7" s="8" t="str" cm="1">
        <f t="array" ref="M7">IF(E7="","",_xlfn.XLOOKUP(E7,Tabel1[[Nom du compétiteur]:[Nom du compétiteur]],Tabel1[[Club]:[Club]],"?",0))</f>
        <v>ST POL DE LEON</v>
      </c>
    </row>
    <row r="8" spans="1:15" x14ac:dyDescent="0.25">
      <c r="A8">
        <v>4</v>
      </c>
      <c r="B8" s="4" t="s">
        <v>82</v>
      </c>
      <c r="C8" s="4" t="s">
        <v>89</v>
      </c>
      <c r="D8" s="4" t="s">
        <v>90</v>
      </c>
      <c r="E8" s="4" t="s">
        <v>91</v>
      </c>
      <c r="F8" s="5" cm="1">
        <f t="array" ref="F8">_xlfn.XLOOKUP(B8,Tabel1[[Nom du compétiteur]:[Nom du compétiteur]],Tabel1[[rang]:[rang]],"?",0)</f>
        <v>20</v>
      </c>
      <c r="G8" s="6" cm="1">
        <f t="array" ref="G8">_xlfn.XLOOKUP(C8,Tabel1[[Nom du compétiteur]:[Nom du compétiteur]],Tabel1[[rang]:[rang]],"?",0)</f>
        <v>27</v>
      </c>
      <c r="H8" s="6" cm="1">
        <f t="array" ref="H8">_xlfn.XLOOKUP(D8,Tabel1[[Nom du compétiteur]:[Nom du compétiteur]],Tabel1[[rang]:[rang]],"?",0)</f>
        <v>28</v>
      </c>
      <c r="I8" s="7" cm="1">
        <f t="array" ref="I8">_xlfn.XLOOKUP(E8,Tabel1[[Nom du compétiteur]:[Nom du compétiteur]],Tabel1[[rang]:[rang]],"?",0)</f>
        <v>29</v>
      </c>
      <c r="J8" s="8" t="str" cm="1">
        <f t="array" ref="J8">IF(B8="","",_xlfn.XLOOKUP(B8,Tabel1[[Nom du compétiteur]:[Nom du compétiteur]],Tabel1[[Club]:[Club]],"?",0))</f>
        <v>GUILERS</v>
      </c>
      <c r="K8" s="8" t="str" cm="1">
        <f t="array" ref="K8">IF(C8="","",_xlfn.XLOOKUP(C8,Tabel1[[Nom du compétiteur]:[Nom du compétiteur]],Tabel1[[Club]:[Club]],"?",0))</f>
        <v>ST POL DE LEON</v>
      </c>
      <c r="L8" s="8" t="str" cm="1">
        <f t="array" ref="L8">IF(D8="","",_xlfn.XLOOKUP(D8,Tabel1[[Nom du compétiteur]:[Nom du compétiteur]],Tabel1[[Club]:[Club]],"?",0))</f>
        <v>ST RENAN</v>
      </c>
      <c r="M8" s="8" t="str" cm="1">
        <f t="array" ref="M8">IF(E8="","",_xlfn.XLOOKUP(E8,Tabel1[[Nom du compétiteur]:[Nom du compétiteur]],Tabel1[[Club]:[Club]],"?",0))</f>
        <v>LANDEDA</v>
      </c>
    </row>
    <row r="9" spans="1:15" x14ac:dyDescent="0.25">
      <c r="A9">
        <v>4</v>
      </c>
      <c r="B9" s="4" t="s">
        <v>84</v>
      </c>
      <c r="C9" s="4" t="s">
        <v>92</v>
      </c>
      <c r="D9" s="4" t="s">
        <v>93</v>
      </c>
      <c r="E9" s="4" t="s">
        <v>94</v>
      </c>
      <c r="F9" s="5" cm="1">
        <f t="array" ref="F9">_xlfn.XLOOKUP(B9,Tabel1[[Nom du compétiteur]:[Nom du compétiteur]],Tabel1[[rang]:[rang]],"?",0)</f>
        <v>22</v>
      </c>
      <c r="G9" s="6" cm="1">
        <f t="array" ref="G9">_xlfn.XLOOKUP(C9,Tabel1[[Nom du compétiteur]:[Nom du compétiteur]],Tabel1[[rang]:[rang]],"?",0)</f>
        <v>29</v>
      </c>
      <c r="H9" s="6" cm="1">
        <f t="array" ref="H9">_xlfn.XLOOKUP(D9,Tabel1[[Nom du compétiteur]:[Nom du compétiteur]],Tabel1[[rang]:[rang]],"?",0)</f>
        <v>31</v>
      </c>
      <c r="I9" s="7" cm="1">
        <f t="array" ref="I9">_xlfn.XLOOKUP(E9,Tabel1[[Nom du compétiteur]:[Nom du compétiteur]],Tabel1[[rang]:[rang]],"?",0)</f>
        <v>32</v>
      </c>
      <c r="J9" s="8" t="str" cm="1">
        <f t="array" ref="J9">IF(B9="","",_xlfn.XLOOKUP(B9,Tabel1[[Nom du compétiteur]:[Nom du compétiteur]],Tabel1[[Club]:[Club]],"?",0))</f>
        <v>GUILERS</v>
      </c>
      <c r="K9" s="8" t="str" cm="1">
        <f t="array" ref="K9">IF(C9="","",_xlfn.XLOOKUP(C9,Tabel1[[Nom du compétiteur]:[Nom du compétiteur]],Tabel1[[Club]:[Club]],"?",0))</f>
        <v>LOGONNA-DAOULAS</v>
      </c>
      <c r="L9" s="8" t="str" cm="1">
        <f t="array" ref="L9">IF(D9="","",_xlfn.XLOOKUP(D9,Tabel1[[Nom du compétiteur]:[Nom du compétiteur]],Tabel1[[Club]:[Club]],"?",0))</f>
        <v>ST RENAN</v>
      </c>
      <c r="M9" s="8" t="str" cm="1">
        <f t="array" ref="M9">IF(E9="","",_xlfn.XLOOKUP(E9,Tabel1[[Nom du compétiteur]:[Nom du compétiteur]],Tabel1[[Club]:[Club]],"?",0))</f>
        <v>PLOUGASNOU</v>
      </c>
    </row>
    <row r="10" spans="1:15" x14ac:dyDescent="0.25">
      <c r="A10">
        <v>4</v>
      </c>
      <c r="B10" s="4" t="s">
        <v>95</v>
      </c>
      <c r="C10" s="4" t="s">
        <v>96</v>
      </c>
      <c r="D10" s="4" t="s">
        <v>98</v>
      </c>
      <c r="E10" s="4" t="s">
        <v>101</v>
      </c>
      <c r="F10" s="5" cm="1">
        <f t="array" ref="F10">_xlfn.XLOOKUP(B10,Tabel1[[Nom du compétiteur]:[Nom du compétiteur]],Tabel1[[rang]:[rang]],"?",0)</f>
        <v>33</v>
      </c>
      <c r="G10" s="6" cm="1">
        <f t="array" ref="G10">_xlfn.XLOOKUP(C10,Tabel1[[Nom du compétiteur]:[Nom du compétiteur]],Tabel1[[rang]:[rang]],"?",0)</f>
        <v>34</v>
      </c>
      <c r="H10" s="6" cm="1">
        <f t="array" ref="H10">_xlfn.XLOOKUP(D10,Tabel1[[Nom du compétiteur]:[Nom du compétiteur]],Tabel1[[rang]:[rang]],"?",0)</f>
        <v>36</v>
      </c>
      <c r="I10" s="7" cm="1">
        <f t="array" ref="I10">_xlfn.XLOOKUP(E10,Tabel1[[Nom du compétiteur]:[Nom du compétiteur]],Tabel1[[rang]:[rang]],"?",0)</f>
        <v>39</v>
      </c>
      <c r="J10" s="8" t="str" cm="1">
        <f t="array" ref="J10">IF(B10="","",_xlfn.XLOOKUP(B10,Tabel1[[Nom du compétiteur]:[Nom du compétiteur]],Tabel1[[Club]:[Club]],"?",0))</f>
        <v>PLOUGASNOU</v>
      </c>
      <c r="K10" s="8" t="str" cm="1">
        <f t="array" ref="K10">IF(C10="","",_xlfn.XLOOKUP(C10,Tabel1[[Nom du compétiteur]:[Nom du compétiteur]],Tabel1[[Club]:[Club]],"?",0))</f>
        <v>LOGONNA-DAOULAS</v>
      </c>
      <c r="L10" s="8" t="str" cm="1">
        <f t="array" ref="L10">IF(D10="","",_xlfn.XLOOKUP(D10,Tabel1[[Nom du compétiteur]:[Nom du compétiteur]],Tabel1[[Club]:[Club]],"?",0))</f>
        <v>LANDEDA</v>
      </c>
      <c r="M10" s="8" t="str" cm="1">
        <f t="array" ref="M10">IF(E10="","",_xlfn.XLOOKUP(E10,Tabel1[[Nom du compétiteur]:[Nom du compétiteur]],Tabel1[[Club]:[Club]],"?",0))</f>
        <v>ST RENAN</v>
      </c>
    </row>
    <row r="11" spans="1:15" x14ac:dyDescent="0.25">
      <c r="A11">
        <v>4</v>
      </c>
      <c r="B11" s="4" t="s">
        <v>97</v>
      </c>
      <c r="C11" s="4" t="s">
        <v>102</v>
      </c>
      <c r="D11" s="4" t="s">
        <v>103</v>
      </c>
      <c r="E11" s="4" t="s">
        <v>104</v>
      </c>
      <c r="F11" s="5" cm="1">
        <f t="array" ref="F11">_xlfn.XLOOKUP(B11,Tabel1[[Nom du compétiteur]:[Nom du compétiteur]],Tabel1[[rang]:[rang]],"?",0)</f>
        <v>34</v>
      </c>
      <c r="G11" s="6" cm="1">
        <f t="array" ref="G11">_xlfn.XLOOKUP(C11,Tabel1[[Nom du compétiteur]:[Nom du compétiteur]],Tabel1[[rang]:[rang]],"?",0)</f>
        <v>40</v>
      </c>
      <c r="H11" s="6" cm="1">
        <f t="array" ref="H11">_xlfn.XLOOKUP(D11,Tabel1[[Nom du compétiteur]:[Nom du compétiteur]],Tabel1[[rang]:[rang]],"?",0)</f>
        <v>41</v>
      </c>
      <c r="I11" s="7" cm="1">
        <f t="array" ref="I11">_xlfn.XLOOKUP(E11,Tabel1[[Nom du compétiteur]:[Nom du compétiteur]],Tabel1[[rang]:[rang]],"?",0)</f>
        <v>42</v>
      </c>
      <c r="J11" s="8" t="str" cm="1">
        <f t="array" ref="J11">IF(B11="","",_xlfn.XLOOKUP(B11,Tabel1[[Nom du compétiteur]:[Nom du compétiteur]],Tabel1[[Club]:[Club]],"?",0))</f>
        <v>PLOUGASNOU</v>
      </c>
      <c r="K11" s="8" t="str" cm="1">
        <f t="array" ref="K11">IF(C11="","",_xlfn.XLOOKUP(C11,Tabel1[[Nom du compétiteur]:[Nom du compétiteur]],Tabel1[[Club]:[Club]],"?",0))</f>
        <v>GUILERS</v>
      </c>
      <c r="L11" s="8" t="str" cm="1">
        <f t="array" ref="L11">IF(D11="","",_xlfn.XLOOKUP(D11,Tabel1[[Nom du compétiteur]:[Nom du compétiteur]],Tabel1[[Club]:[Club]],"?",0))</f>
        <v>ST POL DE LEON</v>
      </c>
      <c r="M11" s="8" t="str" cm="1">
        <f t="array" ref="M11">IF(E11="","",_xlfn.XLOOKUP(E11,Tabel1[[Nom du compétiteur]:[Nom du compétiteur]],Tabel1[[Club]:[Club]],"?",0))</f>
        <v>TINTENIAC</v>
      </c>
    </row>
    <row r="12" spans="1:15" x14ac:dyDescent="0.25">
      <c r="A12">
        <v>4</v>
      </c>
      <c r="B12" s="4" t="s">
        <v>100</v>
      </c>
      <c r="C12" s="4" t="s">
        <v>105</v>
      </c>
      <c r="D12" s="4" t="s">
        <v>107</v>
      </c>
      <c r="E12" s="4" t="s">
        <v>108</v>
      </c>
      <c r="F12" s="5" cm="1">
        <f t="array" ref="F12">_xlfn.XLOOKUP(B12,Tabel1[[Nom du compétiteur]:[Nom du compétiteur]],Tabel1[[rang]:[rang]],"?",0)</f>
        <v>37</v>
      </c>
      <c r="G12" s="6" cm="1">
        <f t="array" ref="G12">_xlfn.XLOOKUP(C12,Tabel1[[Nom du compétiteur]:[Nom du compétiteur]],Tabel1[[rang]:[rang]],"?",0)</f>
        <v>43</v>
      </c>
      <c r="H12" s="6" cm="1">
        <f t="array" ref="H12">_xlfn.XLOOKUP(D12,Tabel1[[Nom du compétiteur]:[Nom du compétiteur]],Tabel1[[rang]:[rang]],"?",0)</f>
        <v>44</v>
      </c>
      <c r="I12" s="7" cm="1">
        <f t="array" ref="I12">_xlfn.XLOOKUP(E12,Tabel1[[Nom du compétiteur]:[Nom du compétiteur]],Tabel1[[rang]:[rang]],"?",0)</f>
        <v>46</v>
      </c>
      <c r="J12" s="8" t="str" cm="1">
        <f t="array" ref="J12">IF(B12="","",_xlfn.XLOOKUP(B12,Tabel1[[Nom du compétiteur]:[Nom du compétiteur]],Tabel1[[Club]:[Club]],"?",0))</f>
        <v>PLOUGASNOU</v>
      </c>
      <c r="K12" s="8" t="str" cm="1">
        <f t="array" ref="K12">IF(C12="","",_xlfn.XLOOKUP(C12,Tabel1[[Nom du compétiteur]:[Nom du compétiteur]],Tabel1[[Club]:[Club]],"?",0))</f>
        <v>LOGONNA-DAOULAS</v>
      </c>
      <c r="L12" s="8" t="str" cm="1">
        <f t="array" ref="L12">IF(D12="","",_xlfn.XLOOKUP(D12,Tabel1[[Nom du compétiteur]:[Nom du compétiteur]],Tabel1[[Club]:[Club]],"?",0))</f>
        <v>ST POL DE LEON</v>
      </c>
      <c r="M12" s="8" t="str" cm="1">
        <f t="array" ref="M12">IF(E12="","",_xlfn.XLOOKUP(E12,Tabel1[[Nom du compétiteur]:[Nom du compétiteur]],Tabel1[[Club]:[Club]],"?",0))</f>
        <v>CROZON</v>
      </c>
    </row>
    <row r="13" spans="1:15" x14ac:dyDescent="0.25">
      <c r="A13">
        <v>4</v>
      </c>
      <c r="B13" s="4" t="s">
        <v>99</v>
      </c>
      <c r="C13" s="4" t="s">
        <v>109</v>
      </c>
      <c r="D13" s="4" t="s">
        <v>110</v>
      </c>
      <c r="E13" s="4" t="s">
        <v>111</v>
      </c>
      <c r="F13" s="5" cm="1">
        <f t="array" ref="F13">_xlfn.XLOOKUP(B13,Tabel1[[Nom du compétiteur]:[Nom du compétiteur]],Tabel1[[rang]:[rang]],"?",0)</f>
        <v>37</v>
      </c>
      <c r="G13" s="6" cm="1">
        <f t="array" ref="G13">_xlfn.XLOOKUP(C13,Tabel1[[Nom du compétiteur]:[Nom du compétiteur]],Tabel1[[rang]:[rang]],"?",0)</f>
        <v>47</v>
      </c>
      <c r="H13" s="6" cm="1">
        <f t="array" ref="H13">_xlfn.XLOOKUP(D13,Tabel1[[Nom du compétiteur]:[Nom du compétiteur]],Tabel1[[rang]:[rang]],"?",0)</f>
        <v>48</v>
      </c>
      <c r="I13" s="7" cm="1">
        <f t="array" ref="I13">_xlfn.XLOOKUP(E13,Tabel1[[Nom du compétiteur]:[Nom du compétiteur]],Tabel1[[rang]:[rang]],"?",0)</f>
        <v>49</v>
      </c>
      <c r="J13" s="8" t="str" cm="1">
        <f t="array" ref="J13">IF(B13="","",_xlfn.XLOOKUP(B13,Tabel1[[Nom du compétiteur]:[Nom du compétiteur]],Tabel1[[Club]:[Club]],"?",0))</f>
        <v>PLOUGASNOU</v>
      </c>
      <c r="K13" s="8" t="str" cm="1">
        <f t="array" ref="K13">IF(C13="","",_xlfn.XLOOKUP(C13,Tabel1[[Nom du compétiteur]:[Nom du compétiteur]],Tabel1[[Club]:[Club]],"?",0))</f>
        <v>GUILERS</v>
      </c>
      <c r="L13" s="8" t="str" cm="1">
        <f t="array" ref="L13">IF(D13="","",_xlfn.XLOOKUP(D13,Tabel1[[Nom du compétiteur]:[Nom du compétiteur]],Tabel1[[Club]:[Club]],"?",0))</f>
        <v>LANDEDA</v>
      </c>
      <c r="M13" s="8" t="str" cm="1">
        <f t="array" ref="M13">IF(E13="","",_xlfn.XLOOKUP(E13,Tabel1[[Nom du compétiteur]:[Nom du compétiteur]],Tabel1[[Club]:[Club]],"?",0))</f>
        <v>PLOGASTEL ST GERMAIN</v>
      </c>
    </row>
    <row r="14" spans="1:15" x14ac:dyDescent="0.25">
      <c r="A14">
        <v>4</v>
      </c>
      <c r="B14" s="4" t="s">
        <v>106</v>
      </c>
      <c r="C14" s="4" t="s">
        <v>113</v>
      </c>
      <c r="D14" s="4" t="s">
        <v>114</v>
      </c>
      <c r="E14" s="4" t="s">
        <v>115</v>
      </c>
      <c r="F14" s="5" cm="1">
        <f t="array" ref="F14">_xlfn.XLOOKUP(B14,Tabel1[[Nom du compétiteur]:[Nom du compétiteur]],Tabel1[[rang]:[rang]],"?",0)</f>
        <v>44</v>
      </c>
      <c r="G14" s="6" cm="1">
        <f t="array" ref="G14">_xlfn.XLOOKUP(C14,Tabel1[[Nom du compétiteur]:[Nom du compétiteur]],Tabel1[[rang]:[rang]],"?",0)</f>
        <v>51</v>
      </c>
      <c r="H14" s="6" cm="1">
        <f t="array" ref="H14">_xlfn.XLOOKUP(D14,Tabel1[[Nom du compétiteur]:[Nom du compétiteur]],Tabel1[[rang]:[rang]],"?",0)</f>
        <v>52</v>
      </c>
      <c r="I14" s="7" cm="1">
        <f t="array" ref="I14">_xlfn.XLOOKUP(E14,Tabel1[[Nom du compétiteur]:[Nom du compétiteur]],Tabel1[[rang]:[rang]],"?",0)</f>
        <v>53</v>
      </c>
      <c r="J14" s="8" t="str" cm="1">
        <f t="array" ref="J14">IF(B14="","",_xlfn.XLOOKUP(B14,Tabel1[[Nom du compétiteur]:[Nom du compétiteur]],Tabel1[[Club]:[Club]],"?",0))</f>
        <v>PLOUGASNOU</v>
      </c>
      <c r="K14" s="8" t="str" cm="1">
        <f t="array" ref="K14">IF(C14="","",_xlfn.XLOOKUP(C14,Tabel1[[Nom du compétiteur]:[Nom du compétiteur]],Tabel1[[Club]:[Club]],"?",0))</f>
        <v>PLOUGASNOU</v>
      </c>
      <c r="L14" s="8" t="str" cm="1">
        <f t="array" ref="L14">IF(D14="","",_xlfn.XLOOKUP(D14,Tabel1[[Nom du compétiteur]:[Nom du compétiteur]],Tabel1[[Club]:[Club]],"?",0))</f>
        <v>PLOGASTEL ST GERMAIN</v>
      </c>
      <c r="M14" s="8" t="str" cm="1">
        <f t="array" ref="M14">IF(E14="","",_xlfn.XLOOKUP(E14,Tabel1[[Nom du compétiteur]:[Nom du compétiteur]],Tabel1[[Club]:[Club]],"?",0))</f>
        <v>LOGONNA-DAOULAS</v>
      </c>
    </row>
    <row r="15" spans="1:15" x14ac:dyDescent="0.25">
      <c r="A15">
        <v>3</v>
      </c>
      <c r="B15" s="4" t="s">
        <v>112</v>
      </c>
      <c r="C15" s="4" t="s">
        <v>116</v>
      </c>
      <c r="D15" s="4" t="s">
        <v>117</v>
      </c>
      <c r="E15" s="4"/>
      <c r="F15" s="5" cm="1">
        <f t="array" ref="F15">_xlfn.XLOOKUP(B15,Tabel1[[Nom du compétiteur]:[Nom du compétiteur]],Tabel1[[rang]:[rang]],"?",0)</f>
        <v>50</v>
      </c>
      <c r="G15" s="6" cm="1">
        <f t="array" ref="G15">_xlfn.XLOOKUP(C15,Tabel1[[Nom du compétiteur]:[Nom du compétiteur]],Tabel1[[rang]:[rang]],"?",0)</f>
        <v>54</v>
      </c>
      <c r="H15" s="6" cm="1">
        <f t="array" ref="H15">_xlfn.XLOOKUP(D15,Tabel1[[Nom du compétiteur]:[Nom du compétiteur]],Tabel1[[rang]:[rang]],"?",0)</f>
        <v>55</v>
      </c>
      <c r="I15" s="7" t="str" cm="1">
        <f t="array" ref="I15">_xlfn.XLOOKUP(E15,Tabel1[[Nom du compétiteur]:[Nom du compétiteur]],Tabel1[[rang]:[rang]],"?",0)</f>
        <v>?</v>
      </c>
      <c r="J15" s="8" t="str" cm="1">
        <f t="array" ref="J15">IF(B15="","",_xlfn.XLOOKUP(B15,Tabel1[[Nom du compétiteur]:[Nom du compétiteur]],Tabel1[[Club]:[Club]],"?",0))</f>
        <v>PLOUGASNOU</v>
      </c>
      <c r="K15" s="8" t="str" cm="1">
        <f t="array" ref="K15">IF(C15="","",_xlfn.XLOOKUP(C15,Tabel1[[Nom du compétiteur]:[Nom du compétiteur]],Tabel1[[Club]:[Club]],"?",0))</f>
        <v>ST RENAN</v>
      </c>
      <c r="L15" s="8" t="str" cm="1">
        <f t="array" ref="L15">IF(D15="","",_xlfn.XLOOKUP(D15,Tabel1[[Nom du compétiteur]:[Nom du compétiteur]],Tabel1[[Club]:[Club]],"?",0))</f>
        <v>PLOGASTEL ST GERMAIN</v>
      </c>
      <c r="M15" s="8" t="str" cm="1">
        <f t="array" ref="M15">IF(E15="","",_xlfn.XLOOKUP(E15,Tabel1[[Nom du compétiteur]:[Nom du compétiteur]],Tabel1[[Club]:[Club]],"?",0))</f>
        <v/>
      </c>
    </row>
    <row r="17" spans="1:15" ht="26.25" x14ac:dyDescent="0.4">
      <c r="B17" s="9" t="s">
        <v>62</v>
      </c>
    </row>
    <row r="18" spans="1:15" x14ac:dyDescent="0.25">
      <c r="A18">
        <v>4</v>
      </c>
      <c r="B18" t="s">
        <v>63</v>
      </c>
      <c r="C18" t="s">
        <v>64</v>
      </c>
      <c r="D18" t="s">
        <v>67</v>
      </c>
      <c r="E18" t="s">
        <v>69</v>
      </c>
      <c r="F18" s="5" cm="1">
        <f t="array" ref="F18">_xlfn.XLOOKUP(B18,Tabel1[[Nom du compétiteur]:[Nom du compétiteur]],Tabel1[[rang]:[rang]],"?",0)</f>
        <v>1</v>
      </c>
      <c r="G18" s="6" cm="1">
        <f t="array" ref="G18">_xlfn.XLOOKUP(C18,Tabel1[[Nom du compétiteur]:[Nom du compétiteur]],Tabel1[[rang]:[rang]],"?",0)</f>
        <v>2</v>
      </c>
      <c r="H18" s="6" cm="1">
        <f t="array" ref="H18">_xlfn.XLOOKUP(D18,Tabel1[[Nom du compétiteur]:[Nom du compétiteur]],Tabel1[[rang]:[rang]],"?",0)</f>
        <v>5</v>
      </c>
      <c r="I18" s="7" cm="1">
        <f t="array" ref="I18">_xlfn.XLOOKUP(E18,Tabel1[[Nom du compétiteur]:[Nom du compétiteur]],Tabel1[[rang]:[rang]],"?",0)</f>
        <v>7</v>
      </c>
      <c r="J18" s="8" t="str" cm="1">
        <f t="array" ref="J18">IF(B18="","",_xlfn.XLOOKUP(B18,Tabel1[[Nom du compétiteur]:[Nom du compétiteur]],Tabel1[[Club]:[Club]],"?",0))</f>
        <v>LANDEDA</v>
      </c>
      <c r="K18" s="8" t="str" cm="1">
        <f t="array" ref="K18">IF(C18="","",_xlfn.XLOOKUP(C18,Tabel1[[Nom du compétiteur]:[Nom du compétiteur]],Tabel1[[Club]:[Club]],"?",0))</f>
        <v>GUILERS</v>
      </c>
      <c r="L18" s="8" t="str" cm="1">
        <f t="array" ref="L18">IF(D18="","",_xlfn.XLOOKUP(D18,Tabel1[[Nom du compétiteur]:[Nom du compétiteur]],Tabel1[[Club]:[Club]],"?",0))</f>
        <v>LANDIVISIAU</v>
      </c>
      <c r="M18" s="8" t="str" cm="1">
        <f t="array" ref="M18">IF(E18="","",_xlfn.XLOOKUP(E18,Tabel1[[Nom du compétiteur]:[Nom du compétiteur]],Tabel1[[Club]:[Club]],"?",0))</f>
        <v>PLOGASTEL ST GERMAIN</v>
      </c>
      <c r="O18" s="3" t="str" cm="1">
        <f t="array" ref="O18:O19">doublons(J18:M31)</f>
        <v>000|000|000|000|000|000|000|000|000|000|000|000|000|001</v>
      </c>
    </row>
    <row r="19" spans="1:15" x14ac:dyDescent="0.25">
      <c r="A19">
        <v>4</v>
      </c>
      <c r="B19" t="s">
        <v>65</v>
      </c>
      <c r="C19" t="s">
        <v>68</v>
      </c>
      <c r="D19" t="s">
        <v>70</v>
      </c>
      <c r="E19" t="s">
        <v>71</v>
      </c>
      <c r="F19" s="5" cm="1">
        <f t="array" ref="F19">_xlfn.XLOOKUP(B19,Tabel1[[Nom du compétiteur]:[Nom du compétiteur]],Tabel1[[rang]:[rang]],"?",0)</f>
        <v>3</v>
      </c>
      <c r="G19" s="6" cm="1">
        <f t="array" ref="G19">_xlfn.XLOOKUP(C19,Tabel1[[Nom du compétiteur]:[Nom du compétiteur]],Tabel1[[rang]:[rang]],"?",0)</f>
        <v>6</v>
      </c>
      <c r="H19" s="6" cm="1">
        <f t="array" ref="H19">_xlfn.XLOOKUP(D19,Tabel1[[Nom du compétiteur]:[Nom du compétiteur]],Tabel1[[rang]:[rang]],"?",0)</f>
        <v>8</v>
      </c>
      <c r="I19" s="7" cm="1">
        <f t="array" ref="I19">_xlfn.XLOOKUP(E19,Tabel1[[Nom du compétiteur]:[Nom du compétiteur]],Tabel1[[rang]:[rang]],"?",0)</f>
        <v>9</v>
      </c>
      <c r="J19" s="8" t="str" cm="1">
        <f t="array" ref="J19">IF(B19="","",_xlfn.XLOOKUP(B19,Tabel1[[Nom du compétiteur]:[Nom du compétiteur]],Tabel1[[Club]:[Club]],"?",0))</f>
        <v>GUILERS</v>
      </c>
      <c r="K19" s="8" t="str" cm="1">
        <f t="array" ref="K19">IF(C19="","",_xlfn.XLOOKUP(C19,Tabel1[[Nom du compétiteur]:[Nom du compétiteur]],Tabel1[[Club]:[Club]],"?",0))</f>
        <v>LANDEDA</v>
      </c>
      <c r="L19" s="8" t="str" cm="1">
        <f t="array" ref="L19">IF(D19="","",_xlfn.XLOOKUP(D19,Tabel1[[Nom du compétiteur]:[Nom du compétiteur]],Tabel1[[Club]:[Club]],"?",0))</f>
        <v>ST POL DE LEON</v>
      </c>
      <c r="M19" s="8" t="str" cm="1">
        <f t="array" ref="M19">IF(E19="","",_xlfn.XLOOKUP(E19,Tabel1[[Nom du compétiteur]:[Nom du compétiteur]],Tabel1[[Club]:[Club]],"?",0))</f>
        <v>CROZON</v>
      </c>
      <c r="O19" s="3">
        <v>575743113482343.75</v>
      </c>
    </row>
    <row r="20" spans="1:15" x14ac:dyDescent="0.25">
      <c r="A20">
        <v>4</v>
      </c>
      <c r="B20" t="s">
        <v>66</v>
      </c>
      <c r="C20" t="s">
        <v>72</v>
      </c>
      <c r="D20" t="s">
        <v>75</v>
      </c>
      <c r="E20" t="s">
        <v>77</v>
      </c>
      <c r="F20" s="5" cm="1">
        <f t="array" ref="F20">_xlfn.XLOOKUP(B20,Tabel1[[Nom du compétiteur]:[Nom du compétiteur]],Tabel1[[rang]:[rang]],"?",0)</f>
        <v>4</v>
      </c>
      <c r="G20" s="6" cm="1">
        <f t="array" ref="G20">_xlfn.XLOOKUP(C20,Tabel1[[Nom du compétiteur]:[Nom du compétiteur]],Tabel1[[rang]:[rang]],"?",0)</f>
        <v>10</v>
      </c>
      <c r="H20" s="6" cm="1">
        <f t="array" ref="H20">_xlfn.XLOOKUP(D20,Tabel1[[Nom du compétiteur]:[Nom du compétiteur]],Tabel1[[rang]:[rang]],"?",0)</f>
        <v>12</v>
      </c>
      <c r="I20" s="7" cm="1">
        <f t="array" ref="I20">_xlfn.XLOOKUP(E20,Tabel1[[Nom du compétiteur]:[Nom du compétiteur]],Tabel1[[rang]:[rang]],"?",0)</f>
        <v>15</v>
      </c>
      <c r="J20" s="8" t="str" cm="1">
        <f t="array" ref="J20">IF(B20="","",_xlfn.XLOOKUP(B20,Tabel1[[Nom du compétiteur]:[Nom du compétiteur]],Tabel1[[Club]:[Club]],"?",0))</f>
        <v>GUILERS</v>
      </c>
      <c r="K20" s="8" t="str" cm="1">
        <f t="array" ref="K20">IF(C20="","",_xlfn.XLOOKUP(C20,Tabel1[[Nom du compétiteur]:[Nom du compétiteur]],Tabel1[[Club]:[Club]],"?",0))</f>
        <v>ST RENAN</v>
      </c>
      <c r="L20" s="8" t="str" cm="1">
        <f t="array" ref="L20">IF(D20="","",_xlfn.XLOOKUP(D20,Tabel1[[Nom du compétiteur]:[Nom du compétiteur]],Tabel1[[Club]:[Club]],"?",0))</f>
        <v>LANDIVISIAU</v>
      </c>
      <c r="M20" s="8" t="str" cm="1">
        <f t="array" ref="M20">IF(E20="","",_xlfn.XLOOKUP(E20,Tabel1[[Nom du compétiteur]:[Nom du compétiteur]],Tabel1[[Club]:[Club]],"?",0))</f>
        <v>ST POL DE LEON</v>
      </c>
    </row>
    <row r="21" spans="1:15" x14ac:dyDescent="0.25">
      <c r="A21">
        <v>4</v>
      </c>
      <c r="B21" t="s">
        <v>73</v>
      </c>
      <c r="C21" t="s">
        <v>74</v>
      </c>
      <c r="D21" t="s">
        <v>78</v>
      </c>
      <c r="E21" t="s">
        <v>79</v>
      </c>
      <c r="F21" s="5" cm="1">
        <f t="array" ref="F21">_xlfn.XLOOKUP(B21,Tabel1[[Nom du compétiteur]:[Nom du compétiteur]],Tabel1[[rang]:[rang]],"?",0)</f>
        <v>10</v>
      </c>
      <c r="G21" s="6" cm="1">
        <f t="array" ref="G21">_xlfn.XLOOKUP(C21,Tabel1[[Nom du compétiteur]:[Nom du compétiteur]],Tabel1[[rang]:[rang]],"?",0)</f>
        <v>12</v>
      </c>
      <c r="H21" s="6" cm="1">
        <f t="array" ref="H21">_xlfn.XLOOKUP(D21,Tabel1[[Nom du compétiteur]:[Nom du compétiteur]],Tabel1[[rang]:[rang]],"?",0)</f>
        <v>16</v>
      </c>
      <c r="I21" s="7" cm="1">
        <f t="array" ref="I21">_xlfn.XLOOKUP(E21,Tabel1[[Nom du compétiteur]:[Nom du compétiteur]],Tabel1[[rang]:[rang]],"?",0)</f>
        <v>17</v>
      </c>
      <c r="J21" s="8" t="str" cm="1">
        <f t="array" ref="J21">IF(B21="","",_xlfn.XLOOKUP(B21,Tabel1[[Nom du compétiteur]:[Nom du compétiteur]],Tabel1[[Club]:[Club]],"?",0))</f>
        <v>GUILERS</v>
      </c>
      <c r="K21" s="8" t="str" cm="1">
        <f t="array" ref="K21">IF(C21="","",_xlfn.XLOOKUP(C21,Tabel1[[Nom du compétiteur]:[Nom du compétiteur]],Tabel1[[Club]:[Club]],"?",0))</f>
        <v>ST RENAN</v>
      </c>
      <c r="L21" s="8" t="str" cm="1">
        <f t="array" ref="L21">IF(D21="","",_xlfn.XLOOKUP(D21,Tabel1[[Nom du compétiteur]:[Nom du compétiteur]],Tabel1[[Club]:[Club]],"?",0))</f>
        <v>LANDIVISIAU</v>
      </c>
      <c r="M21" s="8" t="str" cm="1">
        <f t="array" ref="M21">IF(E21="","",_xlfn.XLOOKUP(E21,Tabel1[[Nom du compétiteur]:[Nom du compétiteur]],Tabel1[[Club]:[Club]],"?",0))</f>
        <v>ST POL DE LEON</v>
      </c>
    </row>
    <row r="22" spans="1:15" x14ac:dyDescent="0.25">
      <c r="A22">
        <v>4</v>
      </c>
      <c r="B22" t="s">
        <v>76</v>
      </c>
      <c r="C22" t="s">
        <v>80</v>
      </c>
      <c r="D22" t="s">
        <v>83</v>
      </c>
      <c r="E22" t="s">
        <v>86</v>
      </c>
      <c r="F22" s="5" cm="1">
        <f t="array" ref="F22">_xlfn.XLOOKUP(B22,Tabel1[[Nom du compétiteur]:[Nom du compétiteur]],Tabel1[[rang]:[rang]],"?",0)</f>
        <v>14</v>
      </c>
      <c r="G22" s="6" cm="1">
        <f t="array" ref="G22">_xlfn.XLOOKUP(C22,Tabel1[[Nom du compétiteur]:[Nom du compétiteur]],Tabel1[[rang]:[rang]],"?",0)</f>
        <v>18</v>
      </c>
      <c r="H22" s="6" cm="1">
        <f t="array" ref="H22">_xlfn.XLOOKUP(D22,Tabel1[[Nom du compétiteur]:[Nom du compétiteur]],Tabel1[[rang]:[rang]],"?",0)</f>
        <v>21</v>
      </c>
      <c r="I22" s="7" cm="1">
        <f t="array" ref="I22">_xlfn.XLOOKUP(E22,Tabel1[[Nom du compétiteur]:[Nom du compétiteur]],Tabel1[[rang]:[rang]],"?",0)</f>
        <v>24</v>
      </c>
      <c r="J22" s="8" t="str" cm="1">
        <f t="array" ref="J22">IF(B22="","",_xlfn.XLOOKUP(B22,Tabel1[[Nom du compétiteur]:[Nom du compétiteur]],Tabel1[[Club]:[Club]],"?",0))</f>
        <v>GUILERS</v>
      </c>
      <c r="K22" s="8" t="str" cm="1">
        <f t="array" ref="K22">IF(C22="","",_xlfn.XLOOKUP(C22,Tabel1[[Nom du compétiteur]:[Nom du compétiteur]],Tabel1[[Club]:[Club]],"?",0))</f>
        <v>CROZON</v>
      </c>
      <c r="L22" s="8" t="str" cm="1">
        <f t="array" ref="L22">IF(D22="","",_xlfn.XLOOKUP(D22,Tabel1[[Nom du compétiteur]:[Nom du compétiteur]],Tabel1[[Club]:[Club]],"?",0))</f>
        <v>PLOGASTEL ST GERMAIN</v>
      </c>
      <c r="M22" s="8" t="str" cm="1">
        <f t="array" ref="M22">IF(E22="","",_xlfn.XLOOKUP(E22,Tabel1[[Nom du compétiteur]:[Nom du compétiteur]],Tabel1[[Club]:[Club]],"?",0))</f>
        <v>LANDIVISIAU</v>
      </c>
    </row>
    <row r="23" spans="1:15" x14ac:dyDescent="0.25">
      <c r="A23">
        <v>4</v>
      </c>
      <c r="B23" t="s">
        <v>81</v>
      </c>
      <c r="C23" t="s">
        <v>85</v>
      </c>
      <c r="D23" t="s">
        <v>87</v>
      </c>
      <c r="E23" t="s">
        <v>88</v>
      </c>
      <c r="F23" s="5" cm="1">
        <f t="array" ref="F23">_xlfn.XLOOKUP(B23,Tabel1[[Nom du compétiteur]:[Nom du compétiteur]],Tabel1[[rang]:[rang]],"?",0)</f>
        <v>18</v>
      </c>
      <c r="G23" s="6" cm="1">
        <f t="array" ref="G23">_xlfn.XLOOKUP(C23,Tabel1[[Nom du compétiteur]:[Nom du compétiteur]],Tabel1[[rang]:[rang]],"?",0)</f>
        <v>23</v>
      </c>
      <c r="H23" s="6" cm="1">
        <f t="array" ref="H23">_xlfn.XLOOKUP(D23,Tabel1[[Nom du compétiteur]:[Nom du compétiteur]],Tabel1[[rang]:[rang]],"?",0)</f>
        <v>24</v>
      </c>
      <c r="I23" s="7" cm="1">
        <f t="array" ref="I23">_xlfn.XLOOKUP(E23,Tabel1[[Nom du compétiteur]:[Nom du compétiteur]],Tabel1[[rang]:[rang]],"?",0)</f>
        <v>26</v>
      </c>
      <c r="J23" s="8" t="str" cm="1">
        <f t="array" ref="J23">IF(B23="","",_xlfn.XLOOKUP(B23,Tabel1[[Nom du compétiteur]:[Nom du compétiteur]],Tabel1[[Club]:[Club]],"?",0))</f>
        <v>GUILERS</v>
      </c>
      <c r="K23" s="8" t="str" cm="1">
        <f t="array" ref="K23">IF(C23="","",_xlfn.XLOOKUP(C23,Tabel1[[Nom du compétiteur]:[Nom du compétiteur]],Tabel1[[Club]:[Club]],"?",0))</f>
        <v>PLOGASTEL ST GERMAIN</v>
      </c>
      <c r="L23" s="8" t="str" cm="1">
        <f t="array" ref="L23">IF(D23="","",_xlfn.XLOOKUP(D23,Tabel1[[Nom du compétiteur]:[Nom du compétiteur]],Tabel1[[Club]:[Club]],"?",0))</f>
        <v>CROZON</v>
      </c>
      <c r="M23" s="8" t="str" cm="1">
        <f t="array" ref="M23">IF(E23="","",_xlfn.XLOOKUP(E23,Tabel1[[Nom du compétiteur]:[Nom du compétiteur]],Tabel1[[Club]:[Club]],"?",0))</f>
        <v>ST POL DE LEON</v>
      </c>
    </row>
    <row r="24" spans="1:15" x14ac:dyDescent="0.25">
      <c r="A24">
        <v>4</v>
      </c>
      <c r="B24" t="s">
        <v>82</v>
      </c>
      <c r="C24" t="s">
        <v>89</v>
      </c>
      <c r="D24" t="s">
        <v>90</v>
      </c>
      <c r="E24" t="s">
        <v>92</v>
      </c>
      <c r="F24" s="5" cm="1">
        <f t="array" ref="F24">_xlfn.XLOOKUP(B24,Tabel1[[Nom du compétiteur]:[Nom du compétiteur]],Tabel1[[rang]:[rang]],"?",0)</f>
        <v>20</v>
      </c>
      <c r="G24" s="6" cm="1">
        <f t="array" ref="G24">_xlfn.XLOOKUP(C24,Tabel1[[Nom du compétiteur]:[Nom du compétiteur]],Tabel1[[rang]:[rang]],"?",0)</f>
        <v>27</v>
      </c>
      <c r="H24" s="6" cm="1">
        <f t="array" ref="H24">_xlfn.XLOOKUP(D24,Tabel1[[Nom du compétiteur]:[Nom du compétiteur]],Tabel1[[rang]:[rang]],"?",0)</f>
        <v>28</v>
      </c>
      <c r="I24" s="7" cm="1">
        <f t="array" ref="I24">_xlfn.XLOOKUP(E24,Tabel1[[Nom du compétiteur]:[Nom du compétiteur]],Tabel1[[rang]:[rang]],"?",0)</f>
        <v>29</v>
      </c>
      <c r="J24" s="8" t="str" cm="1">
        <f t="array" ref="J24">IF(B24="","",_xlfn.XLOOKUP(B24,Tabel1[[Nom du compétiteur]:[Nom du compétiteur]],Tabel1[[Club]:[Club]],"?",0))</f>
        <v>GUILERS</v>
      </c>
      <c r="K24" s="8" t="str" cm="1">
        <f t="array" ref="K24">IF(C24="","",_xlfn.XLOOKUP(C24,Tabel1[[Nom du compétiteur]:[Nom du compétiteur]],Tabel1[[Club]:[Club]],"?",0))</f>
        <v>ST POL DE LEON</v>
      </c>
      <c r="L24" s="8" t="str" cm="1">
        <f t="array" ref="L24">IF(D24="","",_xlfn.XLOOKUP(D24,Tabel1[[Nom du compétiteur]:[Nom du compétiteur]],Tabel1[[Club]:[Club]],"?",0))</f>
        <v>ST RENAN</v>
      </c>
      <c r="M24" s="8" t="str" cm="1">
        <f t="array" ref="M24">IF(E24="","",_xlfn.XLOOKUP(E24,Tabel1[[Nom du compétiteur]:[Nom du compétiteur]],Tabel1[[Club]:[Club]],"?",0))</f>
        <v>LOGONNA-DAOULAS</v>
      </c>
    </row>
    <row r="25" spans="1:15" x14ac:dyDescent="0.25">
      <c r="A25">
        <v>4</v>
      </c>
      <c r="B25" t="s">
        <v>84</v>
      </c>
      <c r="C25" t="s">
        <v>91</v>
      </c>
      <c r="D25" t="s">
        <v>93</v>
      </c>
      <c r="E25" t="s">
        <v>94</v>
      </c>
      <c r="F25" s="5" cm="1">
        <f t="array" ref="F25">_xlfn.XLOOKUP(B25,Tabel1[[Nom du compétiteur]:[Nom du compétiteur]],Tabel1[[rang]:[rang]],"?",0)</f>
        <v>22</v>
      </c>
      <c r="G25" s="6" cm="1">
        <f t="array" ref="G25">_xlfn.XLOOKUP(C25,Tabel1[[Nom du compétiteur]:[Nom du compétiteur]],Tabel1[[rang]:[rang]],"?",0)</f>
        <v>29</v>
      </c>
      <c r="H25" s="6" cm="1">
        <f t="array" ref="H25">_xlfn.XLOOKUP(D25,Tabel1[[Nom du compétiteur]:[Nom du compétiteur]],Tabel1[[rang]:[rang]],"?",0)</f>
        <v>31</v>
      </c>
      <c r="I25" s="7" cm="1">
        <f t="array" ref="I25">_xlfn.XLOOKUP(E25,Tabel1[[Nom du compétiteur]:[Nom du compétiteur]],Tabel1[[rang]:[rang]],"?",0)</f>
        <v>32</v>
      </c>
      <c r="J25" s="8" t="str" cm="1">
        <f t="array" ref="J25">IF(B25="","",_xlfn.XLOOKUP(B25,Tabel1[[Nom du compétiteur]:[Nom du compétiteur]],Tabel1[[Club]:[Club]],"?",0))</f>
        <v>GUILERS</v>
      </c>
      <c r="K25" s="8" t="str" cm="1">
        <f t="array" ref="K25">IF(C25="","",_xlfn.XLOOKUP(C25,Tabel1[[Nom du compétiteur]:[Nom du compétiteur]],Tabel1[[Club]:[Club]],"?",0))</f>
        <v>LANDEDA</v>
      </c>
      <c r="L25" s="8" t="str" cm="1">
        <f t="array" ref="L25">IF(D25="","",_xlfn.XLOOKUP(D25,Tabel1[[Nom du compétiteur]:[Nom du compétiteur]],Tabel1[[Club]:[Club]],"?",0))</f>
        <v>ST RENAN</v>
      </c>
      <c r="M25" s="8" t="str" cm="1">
        <f t="array" ref="M25">IF(E25="","",_xlfn.XLOOKUP(E25,Tabel1[[Nom du compétiteur]:[Nom du compétiteur]],Tabel1[[Club]:[Club]],"?",0))</f>
        <v>PLOUGASNOU</v>
      </c>
    </row>
    <row r="26" spans="1:15" x14ac:dyDescent="0.25">
      <c r="A26">
        <v>4</v>
      </c>
      <c r="B26" t="s">
        <v>95</v>
      </c>
      <c r="C26" t="s">
        <v>96</v>
      </c>
      <c r="D26" t="s">
        <v>98</v>
      </c>
      <c r="E26" t="s">
        <v>101</v>
      </c>
      <c r="F26" s="5" cm="1">
        <f t="array" ref="F26">_xlfn.XLOOKUP(B26,Tabel1[[Nom du compétiteur]:[Nom du compétiteur]],Tabel1[[rang]:[rang]],"?",0)</f>
        <v>33</v>
      </c>
      <c r="G26" s="6" cm="1">
        <f t="array" ref="G26">_xlfn.XLOOKUP(C26,Tabel1[[Nom du compétiteur]:[Nom du compétiteur]],Tabel1[[rang]:[rang]],"?",0)</f>
        <v>34</v>
      </c>
      <c r="H26" s="6" cm="1">
        <f t="array" ref="H26">_xlfn.XLOOKUP(D26,Tabel1[[Nom du compétiteur]:[Nom du compétiteur]],Tabel1[[rang]:[rang]],"?",0)</f>
        <v>36</v>
      </c>
      <c r="I26" s="7" cm="1">
        <f t="array" ref="I26">_xlfn.XLOOKUP(E26,Tabel1[[Nom du compétiteur]:[Nom du compétiteur]],Tabel1[[rang]:[rang]],"?",0)</f>
        <v>39</v>
      </c>
      <c r="J26" s="8" t="str" cm="1">
        <f t="array" ref="J26">IF(B26="","",_xlfn.XLOOKUP(B26,Tabel1[[Nom du compétiteur]:[Nom du compétiteur]],Tabel1[[Club]:[Club]],"?",0))</f>
        <v>PLOUGASNOU</v>
      </c>
      <c r="K26" s="8" t="str" cm="1">
        <f t="array" ref="K26">IF(C26="","",_xlfn.XLOOKUP(C26,Tabel1[[Nom du compétiteur]:[Nom du compétiteur]],Tabel1[[Club]:[Club]],"?",0))</f>
        <v>LOGONNA-DAOULAS</v>
      </c>
      <c r="L26" s="8" t="str" cm="1">
        <f t="array" ref="L26">IF(D26="","",_xlfn.XLOOKUP(D26,Tabel1[[Nom du compétiteur]:[Nom du compétiteur]],Tabel1[[Club]:[Club]],"?",0))</f>
        <v>LANDEDA</v>
      </c>
      <c r="M26" s="8" t="str" cm="1">
        <f t="array" ref="M26">IF(E26="","",_xlfn.XLOOKUP(E26,Tabel1[[Nom du compétiteur]:[Nom du compétiteur]],Tabel1[[Club]:[Club]],"?",0))</f>
        <v>ST RENAN</v>
      </c>
    </row>
    <row r="27" spans="1:15" x14ac:dyDescent="0.25">
      <c r="A27">
        <v>4</v>
      </c>
      <c r="B27" t="s">
        <v>97</v>
      </c>
      <c r="C27" t="s">
        <v>102</v>
      </c>
      <c r="D27" t="s">
        <v>103</v>
      </c>
      <c r="E27" t="s">
        <v>104</v>
      </c>
      <c r="F27" s="5" cm="1">
        <f t="array" ref="F27">_xlfn.XLOOKUP(B27,Tabel1[[Nom du compétiteur]:[Nom du compétiteur]],Tabel1[[rang]:[rang]],"?",0)</f>
        <v>34</v>
      </c>
      <c r="G27" s="6" cm="1">
        <f t="array" ref="G27">_xlfn.XLOOKUP(C27,Tabel1[[Nom du compétiteur]:[Nom du compétiteur]],Tabel1[[rang]:[rang]],"?",0)</f>
        <v>40</v>
      </c>
      <c r="H27" s="6" cm="1">
        <f t="array" ref="H27">_xlfn.XLOOKUP(D27,Tabel1[[Nom du compétiteur]:[Nom du compétiteur]],Tabel1[[rang]:[rang]],"?",0)</f>
        <v>41</v>
      </c>
      <c r="I27" s="7" cm="1">
        <f t="array" ref="I27">_xlfn.XLOOKUP(E27,Tabel1[[Nom du compétiteur]:[Nom du compétiteur]],Tabel1[[rang]:[rang]],"?",0)</f>
        <v>42</v>
      </c>
      <c r="J27" s="8" t="str" cm="1">
        <f t="array" ref="J27">IF(B27="","",_xlfn.XLOOKUP(B27,Tabel1[[Nom du compétiteur]:[Nom du compétiteur]],Tabel1[[Club]:[Club]],"?",0))</f>
        <v>PLOUGASNOU</v>
      </c>
      <c r="K27" s="8" t="str" cm="1">
        <f t="array" ref="K27">IF(C27="","",_xlfn.XLOOKUP(C27,Tabel1[[Nom du compétiteur]:[Nom du compétiteur]],Tabel1[[Club]:[Club]],"?",0))</f>
        <v>GUILERS</v>
      </c>
      <c r="L27" s="8" t="str" cm="1">
        <f t="array" ref="L27">IF(D27="","",_xlfn.XLOOKUP(D27,Tabel1[[Nom du compétiteur]:[Nom du compétiteur]],Tabel1[[Club]:[Club]],"?",0))</f>
        <v>ST POL DE LEON</v>
      </c>
      <c r="M27" s="8" t="str" cm="1">
        <f t="array" ref="M27">IF(E27="","",_xlfn.XLOOKUP(E27,Tabel1[[Nom du compétiteur]:[Nom du compétiteur]],Tabel1[[Club]:[Club]],"?",0))</f>
        <v>TINTENIAC</v>
      </c>
    </row>
    <row r="28" spans="1:15" x14ac:dyDescent="0.25">
      <c r="A28">
        <v>4</v>
      </c>
      <c r="B28" t="s">
        <v>99</v>
      </c>
      <c r="C28" t="s">
        <v>105</v>
      </c>
      <c r="D28" t="s">
        <v>107</v>
      </c>
      <c r="E28" t="s">
        <v>108</v>
      </c>
      <c r="F28" s="5" cm="1">
        <f t="array" ref="F28">_xlfn.XLOOKUP(B28,Tabel1[[Nom du compétiteur]:[Nom du compétiteur]],Tabel1[[rang]:[rang]],"?",0)</f>
        <v>37</v>
      </c>
      <c r="G28" s="6" cm="1">
        <f t="array" ref="G28">_xlfn.XLOOKUP(C28,Tabel1[[Nom du compétiteur]:[Nom du compétiteur]],Tabel1[[rang]:[rang]],"?",0)</f>
        <v>43</v>
      </c>
      <c r="H28" s="6" cm="1">
        <f t="array" ref="H28">_xlfn.XLOOKUP(D28,Tabel1[[Nom du compétiteur]:[Nom du compétiteur]],Tabel1[[rang]:[rang]],"?",0)</f>
        <v>44</v>
      </c>
      <c r="I28" s="7" cm="1">
        <f t="array" ref="I28">_xlfn.XLOOKUP(E28,Tabel1[[Nom du compétiteur]:[Nom du compétiteur]],Tabel1[[rang]:[rang]],"?",0)</f>
        <v>46</v>
      </c>
      <c r="J28" s="8" t="str" cm="1">
        <f t="array" ref="J28">IF(B28="","",_xlfn.XLOOKUP(B28,Tabel1[[Nom du compétiteur]:[Nom du compétiteur]],Tabel1[[Club]:[Club]],"?",0))</f>
        <v>PLOUGASNOU</v>
      </c>
      <c r="K28" s="8" t="str" cm="1">
        <f t="array" ref="K28">IF(C28="","",_xlfn.XLOOKUP(C28,Tabel1[[Nom du compétiteur]:[Nom du compétiteur]],Tabel1[[Club]:[Club]],"?",0))</f>
        <v>LOGONNA-DAOULAS</v>
      </c>
      <c r="L28" s="8" t="str" cm="1">
        <f t="array" ref="L28">IF(D28="","",_xlfn.XLOOKUP(D28,Tabel1[[Nom du compétiteur]:[Nom du compétiteur]],Tabel1[[Club]:[Club]],"?",0))</f>
        <v>ST POL DE LEON</v>
      </c>
      <c r="M28" s="8" t="str" cm="1">
        <f t="array" ref="M28">IF(E28="","",_xlfn.XLOOKUP(E28,Tabel1[[Nom du compétiteur]:[Nom du compétiteur]],Tabel1[[Club]:[Club]],"?",0))</f>
        <v>CROZON</v>
      </c>
    </row>
    <row r="29" spans="1:15" x14ac:dyDescent="0.25">
      <c r="A29">
        <v>4</v>
      </c>
      <c r="B29" t="s">
        <v>100</v>
      </c>
      <c r="C29" t="s">
        <v>109</v>
      </c>
      <c r="D29" t="s">
        <v>110</v>
      </c>
      <c r="E29" t="s">
        <v>111</v>
      </c>
      <c r="F29" s="5" cm="1">
        <f t="array" ref="F29">_xlfn.XLOOKUP(B29,Tabel1[[Nom du compétiteur]:[Nom du compétiteur]],Tabel1[[rang]:[rang]],"?",0)</f>
        <v>37</v>
      </c>
      <c r="G29" s="6" cm="1">
        <f t="array" ref="G29">_xlfn.XLOOKUP(C29,Tabel1[[Nom du compétiteur]:[Nom du compétiteur]],Tabel1[[rang]:[rang]],"?",0)</f>
        <v>47</v>
      </c>
      <c r="H29" s="6" cm="1">
        <f t="array" ref="H29">_xlfn.XLOOKUP(D29,Tabel1[[Nom du compétiteur]:[Nom du compétiteur]],Tabel1[[rang]:[rang]],"?",0)</f>
        <v>48</v>
      </c>
      <c r="I29" s="7" cm="1">
        <f t="array" ref="I29">_xlfn.XLOOKUP(E29,Tabel1[[Nom du compétiteur]:[Nom du compétiteur]],Tabel1[[rang]:[rang]],"?",0)</f>
        <v>49</v>
      </c>
      <c r="J29" s="8" t="str" cm="1">
        <f t="array" ref="J29">IF(B29="","",_xlfn.XLOOKUP(B29,Tabel1[[Nom du compétiteur]:[Nom du compétiteur]],Tabel1[[Club]:[Club]],"?",0))</f>
        <v>PLOUGASNOU</v>
      </c>
      <c r="K29" s="8" t="str" cm="1">
        <f t="array" ref="K29">IF(C29="","",_xlfn.XLOOKUP(C29,Tabel1[[Nom du compétiteur]:[Nom du compétiteur]],Tabel1[[Club]:[Club]],"?",0))</f>
        <v>GUILERS</v>
      </c>
      <c r="L29" s="8" t="str" cm="1">
        <f t="array" ref="L29">IF(D29="","",_xlfn.XLOOKUP(D29,Tabel1[[Nom du compétiteur]:[Nom du compétiteur]],Tabel1[[Club]:[Club]],"?",0))</f>
        <v>LANDEDA</v>
      </c>
      <c r="M29" s="8" t="str" cm="1">
        <f t="array" ref="M29">IF(E29="","",_xlfn.XLOOKUP(E29,Tabel1[[Nom du compétiteur]:[Nom du compétiteur]],Tabel1[[Club]:[Club]],"?",0))</f>
        <v>PLOGASTEL ST GERMAIN</v>
      </c>
    </row>
    <row r="30" spans="1:15" x14ac:dyDescent="0.25">
      <c r="A30">
        <v>4</v>
      </c>
      <c r="B30" t="s">
        <v>106</v>
      </c>
      <c r="C30" t="s">
        <v>114</v>
      </c>
      <c r="D30" t="s">
        <v>115</v>
      </c>
      <c r="E30" t="s">
        <v>116</v>
      </c>
      <c r="F30" s="5" cm="1">
        <f t="array" ref="F30">_xlfn.XLOOKUP(B30,Tabel1[[Nom du compétiteur]:[Nom du compétiteur]],Tabel1[[rang]:[rang]],"?",0)</f>
        <v>44</v>
      </c>
      <c r="G30" s="6" cm="1">
        <f t="array" ref="G30">_xlfn.XLOOKUP(C30,Tabel1[[Nom du compétiteur]:[Nom du compétiteur]],Tabel1[[rang]:[rang]],"?",0)</f>
        <v>52</v>
      </c>
      <c r="H30" s="6" cm="1">
        <f t="array" ref="H30">_xlfn.XLOOKUP(D30,Tabel1[[Nom du compétiteur]:[Nom du compétiteur]],Tabel1[[rang]:[rang]],"?",0)</f>
        <v>53</v>
      </c>
      <c r="I30" s="7" cm="1">
        <f t="array" ref="I30">_xlfn.XLOOKUP(E30,Tabel1[[Nom du compétiteur]:[Nom du compétiteur]],Tabel1[[rang]:[rang]],"?",0)</f>
        <v>54</v>
      </c>
      <c r="J30" s="8" t="str" cm="1">
        <f t="array" ref="J30">IF(B30="","",_xlfn.XLOOKUP(B30,Tabel1[[Nom du compétiteur]:[Nom du compétiteur]],Tabel1[[Club]:[Club]],"?",0))</f>
        <v>PLOUGASNOU</v>
      </c>
      <c r="K30" s="8" t="str" cm="1">
        <f t="array" ref="K30">IF(C30="","",_xlfn.XLOOKUP(C30,Tabel1[[Nom du compétiteur]:[Nom du compétiteur]],Tabel1[[Club]:[Club]],"?",0))</f>
        <v>PLOGASTEL ST GERMAIN</v>
      </c>
      <c r="L30" s="8" t="str" cm="1">
        <f t="array" ref="L30">IF(D30="","",_xlfn.XLOOKUP(D30,Tabel1[[Nom du compétiteur]:[Nom du compétiteur]],Tabel1[[Club]:[Club]],"?",0))</f>
        <v>LOGONNA-DAOULAS</v>
      </c>
      <c r="M30" s="8" t="str" cm="1">
        <f t="array" ref="M30">IF(E30="","",_xlfn.XLOOKUP(E30,Tabel1[[Nom du compétiteur]:[Nom du compétiteur]],Tabel1[[Club]:[Club]],"?",0))</f>
        <v>ST RENAN</v>
      </c>
    </row>
    <row r="31" spans="1:15" x14ac:dyDescent="0.25">
      <c r="A31">
        <v>2</v>
      </c>
      <c r="B31" t="s">
        <v>112</v>
      </c>
      <c r="C31" t="s">
        <v>117</v>
      </c>
      <c r="D31" t="s">
        <v>113</v>
      </c>
      <c r="F31" s="5" cm="1">
        <f t="array" ref="F31">_xlfn.XLOOKUP(B31,Tabel1[[Nom du compétiteur]:[Nom du compétiteur]],Tabel1[[rang]:[rang]],"?",0)</f>
        <v>50</v>
      </c>
      <c r="G31" s="6" cm="1">
        <f t="array" ref="G31">_xlfn.XLOOKUP(C31,Tabel1[[Nom du compétiteur]:[Nom du compétiteur]],Tabel1[[rang]:[rang]],"?",0)</f>
        <v>55</v>
      </c>
      <c r="H31" s="6" cm="1">
        <f t="array" ref="H31">_xlfn.XLOOKUP(D31,Tabel1[[Nom du compétiteur]:[Nom du compétiteur]],Tabel1[[rang]:[rang]],"?",0)</f>
        <v>51</v>
      </c>
      <c r="I31" s="7" t="str" cm="1">
        <f t="array" ref="I31">_xlfn.XLOOKUP(E31,Tabel1[[Nom du compétiteur]:[Nom du compétiteur]],Tabel1[[rang]:[rang]],"?",0)</f>
        <v>?</v>
      </c>
      <c r="J31" s="8" t="str" cm="1">
        <f t="array" ref="J31">IF(B31="","",_xlfn.XLOOKUP(B31,Tabel1[[Nom du compétiteur]:[Nom du compétiteur]],Tabel1[[Club]:[Club]],"?",0))</f>
        <v>PLOUGASNOU</v>
      </c>
      <c r="K31" s="8" t="str" cm="1">
        <f t="array" ref="K31">IF(C31="","",_xlfn.XLOOKUP(C31,Tabel1[[Nom du compétiteur]:[Nom du compétiteur]],Tabel1[[Club]:[Club]],"?",0))</f>
        <v>PLOGASTEL ST GERMAIN</v>
      </c>
      <c r="L31" s="8" t="str" cm="1">
        <f t="array" ref="L31">IF(D31="","",_xlfn.XLOOKUP(D31,Tabel1[[Nom du compétiteur]:[Nom du compétiteur]],Tabel1[[Club]:[Club]],"?",0))</f>
        <v>PLOUGASNOU</v>
      </c>
      <c r="M31" s="8" t="str" cm="1">
        <f t="array" ref="M31">IF(E31="","",_xlfn.XLOOKUP(E31,Tabel1[[Nom du compétiteur]:[Nom du compétiteur]],Tabel1[[Club]:[Club]],"?",0))</f>
        <v/>
      </c>
    </row>
    <row r="32" spans="1:15" x14ac:dyDescent="0.25">
      <c r="A32">
        <v>3</v>
      </c>
      <c r="F32" s="5" t="str" cm="1">
        <f t="array" ref="F32">_xlfn.XLOOKUP(B32,Tabel1[[Nom du compétiteur]:[Nom du compétiteur]],Tabel1[[rang]:[rang]],"?",0)</f>
        <v>?</v>
      </c>
      <c r="G32" s="6" t="str" cm="1">
        <f t="array" ref="G32">_xlfn.XLOOKUP(C32,Tabel1[[Nom du compétiteur]:[Nom du compétiteur]],Tabel1[[rang]:[rang]],"?",0)</f>
        <v>?</v>
      </c>
      <c r="H32" s="6" t="str" cm="1">
        <f t="array" ref="H32">_xlfn.XLOOKUP(D32,Tabel1[[Nom du compétiteur]:[Nom du compétiteur]],Tabel1[[rang]:[rang]],"?",0)</f>
        <v>?</v>
      </c>
      <c r="I32" s="7" t="str" cm="1">
        <f t="array" ref="I32">_xlfn.XLOOKUP(E32,Tabel1[[Nom du compétiteur]:[Nom du compétiteur]],Tabel1[[rang]:[rang]],"?",0)</f>
        <v>?</v>
      </c>
      <c r="J32" s="8" t="str" cm="1">
        <f t="array" ref="J32">IF(B32="","",_xlfn.XLOOKUP(B32,Tabel1[[Nom du compétiteur]:[Nom du compétiteur]],Tabel1[[Club]:[Club]],"?",0))</f>
        <v/>
      </c>
      <c r="K32" s="8" t="str" cm="1">
        <f t="array" ref="K32">IF(C32="","",_xlfn.XLOOKUP(C32,Tabel1[[Nom du compétiteur]:[Nom du compétiteur]],Tabel1[[Club]:[Club]],"?",0))</f>
        <v/>
      </c>
      <c r="L32" s="8" t="str" cm="1">
        <f t="array" ref="L32">IF(D32="","",_xlfn.XLOOKUP(D32,Tabel1[[Nom du compétiteur]:[Nom du compétiteur]],Tabel1[[Club]:[Club]],"?",0))</f>
        <v/>
      </c>
      <c r="M32" s="8" t="str" cm="1">
        <f t="array" ref="M32">IF(E32="","",_xlfn.XLOOKUP(E32,Tabel1[[Nom du compétiteur]:[Nom du compétiteur]],Tabel1[[Club]:[Club]],"?",0))</f>
        <v/>
      </c>
    </row>
    <row r="33" spans="1:15" s="10" customFormat="1" x14ac:dyDescent="0.25">
      <c r="F33" s="11"/>
      <c r="G33" s="12"/>
      <c r="H33" s="12"/>
      <c r="I33" s="11"/>
      <c r="J33" s="12"/>
      <c r="K33" s="12"/>
      <c r="L33" s="12"/>
      <c r="M33" s="12"/>
    </row>
    <row r="34" spans="1:15" ht="26.25" x14ac:dyDescent="0.4">
      <c r="B34" s="9" t="s">
        <v>60</v>
      </c>
    </row>
    <row r="35" spans="1:15" x14ac:dyDescent="0.25">
      <c r="A35">
        <f>COUNTA(B35:E35)</f>
        <v>4</v>
      </c>
      <c r="B35" s="4" t="s">
        <v>59</v>
      </c>
      <c r="C35" s="4" t="s">
        <v>6</v>
      </c>
      <c r="D35" s="4" t="s">
        <v>10</v>
      </c>
      <c r="E35" s="4" t="s">
        <v>13</v>
      </c>
      <c r="F35" s="5" t="str" cm="1">
        <f t="array" ref="F35">_xlfn.XLOOKUP(B35,Tabel1[[Nom du compétiteur]:[Nom du compétiteur]],Tabel1[[rang]:[rang]],"?",0)</f>
        <v>?</v>
      </c>
      <c r="G35" s="6" t="str" cm="1">
        <f t="array" ref="G35">_xlfn.XLOOKUP(C35,Tabel1[[Nom du compétiteur]:[Nom du compétiteur]],Tabel1[[rang]:[rang]],"?",0)</f>
        <v>?</v>
      </c>
      <c r="H35" s="6" t="str" cm="1">
        <f t="array" ref="H35">_xlfn.XLOOKUP(D35,Tabel1[[Nom du compétiteur]:[Nom du compétiteur]],Tabel1[[rang]:[rang]],"?",0)</f>
        <v>?</v>
      </c>
      <c r="I35" s="7" t="str" cm="1">
        <f t="array" ref="I35">_xlfn.XLOOKUP(E35,Tabel1[[Nom du compétiteur]:[Nom du compétiteur]],Tabel1[[rang]:[rang]],"?",0)</f>
        <v>?</v>
      </c>
      <c r="J35" s="8" t="str" cm="1">
        <f t="array" ref="J35">IF(B35="","",_xlfn.XLOOKUP(B35,Tabel1[[Nom du compétiteur]:[Nom du compétiteur]],Tabel1[[Club]:[Club]],"?",0))</f>
        <v>?</v>
      </c>
      <c r="K35" s="8" t="str" cm="1">
        <f t="array" ref="K35">IF(C35="","",_xlfn.XLOOKUP(C35,Tabel1[[Nom du compétiteur]:[Nom du compétiteur]],Tabel1[[Club]:[Club]],"?",0))</f>
        <v>?</v>
      </c>
      <c r="L35" s="8" t="str" cm="1">
        <f t="array" ref="L35">IF(D35="","",_xlfn.XLOOKUP(D35,Tabel1[[Nom du compétiteur]:[Nom du compétiteur]],Tabel1[[Club]:[Club]],"?",0))</f>
        <v>?</v>
      </c>
      <c r="M35" s="8" t="str" cm="1">
        <f t="array" ref="M35">IF(E35="","",_xlfn.XLOOKUP(E35,Tabel1[[Nom du compétiteur]:[Nom du compétiteur]],Tabel1[[Club]:[Club]],"?",0))</f>
        <v>?</v>
      </c>
      <c r="O35" s="3" t="e" cm="1">
        <f t="array" ref="O35">doublons(J35:M48)</f>
        <v>#VALUE!</v>
      </c>
    </row>
    <row r="36" spans="1:15" x14ac:dyDescent="0.25">
      <c r="A36">
        <f t="shared" ref="A36:A48" si="0">COUNTA(B36:E36)</f>
        <v>4</v>
      </c>
      <c r="B36" s="4" t="s">
        <v>8</v>
      </c>
      <c r="C36" s="4" t="s">
        <v>12</v>
      </c>
      <c r="D36" s="4" t="s">
        <v>15</v>
      </c>
      <c r="E36" s="4" t="s">
        <v>17</v>
      </c>
      <c r="F36" s="5" t="str" cm="1">
        <f t="array" ref="F36">_xlfn.XLOOKUP(B36,Tabel1[[Nom du compétiteur]:[Nom du compétiteur]],Tabel1[[rang]:[rang]],"?",0)</f>
        <v>?</v>
      </c>
      <c r="G36" s="6" t="str" cm="1">
        <f t="array" ref="G36">_xlfn.XLOOKUP(C36,Tabel1[[Nom du compétiteur]:[Nom du compétiteur]],Tabel1[[rang]:[rang]],"?",0)</f>
        <v>?</v>
      </c>
      <c r="H36" s="6" t="str" cm="1">
        <f t="array" ref="H36">_xlfn.XLOOKUP(D36,Tabel1[[Nom du compétiteur]:[Nom du compétiteur]],Tabel1[[rang]:[rang]],"?",0)</f>
        <v>?</v>
      </c>
      <c r="I36" s="7" t="str" cm="1">
        <f t="array" ref="I36">_xlfn.XLOOKUP(E36,Tabel1[[Nom du compétiteur]:[Nom du compétiteur]],Tabel1[[rang]:[rang]],"?",0)</f>
        <v>?</v>
      </c>
      <c r="J36" s="8" t="str" cm="1">
        <f t="array" ref="J36">IF(B36="","",_xlfn.XLOOKUP(B36,Tabel1[[Nom du compétiteur]:[Nom du compétiteur]],Tabel1[[Club]:[Club]],"?",0))</f>
        <v>?</v>
      </c>
      <c r="K36" s="8" t="str" cm="1">
        <f t="array" ref="K36">IF(C36="","",_xlfn.XLOOKUP(C36,Tabel1[[Nom du compétiteur]:[Nom du compétiteur]],Tabel1[[Club]:[Club]],"?",0))</f>
        <v>?</v>
      </c>
      <c r="L36" s="8" t="str" cm="1">
        <f t="array" ref="L36">IF(D36="","",_xlfn.XLOOKUP(D36,Tabel1[[Nom du compétiteur]:[Nom du compétiteur]],Tabel1[[Club]:[Club]],"?",0))</f>
        <v>?</v>
      </c>
      <c r="M36" s="8" t="str" cm="1">
        <f t="array" ref="M36">IF(E36="","",_xlfn.XLOOKUP(E36,Tabel1[[Nom du compétiteur]:[Nom du compétiteur]],Tabel1[[Club]:[Club]],"?",0))</f>
        <v>?</v>
      </c>
      <c r="O36" s="3"/>
    </row>
    <row r="37" spans="1:15" x14ac:dyDescent="0.25">
      <c r="A37">
        <f t="shared" si="0"/>
        <v>4</v>
      </c>
      <c r="B37" s="4" t="s">
        <v>9</v>
      </c>
      <c r="C37" s="4" t="s">
        <v>19</v>
      </c>
      <c r="D37" s="4" t="s">
        <v>21</v>
      </c>
      <c r="E37" s="4" t="s">
        <v>24</v>
      </c>
      <c r="F37" s="5" t="str" cm="1">
        <f t="array" ref="F37">_xlfn.XLOOKUP(B37,Tabel1[[Nom du compétiteur]:[Nom du compétiteur]],Tabel1[[rang]:[rang]],"?",0)</f>
        <v>?</v>
      </c>
      <c r="G37" s="6" t="str" cm="1">
        <f t="array" ref="G37">_xlfn.XLOOKUP(C37,Tabel1[[Nom du compétiteur]:[Nom du compétiteur]],Tabel1[[rang]:[rang]],"?",0)</f>
        <v>?</v>
      </c>
      <c r="H37" s="6" t="str" cm="1">
        <f t="array" ref="H37">_xlfn.XLOOKUP(D37,Tabel1[[Nom du compétiteur]:[Nom du compétiteur]],Tabel1[[rang]:[rang]],"?",0)</f>
        <v>?</v>
      </c>
      <c r="I37" s="7" t="str" cm="1">
        <f t="array" ref="I37">_xlfn.XLOOKUP(E37,Tabel1[[Nom du compétiteur]:[Nom du compétiteur]],Tabel1[[rang]:[rang]],"?",0)</f>
        <v>?</v>
      </c>
      <c r="J37" s="8" t="str" cm="1">
        <f t="array" ref="J37">IF(B37="","",_xlfn.XLOOKUP(B37,Tabel1[[Nom du compétiteur]:[Nom du compétiteur]],Tabel1[[Club]:[Club]],"?",0))</f>
        <v>?</v>
      </c>
      <c r="K37" s="8" t="str" cm="1">
        <f t="array" ref="K37">IF(C37="","",_xlfn.XLOOKUP(C37,Tabel1[[Nom du compétiteur]:[Nom du compétiteur]],Tabel1[[Club]:[Club]],"?",0))</f>
        <v>?</v>
      </c>
      <c r="L37" s="8" t="str" cm="1">
        <f t="array" ref="L37">IF(D37="","",_xlfn.XLOOKUP(D37,Tabel1[[Nom du compétiteur]:[Nom du compétiteur]],Tabel1[[Club]:[Club]],"?",0))</f>
        <v>?</v>
      </c>
      <c r="M37" s="8" t="str" cm="1">
        <f t="array" ref="M37">IF(E37="","",_xlfn.XLOOKUP(E37,Tabel1[[Nom du compétiteur]:[Nom du compétiteur]],Tabel1[[Club]:[Club]],"?",0))</f>
        <v>?</v>
      </c>
    </row>
    <row r="38" spans="1:15" x14ac:dyDescent="0.25">
      <c r="A38">
        <f t="shared" si="0"/>
        <v>4</v>
      </c>
      <c r="B38" s="4" t="s">
        <v>9</v>
      </c>
      <c r="C38" s="4" t="s">
        <v>22</v>
      </c>
      <c r="D38" s="4" t="s">
        <v>9</v>
      </c>
      <c r="E38" s="4" t="s">
        <v>25</v>
      </c>
      <c r="F38" s="5" t="str" cm="1">
        <f t="array" ref="F38">_xlfn.XLOOKUP(B38,Tabel1[[Nom du compétiteur]:[Nom du compétiteur]],Tabel1[[rang]:[rang]],"?",0)</f>
        <v>?</v>
      </c>
      <c r="G38" s="6" t="str" cm="1">
        <f t="array" ref="G38">_xlfn.XLOOKUP(C38,Tabel1[[Nom du compétiteur]:[Nom du compétiteur]],Tabel1[[rang]:[rang]],"?",0)</f>
        <v>?</v>
      </c>
      <c r="H38" s="6" t="str" cm="1">
        <f t="array" ref="H38">_xlfn.XLOOKUP(D38,Tabel1[[Nom du compétiteur]:[Nom du compétiteur]],Tabel1[[rang]:[rang]],"?",0)</f>
        <v>?</v>
      </c>
      <c r="I38" s="7" t="str" cm="1">
        <f t="array" ref="I38">_xlfn.XLOOKUP(E38,Tabel1[[Nom du compétiteur]:[Nom du compétiteur]],Tabel1[[rang]:[rang]],"?",0)</f>
        <v>?</v>
      </c>
      <c r="J38" s="8" t="str" cm="1">
        <f t="array" ref="J38">IF(B38="","",_xlfn.XLOOKUP(B38,Tabel1[[Nom du compétiteur]:[Nom du compétiteur]],Tabel1[[Club]:[Club]],"?",0))</f>
        <v>?</v>
      </c>
      <c r="K38" s="8" t="str" cm="1">
        <f t="array" ref="K38">IF(C38="","",_xlfn.XLOOKUP(C38,Tabel1[[Nom du compétiteur]:[Nom du compétiteur]],Tabel1[[Club]:[Club]],"?",0))</f>
        <v>?</v>
      </c>
      <c r="L38" s="8" t="str" cm="1">
        <f t="array" ref="L38">IF(D38="","",_xlfn.XLOOKUP(D38,Tabel1[[Nom du compétiteur]:[Nom du compétiteur]],Tabel1[[Club]:[Club]],"?",0))</f>
        <v>?</v>
      </c>
      <c r="M38" s="8" t="str" cm="1">
        <f t="array" ref="M38">IF(E38="","",_xlfn.XLOOKUP(E38,Tabel1[[Nom du compétiteur]:[Nom du compétiteur]],Tabel1[[Club]:[Club]],"?",0))</f>
        <v>?</v>
      </c>
    </row>
    <row r="39" spans="1:15" x14ac:dyDescent="0.25">
      <c r="A39">
        <f t="shared" si="0"/>
        <v>4</v>
      </c>
      <c r="B39" s="4" t="s">
        <v>23</v>
      </c>
      <c r="C39" s="4" t="s">
        <v>26</v>
      </c>
      <c r="D39" s="4" t="s">
        <v>28</v>
      </c>
      <c r="E39" s="4" t="s">
        <v>31</v>
      </c>
      <c r="F39" s="5" t="str" cm="1">
        <f t="array" ref="F39">_xlfn.XLOOKUP(B39,Tabel1[[Nom du compétiteur]:[Nom du compétiteur]],Tabel1[[rang]:[rang]],"?",0)</f>
        <v>?</v>
      </c>
      <c r="G39" s="6" t="str" cm="1">
        <f t="array" ref="G39">_xlfn.XLOOKUP(C39,Tabel1[[Nom du compétiteur]:[Nom du compétiteur]],Tabel1[[rang]:[rang]],"?",0)</f>
        <v>?</v>
      </c>
      <c r="H39" s="6" t="str" cm="1">
        <f t="array" ref="H39">_xlfn.XLOOKUP(D39,Tabel1[[Nom du compétiteur]:[Nom du compétiteur]],Tabel1[[rang]:[rang]],"?",0)</f>
        <v>?</v>
      </c>
      <c r="I39" s="7" t="str" cm="1">
        <f t="array" ref="I39">_xlfn.XLOOKUP(E39,Tabel1[[Nom du compétiteur]:[Nom du compétiteur]],Tabel1[[rang]:[rang]],"?",0)</f>
        <v>?</v>
      </c>
      <c r="J39" s="8" t="str" cm="1">
        <f t="array" ref="J39">IF(B39="","",_xlfn.XLOOKUP(B39,Tabel1[[Nom du compétiteur]:[Nom du compétiteur]],Tabel1[[Club]:[Club]],"?",0))</f>
        <v>?</v>
      </c>
      <c r="K39" s="8" t="str" cm="1">
        <f t="array" ref="K39">IF(C39="","",_xlfn.XLOOKUP(C39,Tabel1[[Nom du compétiteur]:[Nom du compétiteur]],Tabel1[[Club]:[Club]],"?",0))</f>
        <v>?</v>
      </c>
      <c r="L39" s="8" t="str" cm="1">
        <f t="array" ref="L39">IF(D39="","",_xlfn.XLOOKUP(D39,Tabel1[[Nom du compétiteur]:[Nom du compétiteur]],Tabel1[[Club]:[Club]],"?",0))</f>
        <v>?</v>
      </c>
      <c r="M39" s="8" t="str" cm="1">
        <f t="array" ref="M39">IF(E39="","",_xlfn.XLOOKUP(E39,Tabel1[[Nom du compétiteur]:[Nom du compétiteur]],Tabel1[[Club]:[Club]],"?",0))</f>
        <v>?</v>
      </c>
    </row>
    <row r="40" spans="1:15" x14ac:dyDescent="0.25">
      <c r="A40">
        <f t="shared" si="0"/>
        <v>4</v>
      </c>
      <c r="B40" s="4" t="s">
        <v>22</v>
      </c>
      <c r="C40" s="4" t="s">
        <v>30</v>
      </c>
      <c r="D40" s="4" t="s">
        <v>32</v>
      </c>
      <c r="E40" s="4" t="s">
        <v>33</v>
      </c>
      <c r="F40" s="5" t="str" cm="1">
        <f t="array" ref="F40">_xlfn.XLOOKUP(B40,Tabel1[[Nom du compétiteur]:[Nom du compétiteur]],Tabel1[[rang]:[rang]],"?",0)</f>
        <v>?</v>
      </c>
      <c r="G40" s="6" t="str" cm="1">
        <f t="array" ref="G40">_xlfn.XLOOKUP(C40,Tabel1[[Nom du compétiteur]:[Nom du compétiteur]],Tabel1[[rang]:[rang]],"?",0)</f>
        <v>?</v>
      </c>
      <c r="H40" s="6" t="str" cm="1">
        <f t="array" ref="H40">_xlfn.XLOOKUP(D40,Tabel1[[Nom du compétiteur]:[Nom du compétiteur]],Tabel1[[rang]:[rang]],"?",0)</f>
        <v>?</v>
      </c>
      <c r="I40" s="7" t="str" cm="1">
        <f t="array" ref="I40">_xlfn.XLOOKUP(E40,Tabel1[[Nom du compétiteur]:[Nom du compétiteur]],Tabel1[[rang]:[rang]],"?",0)</f>
        <v>?</v>
      </c>
      <c r="J40" s="8" t="str" cm="1">
        <f t="array" ref="J40">IF(B40="","",_xlfn.XLOOKUP(B40,Tabel1[[Nom du compétiteur]:[Nom du compétiteur]],Tabel1[[Club]:[Club]],"?",0))</f>
        <v>?</v>
      </c>
      <c r="K40" s="8" t="str" cm="1">
        <f t="array" ref="K40">IF(C40="","",_xlfn.XLOOKUP(C40,Tabel1[[Nom du compétiteur]:[Nom du compétiteur]],Tabel1[[Club]:[Club]],"?",0))</f>
        <v>?</v>
      </c>
      <c r="L40" s="8" t="str" cm="1">
        <f t="array" ref="L40">IF(D40="","",_xlfn.XLOOKUP(D40,Tabel1[[Nom du compétiteur]:[Nom du compétiteur]],Tabel1[[Club]:[Club]],"?",0))</f>
        <v>?</v>
      </c>
      <c r="M40" s="8" t="str" cm="1">
        <f t="array" ref="M40">IF(E40="","",_xlfn.XLOOKUP(E40,Tabel1[[Nom du compétiteur]:[Nom du compétiteur]],Tabel1[[Club]:[Club]],"?",0))</f>
        <v>?</v>
      </c>
    </row>
    <row r="41" spans="1:15" x14ac:dyDescent="0.25">
      <c r="A41">
        <f t="shared" si="0"/>
        <v>4</v>
      </c>
      <c r="B41" s="4" t="s">
        <v>27</v>
      </c>
      <c r="C41" s="4" t="s">
        <v>34</v>
      </c>
      <c r="D41" s="4" t="s">
        <v>35</v>
      </c>
      <c r="E41" s="4" t="s">
        <v>36</v>
      </c>
      <c r="F41" s="5" t="str" cm="1">
        <f t="array" ref="F41">_xlfn.XLOOKUP(B41,Tabel1[[Nom du compétiteur]:[Nom du compétiteur]],Tabel1[[rang]:[rang]],"?",0)</f>
        <v>?</v>
      </c>
      <c r="G41" s="6" t="str" cm="1">
        <f t="array" ref="G41">_xlfn.XLOOKUP(C41,Tabel1[[Nom du compétiteur]:[Nom du compétiteur]],Tabel1[[rang]:[rang]],"?",0)</f>
        <v>?</v>
      </c>
      <c r="H41" s="6" t="str" cm="1">
        <f t="array" ref="H41">_xlfn.XLOOKUP(D41,Tabel1[[Nom du compétiteur]:[Nom du compétiteur]],Tabel1[[rang]:[rang]],"?",0)</f>
        <v>?</v>
      </c>
      <c r="I41" s="7" t="str" cm="1">
        <f t="array" ref="I41">_xlfn.XLOOKUP(E41,Tabel1[[Nom du compétiteur]:[Nom du compétiteur]],Tabel1[[rang]:[rang]],"?",0)</f>
        <v>?</v>
      </c>
      <c r="J41" s="8" t="str" cm="1">
        <f t="array" ref="J41">IF(B41="","",_xlfn.XLOOKUP(B41,Tabel1[[Nom du compétiteur]:[Nom du compétiteur]],Tabel1[[Club]:[Club]],"?",0))</f>
        <v>?</v>
      </c>
      <c r="K41" s="8" t="str" cm="1">
        <f t="array" ref="K41">IF(C41="","",_xlfn.XLOOKUP(C41,Tabel1[[Nom du compétiteur]:[Nom du compétiteur]],Tabel1[[Club]:[Club]],"?",0))</f>
        <v>?</v>
      </c>
      <c r="L41" s="8" t="str" cm="1">
        <f t="array" ref="L41">IF(D41="","",_xlfn.XLOOKUP(D41,Tabel1[[Nom du compétiteur]:[Nom du compétiteur]],Tabel1[[Club]:[Club]],"?",0))</f>
        <v>?</v>
      </c>
      <c r="M41" s="8" t="str" cm="1">
        <f t="array" ref="M41">IF(E41="","",_xlfn.XLOOKUP(E41,Tabel1[[Nom du compétiteur]:[Nom du compétiteur]],Tabel1[[Club]:[Club]],"?",0))</f>
        <v>?</v>
      </c>
    </row>
    <row r="42" spans="1:15" x14ac:dyDescent="0.25">
      <c r="A42">
        <f t="shared" si="0"/>
        <v>4</v>
      </c>
      <c r="B42" s="4" t="s">
        <v>29</v>
      </c>
      <c r="C42" s="4" t="s">
        <v>37</v>
      </c>
      <c r="D42" s="4" t="s">
        <v>39</v>
      </c>
      <c r="E42" s="4" t="s">
        <v>40</v>
      </c>
      <c r="F42" s="5" t="str" cm="1">
        <f t="array" ref="F42">_xlfn.XLOOKUP(B42,Tabel1[[Nom du compétiteur]:[Nom du compétiteur]],Tabel1[[rang]:[rang]],"?",0)</f>
        <v>?</v>
      </c>
      <c r="G42" s="6" t="str" cm="1">
        <f t="array" ref="G42">_xlfn.XLOOKUP(C42,Tabel1[[Nom du compétiteur]:[Nom du compétiteur]],Tabel1[[rang]:[rang]],"?",0)</f>
        <v>?</v>
      </c>
      <c r="H42" s="6" t="str" cm="1">
        <f t="array" ref="H42">_xlfn.XLOOKUP(D42,Tabel1[[Nom du compétiteur]:[Nom du compétiteur]],Tabel1[[rang]:[rang]],"?",0)</f>
        <v>?</v>
      </c>
      <c r="I42" s="7" t="str" cm="1">
        <f t="array" ref="I42">_xlfn.XLOOKUP(E42,Tabel1[[Nom du compétiteur]:[Nom du compétiteur]],Tabel1[[rang]:[rang]],"?",0)</f>
        <v>?</v>
      </c>
      <c r="J42" s="8" t="str" cm="1">
        <f t="array" ref="J42">IF(B42="","",_xlfn.XLOOKUP(B42,Tabel1[[Nom du compétiteur]:[Nom du compétiteur]],Tabel1[[Club]:[Club]],"?",0))</f>
        <v>?</v>
      </c>
      <c r="K42" s="8" t="str" cm="1">
        <f t="array" ref="K42">IF(C42="","",_xlfn.XLOOKUP(C42,Tabel1[[Nom du compétiteur]:[Nom du compétiteur]],Tabel1[[Club]:[Club]],"?",0))</f>
        <v>?</v>
      </c>
      <c r="L42" s="8" t="str" cm="1">
        <f t="array" ref="L42">IF(D42="","",_xlfn.XLOOKUP(D42,Tabel1[[Nom du compétiteur]:[Nom du compétiteur]],Tabel1[[Club]:[Club]],"?",0))</f>
        <v>?</v>
      </c>
      <c r="M42" s="8" t="str" cm="1">
        <f t="array" ref="M42">IF(E42="","",_xlfn.XLOOKUP(E42,Tabel1[[Nom du compétiteur]:[Nom du compétiteur]],Tabel1[[Club]:[Club]],"?",0))</f>
        <v>?</v>
      </c>
    </row>
    <row r="43" spans="1:15" x14ac:dyDescent="0.25">
      <c r="A43">
        <f t="shared" si="0"/>
        <v>4</v>
      </c>
      <c r="B43" s="4" t="s">
        <v>15</v>
      </c>
      <c r="C43" s="4" t="s">
        <v>42</v>
      </c>
      <c r="D43" s="4" t="s">
        <v>8</v>
      </c>
      <c r="E43" s="4" t="s">
        <v>45</v>
      </c>
      <c r="F43" s="5" t="str" cm="1">
        <f t="array" ref="F43">_xlfn.XLOOKUP(B43,Tabel1[[Nom du compétiteur]:[Nom du compétiteur]],Tabel1[[rang]:[rang]],"?",0)</f>
        <v>?</v>
      </c>
      <c r="G43" s="6" t="str" cm="1">
        <f t="array" ref="G43">_xlfn.XLOOKUP(C43,Tabel1[[Nom du compétiteur]:[Nom du compétiteur]],Tabel1[[rang]:[rang]],"?",0)</f>
        <v>?</v>
      </c>
      <c r="H43" s="6" t="str" cm="1">
        <f t="array" ref="H43">_xlfn.XLOOKUP(D43,Tabel1[[Nom du compétiteur]:[Nom du compétiteur]],Tabel1[[rang]:[rang]],"?",0)</f>
        <v>?</v>
      </c>
      <c r="I43" s="7" t="str" cm="1">
        <f t="array" ref="I43">_xlfn.XLOOKUP(E43,Tabel1[[Nom du compétiteur]:[Nom du compétiteur]],Tabel1[[rang]:[rang]],"?",0)</f>
        <v>?</v>
      </c>
      <c r="J43" s="8" t="str" cm="1">
        <f t="array" ref="J43">IF(B43="","",_xlfn.XLOOKUP(B43,Tabel1[[Nom du compétiteur]:[Nom du compétiteur]],Tabel1[[Club]:[Club]],"?",0))</f>
        <v>?</v>
      </c>
      <c r="K43" s="8" t="str" cm="1">
        <f t="array" ref="K43">IF(C43="","",_xlfn.XLOOKUP(C43,Tabel1[[Nom du compétiteur]:[Nom du compétiteur]],Tabel1[[Club]:[Club]],"?",0))</f>
        <v>?</v>
      </c>
      <c r="L43" s="8" t="str" cm="1">
        <f t="array" ref="L43">IF(D43="","",_xlfn.XLOOKUP(D43,Tabel1[[Nom du compétiteur]:[Nom du compétiteur]],Tabel1[[Club]:[Club]],"?",0))</f>
        <v>?</v>
      </c>
      <c r="M43" s="8" t="str" cm="1">
        <f t="array" ref="M43">IF(E43="","",_xlfn.XLOOKUP(E43,Tabel1[[Nom du compétiteur]:[Nom du compétiteur]],Tabel1[[Club]:[Club]],"?",0))</f>
        <v>?</v>
      </c>
    </row>
    <row r="44" spans="1:15" x14ac:dyDescent="0.25">
      <c r="A44">
        <f t="shared" si="0"/>
        <v>4</v>
      </c>
      <c r="B44" s="4" t="s">
        <v>43</v>
      </c>
      <c r="C44" s="4" t="s">
        <v>35</v>
      </c>
      <c r="D44" s="4" t="s">
        <v>46</v>
      </c>
      <c r="E44" s="4" t="s">
        <v>47</v>
      </c>
      <c r="F44" s="5" t="str" cm="1">
        <f t="array" ref="F44">_xlfn.XLOOKUP(B44,Tabel1[[Nom du compétiteur]:[Nom du compétiteur]],Tabel1[[rang]:[rang]],"?",0)</f>
        <v>?</v>
      </c>
      <c r="G44" s="6" t="str" cm="1">
        <f t="array" ref="G44">_xlfn.XLOOKUP(C44,Tabel1[[Nom du compétiteur]:[Nom du compétiteur]],Tabel1[[rang]:[rang]],"?",0)</f>
        <v>?</v>
      </c>
      <c r="H44" s="6" t="str" cm="1">
        <f t="array" ref="H44">_xlfn.XLOOKUP(D44,Tabel1[[Nom du compétiteur]:[Nom du compétiteur]],Tabel1[[rang]:[rang]],"?",0)</f>
        <v>?</v>
      </c>
      <c r="I44" s="7" t="str" cm="1">
        <f t="array" ref="I44">_xlfn.XLOOKUP(E44,Tabel1[[Nom du compétiteur]:[Nom du compétiteur]],Tabel1[[rang]:[rang]],"?",0)</f>
        <v>?</v>
      </c>
      <c r="J44" s="8" t="str" cm="1">
        <f t="array" ref="J44">IF(B44="","",_xlfn.XLOOKUP(B44,Tabel1[[Nom du compétiteur]:[Nom du compétiteur]],Tabel1[[Club]:[Club]],"?",0))</f>
        <v>?</v>
      </c>
      <c r="K44" s="8" t="str" cm="1">
        <f t="array" ref="K44">IF(C44="","",_xlfn.XLOOKUP(C44,Tabel1[[Nom du compétiteur]:[Nom du compétiteur]],Tabel1[[Club]:[Club]],"?",0))</f>
        <v>?</v>
      </c>
      <c r="L44" s="8" t="str" cm="1">
        <f t="array" ref="L44">IF(D44="","",_xlfn.XLOOKUP(D44,Tabel1[[Nom du compétiteur]:[Nom du compétiteur]],Tabel1[[Club]:[Club]],"?",0))</f>
        <v>?</v>
      </c>
      <c r="M44" s="8" t="str" cm="1">
        <f t="array" ref="M44">IF(E44="","",_xlfn.XLOOKUP(E44,Tabel1[[Nom du compétiteur]:[Nom du compétiteur]],Tabel1[[Club]:[Club]],"?",0))</f>
        <v>?</v>
      </c>
    </row>
    <row r="45" spans="1:15" x14ac:dyDescent="0.25">
      <c r="A45">
        <f t="shared" si="0"/>
        <v>4</v>
      </c>
      <c r="B45" s="4" t="s">
        <v>44</v>
      </c>
      <c r="C45" s="4" t="s">
        <v>49</v>
      </c>
      <c r="D45" s="4" t="s">
        <v>50</v>
      </c>
      <c r="E45" s="4" t="s">
        <v>15</v>
      </c>
      <c r="F45" s="5" t="str" cm="1">
        <f t="array" ref="F45">_xlfn.XLOOKUP(B45,Tabel1[[Nom du compétiteur]:[Nom du compétiteur]],Tabel1[[rang]:[rang]],"?",0)</f>
        <v>?</v>
      </c>
      <c r="G45" s="6" t="str" cm="1">
        <f t="array" ref="G45">_xlfn.XLOOKUP(C45,Tabel1[[Nom du compétiteur]:[Nom du compétiteur]],Tabel1[[rang]:[rang]],"?",0)</f>
        <v>?</v>
      </c>
      <c r="H45" s="6" t="str" cm="1">
        <f t="array" ref="H45">_xlfn.XLOOKUP(D45,Tabel1[[Nom du compétiteur]:[Nom du compétiteur]],Tabel1[[rang]:[rang]],"?",0)</f>
        <v>?</v>
      </c>
      <c r="I45" s="7" t="str" cm="1">
        <f t="array" ref="I45">_xlfn.XLOOKUP(E45,Tabel1[[Nom du compétiteur]:[Nom du compétiteur]],Tabel1[[rang]:[rang]],"?",0)</f>
        <v>?</v>
      </c>
      <c r="J45" s="8" t="str" cm="1">
        <f t="array" ref="J45">IF(B45="","",_xlfn.XLOOKUP(B45,Tabel1[[Nom du compétiteur]:[Nom du compétiteur]],Tabel1[[Club]:[Club]],"?",0))</f>
        <v>?</v>
      </c>
      <c r="K45" s="8" t="str" cm="1">
        <f t="array" ref="K45">IF(C45="","",_xlfn.XLOOKUP(C45,Tabel1[[Nom du compétiteur]:[Nom du compétiteur]],Tabel1[[Club]:[Club]],"?",0))</f>
        <v>?</v>
      </c>
      <c r="L45" s="8" t="str" cm="1">
        <f t="array" ref="L45">IF(D45="","",_xlfn.XLOOKUP(D45,Tabel1[[Nom du compétiteur]:[Nom du compétiteur]],Tabel1[[Club]:[Club]],"?",0))</f>
        <v>?</v>
      </c>
      <c r="M45" s="8" t="str" cm="1">
        <f t="array" ref="M45">IF(E45="","",_xlfn.XLOOKUP(E45,Tabel1[[Nom du compétiteur]:[Nom du compétiteur]],Tabel1[[Club]:[Club]],"?",0))</f>
        <v>?</v>
      </c>
    </row>
    <row r="46" spans="1:15" x14ac:dyDescent="0.25">
      <c r="A46">
        <f t="shared" si="0"/>
        <v>4</v>
      </c>
      <c r="B46" s="4" t="s">
        <v>36</v>
      </c>
      <c r="C46" s="4" t="s">
        <v>52</v>
      </c>
      <c r="D46" s="4" t="s">
        <v>53</v>
      </c>
      <c r="E46" s="4" t="s">
        <v>54</v>
      </c>
      <c r="F46" s="5" t="str" cm="1">
        <f t="array" ref="F46">_xlfn.XLOOKUP(B46,Tabel1[[Nom du compétiteur]:[Nom du compétiteur]],Tabel1[[rang]:[rang]],"?",0)</f>
        <v>?</v>
      </c>
      <c r="G46" s="6" t="str" cm="1">
        <f t="array" ref="G46">_xlfn.XLOOKUP(C46,Tabel1[[Nom du compétiteur]:[Nom du compétiteur]],Tabel1[[rang]:[rang]],"?",0)</f>
        <v>?</v>
      </c>
      <c r="H46" s="6" t="str" cm="1">
        <f t="array" ref="H46">_xlfn.XLOOKUP(D46,Tabel1[[Nom du compétiteur]:[Nom du compétiteur]],Tabel1[[rang]:[rang]],"?",0)</f>
        <v>?</v>
      </c>
      <c r="I46" s="7" t="str" cm="1">
        <f t="array" ref="I46">_xlfn.XLOOKUP(E46,Tabel1[[Nom du compétiteur]:[Nom du compétiteur]],Tabel1[[rang]:[rang]],"?",0)</f>
        <v>?</v>
      </c>
      <c r="J46" s="8" t="str" cm="1">
        <f t="array" ref="J46">IF(B46="","",_xlfn.XLOOKUP(B46,Tabel1[[Nom du compétiteur]:[Nom du compétiteur]],Tabel1[[Club]:[Club]],"?",0))</f>
        <v>?</v>
      </c>
      <c r="K46" s="8" t="str" cm="1">
        <f t="array" ref="K46">IF(C46="","",_xlfn.XLOOKUP(C46,Tabel1[[Nom du compétiteur]:[Nom du compétiteur]],Tabel1[[Club]:[Club]],"?",0))</f>
        <v>?</v>
      </c>
      <c r="L46" s="8" t="str" cm="1">
        <f t="array" ref="L46">IF(D46="","",_xlfn.XLOOKUP(D46,Tabel1[[Nom du compétiteur]:[Nom du compétiteur]],Tabel1[[Club]:[Club]],"?",0))</f>
        <v>?</v>
      </c>
      <c r="M46" s="8" t="str" cm="1">
        <f t="array" ref="M46">IF(E46="","",_xlfn.XLOOKUP(E46,Tabel1[[Nom du compétiteur]:[Nom du compétiteur]],Tabel1[[Club]:[Club]],"?",0))</f>
        <v>?</v>
      </c>
    </row>
    <row r="47" spans="1:15" x14ac:dyDescent="0.25">
      <c r="A47">
        <f t="shared" si="0"/>
        <v>4</v>
      </c>
      <c r="B47" s="4" t="s">
        <v>51</v>
      </c>
      <c r="C47" s="4" t="s">
        <v>13</v>
      </c>
      <c r="D47" s="4" t="s">
        <v>56</v>
      </c>
      <c r="E47" s="4" t="s">
        <v>13</v>
      </c>
      <c r="F47" s="5" t="str" cm="1">
        <f t="array" ref="F47">_xlfn.XLOOKUP(B47,Tabel1[[Nom du compétiteur]:[Nom du compétiteur]],Tabel1[[rang]:[rang]],"?",0)</f>
        <v>?</v>
      </c>
      <c r="G47" s="6" t="str" cm="1">
        <f t="array" ref="G47">_xlfn.XLOOKUP(C47,Tabel1[[Nom du compétiteur]:[Nom du compétiteur]],Tabel1[[rang]:[rang]],"?",0)</f>
        <v>?</v>
      </c>
      <c r="H47" s="6" t="str" cm="1">
        <f t="array" ref="H47">_xlfn.XLOOKUP(D47,Tabel1[[Nom du compétiteur]:[Nom du compétiteur]],Tabel1[[rang]:[rang]],"?",0)</f>
        <v>?</v>
      </c>
      <c r="I47" s="7" t="str" cm="1">
        <f t="array" ref="I47">_xlfn.XLOOKUP(E47,Tabel1[[Nom du compétiteur]:[Nom du compétiteur]],Tabel1[[rang]:[rang]],"?",0)</f>
        <v>?</v>
      </c>
      <c r="J47" s="8" t="str" cm="1">
        <f t="array" ref="J47">IF(B47="","",_xlfn.XLOOKUP(B47,Tabel1[[Nom du compétiteur]:[Nom du compétiteur]],Tabel1[[Club]:[Club]],"?",0))</f>
        <v>?</v>
      </c>
      <c r="K47" s="8" t="str" cm="1">
        <f t="array" ref="K47">IF(C47="","",_xlfn.XLOOKUP(C47,Tabel1[[Nom du compétiteur]:[Nom du compétiteur]],Tabel1[[Club]:[Club]],"?",0))</f>
        <v>?</v>
      </c>
      <c r="L47" s="8" t="str" cm="1">
        <f t="array" ref="L47">IF(D47="","",_xlfn.XLOOKUP(D47,Tabel1[[Nom du compétiteur]:[Nom du compétiteur]],Tabel1[[Club]:[Club]],"?",0))</f>
        <v>?</v>
      </c>
      <c r="M47" s="8" t="str" cm="1">
        <f t="array" ref="M47">IF(E47="","",_xlfn.XLOOKUP(E47,Tabel1[[Nom du compétiteur]:[Nom du compétiteur]],Tabel1[[Club]:[Club]],"?",0))</f>
        <v>?</v>
      </c>
    </row>
    <row r="48" spans="1:15" x14ac:dyDescent="0.25">
      <c r="A48">
        <f t="shared" si="0"/>
        <v>4</v>
      </c>
      <c r="B48" s="4" t="s">
        <v>55</v>
      </c>
      <c r="C48" s="4" t="s">
        <v>57</v>
      </c>
      <c r="D48" s="4">
        <v>0</v>
      </c>
      <c r="E48" s="4">
        <v>0</v>
      </c>
      <c r="F48" s="5" t="str" cm="1">
        <f t="array" ref="F48">_xlfn.XLOOKUP(B48,Tabel1[[Nom du compétiteur]:[Nom du compétiteur]],Tabel1[[rang]:[rang]],"?",0)</f>
        <v>?</v>
      </c>
      <c r="G48" s="6" t="str" cm="1">
        <f t="array" ref="G48">_xlfn.XLOOKUP(C48,Tabel1[[Nom du compétiteur]:[Nom du compétiteur]],Tabel1[[rang]:[rang]],"?",0)</f>
        <v>?</v>
      </c>
      <c r="H48" s="6" t="str" cm="1">
        <f t="array" ref="H48">_xlfn.XLOOKUP(D48,Tabel1[[Nom du compétiteur]:[Nom du compétiteur]],Tabel1[[rang]:[rang]],"?",0)</f>
        <v>?</v>
      </c>
      <c r="I48" s="7" t="str" cm="1">
        <f t="array" ref="I48">_xlfn.XLOOKUP(E48,Tabel1[[Nom du compétiteur]:[Nom du compétiteur]],Tabel1[[rang]:[rang]],"?",0)</f>
        <v>?</v>
      </c>
      <c r="J48" s="8" t="str" cm="1">
        <f t="array" ref="J48">IF(B48="","",_xlfn.XLOOKUP(B48,Tabel1[[Nom du compétiteur]:[Nom du compétiteur]],Tabel1[[Club]:[Club]],"?",0))</f>
        <v>?</v>
      </c>
      <c r="K48" s="8" t="str" cm="1">
        <f t="array" ref="K48">IF(C48="","",_xlfn.XLOOKUP(C48,Tabel1[[Nom du compétiteur]:[Nom du compétiteur]],Tabel1[[Club]:[Club]],"?",0))</f>
        <v>?</v>
      </c>
      <c r="L48" s="8" t="str" cm="1">
        <f t="array" ref="L48">IF(D48="","",_xlfn.XLOOKUP(D48,Tabel1[[Nom du compétiteur]:[Nom du compétiteur]],Tabel1[[Club]:[Club]],"?",0))</f>
        <v>?</v>
      </c>
      <c r="M48" s="8" t="str" cm="1">
        <f t="array" ref="M48">IF(E48="","",_xlfn.XLOOKUP(E48,Tabel1[[Nom du compétiteur]:[Nom du compétiteur]],Tabel1[[Club]:[Club]],"?",0))</f>
        <v>?</v>
      </c>
    </row>
  </sheetData>
  <conditionalFormatting sqref="J2:M48">
    <cfRule type="expression" dxfId="6" priority="1">
      <formula>(J2&lt;&gt;"")*(COUNTIF($J2:$M2,J2)&gt;1)*(J2&lt;&gt;"?")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crea_poules</vt:lpstr>
      <vt:lpstr>Brouillon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BSA</cp:lastModifiedBy>
  <dcterms:created xsi:type="dcterms:W3CDTF">2025-04-18T17:29:57Z</dcterms:created>
  <dcterms:modified xsi:type="dcterms:W3CDTF">2025-04-21T08:03:54Z</dcterms:modified>
</cp:coreProperties>
</file>