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1BD12D11-FAC9-48FB-A4EC-D653CE13466F}" xr6:coauthVersionLast="47" xr6:coauthVersionMax="47" xr10:uidLastSave="{00000000-0000-0000-0000-000000000000}"/>
  <bookViews>
    <workbookView xWindow="-120" yWindow="-120" windowWidth="29040" windowHeight="15870" xr2:uid="{AF0E969B-3B39-4403-BCC5-7EE6AE73BFB7}"/>
  </bookViews>
  <sheets>
    <sheet name="Blad1" sheetId="1" r:id="rId1"/>
  </sheets>
  <definedNames>
    <definedName name="PEN_01">Blad1!$Z$8</definedName>
    <definedName name="PEN_02">Blad1!$AC$8</definedName>
    <definedName name="Penalites">Blad1!$AB$9</definedName>
    <definedName name="Plage1">Blad1!$O$11:$U$17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5" i="1" l="1"/>
  <c r="M16" i="1"/>
  <c r="S5" i="1"/>
  <c r="M12" i="1"/>
  <c r="M13" i="1"/>
  <c r="M14" i="1"/>
  <c r="M17" i="1"/>
  <c r="M11" i="1"/>
  <c r="P9" i="1"/>
  <c r="Q9" i="1"/>
  <c r="R9" i="1"/>
  <c r="S9" i="1"/>
  <c r="T9" i="1"/>
  <c r="U9" i="1"/>
  <c r="O9" i="1"/>
  <c r="AC2" i="1"/>
  <c r="AC3" i="1"/>
  <c r="AC4" i="1"/>
  <c r="AC5" i="1"/>
  <c r="AC6" i="1"/>
  <c r="AC7" i="1"/>
  <c r="AC1" i="1"/>
  <c r="Y7" i="1"/>
  <c r="Z7" i="1"/>
  <c r="Y2" i="1"/>
  <c r="Y3" i="1"/>
  <c r="Y4" i="1"/>
  <c r="Y5" i="1"/>
  <c r="Y6" i="1"/>
  <c r="Y1" i="1"/>
  <c r="Z6" i="1"/>
  <c r="Z2" i="1"/>
  <c r="Z3" i="1"/>
  <c r="Z4" i="1"/>
  <c r="Z5" i="1"/>
  <c r="Z1" i="1"/>
  <c r="O10" i="1" a="1"/>
  <c r="O10" i="1" s="1"/>
  <c r="M9" i="1" l="1"/>
  <c r="Z8" i="1"/>
  <c r="AC8" i="1"/>
  <c r="AB9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<sst xmlns="http://schemas.openxmlformats.org/spreadsheetml/2006/main" count="181" uniqueCount="154">
  <si>
    <t>Participants</t>
  </si>
  <si>
    <t>Particpant_01</t>
  </si>
  <si>
    <t>Particpant_02</t>
  </si>
  <si>
    <t>Particpant_03</t>
  </si>
  <si>
    <t>Particpant_04</t>
  </si>
  <si>
    <t>Particpant_05</t>
  </si>
  <si>
    <t>Particpant_06</t>
  </si>
  <si>
    <t>Particpant_07</t>
  </si>
  <si>
    <t>Particpant_08</t>
  </si>
  <si>
    <t>Particpant_09</t>
  </si>
  <si>
    <t>Particpant_10</t>
  </si>
  <si>
    <t>Particpant_11</t>
  </si>
  <si>
    <t>Particpant_12</t>
  </si>
  <si>
    <t>Particpant_13</t>
  </si>
  <si>
    <t>Particpant_14</t>
  </si>
  <si>
    <t>Particpant_15</t>
  </si>
  <si>
    <t>Particpant_16</t>
  </si>
  <si>
    <t>Particpant_17</t>
  </si>
  <si>
    <t>Particpant_18</t>
  </si>
  <si>
    <t>Particpant_19</t>
  </si>
  <si>
    <t>Particpant_20</t>
  </si>
  <si>
    <t>Particpant_21</t>
  </si>
  <si>
    <t>Particpant_22</t>
  </si>
  <si>
    <t>Particpant_23</t>
  </si>
  <si>
    <t>Particpant_24</t>
  </si>
  <si>
    <t>Particpant_25</t>
  </si>
  <si>
    <t>Particpant_26</t>
  </si>
  <si>
    <t>Particpant_27</t>
  </si>
  <si>
    <t>Particpant_28</t>
  </si>
  <si>
    <t>Particpant_29</t>
  </si>
  <si>
    <t>Particpant_30</t>
  </si>
  <si>
    <t>Particpant_31</t>
  </si>
  <si>
    <t>Particpant_32</t>
  </si>
  <si>
    <t>Particpant_33</t>
  </si>
  <si>
    <t>Particpant_34</t>
  </si>
  <si>
    <t>Particpant_35</t>
  </si>
  <si>
    <t>Particpant_36</t>
  </si>
  <si>
    <t>Particpant_37</t>
  </si>
  <si>
    <t>Particpant_38</t>
  </si>
  <si>
    <t>Particpant_39</t>
  </si>
  <si>
    <t>Particpant_40</t>
  </si>
  <si>
    <t>Particpant_41</t>
  </si>
  <si>
    <t>Particpant_42</t>
  </si>
  <si>
    <t>Particpant_43</t>
  </si>
  <si>
    <t>Particpant_44</t>
  </si>
  <si>
    <t>Particpant_45</t>
  </si>
  <si>
    <t>Particpant_46</t>
  </si>
  <si>
    <t>Particpant_47</t>
  </si>
  <si>
    <t>Particpant_48</t>
  </si>
  <si>
    <t>Particpant_49</t>
  </si>
  <si>
    <t>Particpant_50</t>
  </si>
  <si>
    <t>Epreuves</t>
  </si>
  <si>
    <t>football</t>
  </si>
  <si>
    <t>volley-ball</t>
  </si>
  <si>
    <t>combatde sumo</t>
  </si>
  <si>
    <t>beerpong</t>
  </si>
  <si>
    <t>tir à la corde</t>
  </si>
  <si>
    <t>hockey</t>
  </si>
  <si>
    <t>course en sac</t>
  </si>
  <si>
    <t>Equipes</t>
  </si>
  <si>
    <t>Equipe_01</t>
  </si>
  <si>
    <t>Equipe_02</t>
  </si>
  <si>
    <t>Equipe_03</t>
  </si>
  <si>
    <t>Equipe_04</t>
  </si>
  <si>
    <t>Equipe_05</t>
  </si>
  <si>
    <t>Tour_01</t>
  </si>
  <si>
    <t>Tour_02</t>
  </si>
  <si>
    <t>Tour_03</t>
  </si>
  <si>
    <t>Tour_04</t>
  </si>
  <si>
    <t>Tour_05</t>
  </si>
  <si>
    <t>Tour_06</t>
  </si>
  <si>
    <t>Tour_07</t>
  </si>
  <si>
    <t>Equipe_06</t>
  </si>
  <si>
    <t>Equipe_07</t>
  </si>
  <si>
    <t>Equipe_08</t>
  </si>
  <si>
    <t>nom_01</t>
  </si>
  <si>
    <t>nom_02</t>
  </si>
  <si>
    <t>nom_03</t>
  </si>
  <si>
    <t>nom_04</t>
  </si>
  <si>
    <t>nom_05</t>
  </si>
  <si>
    <t>Equipe_07|Equipe_08</t>
  </si>
  <si>
    <t>Equipe_04|Equipe_07</t>
  </si>
  <si>
    <t>Equipe_02|Equipe_03</t>
  </si>
  <si>
    <t>Equipe_02|Equipe_04</t>
  </si>
  <si>
    <t>Equipe_04|Equipe_05</t>
  </si>
  <si>
    <t>Equipe-Epreuve</t>
  </si>
  <si>
    <t>nbr</t>
  </si>
  <si>
    <t>Equipe-Equipe</t>
  </si>
  <si>
    <t>Equipe_07|volley-ball</t>
  </si>
  <si>
    <t>Equipe_08|volley-ball</t>
  </si>
  <si>
    <t>Equipe_07|combatde sumo</t>
  </si>
  <si>
    <t>Equipe_06|hockey</t>
  </si>
  <si>
    <t>Equipe_06|football</t>
  </si>
  <si>
    <t>Equipe_07|beerpong</t>
  </si>
  <si>
    <t>Equipe_08|beerpong</t>
  </si>
  <si>
    <t>Equipe_05|volley-ball</t>
  </si>
  <si>
    <t>Equipe_05|beerpong</t>
  </si>
  <si>
    <t>Equipe_01|beerpong</t>
  </si>
  <si>
    <t>Equipe_07|hockey</t>
  </si>
  <si>
    <t>Equipe_04|combatde sumo</t>
  </si>
  <si>
    <t>Equipe_04|tir à la corde</t>
  </si>
  <si>
    <t>Equipe_02|football</t>
  </si>
  <si>
    <t>Equipe_03|football</t>
  </si>
  <si>
    <t>Equipe_04|beerpong</t>
  </si>
  <si>
    <t>Equipe_03|beerpong</t>
  </si>
  <si>
    <t>Equipe_04|volley-ball</t>
  </si>
  <si>
    <t>Equipe_02|combatde sumo</t>
  </si>
  <si>
    <t>Equipe_02|tir à la corde</t>
  </si>
  <si>
    <t>Equipe_03|volley-ball</t>
  </si>
  <si>
    <t>Equipe_01|Equipe_05</t>
  </si>
  <si>
    <t>Equipe_03|Equipe_04</t>
  </si>
  <si>
    <t>Equipe_01|Equipe_06</t>
  </si>
  <si>
    <t>Equipe_01|Equipe_07</t>
  </si>
  <si>
    <t>Equipe_01|Equipe_08</t>
  </si>
  <si>
    <t>Equipe_02|Equipe_07</t>
  </si>
  <si>
    <t>Equipe_02|Equipe_08</t>
  </si>
  <si>
    <t>Equipe_03|Equipe_05</t>
  </si>
  <si>
    <t>Equipe_03|Equipe_06</t>
  </si>
  <si>
    <t>Equipe_03|Equipe_08</t>
  </si>
  <si>
    <t>Equipe_04|Equipe_06</t>
  </si>
  <si>
    <t>Equipe_05|Equipe_08</t>
  </si>
  <si>
    <t>Equipe_06|Equipe_07</t>
  </si>
  <si>
    <t>Equipe_01|course en sac</t>
  </si>
  <si>
    <t>Equipe_03|course en sac</t>
  </si>
  <si>
    <t>Equipe_07|course en sac</t>
  </si>
  <si>
    <t>Equipe_01|football</t>
  </si>
  <si>
    <t>Equipe_05|football</t>
  </si>
  <si>
    <t>Equipe_07|football</t>
  </si>
  <si>
    <t>Equipe_06|volley-ball</t>
  </si>
  <si>
    <t>Equipe_02|beerpong</t>
  </si>
  <si>
    <t>Equipe_06|beerpong</t>
  </si>
  <si>
    <t>Equipe_01|tir à la corde</t>
  </si>
  <si>
    <t>Equipe_03|tir à la corde</t>
  </si>
  <si>
    <t>Equipe_08|tir à la corde</t>
  </si>
  <si>
    <t>Equipe_05|combatde sumo</t>
  </si>
  <si>
    <t>Equipe_08|combatde sumo</t>
  </si>
  <si>
    <t>Equipe_02|hockey</t>
  </si>
  <si>
    <t>Equipe_03|hockey</t>
  </si>
  <si>
    <t>Equipe_08|hockey</t>
  </si>
  <si>
    <t>Equipe_02|Equipe_06</t>
  </si>
  <si>
    <t>Equipe_03|combatde sumo</t>
  </si>
  <si>
    <t>Equipe_06|course en sac</t>
  </si>
  <si>
    <t>Equipe_04|course en sac</t>
  </si>
  <si>
    <t>Equipe_08|football</t>
  </si>
  <si>
    <t>Equipe_05|course en sac</t>
  </si>
  <si>
    <t>Equipe_06|tir à la corde</t>
  </si>
  <si>
    <t>Equipe_05|hockey</t>
  </si>
  <si>
    <t>Equipe_01|combatde sumo</t>
  </si>
  <si>
    <t>Equipe_05|tir à la corde</t>
  </si>
  <si>
    <t>Equipe_07|tir à la corde</t>
  </si>
  <si>
    <t>Equipe_04|football</t>
  </si>
  <si>
    <t>Equipe_06|combatde sumo</t>
  </si>
  <si>
    <t>Equipe_02|volley-ball</t>
  </si>
  <si>
    <t>Equipe_01|volley-ball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</si>
</sst>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\|000000"/>
  </numFmts>
  <fonts count="5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sz val="8"/>
      <name val="Century Gothic"/>
      <family val="2"/>
    </font>
    <font>
      <b/>
      <sz val="12"/>
      <color rgb="FFFF0000"/>
      <name val="Century Gothic"/>
      <family val="2"/>
    </font>
    <font>
      <b/>
      <sz val="11"/>
      <color rgb="FFFF0000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3" fillId="0" borderId="0" xfId="0" applyFont="1"/>
    <xf numFmtId="164" fontId="4" fillId="0" borderId="0" xfId="0" applyNumberFormat="1" applyFont="1"/>
  </cellXfs>
  <cellStyles count="1">
    <cellStyle name="Standaard" xfId="0" builtinId="0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75DA007-AC8C-4513-B77E-BADF080FE152}" name="Tab_Participants" displayName="Tab_Participants" ref="A10:A60" totalsRowShown="0">
  <autoFilter ref="A10:A60" xr:uid="{675DA007-AC8C-4513-B77E-BADF080FE152}"/>
  <tableColumns count="1">
    <tableColumn id="1" xr3:uid="{4BDEB243-8B14-45CB-98E0-823ABCA31DD3}" name="Participant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024535-B554-4000-B0DD-D34A28389C61}" name="Tab_Epreuves" displayName="Tab_Epreuves" ref="C10:C17" totalsRowShown="0">
  <autoFilter ref="C10:C17" xr:uid="{0B024535-B554-4000-B0DD-D34A28389C61}"/>
  <tableColumns count="1">
    <tableColumn id="1" xr3:uid="{228FC5E7-B6A4-4B86-96A1-3778C26C1447}" name="Epreuv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528B192-286A-4CB6-8F63-3A7F5516F0EA}" name="Tab_Equipes" displayName="Tab_Equipes" ref="E10:J18" totalsRowShown="0">
  <autoFilter ref="E10:J18" xr:uid="{E528B192-286A-4CB6-8F63-3A7F5516F0EA}"/>
  <tableColumns count="6">
    <tableColumn id="1" xr3:uid="{3B84B341-445E-4D9A-9DC4-AFE4C8E0487A}" name="Equipes"/>
    <tableColumn id="2" xr3:uid="{952677E3-714F-4A01-802D-43E43CBECEDE}" name="nom_01"/>
    <tableColumn id="3" xr3:uid="{BA4598A6-663C-4535-B491-EC8AE5A8C2BA}" name="nom_02"/>
    <tableColumn id="4" xr3:uid="{450EC1E7-34FE-4B9D-BC97-32542B80F90F}" name="nom_03"/>
    <tableColumn id="5" xr3:uid="{60CB4CE9-123A-494D-8F4B-D2C031BBDECD}" name="nom_04"/>
    <tableColumn id="6" xr3:uid="{BF637842-FDFC-4F17-B9B7-D022343B2B40}" name="nom_0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6C5CE23-BF4B-401C-B0D1-E13EEB84C4BC}" name="Tab_1" displayName="Tab_1" ref="Y10:Z78" totalsRowShown="0">
  <autoFilter ref="Y10:Z78" xr:uid="{06C5CE23-BF4B-401C-B0D1-E13EEB84C4BC}"/>
  <tableColumns count="2">
    <tableColumn id="1" xr3:uid="{9E6831E0-00A8-461B-8A5A-BB62452B72F4}" name="Equipe-Epreuve"/>
    <tableColumn id="2" xr3:uid="{480DAF6A-7427-42B0-8F68-6B0849A8F993}" name="nbr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A26FCD6-3FC5-43D9-84D5-8B48BBE84D03}" name="Tab_2" displayName="Tab_2" ref="AB10:AC43" totalsRowShown="0">
  <autoFilter ref="AB10:AC43" xr:uid="{EA26FCD6-3FC5-43D9-84D5-8B48BBE84D03}"/>
  <tableColumns count="2">
    <tableColumn id="1" xr3:uid="{A0E4C316-FB4C-4117-B6EA-96B948599780}" name="Equipe-Equipe"/>
    <tableColumn id="2" xr3:uid="{B3BFE409-DF6E-4755-92C7-B0347009FB54}" name="nb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FBF253-0839-43B9-A6D2-EBD183EA41DC}">
  <sheetPr codeName="Blad1"/>
  <dimension ref="A1:AC62"/>
  <sheetViews>
    <sheetView tabSelected="1" topLeftCell="M1" zoomScale="99" zoomScaleNormal="99" workbookViewId="0">
      <selection activeCell="R23" sqref="R23"/>
    </sheetView>
  </sheetViews>
  <sheetFormatPr defaultRowHeight="16.5" x14ac:dyDescent="0.3"/>
  <cols>
    <col min="1" max="1" width="13.5" bestFit="1" customWidth="1"/>
    <col min="3" max="3" width="16" bestFit="1" customWidth="1"/>
    <col min="5" max="5" width="10.125" bestFit="1" customWidth="1"/>
    <col min="14" max="14" width="7.625" style="1" bestFit="1" customWidth="1"/>
    <col min="15" max="21" width="21" style="1" bestFit="1" customWidth="1"/>
    <col min="22" max="24" width="1.375" customWidth="1"/>
    <col min="25" max="25" width="26.875" bestFit="1" customWidth="1"/>
    <col min="26" max="26" width="5.875" bestFit="1" customWidth="1"/>
    <col min="27" max="27" width="5.875" customWidth="1"/>
    <col min="28" max="28" width="20.875" bestFit="1" customWidth="1"/>
  </cols>
  <sheetData>
    <row r="1" spans="1:29" x14ac:dyDescent="0.3">
      <c r="Y1">
        <f>IF(ROW()=1,0,POWER(10,ROW()-2))</f>
        <v>0</v>
      </c>
      <c r="Z1">
        <f>COUNTIF(Tab_1[nbr],ROW())</f>
        <v>52</v>
      </c>
      <c r="AC1">
        <f>COUNTIF(Tab_2[nbr],ROW())</f>
        <v>12</v>
      </c>
    </row>
    <row r="2" spans="1:29" x14ac:dyDescent="0.3">
      <c r="Y2">
        <f t="shared" ref="Y2:Y7" si="0">IF(ROW()=1,0,POWER(10,ROW()-2))</f>
        <v>1</v>
      </c>
      <c r="Z2">
        <f>COUNTIF(Tab_1[nbr],ROW())</f>
        <v>0</v>
      </c>
      <c r="AC2">
        <f>COUNTIF(Tab_2[nbr],ROW())</f>
        <v>7</v>
      </c>
    </row>
    <row r="3" spans="1:29" x14ac:dyDescent="0.3">
      <c r="Y3">
        <f t="shared" si="0"/>
        <v>10</v>
      </c>
      <c r="Z3">
        <f>COUNTIF(Tab_1[nbr],ROW())</f>
        <v>0</v>
      </c>
      <c r="AC3">
        <f>COUNTIF(Tab_2[nbr],ROW())</f>
        <v>0</v>
      </c>
    </row>
    <row r="4" spans="1:29" x14ac:dyDescent="0.3">
      <c r="Y4">
        <f t="shared" si="0"/>
        <v>100</v>
      </c>
      <c r="Z4">
        <f>COUNTIF(Tab_1[nbr],ROW())</f>
        <v>0</v>
      </c>
      <c r="AC4">
        <f>COUNTIF(Tab_2[nbr],ROW())</f>
        <v>0</v>
      </c>
    </row>
    <row r="5" spans="1:29" x14ac:dyDescent="0.3">
      <c r="S5" s="1">
        <f>COMBIN(10,2)</f>
        <v>45</v>
      </c>
      <c r="Y5">
        <f t="shared" si="0"/>
        <v>1000</v>
      </c>
      <c r="Z5">
        <f>COUNTIF(Tab_1[nbr],ROW())</f>
        <v>0</v>
      </c>
      <c r="AC5">
        <f>COUNTIF(Tab_2[nbr],ROW())</f>
        <v>0</v>
      </c>
    </row>
    <row r="6" spans="1:29" x14ac:dyDescent="0.3">
      <c r="Y6">
        <f t="shared" si="0"/>
        <v>10000</v>
      </c>
      <c r="Z6">
        <f>COUNTIF(Tab_1[nbr],ROW())</f>
        <v>0</v>
      </c>
      <c r="AC6">
        <f>COUNTIF(Tab_2[nbr],ROW())</f>
        <v>0</v>
      </c>
    </row>
    <row r="7" spans="1:29" x14ac:dyDescent="0.3">
      <c r="Y7">
        <f t="shared" si="0"/>
        <v>100000</v>
      </c>
      <c r="Z7">
        <f>COUNTIF(Tab_1[nbr],ROW())</f>
        <v>0</v>
      </c>
      <c r="AC7">
        <f>COUNTIF(Tab_2[nbr],ROW())</f>
        <v>0</v>
      </c>
    </row>
    <row r="8" spans="1:29" x14ac:dyDescent="0.3">
      <c r="Z8" s="4">
        <f>SUMPRODUCT($Y$1:$Y$7,Z1:Z7)</f>
        <v>0</v>
      </c>
      <c r="AC8" s="4">
        <f>SUMPRODUCT($Y$1:$Y$7,AC1:AC7)</f>
        <v>7</v>
      </c>
    </row>
    <row r="9" spans="1:29" x14ac:dyDescent="0.3">
      <c r="M9">
        <f>SUM(M11:M17)</f>
        <v>26</v>
      </c>
      <c r="O9" s="1">
        <f>COUNTA(O11:O17)</f>
        <v>4</v>
      </c>
      <c r="P9" s="1">
        <f>COUNTA(P11:P17)</f>
        <v>4</v>
      </c>
      <c r="Q9" s="1">
        <f>COUNTA(Q11:Q17)</f>
        <v>4</v>
      </c>
      <c r="R9" s="1">
        <f>COUNTA(R11:R17)</f>
        <v>4</v>
      </c>
      <c r="S9" s="1">
        <f>COUNTA(S11:S17)</f>
        <v>4</v>
      </c>
      <c r="T9" s="1">
        <f>COUNTA(T11:T17)</f>
        <v>3</v>
      </c>
      <c r="U9" s="1">
        <f>COUNTA(U11:U17)</f>
        <v>3</v>
      </c>
      <c r="AB9" s="5">
        <f>POWER(10,6)*AC8+Z8</f>
        <v>7000000</v>
      </c>
    </row>
    <row r="10" spans="1:29" x14ac:dyDescent="0.3">
      <c r="A10" t="s">
        <v>0</v>
      </c>
      <c r="C10" t="s">
        <v>51</v>
      </c>
      <c r="E10" t="s">
        <v>59</v>
      </c>
      <c r="F10" t="s">
        <v>75</v>
      </c>
      <c r="G10" t="s">
        <v>76</v>
      </c>
      <c r="H10" t="s">
        <v>77</v>
      </c>
      <c r="I10" t="s">
        <v>78</v>
      </c>
      <c r="J10" t="s">
        <v>79</v>
      </c>
      <c r="N10" s="2"/>
      <c r="O10" s="2" t="str" cm="1">
        <f t="array" ref="O10:U10">TRANSPOSE(Tab_Epreuves[Epreuves])</f>
        <v>football</v>
      </c>
      <c r="P10" s="2" t="str">
        <v>volley-ball</v>
      </c>
      <c r="Q10" s="2" t="str">
        <v>combatde sumo</v>
      </c>
      <c r="R10" s="2" t="str">
        <v>beerpong</v>
      </c>
      <c r="S10" s="2" t="str">
        <v>tir à la corde</v>
      </c>
      <c r="T10" s="2" t="str">
        <v>hockey</v>
      </c>
      <c r="U10" s="2" t="str">
        <v>course en sac</v>
      </c>
      <c r="Y10" t="s">
        <v>85</v>
      </c>
      <c r="Z10" t="s">
        <v>86</v>
      </c>
      <c r="AB10" t="s">
        <v>87</v>
      </c>
      <c r="AC10" t="s">
        <v>86</v>
      </c>
    </row>
    <row r="11" spans="1:29" x14ac:dyDescent="0.3">
      <c r="A11" t="s">
        <v>1</v>
      </c>
      <c r="C11" t="s">
        <v>52</v>
      </c>
      <c r="E11" t="s">
        <v>60</v>
      </c>
      <c r="M11">
        <f>COUNTA(O11:U11)</f>
        <v>4</v>
      </c>
      <c r="N11" s="2" t="s">
        <v>65</v>
      </c>
      <c r="O11" s="3" t="s">
        <v>115</v>
      </c>
      <c r="P11" s="3"/>
      <c r="Q11" s="3" t="s">
        <v>116</v>
      </c>
      <c r="R11" s="3" t="s">
        <v>81</v>
      </c>
      <c r="S11" s="3" t="s">
        <v>111</v>
      </c>
      <c r="T11" s="3"/>
      <c r="U11" s="3"/>
      <c r="Y11" t="s">
        <v>101</v>
      </c>
      <c r="Z11">
        <v>1</v>
      </c>
      <c r="AB11" t="s">
        <v>115</v>
      </c>
      <c r="AC11">
        <v>1</v>
      </c>
    </row>
    <row r="12" spans="1:29" x14ac:dyDescent="0.3">
      <c r="A12" t="s">
        <v>2</v>
      </c>
      <c r="C12" t="s">
        <v>53</v>
      </c>
      <c r="E12" t="s">
        <v>61</v>
      </c>
      <c r="M12">
        <f t="shared" ref="M12:M17" si="1">COUNTA(O12:U12)</f>
        <v>3</v>
      </c>
      <c r="N12" s="2" t="s">
        <v>66</v>
      </c>
      <c r="O12" s="3"/>
      <c r="P12" s="3" t="s">
        <v>116</v>
      </c>
      <c r="Q12" s="3" t="s">
        <v>83</v>
      </c>
      <c r="R12" s="3"/>
      <c r="S12" s="3"/>
      <c r="T12" s="3"/>
      <c r="U12" s="3" t="s">
        <v>121</v>
      </c>
      <c r="Y12" t="s">
        <v>143</v>
      </c>
      <c r="Z12">
        <v>1</v>
      </c>
      <c r="AB12" t="s">
        <v>116</v>
      </c>
      <c r="AC12">
        <v>2</v>
      </c>
    </row>
    <row r="13" spans="1:29" x14ac:dyDescent="0.3">
      <c r="A13" t="s">
        <v>3</v>
      </c>
      <c r="C13" t="s">
        <v>54</v>
      </c>
      <c r="E13" t="s">
        <v>62</v>
      </c>
      <c r="M13">
        <f t="shared" si="1"/>
        <v>3</v>
      </c>
      <c r="N13" s="2" t="s">
        <v>67</v>
      </c>
      <c r="O13" s="3" t="s">
        <v>117</v>
      </c>
      <c r="P13" s="3"/>
      <c r="Q13" s="3" t="s">
        <v>80</v>
      </c>
      <c r="R13" s="3" t="s">
        <v>109</v>
      </c>
      <c r="S13" s="3"/>
      <c r="T13" s="3"/>
      <c r="U13" s="3"/>
      <c r="Y13" t="s">
        <v>140</v>
      </c>
      <c r="Z13">
        <v>1</v>
      </c>
      <c r="AB13" t="s">
        <v>81</v>
      </c>
      <c r="AC13">
        <v>1</v>
      </c>
    </row>
    <row r="14" spans="1:29" x14ac:dyDescent="0.3">
      <c r="A14" t="s">
        <v>4</v>
      </c>
      <c r="C14" t="s">
        <v>55</v>
      </c>
      <c r="E14" t="s">
        <v>63</v>
      </c>
      <c r="M14">
        <f t="shared" si="1"/>
        <v>4</v>
      </c>
      <c r="N14" s="2" t="s">
        <v>68</v>
      </c>
      <c r="O14" s="3" t="s">
        <v>84</v>
      </c>
      <c r="P14" s="3" t="s">
        <v>113</v>
      </c>
      <c r="Q14" s="3"/>
      <c r="R14" s="3"/>
      <c r="S14" s="3" t="s">
        <v>82</v>
      </c>
      <c r="T14" s="3" t="s">
        <v>121</v>
      </c>
      <c r="U14" s="3"/>
      <c r="Y14" t="s">
        <v>134</v>
      </c>
      <c r="Z14">
        <v>1</v>
      </c>
      <c r="AB14" t="s">
        <v>111</v>
      </c>
      <c r="AC14">
        <v>2</v>
      </c>
    </row>
    <row r="15" spans="1:29" x14ac:dyDescent="0.3">
      <c r="A15" t="s">
        <v>5</v>
      </c>
      <c r="C15" t="s">
        <v>56</v>
      </c>
      <c r="E15" t="s">
        <v>64</v>
      </c>
      <c r="M15">
        <f t="shared" ref="M15:M16" si="2">COUNTA(O15:U15)</f>
        <v>4</v>
      </c>
      <c r="N15" s="2" t="s">
        <v>69</v>
      </c>
      <c r="O15" s="3"/>
      <c r="P15" s="3" t="s">
        <v>119</v>
      </c>
      <c r="Q15" s="3"/>
      <c r="R15" s="3"/>
      <c r="S15" s="3" t="s">
        <v>80</v>
      </c>
      <c r="T15" s="3" t="s">
        <v>82</v>
      </c>
      <c r="U15" s="3" t="s">
        <v>109</v>
      </c>
      <c r="Y15" t="s">
        <v>103</v>
      </c>
      <c r="Z15">
        <v>1</v>
      </c>
      <c r="AB15" t="s">
        <v>83</v>
      </c>
      <c r="AC15">
        <v>1</v>
      </c>
    </row>
    <row r="16" spans="1:29" x14ac:dyDescent="0.3">
      <c r="A16" t="s">
        <v>6</v>
      </c>
      <c r="C16" t="s">
        <v>57</v>
      </c>
      <c r="E16" t="s">
        <v>72</v>
      </c>
      <c r="M16">
        <f t="shared" si="2"/>
        <v>4</v>
      </c>
      <c r="N16" s="2" t="s">
        <v>70</v>
      </c>
      <c r="O16" s="3" t="s">
        <v>112</v>
      </c>
      <c r="P16" s="3"/>
      <c r="Q16" s="3"/>
      <c r="R16" s="3" t="s">
        <v>139</v>
      </c>
      <c r="S16" s="3"/>
      <c r="T16" s="3" t="s">
        <v>120</v>
      </c>
      <c r="U16" s="3" t="s">
        <v>110</v>
      </c>
      <c r="Y16" t="s">
        <v>93</v>
      </c>
      <c r="Z16">
        <v>1</v>
      </c>
      <c r="AB16" t="s">
        <v>121</v>
      </c>
      <c r="AC16">
        <v>2</v>
      </c>
    </row>
    <row r="17" spans="1:29" x14ac:dyDescent="0.3">
      <c r="A17" t="s">
        <v>7</v>
      </c>
      <c r="C17" t="s">
        <v>58</v>
      </c>
      <c r="E17" t="s">
        <v>73</v>
      </c>
      <c r="M17">
        <f t="shared" si="1"/>
        <v>4</v>
      </c>
      <c r="N17" s="2" t="s">
        <v>71</v>
      </c>
      <c r="O17" s="3"/>
      <c r="P17" s="3" t="s">
        <v>114</v>
      </c>
      <c r="Q17" s="3" t="s">
        <v>111</v>
      </c>
      <c r="R17" s="3" t="s">
        <v>118</v>
      </c>
      <c r="S17" s="3" t="s">
        <v>84</v>
      </c>
      <c r="T17" s="3"/>
      <c r="U17" s="3"/>
      <c r="Y17" t="s">
        <v>131</v>
      </c>
      <c r="Z17">
        <v>1</v>
      </c>
      <c r="AB17" t="s">
        <v>117</v>
      </c>
      <c r="AC17">
        <v>1</v>
      </c>
    </row>
    <row r="18" spans="1:29" x14ac:dyDescent="0.3">
      <c r="A18" t="s">
        <v>8</v>
      </c>
      <c r="E18" t="s">
        <v>74</v>
      </c>
      <c r="Y18" t="s">
        <v>145</v>
      </c>
      <c r="Z18">
        <v>1</v>
      </c>
      <c r="AB18" t="s">
        <v>80</v>
      </c>
      <c r="AC18">
        <v>2</v>
      </c>
    </row>
    <row r="19" spans="1:29" x14ac:dyDescent="0.3">
      <c r="A19" t="s">
        <v>9</v>
      </c>
      <c r="Y19" t="s">
        <v>108</v>
      </c>
      <c r="Z19">
        <v>1</v>
      </c>
      <c r="AB19" t="s">
        <v>109</v>
      </c>
      <c r="AC19">
        <v>2</v>
      </c>
    </row>
    <row r="20" spans="1:29" x14ac:dyDescent="0.3">
      <c r="A20" t="s">
        <v>10</v>
      </c>
      <c r="Y20" t="s">
        <v>95</v>
      </c>
      <c r="Z20">
        <v>1</v>
      </c>
      <c r="AB20" t="s">
        <v>84</v>
      </c>
      <c r="AC20">
        <v>2</v>
      </c>
    </row>
    <row r="21" spans="1:29" x14ac:dyDescent="0.3">
      <c r="A21" t="s">
        <v>11</v>
      </c>
      <c r="Y21" t="s">
        <v>106</v>
      </c>
      <c r="Z21">
        <v>1</v>
      </c>
      <c r="AB21" t="s">
        <v>113</v>
      </c>
      <c r="AC21">
        <v>1</v>
      </c>
    </row>
    <row r="22" spans="1:29" x14ac:dyDescent="0.3">
      <c r="A22" t="s">
        <v>12</v>
      </c>
      <c r="Y22" t="s">
        <v>99</v>
      </c>
      <c r="Z22">
        <v>1</v>
      </c>
      <c r="AB22" t="s">
        <v>82</v>
      </c>
      <c r="AC22">
        <v>2</v>
      </c>
    </row>
    <row r="23" spans="1:29" x14ac:dyDescent="0.3">
      <c r="A23" t="s">
        <v>13</v>
      </c>
      <c r="Y23" t="s">
        <v>141</v>
      </c>
      <c r="Z23">
        <v>1</v>
      </c>
      <c r="AB23" t="s">
        <v>119</v>
      </c>
      <c r="AC23">
        <v>1</v>
      </c>
    </row>
    <row r="24" spans="1:29" x14ac:dyDescent="0.3">
      <c r="A24" t="s">
        <v>14</v>
      </c>
      <c r="Y24" t="s">
        <v>124</v>
      </c>
      <c r="Z24">
        <v>1</v>
      </c>
      <c r="AB24" t="s">
        <v>112</v>
      </c>
      <c r="AC24">
        <v>1</v>
      </c>
    </row>
    <row r="25" spans="1:29" x14ac:dyDescent="0.3">
      <c r="A25" t="s">
        <v>15</v>
      </c>
      <c r="Y25" t="s">
        <v>102</v>
      </c>
      <c r="Z25">
        <v>1</v>
      </c>
      <c r="AB25" t="s">
        <v>139</v>
      </c>
      <c r="AC25">
        <v>1</v>
      </c>
    </row>
    <row r="26" spans="1:29" x14ac:dyDescent="0.3">
      <c r="A26" t="s">
        <v>16</v>
      </c>
      <c r="Y26" t="s">
        <v>92</v>
      </c>
      <c r="Z26">
        <v>1</v>
      </c>
      <c r="AB26" t="s">
        <v>120</v>
      </c>
      <c r="AC26">
        <v>1</v>
      </c>
    </row>
    <row r="27" spans="1:29" x14ac:dyDescent="0.3">
      <c r="A27" t="s">
        <v>17</v>
      </c>
      <c r="Y27" t="s">
        <v>90</v>
      </c>
      <c r="Z27">
        <v>1</v>
      </c>
      <c r="AB27" t="s">
        <v>110</v>
      </c>
      <c r="AC27">
        <v>1</v>
      </c>
    </row>
    <row r="28" spans="1:29" x14ac:dyDescent="0.3">
      <c r="A28" t="s">
        <v>18</v>
      </c>
      <c r="Y28" t="s">
        <v>135</v>
      </c>
      <c r="Z28">
        <v>1</v>
      </c>
      <c r="AB28" t="s">
        <v>114</v>
      </c>
      <c r="AC28">
        <v>1</v>
      </c>
    </row>
    <row r="29" spans="1:29" x14ac:dyDescent="0.3">
      <c r="A29" t="s">
        <v>19</v>
      </c>
      <c r="Y29" t="s">
        <v>97</v>
      </c>
      <c r="Z29">
        <v>1</v>
      </c>
      <c r="AB29" t="s">
        <v>118</v>
      </c>
      <c r="AC29">
        <v>1</v>
      </c>
    </row>
    <row r="30" spans="1:29" x14ac:dyDescent="0.3">
      <c r="A30" t="s">
        <v>20</v>
      </c>
      <c r="Y30" t="s">
        <v>96</v>
      </c>
      <c r="Z30">
        <v>1</v>
      </c>
    </row>
    <row r="31" spans="1:29" x14ac:dyDescent="0.3">
      <c r="A31" t="s">
        <v>21</v>
      </c>
      <c r="Y31" t="s">
        <v>150</v>
      </c>
      <c r="Z31">
        <v>1</v>
      </c>
    </row>
    <row r="32" spans="1:29" x14ac:dyDescent="0.3">
      <c r="A32" t="s">
        <v>22</v>
      </c>
      <c r="Y32" t="s">
        <v>126</v>
      </c>
      <c r="Z32">
        <v>1</v>
      </c>
    </row>
    <row r="33" spans="1:26" x14ac:dyDescent="0.3">
      <c r="A33" t="s">
        <v>23</v>
      </c>
      <c r="Y33" t="s">
        <v>153</v>
      </c>
      <c r="Z33">
        <v>1</v>
      </c>
    </row>
    <row r="34" spans="1:26" x14ac:dyDescent="0.3">
      <c r="A34" t="s">
        <v>24</v>
      </c>
      <c r="Y34" t="s">
        <v>89</v>
      </c>
      <c r="Z34">
        <v>1</v>
      </c>
    </row>
    <row r="35" spans="1:26" x14ac:dyDescent="0.3">
      <c r="A35" t="s">
        <v>25</v>
      </c>
      <c r="Y35" t="s">
        <v>107</v>
      </c>
      <c r="Z35">
        <v>1</v>
      </c>
    </row>
    <row r="36" spans="1:26" x14ac:dyDescent="0.3">
      <c r="A36" t="s">
        <v>26</v>
      </c>
      <c r="Y36" t="s">
        <v>132</v>
      </c>
      <c r="Z36">
        <v>1</v>
      </c>
    </row>
    <row r="37" spans="1:26" x14ac:dyDescent="0.3">
      <c r="A37" t="s">
        <v>27</v>
      </c>
      <c r="Y37" t="s">
        <v>91</v>
      </c>
      <c r="Z37">
        <v>1</v>
      </c>
    </row>
    <row r="38" spans="1:26" x14ac:dyDescent="0.3">
      <c r="A38" t="s">
        <v>28</v>
      </c>
      <c r="Y38" t="s">
        <v>98</v>
      </c>
      <c r="Z38">
        <v>1</v>
      </c>
    </row>
    <row r="39" spans="1:26" x14ac:dyDescent="0.3">
      <c r="A39" t="s">
        <v>29</v>
      </c>
      <c r="Y39" t="s">
        <v>105</v>
      </c>
      <c r="Z39">
        <v>1</v>
      </c>
    </row>
    <row r="40" spans="1:26" x14ac:dyDescent="0.3">
      <c r="A40" t="s">
        <v>30</v>
      </c>
      <c r="Y40" t="s">
        <v>128</v>
      </c>
      <c r="Z40">
        <v>1</v>
      </c>
    </row>
    <row r="41" spans="1:26" x14ac:dyDescent="0.3">
      <c r="A41" t="s">
        <v>31</v>
      </c>
      <c r="Y41" t="s">
        <v>149</v>
      </c>
      <c r="Z41">
        <v>1</v>
      </c>
    </row>
    <row r="42" spans="1:26" x14ac:dyDescent="0.3">
      <c r="A42" t="s">
        <v>32</v>
      </c>
      <c r="Y42" t="s">
        <v>133</v>
      </c>
      <c r="Z42">
        <v>1</v>
      </c>
    </row>
    <row r="43" spans="1:26" x14ac:dyDescent="0.3">
      <c r="A43" t="s">
        <v>33</v>
      </c>
      <c r="Y43" t="s">
        <v>136</v>
      </c>
      <c r="Z43">
        <v>1</v>
      </c>
    </row>
    <row r="44" spans="1:26" x14ac:dyDescent="0.3">
      <c r="A44" t="s">
        <v>34</v>
      </c>
      <c r="Y44" t="s">
        <v>137</v>
      </c>
      <c r="Z44">
        <v>1</v>
      </c>
    </row>
    <row r="45" spans="1:26" x14ac:dyDescent="0.3">
      <c r="A45" t="s">
        <v>35</v>
      </c>
      <c r="Y45" t="s">
        <v>122</v>
      </c>
      <c r="Z45">
        <v>1</v>
      </c>
    </row>
    <row r="46" spans="1:26" x14ac:dyDescent="0.3">
      <c r="A46" t="s">
        <v>36</v>
      </c>
      <c r="Y46" t="s">
        <v>144</v>
      </c>
      <c r="Z46">
        <v>1</v>
      </c>
    </row>
    <row r="47" spans="1:26" x14ac:dyDescent="0.3">
      <c r="A47" t="s">
        <v>37</v>
      </c>
      <c r="Y47" t="s">
        <v>125</v>
      </c>
      <c r="Z47">
        <v>1</v>
      </c>
    </row>
    <row r="48" spans="1:26" x14ac:dyDescent="0.3">
      <c r="A48" t="s">
        <v>38</v>
      </c>
      <c r="Y48" t="s">
        <v>127</v>
      </c>
      <c r="Z48">
        <v>1</v>
      </c>
    </row>
    <row r="49" spans="1:26" x14ac:dyDescent="0.3">
      <c r="A49" t="s">
        <v>39</v>
      </c>
      <c r="Y49" t="s">
        <v>129</v>
      </c>
      <c r="Z49">
        <v>1</v>
      </c>
    </row>
    <row r="50" spans="1:26" x14ac:dyDescent="0.3">
      <c r="A50" t="s">
        <v>40</v>
      </c>
      <c r="Y50" t="s">
        <v>130</v>
      </c>
      <c r="Z50">
        <v>1</v>
      </c>
    </row>
    <row r="51" spans="1:26" x14ac:dyDescent="0.3">
      <c r="A51" t="s">
        <v>41</v>
      </c>
      <c r="Y51" t="s">
        <v>146</v>
      </c>
      <c r="Z51">
        <v>1</v>
      </c>
    </row>
    <row r="52" spans="1:26" x14ac:dyDescent="0.3">
      <c r="A52" t="s">
        <v>42</v>
      </c>
      <c r="Y52" t="s">
        <v>138</v>
      </c>
      <c r="Z52">
        <v>1</v>
      </c>
    </row>
    <row r="53" spans="1:26" x14ac:dyDescent="0.3">
      <c r="A53" t="s">
        <v>43</v>
      </c>
      <c r="Y53" t="s">
        <v>123</v>
      </c>
      <c r="Z53">
        <v>1</v>
      </c>
    </row>
    <row r="54" spans="1:26" x14ac:dyDescent="0.3">
      <c r="A54" t="s">
        <v>44</v>
      </c>
      <c r="Y54" t="s">
        <v>142</v>
      </c>
      <c r="Z54">
        <v>1</v>
      </c>
    </row>
    <row r="55" spans="1:26" x14ac:dyDescent="0.3">
      <c r="A55" t="s">
        <v>45</v>
      </c>
      <c r="Y55" t="s">
        <v>152</v>
      </c>
      <c r="Z55">
        <v>1</v>
      </c>
    </row>
    <row r="56" spans="1:26" x14ac:dyDescent="0.3">
      <c r="A56" t="s">
        <v>46</v>
      </c>
      <c r="Y56" t="s">
        <v>88</v>
      </c>
      <c r="Z56">
        <v>1</v>
      </c>
    </row>
    <row r="57" spans="1:26" x14ac:dyDescent="0.3">
      <c r="A57" t="s">
        <v>47</v>
      </c>
      <c r="Y57" t="s">
        <v>147</v>
      </c>
      <c r="Z57">
        <v>1</v>
      </c>
    </row>
    <row r="58" spans="1:26" x14ac:dyDescent="0.3">
      <c r="A58" t="s">
        <v>48</v>
      </c>
      <c r="Y58" t="s">
        <v>151</v>
      </c>
      <c r="Z58">
        <v>1</v>
      </c>
    </row>
    <row r="59" spans="1:26" x14ac:dyDescent="0.3">
      <c r="A59" t="s">
        <v>49</v>
      </c>
      <c r="Y59" t="s">
        <v>104</v>
      </c>
      <c r="Z59">
        <v>1</v>
      </c>
    </row>
    <row r="60" spans="1:26" x14ac:dyDescent="0.3">
      <c r="A60" t="s">
        <v>50</v>
      </c>
      <c r="Y60" t="s">
        <v>94</v>
      </c>
      <c r="Z60">
        <v>1</v>
      </c>
    </row>
    <row r="61" spans="1:26" x14ac:dyDescent="0.3">
      <c r="Y61" t="s">
        <v>100</v>
      </c>
      <c r="Z61">
        <v>1</v>
      </c>
    </row>
    <row r="62" spans="1:26" x14ac:dyDescent="0.3">
      <c r="Y62" t="s">
        <v>148</v>
      </c>
      <c r="Z62">
        <v>1</v>
      </c>
    </row>
  </sheetData>
  <phoneticPr fontId="2" type="noConversion"/>
  <conditionalFormatting sqref="O11:U17">
    <cfRule type="expression" dxfId="0" priority="1">
      <formula>_xlfn.XLOOKUP(O11,$AB$11:$AB$43,$AC$11:$AC$43,0,0)&gt;1</formula>
    </cfRule>
  </conditionalFormatting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4</vt:i4>
      </vt:variant>
    </vt:vector>
  </HeadingPairs>
  <TitlesOfParts>
    <vt:vector size="5" baseType="lpstr">
      <vt:lpstr>Blad1</vt:lpstr>
      <vt:lpstr>PEN_01</vt:lpstr>
      <vt:lpstr>PEN_02</vt:lpstr>
      <vt:lpstr>Penalites</vt:lpstr>
      <vt:lpstr>Plage1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2025-04-10T13:20:03Z</dcterms:created>
  <dcterms:modified xsi:type="dcterms:W3CDTF">2025-04-10T19:35:28Z</dcterms:modified>
</cp:coreProperties>
</file>