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D0CD1FF-0779-419B-AAE9-C06399E2152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Blad1" sheetId="3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5" i="3" l="1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F1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E1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" i="3"/>
  <c r="D1" i="3"/>
  <c r="A132" i="3"/>
  <c r="B132" i="3" s="1"/>
  <c r="C132" i="3" a="1"/>
  <c r="C132" i="3"/>
  <c r="A133" i="3"/>
  <c r="B133" i="3" s="1"/>
  <c r="C133" i="3" a="1"/>
  <c r="C133" i="3"/>
  <c r="A134" i="3"/>
  <c r="B134" i="3" s="1"/>
  <c r="C134" i="3" a="1"/>
  <c r="C134" i="3"/>
  <c r="A135" i="3"/>
  <c r="B135" i="3" s="1"/>
  <c r="C135" i="3" a="1"/>
  <c r="C135" i="3"/>
  <c r="A136" i="3"/>
  <c r="B136" i="3" s="1"/>
  <c r="C136" i="3" a="1"/>
  <c r="C136" i="3"/>
  <c r="A137" i="3"/>
  <c r="B137" i="3" s="1"/>
  <c r="C137" i="3" a="1"/>
  <c r="C137" i="3"/>
  <c r="A138" i="3"/>
  <c r="B138" i="3" s="1"/>
  <c r="C138" i="3" a="1"/>
  <c r="C138" i="3"/>
  <c r="A139" i="3"/>
  <c r="B139" i="3" s="1"/>
  <c r="C139" i="3" a="1"/>
  <c r="C139" i="3"/>
  <c r="A140" i="3"/>
  <c r="B140" i="3" s="1"/>
  <c r="C140" i="3" a="1"/>
  <c r="C140" i="3"/>
  <c r="A141" i="3"/>
  <c r="B141" i="3" s="1"/>
  <c r="C141" i="3" a="1"/>
  <c r="C141" i="3"/>
  <c r="A142" i="3"/>
  <c r="B142" i="3" s="1"/>
  <c r="C142" i="3" a="1"/>
  <c r="C142" i="3"/>
  <c r="A143" i="3"/>
  <c r="B143" i="3" s="1"/>
  <c r="C143" i="3" a="1"/>
  <c r="C143" i="3"/>
  <c r="A144" i="3"/>
  <c r="B144" i="3" s="1"/>
  <c r="C144" i="3" a="1"/>
  <c r="C144" i="3"/>
  <c r="A145" i="3"/>
  <c r="B145" i="3" s="1"/>
  <c r="C145" i="3" a="1"/>
  <c r="C145" i="3"/>
  <c r="A146" i="3"/>
  <c r="B146" i="3" s="1"/>
  <c r="C146" i="3" a="1"/>
  <c r="C146" i="3"/>
  <c r="A147" i="3"/>
  <c r="B147" i="3" s="1"/>
  <c r="C147" i="3" a="1"/>
  <c r="C147" i="3"/>
  <c r="A148" i="3"/>
  <c r="B148" i="3" s="1"/>
  <c r="C148" i="3" a="1"/>
  <c r="C148" i="3"/>
  <c r="A149" i="3"/>
  <c r="B149" i="3" s="1"/>
  <c r="C149" i="3" a="1"/>
  <c r="C149" i="3"/>
  <c r="A150" i="3"/>
  <c r="B150" i="3" s="1"/>
  <c r="C150" i="3" a="1"/>
  <c r="C150" i="3"/>
  <c r="A151" i="3"/>
  <c r="B151" i="3" s="1"/>
  <c r="C151" i="3" a="1"/>
  <c r="C151" i="3"/>
  <c r="A152" i="3"/>
  <c r="B152" i="3" s="1"/>
  <c r="C152" i="3" a="1"/>
  <c r="C152" i="3"/>
  <c r="A153" i="3"/>
  <c r="B153" i="3" s="1"/>
  <c r="C153" i="3" a="1"/>
  <c r="C153" i="3"/>
  <c r="A154" i="3"/>
  <c r="B154" i="3" s="1"/>
  <c r="C154" i="3" a="1"/>
  <c r="C154" i="3"/>
  <c r="A155" i="3"/>
  <c r="B155" i="3" s="1"/>
  <c r="C155" i="3" a="1"/>
  <c r="C155" i="3"/>
  <c r="A156" i="3"/>
  <c r="B156" i="3" s="1"/>
  <c r="C156" i="3" a="1"/>
  <c r="C156" i="3"/>
  <c r="A157" i="3"/>
  <c r="B157" i="3" s="1"/>
  <c r="C157" i="3" a="1"/>
  <c r="C157" i="3"/>
  <c r="A158" i="3"/>
  <c r="B158" i="3" s="1"/>
  <c r="C158" i="3" a="1"/>
  <c r="C158" i="3"/>
  <c r="A159" i="3"/>
  <c r="B159" i="3" s="1"/>
  <c r="C159" i="3" a="1"/>
  <c r="C159" i="3"/>
  <c r="A160" i="3"/>
  <c r="B160" i="3" s="1"/>
  <c r="C160" i="3" a="1"/>
  <c r="C160" i="3"/>
  <c r="A161" i="3"/>
  <c r="B161" i="3" s="1"/>
  <c r="C161" i="3" a="1"/>
  <c r="C161" i="3"/>
  <c r="A162" i="3"/>
  <c r="B162" i="3" s="1"/>
  <c r="C162" i="3" a="1"/>
  <c r="C162" i="3"/>
  <c r="A163" i="3"/>
  <c r="B163" i="3" s="1"/>
  <c r="C163" i="3" a="1"/>
  <c r="C163" i="3"/>
  <c r="A164" i="3"/>
  <c r="B164" i="3" s="1"/>
  <c r="C164" i="3" a="1"/>
  <c r="C164" i="3"/>
  <c r="A165" i="3"/>
  <c r="B165" i="3" s="1"/>
  <c r="C165" i="3" a="1"/>
  <c r="C165" i="3"/>
  <c r="A166" i="3"/>
  <c r="B166" i="3" s="1"/>
  <c r="C166" i="3" a="1"/>
  <c r="C166" i="3"/>
  <c r="A167" i="3"/>
  <c r="B167" i="3" s="1"/>
  <c r="C167" i="3" a="1"/>
  <c r="C167" i="3"/>
  <c r="A168" i="3"/>
  <c r="B168" i="3" s="1"/>
  <c r="C168" i="3" a="1"/>
  <c r="C168" i="3"/>
  <c r="A169" i="3"/>
  <c r="B169" i="3" s="1"/>
  <c r="C169" i="3" a="1"/>
  <c r="C169" i="3"/>
  <c r="A170" i="3"/>
  <c r="B170" i="3" s="1"/>
  <c r="C170" i="3" a="1"/>
  <c r="C170" i="3"/>
  <c r="A171" i="3"/>
  <c r="B171" i="3" s="1"/>
  <c r="C171" i="3" a="1"/>
  <c r="C171" i="3"/>
  <c r="A172" i="3"/>
  <c r="B172" i="3" s="1"/>
  <c r="C172" i="3" a="1"/>
  <c r="C172" i="3"/>
  <c r="A173" i="3"/>
  <c r="B173" i="3" s="1"/>
  <c r="C173" i="3" a="1"/>
  <c r="C173" i="3"/>
  <c r="A174" i="3"/>
  <c r="B174" i="3" s="1"/>
  <c r="C174" i="3" a="1"/>
  <c r="C174" i="3"/>
  <c r="A175" i="3"/>
  <c r="B175" i="3" s="1"/>
  <c r="C175" i="3" a="1"/>
  <c r="C175" i="3"/>
  <c r="A176" i="3"/>
  <c r="B176" i="3" s="1"/>
  <c r="C176" i="3" a="1"/>
  <c r="C176" i="3"/>
  <c r="A177" i="3"/>
  <c r="B177" i="3" s="1"/>
  <c r="C177" i="3" a="1"/>
  <c r="C177" i="3"/>
  <c r="A178" i="3"/>
  <c r="B178" i="3" s="1"/>
  <c r="C178" i="3" a="1"/>
  <c r="C178" i="3"/>
  <c r="A179" i="3"/>
  <c r="B179" i="3" s="1"/>
  <c r="C179" i="3" a="1"/>
  <c r="C179" i="3"/>
  <c r="A180" i="3"/>
  <c r="B180" i="3" s="1"/>
  <c r="C180" i="3" a="1"/>
  <c r="C180" i="3"/>
  <c r="A181" i="3"/>
  <c r="B181" i="3" s="1"/>
  <c r="C181" i="3" a="1"/>
  <c r="C181" i="3"/>
  <c r="A182" i="3"/>
  <c r="B182" i="3" s="1"/>
  <c r="C182" i="3" a="1"/>
  <c r="C182" i="3"/>
  <c r="A183" i="3"/>
  <c r="B183" i="3" s="1"/>
  <c r="C183" i="3" a="1"/>
  <c r="C183" i="3"/>
  <c r="A184" i="3"/>
  <c r="B184" i="3" s="1"/>
  <c r="C184" i="3" a="1"/>
  <c r="C184" i="3"/>
  <c r="A185" i="3"/>
  <c r="B185" i="3" s="1"/>
  <c r="C185" i="3" a="1"/>
  <c r="C185" i="3"/>
  <c r="C2" i="3" a="1"/>
  <c r="C2" i="3" s="1"/>
  <c r="C3" i="3" a="1"/>
  <c r="C3" i="3"/>
  <c r="C4" i="3" a="1"/>
  <c r="C4" i="3" s="1"/>
  <c r="C5" i="3" a="1"/>
  <c r="C5" i="3"/>
  <c r="C6" i="3" a="1"/>
  <c r="C6" i="3" s="1"/>
  <c r="C7" i="3" a="1"/>
  <c r="C7" i="3"/>
  <c r="C8" i="3" a="1"/>
  <c r="C8" i="3" s="1"/>
  <c r="C9" i="3" a="1"/>
  <c r="C9" i="3"/>
  <c r="C10" i="3" a="1"/>
  <c r="C10" i="3" s="1"/>
  <c r="C11" i="3" a="1"/>
  <c r="C11" i="3"/>
  <c r="C12" i="3" a="1"/>
  <c r="C12" i="3" s="1"/>
  <c r="C13" i="3" a="1"/>
  <c r="C13" i="3"/>
  <c r="C14" i="3" a="1"/>
  <c r="C14" i="3" s="1"/>
  <c r="C15" i="3" a="1"/>
  <c r="C15" i="3"/>
  <c r="C16" i="3" a="1"/>
  <c r="C16" i="3" s="1"/>
  <c r="C17" i="3" a="1"/>
  <c r="C17" i="3"/>
  <c r="C18" i="3" a="1"/>
  <c r="C18" i="3" s="1"/>
  <c r="C19" i="3" a="1"/>
  <c r="C19" i="3"/>
  <c r="C20" i="3" a="1"/>
  <c r="C20" i="3" s="1"/>
  <c r="C21" i="3" a="1"/>
  <c r="C21" i="3"/>
  <c r="C22" i="3" a="1"/>
  <c r="C22" i="3" s="1"/>
  <c r="C23" i="3" a="1"/>
  <c r="C23" i="3"/>
  <c r="C24" i="3" a="1"/>
  <c r="C24" i="3" s="1"/>
  <c r="C25" i="3" a="1"/>
  <c r="C25" i="3"/>
  <c r="C26" i="3" a="1"/>
  <c r="C26" i="3" s="1"/>
  <c r="C27" i="3" a="1"/>
  <c r="C27" i="3"/>
  <c r="C28" i="3" a="1"/>
  <c r="C28" i="3" s="1"/>
  <c r="C29" i="3" a="1"/>
  <c r="C29" i="3"/>
  <c r="C30" i="3" a="1"/>
  <c r="C30" i="3" s="1"/>
  <c r="C31" i="3" a="1"/>
  <c r="C31" i="3"/>
  <c r="C32" i="3" a="1"/>
  <c r="C32" i="3" s="1"/>
  <c r="C33" i="3" a="1"/>
  <c r="C33" i="3"/>
  <c r="C34" i="3" a="1"/>
  <c r="C34" i="3" s="1"/>
  <c r="C35" i="3" a="1"/>
  <c r="C35" i="3"/>
  <c r="C36" i="3" a="1"/>
  <c r="C36" i="3" s="1"/>
  <c r="C37" i="3" a="1"/>
  <c r="C37" i="3"/>
  <c r="C38" i="3" a="1"/>
  <c r="C38" i="3" s="1"/>
  <c r="C39" i="3" a="1"/>
  <c r="C39" i="3"/>
  <c r="C40" i="3" a="1"/>
  <c r="C40" i="3" s="1"/>
  <c r="C41" i="3" a="1"/>
  <c r="C41" i="3"/>
  <c r="C42" i="3" a="1"/>
  <c r="C42" i="3" s="1"/>
  <c r="C43" i="3" a="1"/>
  <c r="C43" i="3"/>
  <c r="C44" i="3" a="1"/>
  <c r="C44" i="3" s="1"/>
  <c r="C45" i="3" a="1"/>
  <c r="C45" i="3"/>
  <c r="C46" i="3" a="1"/>
  <c r="C46" i="3" s="1"/>
  <c r="C47" i="3" a="1"/>
  <c r="C47" i="3"/>
  <c r="C48" i="3" a="1"/>
  <c r="C48" i="3" s="1"/>
  <c r="C49" i="3" a="1"/>
  <c r="C49" i="3"/>
  <c r="C50" i="3" a="1"/>
  <c r="C50" i="3" s="1"/>
  <c r="C51" i="3" a="1"/>
  <c r="C51" i="3"/>
  <c r="C52" i="3" a="1"/>
  <c r="C52" i="3" s="1"/>
  <c r="C53" i="3" a="1"/>
  <c r="C53" i="3"/>
  <c r="C54" i="3" a="1"/>
  <c r="C54" i="3" s="1"/>
  <c r="C55" i="3" a="1"/>
  <c r="C55" i="3"/>
  <c r="C56" i="3" a="1"/>
  <c r="C56" i="3" s="1"/>
  <c r="C57" i="3" a="1"/>
  <c r="C57" i="3"/>
  <c r="C58" i="3" a="1"/>
  <c r="C58" i="3" s="1"/>
  <c r="C59" i="3" a="1"/>
  <c r="C59" i="3"/>
  <c r="C60" i="3" a="1"/>
  <c r="C60" i="3" s="1"/>
  <c r="C61" i="3" a="1"/>
  <c r="C61" i="3"/>
  <c r="C62" i="3" a="1"/>
  <c r="C62" i="3" s="1"/>
  <c r="C63" i="3" a="1"/>
  <c r="C63" i="3"/>
  <c r="C64" i="3" a="1"/>
  <c r="C64" i="3" s="1"/>
  <c r="C65" i="3" a="1"/>
  <c r="C65" i="3"/>
  <c r="C66" i="3" a="1"/>
  <c r="C66" i="3" s="1"/>
  <c r="C67" i="3" a="1"/>
  <c r="C67" i="3"/>
  <c r="C68" i="3" a="1"/>
  <c r="C68" i="3" s="1"/>
  <c r="C69" i="3" a="1"/>
  <c r="C69" i="3"/>
  <c r="C70" i="3" a="1"/>
  <c r="C70" i="3" s="1"/>
  <c r="C71" i="3" a="1"/>
  <c r="C71" i="3"/>
  <c r="C72" i="3" a="1"/>
  <c r="C72" i="3" s="1"/>
  <c r="C73" i="3" a="1"/>
  <c r="C73" i="3"/>
  <c r="C74" i="3" a="1"/>
  <c r="C74" i="3" s="1"/>
  <c r="C75" i="3" a="1"/>
  <c r="C75" i="3"/>
  <c r="C76" i="3" a="1"/>
  <c r="C76" i="3" s="1"/>
  <c r="C77" i="3" a="1"/>
  <c r="C77" i="3"/>
  <c r="C78" i="3" a="1"/>
  <c r="C78" i="3" s="1"/>
  <c r="C79" i="3" a="1"/>
  <c r="C79" i="3"/>
  <c r="C80" i="3" a="1"/>
  <c r="C80" i="3" s="1"/>
  <c r="C81" i="3" a="1"/>
  <c r="C81" i="3"/>
  <c r="C82" i="3" a="1"/>
  <c r="C82" i="3" s="1"/>
  <c r="C83" i="3" a="1"/>
  <c r="C83" i="3"/>
  <c r="C84" i="3" a="1"/>
  <c r="C84" i="3" s="1"/>
  <c r="C85" i="3" a="1"/>
  <c r="C85" i="3"/>
  <c r="C86" i="3" a="1"/>
  <c r="C86" i="3" s="1"/>
  <c r="C87" i="3" a="1"/>
  <c r="C87" i="3"/>
  <c r="C88" i="3" a="1"/>
  <c r="C88" i="3" s="1"/>
  <c r="C89" i="3" a="1"/>
  <c r="C89" i="3"/>
  <c r="C90" i="3" a="1"/>
  <c r="C90" i="3" s="1"/>
  <c r="C91" i="3" a="1"/>
  <c r="C91" i="3"/>
  <c r="C92" i="3" a="1"/>
  <c r="C92" i="3" s="1"/>
  <c r="C93" i="3" a="1"/>
  <c r="C93" i="3"/>
  <c r="C94" i="3" a="1"/>
  <c r="C94" i="3" s="1"/>
  <c r="C95" i="3" a="1"/>
  <c r="C95" i="3"/>
  <c r="C96" i="3" a="1"/>
  <c r="C96" i="3" s="1"/>
  <c r="C97" i="3" a="1"/>
  <c r="C97" i="3"/>
  <c r="C98" i="3" a="1"/>
  <c r="C98" i="3" s="1"/>
  <c r="C99" i="3" a="1"/>
  <c r="C99" i="3"/>
  <c r="C100" i="3" a="1"/>
  <c r="C100" i="3" s="1"/>
  <c r="C101" i="3" a="1"/>
  <c r="C101" i="3"/>
  <c r="C102" i="3" a="1"/>
  <c r="C102" i="3" s="1"/>
  <c r="C103" i="3" a="1"/>
  <c r="C103" i="3"/>
  <c r="C104" i="3" a="1"/>
  <c r="C104" i="3" s="1"/>
  <c r="C105" i="3" a="1"/>
  <c r="C105" i="3"/>
  <c r="C106" i="3" a="1"/>
  <c r="C106" i="3" s="1"/>
  <c r="C107" i="3" a="1"/>
  <c r="C107" i="3"/>
  <c r="C108" i="3" a="1"/>
  <c r="C108" i="3" s="1"/>
  <c r="C109" i="3" a="1"/>
  <c r="C109" i="3"/>
  <c r="C110" i="3" a="1"/>
  <c r="C110" i="3" s="1"/>
  <c r="C111" i="3" a="1"/>
  <c r="C111" i="3"/>
  <c r="C112" i="3" a="1"/>
  <c r="C112" i="3" s="1"/>
  <c r="C113" i="3" a="1"/>
  <c r="C113" i="3"/>
  <c r="C114" i="3" a="1"/>
  <c r="C114" i="3" s="1"/>
  <c r="C115" i="3" a="1"/>
  <c r="C115" i="3"/>
  <c r="C116" i="3" a="1"/>
  <c r="C116" i="3" s="1"/>
  <c r="C117" i="3" a="1"/>
  <c r="C117" i="3"/>
  <c r="C118" i="3" a="1"/>
  <c r="C118" i="3" s="1"/>
  <c r="C119" i="3" a="1"/>
  <c r="C119" i="3"/>
  <c r="C120" i="3" a="1"/>
  <c r="C120" i="3" s="1"/>
  <c r="C121" i="3" a="1"/>
  <c r="C121" i="3"/>
  <c r="C122" i="3" a="1"/>
  <c r="C122" i="3" s="1"/>
  <c r="C123" i="3" a="1"/>
  <c r="C123" i="3"/>
  <c r="C124" i="3" a="1"/>
  <c r="C124" i="3" s="1"/>
  <c r="C125" i="3" a="1"/>
  <c r="C125" i="3"/>
  <c r="C126" i="3" a="1"/>
  <c r="C126" i="3" s="1"/>
  <c r="C127" i="3" a="1"/>
  <c r="C127" i="3"/>
  <c r="C128" i="3" a="1"/>
  <c r="C128" i="3" s="1"/>
  <c r="C129" i="3" a="1"/>
  <c r="C129" i="3"/>
  <c r="C130" i="3" a="1"/>
  <c r="C130" i="3" s="1"/>
  <c r="C131" i="3" a="1"/>
  <c r="C131" i="3"/>
  <c r="C1" i="3" a="1"/>
  <c r="C1" i="3" s="1"/>
  <c r="A22" i="3"/>
  <c r="B22" i="3" s="1"/>
  <c r="A23" i="3"/>
  <c r="A24" i="3" s="1"/>
  <c r="B23" i="3"/>
  <c r="A2" i="3"/>
  <c r="A3" i="3" s="1"/>
  <c r="B1" i="3"/>
  <c r="G15" i="2"/>
  <c r="G16" i="2"/>
  <c r="G17" i="2"/>
  <c r="H15" i="2"/>
  <c r="H16" i="2"/>
  <c r="H17" i="2"/>
  <c r="B15" i="2"/>
  <c r="B16" i="2"/>
  <c r="B17" i="2"/>
  <c r="D16" i="2"/>
  <c r="E16" i="2" s="1"/>
  <c r="E15" i="2"/>
  <c r="A25" i="3" l="1"/>
  <c r="B24" i="3"/>
  <c r="B3" i="3"/>
  <c r="A4" i="3"/>
  <c r="B2" i="3"/>
  <c r="D17" i="2"/>
  <c r="E17" i="2" s="1"/>
  <c r="A26" i="3" l="1"/>
  <c r="B25" i="3"/>
  <c r="A5" i="3"/>
  <c r="B4" i="3"/>
  <c r="A27" i="3" l="1"/>
  <c r="B26" i="3"/>
  <c r="B5" i="3"/>
  <c r="A6" i="3"/>
  <c r="A28" i="3" l="1"/>
  <c r="B27" i="3"/>
  <c r="A7" i="3"/>
  <c r="B6" i="3"/>
  <c r="A29" i="3" l="1"/>
  <c r="B28" i="3"/>
  <c r="B7" i="3"/>
  <c r="A8" i="3"/>
  <c r="A30" i="3" l="1"/>
  <c r="B29" i="3"/>
  <c r="A9" i="3"/>
  <c r="B8" i="3"/>
  <c r="A31" i="3" l="1"/>
  <c r="B30" i="3"/>
  <c r="B9" i="3"/>
  <c r="A10" i="3"/>
  <c r="A32" i="3" l="1"/>
  <c r="B31" i="3"/>
  <c r="A11" i="3"/>
  <c r="B10" i="3"/>
  <c r="A33" i="3" l="1"/>
  <c r="B32" i="3"/>
  <c r="B11" i="3"/>
  <c r="A12" i="3"/>
  <c r="A34" i="3" l="1"/>
  <c r="B33" i="3"/>
  <c r="A13" i="3"/>
  <c r="B12" i="3"/>
  <c r="A35" i="3" l="1"/>
  <c r="B34" i="3"/>
  <c r="B13" i="3"/>
  <c r="A14" i="3"/>
  <c r="A36" i="3" l="1"/>
  <c r="B35" i="3"/>
  <c r="A15" i="3"/>
  <c r="B14" i="3"/>
  <c r="A37" i="3" l="1"/>
  <c r="B36" i="3"/>
  <c r="B15" i="3"/>
  <c r="A16" i="3"/>
  <c r="A38" i="3" l="1"/>
  <c r="B37" i="3"/>
  <c r="A17" i="3"/>
  <c r="B16" i="3"/>
  <c r="A39" i="3" l="1"/>
  <c r="B38" i="3"/>
  <c r="B17" i="3"/>
  <c r="A18" i="3"/>
  <c r="A40" i="3" l="1"/>
  <c r="B39" i="3"/>
  <c r="A19" i="3"/>
  <c r="B18" i="3"/>
  <c r="A41" i="3" l="1"/>
  <c r="B40" i="3"/>
  <c r="B19" i="3"/>
  <c r="A20" i="3"/>
  <c r="A42" i="3" l="1"/>
  <c r="B41" i="3"/>
  <c r="A21" i="3"/>
  <c r="B20" i="3"/>
  <c r="B42" i="3" l="1"/>
  <c r="A43" i="3"/>
  <c r="B21" i="3"/>
  <c r="A44" i="3" l="1"/>
  <c r="B43" i="3"/>
  <c r="A45" i="3" l="1"/>
  <c r="B44" i="3"/>
  <c r="A46" i="3" l="1"/>
  <c r="B45" i="3"/>
  <c r="A47" i="3" l="1"/>
  <c r="B46" i="3"/>
  <c r="A48" i="3" l="1"/>
  <c r="B47" i="3"/>
  <c r="A49" i="3" l="1"/>
  <c r="B48" i="3"/>
  <c r="A50" i="3" l="1"/>
  <c r="B49" i="3"/>
  <c r="A51" i="3" l="1"/>
  <c r="B50" i="3"/>
  <c r="A52" i="3" l="1"/>
  <c r="B51" i="3"/>
  <c r="B52" i="3" l="1"/>
  <c r="A53" i="3"/>
  <c r="A54" i="3" l="1"/>
  <c r="B53" i="3"/>
  <c r="A55" i="3" l="1"/>
  <c r="B54" i="3"/>
  <c r="A56" i="3" l="1"/>
  <c r="B55" i="3"/>
  <c r="B56" i="3" l="1"/>
  <c r="A57" i="3"/>
  <c r="A58" i="3" l="1"/>
  <c r="B57" i="3"/>
  <c r="A59" i="3" l="1"/>
  <c r="B58" i="3"/>
  <c r="A60" i="3" l="1"/>
  <c r="B59" i="3"/>
  <c r="B60" i="3" l="1"/>
  <c r="A61" i="3"/>
  <c r="A62" i="3" l="1"/>
  <c r="B61" i="3"/>
  <c r="A63" i="3" l="1"/>
  <c r="B62" i="3"/>
  <c r="A64" i="3" l="1"/>
  <c r="B63" i="3"/>
  <c r="B64" i="3" l="1"/>
  <c r="A65" i="3"/>
  <c r="A66" i="3" l="1"/>
  <c r="B65" i="3"/>
  <c r="B66" i="3" l="1"/>
  <c r="A67" i="3"/>
  <c r="A68" i="3" l="1"/>
  <c r="B67" i="3"/>
  <c r="A69" i="3" l="1"/>
  <c r="B68" i="3"/>
  <c r="A70" i="3" l="1"/>
  <c r="B69" i="3"/>
  <c r="B70" i="3" l="1"/>
  <c r="A71" i="3"/>
  <c r="A72" i="3" l="1"/>
  <c r="B71" i="3"/>
  <c r="B72" i="3" l="1"/>
  <c r="A73" i="3"/>
  <c r="A74" i="3" l="1"/>
  <c r="B73" i="3"/>
  <c r="A75" i="3" l="1"/>
  <c r="B74" i="3"/>
  <c r="A76" i="3" l="1"/>
  <c r="B75" i="3"/>
  <c r="B76" i="3" l="1"/>
  <c r="A77" i="3"/>
  <c r="A78" i="3" l="1"/>
  <c r="B77" i="3"/>
  <c r="A79" i="3" l="1"/>
  <c r="B78" i="3"/>
  <c r="A80" i="3" l="1"/>
  <c r="B79" i="3"/>
  <c r="B80" i="3" l="1"/>
  <c r="A81" i="3"/>
  <c r="A82" i="3" l="1"/>
  <c r="B81" i="3"/>
  <c r="A83" i="3" l="1"/>
  <c r="B82" i="3"/>
  <c r="A84" i="3" l="1"/>
  <c r="B83" i="3"/>
  <c r="A85" i="3" l="1"/>
  <c r="B84" i="3"/>
  <c r="A86" i="3" l="1"/>
  <c r="B85" i="3"/>
  <c r="B86" i="3" l="1"/>
  <c r="A87" i="3"/>
  <c r="A88" i="3" l="1"/>
  <c r="B87" i="3"/>
  <c r="A89" i="3" l="1"/>
  <c r="B88" i="3"/>
  <c r="A90" i="3" l="1"/>
  <c r="B89" i="3"/>
  <c r="B90" i="3" l="1"/>
  <c r="A91" i="3"/>
  <c r="A92" i="3" l="1"/>
  <c r="B91" i="3"/>
  <c r="A93" i="3" l="1"/>
  <c r="B92" i="3"/>
  <c r="A94" i="3" l="1"/>
  <c r="B93" i="3"/>
  <c r="A95" i="3" l="1"/>
  <c r="B94" i="3"/>
  <c r="A96" i="3" l="1"/>
  <c r="B95" i="3"/>
  <c r="B96" i="3" l="1"/>
  <c r="A97" i="3"/>
  <c r="A98" i="3" l="1"/>
  <c r="B97" i="3"/>
  <c r="A99" i="3" l="1"/>
  <c r="B98" i="3"/>
  <c r="A100" i="3" l="1"/>
  <c r="B99" i="3"/>
  <c r="A101" i="3" l="1"/>
  <c r="B100" i="3"/>
  <c r="A102" i="3" l="1"/>
  <c r="B101" i="3"/>
  <c r="B102" i="3" l="1"/>
  <c r="A103" i="3"/>
  <c r="A104" i="3" l="1"/>
  <c r="B103" i="3"/>
  <c r="A105" i="3" l="1"/>
  <c r="B104" i="3"/>
  <c r="A106" i="3" l="1"/>
  <c r="B105" i="3"/>
  <c r="B106" i="3" l="1"/>
  <c r="A107" i="3"/>
  <c r="A108" i="3" l="1"/>
  <c r="B107" i="3"/>
  <c r="A109" i="3" l="1"/>
  <c r="B108" i="3"/>
  <c r="A110" i="3" l="1"/>
  <c r="B109" i="3"/>
  <c r="B110" i="3" l="1"/>
  <c r="A111" i="3"/>
  <c r="A112" i="3" l="1"/>
  <c r="B111" i="3"/>
  <c r="A113" i="3" l="1"/>
  <c r="B112" i="3"/>
  <c r="A114" i="3" l="1"/>
  <c r="B113" i="3"/>
  <c r="B114" i="3" l="1"/>
  <c r="A115" i="3"/>
  <c r="A116" i="3" l="1"/>
  <c r="B115" i="3"/>
  <c r="B116" i="3" l="1"/>
  <c r="A117" i="3"/>
  <c r="A118" i="3" l="1"/>
  <c r="B117" i="3"/>
  <c r="A119" i="3" l="1"/>
  <c r="B118" i="3"/>
  <c r="A120" i="3" l="1"/>
  <c r="B119" i="3"/>
  <c r="B120" i="3" l="1"/>
  <c r="A121" i="3"/>
  <c r="A122" i="3" l="1"/>
  <c r="B121" i="3"/>
  <c r="A123" i="3" l="1"/>
  <c r="B122" i="3"/>
  <c r="A124" i="3" l="1"/>
  <c r="B123" i="3"/>
  <c r="B124" i="3" l="1"/>
  <c r="A125" i="3"/>
  <c r="A126" i="3" l="1"/>
  <c r="B125" i="3"/>
  <c r="B126" i="3" l="1"/>
  <c r="A127" i="3"/>
  <c r="A128" i="3" l="1"/>
  <c r="B127" i="3"/>
  <c r="B128" i="3" l="1"/>
  <c r="A129" i="3"/>
  <c r="A130" i="3" l="1"/>
  <c r="B129" i="3"/>
  <c r="B130" i="3" l="1"/>
  <c r="A131" i="3"/>
  <c r="B131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<sst xmlns="http://schemas.openxmlformats.org/spreadsheetml/2006/main" count="13" uniqueCount="7">
  <si>
    <t>Année</t>
  </si>
  <si>
    <t>Aïd el-Fitr</t>
  </si>
  <si>
    <t>Aïd el-Adha</t>
  </si>
  <si>
    <t>Achoura</t>
  </si>
  <si>
    <t>Mawlid</t>
  </si>
  <si>
    <t>Moharam</t>
  </si>
  <si>
    <t>Kolom1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</si>
</sst>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/mm/yy"/>
    <numFmt numFmtId="166" formatCode="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rgb="FF192527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1"/>
      </bottom>
      <diagonal/>
    </border>
    <border>
      <left/>
      <right/>
      <top style="thin">
        <color theme="4" tint="0.39997558519241921"/>
      </top>
      <bottom style="thin">
        <color theme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64" fontId="3" fillId="3" borderId="0" xfId="0" applyNumberFormat="1" applyFont="1" applyFill="1" applyAlignment="1">
      <alignment horizontal="center" vertical="center" wrapText="1"/>
    </xf>
    <xf numFmtId="1" fontId="0" fillId="0" borderId="0" xfId="0" applyNumberFormat="1"/>
    <xf numFmtId="1" fontId="2" fillId="2" borderId="0" xfId="0" applyNumberFormat="1" applyFont="1" applyFill="1" applyAlignment="1">
      <alignment horizontal="center" vertical="center"/>
    </xf>
    <xf numFmtId="1" fontId="3" fillId="0" borderId="0" xfId="0" applyNumberFormat="1" applyFont="1"/>
    <xf numFmtId="14" fontId="1" fillId="0" borderId="0" xfId="1" applyNumberFormat="1"/>
    <xf numFmtId="0" fontId="1" fillId="0" borderId="0" xfId="1"/>
    <xf numFmtId="0" fontId="4" fillId="0" borderId="0" xfId="1" applyFont="1"/>
    <xf numFmtId="166" fontId="1" fillId="0" borderId="0" xfId="1" applyNumberFormat="1"/>
  </cellXfs>
  <cellStyles count="2">
    <cellStyle name="Standaard" xfId="0" builtinId="0"/>
    <cellStyle name="Standaard 2" xfId="1" xr:uid="{37710135-5E74-4F4C-87CA-B14C827899DE}"/>
  </cellStyles>
  <dxfs count="19"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64" formatCode="ddd\ dd/mm/yy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64" formatCode="ddd\ dd/mm/yy"/>
    </dxf>
    <dxf>
      <numFmt numFmtId="164" formatCode="ddd\ dd/mm/yy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64" formatCode="ddd\ dd/mm/yy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64" formatCode="ddd\ dd/mm/yy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" formatCode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64" formatCode="ddd\ dd/mm/yy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64" formatCode="ddd\ dd/mm/yy"/>
    </dxf>
    <dxf>
      <numFmt numFmtId="164" formatCode="ddd\ dd/mm/yy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64" formatCode="ddd\ dd/mm/yy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64" formatCode="ddd\ dd/mm/yy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F6C7DE2F-0916-49BD-87B3-FFBAD09A485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ED61-4F75-8182-AEABCA600D9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CDCBDAFC-3765-497F-A3C5-4DE96AE19C8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ED61-4F75-8182-AEABCA600D9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E09FA99-6E54-4290-9E29-D2916450552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ED61-4F75-8182-AEABCA600D9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7893D08-66BC-49EE-BAD1-8973140FBBB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ED61-4F75-8182-AEABCA600D9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DAB34D9-C748-4E6B-BE20-C9AF5BF92A5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ED61-4F75-8182-AEABCA600D9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7AFD8509-5B29-4EAA-9D97-6DC3F0236A6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ED61-4F75-8182-AEABCA600D9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C0A90765-1DA0-4847-9294-0643F93B682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ED61-4F75-8182-AEABCA600D90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44F3C7E8-E935-494F-84E8-32F03D40F80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ED61-4F75-8182-AEABCA600D9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84684C96-36C5-4DEE-9FF8-1108D70F88D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ED61-4F75-8182-AEABCA600D9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8066F6F3-B503-445B-BFFD-35E366E6984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ED61-4F75-8182-AEABCA600D9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9D3F4EBF-B508-4FED-95E7-5DE6EA850A9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ED61-4F75-8182-AEABCA600D9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5B77C216-A7E1-443F-94A4-8A8CAB176E7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ED61-4F75-8182-AEABCA600D90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9EEEA1E3-A167-4267-9B59-F67B0205D95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ED61-4F75-8182-AEABCA600D90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B909732F-3299-4E43-B2BB-9A9C00A5049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ED61-4F75-8182-AEABCA600D90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D1F5E8D1-27FE-4F22-8C30-A1A985F2A5A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ED61-4F75-8182-AEABCA600D90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6934D7A1-3F0C-44E0-AD21-7B0CECAF70D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ED61-4F75-8182-AEABCA600D90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7DBB18CC-37E1-4B7B-9BCE-859C96CC72F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ED61-4F75-8182-AEABCA600D90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2B225FA3-3D38-4B8E-8EEC-ED1D0D7945C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ED61-4F75-8182-AEABCA600D90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A66455F0-5BBB-4390-B326-7A0042B3833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ED61-4F75-8182-AEABCA600D90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53C07CAF-66CC-4CB5-9868-E226B82F8CE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ED61-4F75-8182-AEABCA600D90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DB45A241-9D28-46FF-B831-D60CE3F1019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ED61-4F75-8182-AEABCA600D90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96B6A2CB-4F65-4ADF-9294-571EBC7E3D9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ED61-4F75-8182-AEABCA600D90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43DCA44E-F676-47C9-A9E6-9876B06C4A0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ED61-4F75-8182-AEABCA600D90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49251997-6684-421E-A6C0-EDB18DE215C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ED61-4F75-8182-AEABCA600D90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80ACF73B-5AA1-4F95-A4D5-4F7F2508FD2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ED61-4F75-8182-AEABCA600D90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A6D6A14E-22CC-43D1-B497-8DE067FA5D0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ED61-4F75-8182-AEABCA600D90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F9E90321-53E0-4A27-B3BB-0C85B55C54D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ED61-4F75-8182-AEABCA600D90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FED9F12D-CAC7-45EC-BA24-81FEFA36C3C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ED61-4F75-8182-AEABCA600D90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9916A10D-0502-4319-90FD-9A40A8768FC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ED61-4F75-8182-AEABCA600D90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2B2CCDCD-00D4-48EE-914D-F84B44E9C63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ED61-4F75-8182-AEABCA600D90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A75A17B7-AD8E-4598-9E5F-C946005BB62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ED61-4F75-8182-AEABCA600D90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50092B91-EEA8-4B0A-9864-944A33B14DC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ED61-4F75-8182-AEABCA600D90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B2BEA5C1-0171-42F5-97B0-71FEDEC9EF2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ED61-4F75-8182-AEABCA600D90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BD81C6EB-D66F-4393-8677-13028EA0853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ED61-4F75-8182-AEABCA600D90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E725ED16-B55D-46A9-94E9-5025F8C6781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ED61-4F75-8182-AEABCA600D90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B0EC84D5-CA2A-47AF-B8A9-B3083C898E8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ED61-4F75-8182-AEABCA600D90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fld id="{6905F713-9D00-4427-82FC-53FCDCF3626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ED61-4F75-8182-AEABCA600D90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fld id="{009ED7EE-F590-473A-941D-0BDB3890D1B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ED61-4F75-8182-AEABCA600D90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fld id="{0A73900E-C3C4-43E3-9655-CBDD02D7E10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ED61-4F75-8182-AEABCA600D90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fld id="{834C062B-F626-4B1A-84FF-DBDB8A77F87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ED61-4F75-8182-AEABCA600D90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fld id="{18EB36DE-5726-4FFD-B395-D94E65757DF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ED61-4F75-8182-AEABCA600D90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fld id="{D0DE820B-4922-4072-A6ED-E880B22912B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ED61-4F75-8182-AEABCA600D90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fld id="{795AF4CB-C336-4695-B5DB-24A4AB5CF72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ED61-4F75-8182-AEABCA600D90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fld id="{FA2AD362-5890-4AAA-A292-F4F5ABF7D2B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ED61-4F75-8182-AEABCA600D90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fld id="{70A2A1AB-5882-4FDA-B598-58CC405FD45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ED61-4F75-8182-AEABCA600D90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fld id="{9D9B0B98-6CE3-45A0-9E7E-F937D300C52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ED61-4F75-8182-AEABCA600D90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fld id="{B6DBC7FE-7BEF-43CD-B72B-845D11C7AA1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ED61-4F75-8182-AEABCA600D90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fld id="{8AA67FC0-EF20-446D-AE59-4155371ECCF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ED61-4F75-8182-AEABCA600D90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fld id="{26025E7E-8620-462B-AB71-0A9F5ED3DD1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ED61-4F75-8182-AEABCA600D90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fld id="{72A9C1E5-867F-4FE0-BCEF-38C1D90AC5F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4-ED61-4F75-8182-AEABCA600D90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fld id="{06BE9E4B-8E8A-4476-8DBE-00D5E0BA3B6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5-ED61-4F75-8182-AEABCA600D90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fld id="{734F6C54-A691-4881-B9DA-302A028BAF6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ED61-4F75-8182-AEABCA600D90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fld id="{74A662E7-2F33-4422-AE74-2E06AC6ABB0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ED61-4F75-8182-AEABCA600D90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fld id="{754B46EA-A36E-4CDC-A386-A48D5142212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8-ED61-4F75-8182-AEABCA600D90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fld id="{DECF5A5C-1703-471F-96A1-2363998992F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9-ED61-4F75-8182-AEABCA600D90}"/>
                </c:ext>
              </c:extLst>
            </c:dLbl>
            <c:dLbl>
              <c:idx val="55"/>
              <c:tx>
                <c:rich>
                  <a:bodyPr/>
                  <a:lstStyle/>
                  <a:p>
                    <a:fld id="{AB243FE3-36F5-435B-996B-8FA61E1C754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A-ED61-4F75-8182-AEABCA600D90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fld id="{AB8EE9CC-6E5A-49DF-AF06-BF699778DD2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B-ED61-4F75-8182-AEABCA600D90}"/>
                </c:ext>
              </c:extLst>
            </c:dLbl>
            <c:dLbl>
              <c:idx val="57"/>
              <c:tx>
                <c:rich>
                  <a:bodyPr/>
                  <a:lstStyle/>
                  <a:p>
                    <a:fld id="{6940C45D-32F7-4DFE-BBD0-29DF8EA3719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C-ED61-4F75-8182-AEABCA600D90}"/>
                </c:ext>
              </c:extLst>
            </c:dLbl>
            <c:dLbl>
              <c:idx val="58"/>
              <c:tx>
                <c:rich>
                  <a:bodyPr/>
                  <a:lstStyle/>
                  <a:p>
                    <a:fld id="{7CB991A7-AA56-4401-B66A-B4EE1D22A18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D-ED61-4F75-8182-AEABCA600D90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fld id="{266924C2-7A61-4AE4-8FC4-672BA427152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E-ED61-4F75-8182-AEABCA600D90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fld id="{0ADEB526-9466-4FE4-B836-06DCAAC9361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F-ED61-4F75-8182-AEABCA600D90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fld id="{62EF1138-FD21-4882-B7F8-87B2AA82FFA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0-ED61-4F75-8182-AEABCA600D90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fld id="{BCED7FE3-3EC5-4371-A5CD-B7E416D9C41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1-ED61-4F75-8182-AEABCA600D90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fld id="{BBCE11A1-EE97-4FA0-982F-71BA4040FDA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2-ED61-4F75-8182-AEABCA600D90}"/>
                </c:ext>
              </c:extLst>
            </c:dLbl>
            <c:dLbl>
              <c:idx val="64"/>
              <c:tx>
                <c:rich>
                  <a:bodyPr/>
                  <a:lstStyle/>
                  <a:p>
                    <a:fld id="{40DF9473-B504-4156-940D-A7F2C4757BB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3-ED61-4F75-8182-AEABCA600D90}"/>
                </c:ext>
              </c:extLst>
            </c:dLbl>
            <c:dLbl>
              <c:idx val="65"/>
              <c:tx>
                <c:rich>
                  <a:bodyPr/>
                  <a:lstStyle/>
                  <a:p>
                    <a:fld id="{79E7C769-A56F-41CD-9A48-1EFA4ACF8D7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4-ED61-4F75-8182-AEABCA600D90}"/>
                </c:ext>
              </c:extLst>
            </c:dLbl>
            <c:dLbl>
              <c:idx val="66"/>
              <c:tx>
                <c:rich>
                  <a:bodyPr/>
                  <a:lstStyle/>
                  <a:p>
                    <a:fld id="{FC311487-38DF-4233-8176-677D02D49D0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5-ED61-4F75-8182-AEABCA600D90}"/>
                </c:ext>
              </c:extLst>
            </c:dLbl>
            <c:dLbl>
              <c:idx val="67"/>
              <c:tx>
                <c:rich>
                  <a:bodyPr/>
                  <a:lstStyle/>
                  <a:p>
                    <a:fld id="{0D922D22-2B3A-453F-87FB-BBFCA9AE73D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6-ED61-4F75-8182-AEABCA600D90}"/>
                </c:ext>
              </c:extLst>
            </c:dLbl>
            <c:dLbl>
              <c:idx val="68"/>
              <c:tx>
                <c:rich>
                  <a:bodyPr/>
                  <a:lstStyle/>
                  <a:p>
                    <a:fld id="{C5CB66F8-98F1-4304-9232-205A31FBF34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7-ED61-4F75-8182-AEABCA600D90}"/>
                </c:ext>
              </c:extLst>
            </c:dLbl>
            <c:dLbl>
              <c:idx val="69"/>
              <c:tx>
                <c:rich>
                  <a:bodyPr/>
                  <a:lstStyle/>
                  <a:p>
                    <a:fld id="{4CFF37E5-5A61-44A6-9A4B-E0F3760E273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ED61-4F75-8182-AEABCA600D90}"/>
                </c:ext>
              </c:extLst>
            </c:dLbl>
            <c:dLbl>
              <c:idx val="70"/>
              <c:tx>
                <c:rich>
                  <a:bodyPr/>
                  <a:lstStyle/>
                  <a:p>
                    <a:fld id="{A4AF3AC9-ADDA-4210-8875-FE686581319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9-ED61-4F75-8182-AEABCA600D90}"/>
                </c:ext>
              </c:extLst>
            </c:dLbl>
            <c:dLbl>
              <c:idx val="71"/>
              <c:tx>
                <c:rich>
                  <a:bodyPr/>
                  <a:lstStyle/>
                  <a:p>
                    <a:fld id="{DA402A85-716F-4930-A633-3D26E6A21D9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A-ED61-4F75-8182-AEABCA600D90}"/>
                </c:ext>
              </c:extLst>
            </c:dLbl>
            <c:dLbl>
              <c:idx val="72"/>
              <c:tx>
                <c:rich>
                  <a:bodyPr/>
                  <a:lstStyle/>
                  <a:p>
                    <a:fld id="{49F60976-E415-4079-8233-280C19E7E24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B-ED61-4F75-8182-AEABCA600D90}"/>
                </c:ext>
              </c:extLst>
            </c:dLbl>
            <c:dLbl>
              <c:idx val="73"/>
              <c:tx>
                <c:rich>
                  <a:bodyPr/>
                  <a:lstStyle/>
                  <a:p>
                    <a:fld id="{93CA1FF8-F7FC-4411-A7E9-9A79C54723F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ED61-4F75-8182-AEABCA600D90}"/>
                </c:ext>
              </c:extLst>
            </c:dLbl>
            <c:dLbl>
              <c:idx val="74"/>
              <c:tx>
                <c:rich>
                  <a:bodyPr/>
                  <a:lstStyle/>
                  <a:p>
                    <a:fld id="{EF36940E-E8C5-419F-A220-A0447048F8D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D-ED61-4F75-8182-AEABCA600D90}"/>
                </c:ext>
              </c:extLst>
            </c:dLbl>
            <c:dLbl>
              <c:idx val="75"/>
              <c:tx>
                <c:rich>
                  <a:bodyPr/>
                  <a:lstStyle/>
                  <a:p>
                    <a:fld id="{643C75E4-FC4B-48F3-B38B-61185A617C2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E-ED61-4F75-8182-AEABCA600D90}"/>
                </c:ext>
              </c:extLst>
            </c:dLbl>
            <c:dLbl>
              <c:idx val="76"/>
              <c:tx>
                <c:rich>
                  <a:bodyPr/>
                  <a:lstStyle/>
                  <a:p>
                    <a:fld id="{E92AC667-0FDB-42A0-893C-F2C08446B0F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ED61-4F75-8182-AEABCA600D90}"/>
                </c:ext>
              </c:extLst>
            </c:dLbl>
            <c:dLbl>
              <c:idx val="77"/>
              <c:tx>
                <c:rich>
                  <a:bodyPr/>
                  <a:lstStyle/>
                  <a:p>
                    <a:fld id="{E69E2C9D-1F8A-4F3D-B505-856F36C166F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F-ED61-4F75-8182-AEABCA600D90}"/>
                </c:ext>
              </c:extLst>
            </c:dLbl>
            <c:dLbl>
              <c:idx val="78"/>
              <c:tx>
                <c:rich>
                  <a:bodyPr/>
                  <a:lstStyle/>
                  <a:p>
                    <a:fld id="{4895F152-B29C-41E4-8558-00ED0536470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ED61-4F75-8182-AEABCA600D90}"/>
                </c:ext>
              </c:extLst>
            </c:dLbl>
            <c:dLbl>
              <c:idx val="79"/>
              <c:tx>
                <c:rich>
                  <a:bodyPr/>
                  <a:lstStyle/>
                  <a:p>
                    <a:fld id="{DF11B584-4EE9-4E7E-8DA4-F21A29C5AEB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1-ED61-4F75-8182-AEABCA600D90}"/>
                </c:ext>
              </c:extLst>
            </c:dLbl>
            <c:dLbl>
              <c:idx val="80"/>
              <c:tx>
                <c:rich>
                  <a:bodyPr/>
                  <a:lstStyle/>
                  <a:p>
                    <a:fld id="{4B442B45-7384-4FCE-9814-597450A9B7C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2-ED61-4F75-8182-AEABCA600D90}"/>
                </c:ext>
              </c:extLst>
            </c:dLbl>
            <c:dLbl>
              <c:idx val="81"/>
              <c:tx>
                <c:rich>
                  <a:bodyPr/>
                  <a:lstStyle/>
                  <a:p>
                    <a:fld id="{37839F3F-9ACF-434F-AF6E-80620E1DDC7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3-ED61-4F75-8182-AEABCA600D90}"/>
                </c:ext>
              </c:extLst>
            </c:dLbl>
            <c:dLbl>
              <c:idx val="82"/>
              <c:tx>
                <c:rich>
                  <a:bodyPr/>
                  <a:lstStyle/>
                  <a:p>
                    <a:fld id="{21748821-A397-4342-89F9-CC2BDFB622B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ED61-4F75-8182-AEABCA600D90}"/>
                </c:ext>
              </c:extLst>
            </c:dLbl>
            <c:dLbl>
              <c:idx val="83"/>
              <c:tx>
                <c:rich>
                  <a:bodyPr/>
                  <a:lstStyle/>
                  <a:p>
                    <a:fld id="{36035377-0B81-4148-862C-5226BE54905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5-ED61-4F75-8182-AEABCA600D90}"/>
                </c:ext>
              </c:extLst>
            </c:dLbl>
            <c:dLbl>
              <c:idx val="84"/>
              <c:tx>
                <c:rich>
                  <a:bodyPr/>
                  <a:lstStyle/>
                  <a:p>
                    <a:fld id="{5CEE8CE9-8A4E-4426-AF6E-9FD67E04DA0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6-ED61-4F75-8182-AEABCA600D90}"/>
                </c:ext>
              </c:extLst>
            </c:dLbl>
            <c:dLbl>
              <c:idx val="85"/>
              <c:tx>
                <c:rich>
                  <a:bodyPr/>
                  <a:lstStyle/>
                  <a:p>
                    <a:fld id="{B2F7BE01-A0B0-468A-80F3-C2EF235972A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7-ED61-4F75-8182-AEABCA600D90}"/>
                </c:ext>
              </c:extLst>
            </c:dLbl>
            <c:dLbl>
              <c:idx val="86"/>
              <c:tx>
                <c:rich>
                  <a:bodyPr/>
                  <a:lstStyle/>
                  <a:p>
                    <a:fld id="{ADA4DF52-45AD-43C8-92F2-3FE1963B4C6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ED61-4F75-8182-AEABCA600D90}"/>
                </c:ext>
              </c:extLst>
            </c:dLbl>
            <c:dLbl>
              <c:idx val="87"/>
              <c:tx>
                <c:rich>
                  <a:bodyPr/>
                  <a:lstStyle/>
                  <a:p>
                    <a:fld id="{EA4B4174-69E2-4C28-9212-74E9F518C91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9-ED61-4F75-8182-AEABCA600D90}"/>
                </c:ext>
              </c:extLst>
            </c:dLbl>
            <c:dLbl>
              <c:idx val="88"/>
              <c:tx>
                <c:rich>
                  <a:bodyPr/>
                  <a:lstStyle/>
                  <a:p>
                    <a:fld id="{1B00C587-95F6-4AF5-9AAC-DB4E144AE0D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A-ED61-4F75-8182-AEABCA600D90}"/>
                </c:ext>
              </c:extLst>
            </c:dLbl>
            <c:dLbl>
              <c:idx val="89"/>
              <c:tx>
                <c:rich>
                  <a:bodyPr/>
                  <a:lstStyle/>
                  <a:p>
                    <a:fld id="{1ABE733A-2E32-4254-85F3-8C5B7F36537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B-ED61-4F75-8182-AEABCA600D90}"/>
                </c:ext>
              </c:extLst>
            </c:dLbl>
            <c:dLbl>
              <c:idx val="90"/>
              <c:tx>
                <c:rich>
                  <a:bodyPr/>
                  <a:lstStyle/>
                  <a:p>
                    <a:fld id="{6ADD9A58-1C4A-45C1-8FE1-1B7CF864920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ED61-4F75-8182-AEABCA600D90}"/>
                </c:ext>
              </c:extLst>
            </c:dLbl>
            <c:dLbl>
              <c:idx val="91"/>
              <c:tx>
                <c:rich>
                  <a:bodyPr/>
                  <a:lstStyle/>
                  <a:p>
                    <a:fld id="{03D0C674-0BD3-4BA4-A20F-E93E1B1B11C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D-ED61-4F75-8182-AEABCA600D90}"/>
                </c:ext>
              </c:extLst>
            </c:dLbl>
            <c:dLbl>
              <c:idx val="92"/>
              <c:tx>
                <c:rich>
                  <a:bodyPr/>
                  <a:lstStyle/>
                  <a:p>
                    <a:fld id="{016D3968-1CAB-41FD-9A8D-1E23B635C8F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E-ED61-4F75-8182-AEABCA600D90}"/>
                </c:ext>
              </c:extLst>
            </c:dLbl>
            <c:dLbl>
              <c:idx val="93"/>
              <c:tx>
                <c:rich>
                  <a:bodyPr/>
                  <a:lstStyle/>
                  <a:p>
                    <a:fld id="{7AEABE92-28FD-4FC8-83CF-52A22260691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F-ED61-4F75-8182-AEABCA600D90}"/>
                </c:ext>
              </c:extLst>
            </c:dLbl>
            <c:dLbl>
              <c:idx val="94"/>
              <c:tx>
                <c:rich>
                  <a:bodyPr/>
                  <a:lstStyle/>
                  <a:p>
                    <a:fld id="{EA513046-2460-443F-ADD7-7A61A4B29E4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0-ED61-4F75-8182-AEABCA600D90}"/>
                </c:ext>
              </c:extLst>
            </c:dLbl>
            <c:dLbl>
              <c:idx val="95"/>
              <c:tx>
                <c:rich>
                  <a:bodyPr/>
                  <a:lstStyle/>
                  <a:p>
                    <a:fld id="{BD33B383-AC8B-4361-8EBF-03E8E7DA3B4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1-ED61-4F75-8182-AEABCA600D90}"/>
                </c:ext>
              </c:extLst>
            </c:dLbl>
            <c:dLbl>
              <c:idx val="96"/>
              <c:tx>
                <c:rich>
                  <a:bodyPr/>
                  <a:lstStyle/>
                  <a:p>
                    <a:fld id="{BB7813A0-BF47-4CAC-8301-4232D6B1A3D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2-ED61-4F75-8182-AEABCA600D90}"/>
                </c:ext>
              </c:extLst>
            </c:dLbl>
            <c:dLbl>
              <c:idx val="97"/>
              <c:tx>
                <c:rich>
                  <a:bodyPr/>
                  <a:lstStyle/>
                  <a:p>
                    <a:fld id="{A77ED796-F18B-4770-B426-7915BD67A91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3-ED61-4F75-8182-AEABCA600D90}"/>
                </c:ext>
              </c:extLst>
            </c:dLbl>
            <c:dLbl>
              <c:idx val="98"/>
              <c:tx>
                <c:rich>
                  <a:bodyPr/>
                  <a:lstStyle/>
                  <a:p>
                    <a:fld id="{26008E26-8235-4EAE-9A0C-54892298B0A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4-ED61-4F75-8182-AEABCA600D90}"/>
                </c:ext>
              </c:extLst>
            </c:dLbl>
            <c:dLbl>
              <c:idx val="99"/>
              <c:tx>
                <c:rich>
                  <a:bodyPr/>
                  <a:lstStyle/>
                  <a:p>
                    <a:fld id="{CFDC80C1-ABBD-4FC4-A3B1-367F674D980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5-ED61-4F75-8182-AEABCA600D90}"/>
                </c:ext>
              </c:extLst>
            </c:dLbl>
            <c:dLbl>
              <c:idx val="100"/>
              <c:tx>
                <c:rich>
                  <a:bodyPr/>
                  <a:lstStyle/>
                  <a:p>
                    <a:fld id="{CE01E02B-DD25-4D23-9FE2-D835A785054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6-ED61-4F75-8182-AEABCA600D90}"/>
                </c:ext>
              </c:extLst>
            </c:dLbl>
            <c:dLbl>
              <c:idx val="101"/>
              <c:tx>
                <c:rich>
                  <a:bodyPr/>
                  <a:lstStyle/>
                  <a:p>
                    <a:fld id="{84D2D2C6-32D4-4900-A36F-91E578A99D4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7-ED61-4F75-8182-AEABCA600D90}"/>
                </c:ext>
              </c:extLst>
            </c:dLbl>
            <c:dLbl>
              <c:idx val="102"/>
              <c:tx>
                <c:rich>
                  <a:bodyPr/>
                  <a:lstStyle/>
                  <a:p>
                    <a:fld id="{406827FD-9729-4581-A9A0-768096D9CC3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8-ED61-4F75-8182-AEABCA600D90}"/>
                </c:ext>
              </c:extLst>
            </c:dLbl>
            <c:dLbl>
              <c:idx val="103"/>
              <c:tx>
                <c:rich>
                  <a:bodyPr/>
                  <a:lstStyle/>
                  <a:p>
                    <a:fld id="{D6903779-9318-498E-AD7C-4470C4F6531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9-ED61-4F75-8182-AEABCA600D90}"/>
                </c:ext>
              </c:extLst>
            </c:dLbl>
            <c:dLbl>
              <c:idx val="104"/>
              <c:tx>
                <c:rich>
                  <a:bodyPr/>
                  <a:lstStyle/>
                  <a:p>
                    <a:fld id="{B50CF3E7-FB40-4FBC-A97A-1097A99D7B4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A-ED61-4F75-8182-AEABCA600D90}"/>
                </c:ext>
              </c:extLst>
            </c:dLbl>
            <c:dLbl>
              <c:idx val="105"/>
              <c:tx>
                <c:rich>
                  <a:bodyPr/>
                  <a:lstStyle/>
                  <a:p>
                    <a:fld id="{A89E0DA3-4EEC-402B-9324-7A00EAC954C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B-ED61-4F75-8182-AEABCA600D90}"/>
                </c:ext>
              </c:extLst>
            </c:dLbl>
            <c:dLbl>
              <c:idx val="106"/>
              <c:tx>
                <c:rich>
                  <a:bodyPr/>
                  <a:lstStyle/>
                  <a:p>
                    <a:fld id="{1B798015-ECB2-46B2-84EB-B0F0D48000D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C-ED61-4F75-8182-AEABCA600D90}"/>
                </c:ext>
              </c:extLst>
            </c:dLbl>
            <c:dLbl>
              <c:idx val="107"/>
              <c:tx>
                <c:rich>
                  <a:bodyPr/>
                  <a:lstStyle/>
                  <a:p>
                    <a:fld id="{ED35D6F3-8A6D-4901-8706-BB651356DD0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D-ED61-4F75-8182-AEABCA600D90}"/>
                </c:ext>
              </c:extLst>
            </c:dLbl>
            <c:dLbl>
              <c:idx val="108"/>
              <c:tx>
                <c:rich>
                  <a:bodyPr/>
                  <a:lstStyle/>
                  <a:p>
                    <a:fld id="{32F80222-B116-4AC8-A674-E0BDD3C2565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E-ED61-4F75-8182-AEABCA600D90}"/>
                </c:ext>
              </c:extLst>
            </c:dLbl>
            <c:dLbl>
              <c:idx val="109"/>
              <c:tx>
                <c:rich>
                  <a:bodyPr/>
                  <a:lstStyle/>
                  <a:p>
                    <a:fld id="{97FA9874-340F-42C4-9A6F-DB4EB3465D6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F-ED61-4F75-8182-AEABCA600D90}"/>
                </c:ext>
              </c:extLst>
            </c:dLbl>
            <c:dLbl>
              <c:idx val="110"/>
              <c:tx>
                <c:rich>
                  <a:bodyPr/>
                  <a:lstStyle/>
                  <a:p>
                    <a:fld id="{65E867A3-98F6-43ED-B9AA-12A2C4B9F40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0-ED61-4F75-8182-AEABCA600D90}"/>
                </c:ext>
              </c:extLst>
            </c:dLbl>
            <c:dLbl>
              <c:idx val="111"/>
              <c:tx>
                <c:rich>
                  <a:bodyPr/>
                  <a:lstStyle/>
                  <a:p>
                    <a:fld id="{97F6392B-D68F-44A1-995D-D6F2C7F52CE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1-ED61-4F75-8182-AEABCA600D90}"/>
                </c:ext>
              </c:extLst>
            </c:dLbl>
            <c:dLbl>
              <c:idx val="112"/>
              <c:tx>
                <c:rich>
                  <a:bodyPr/>
                  <a:lstStyle/>
                  <a:p>
                    <a:fld id="{6BB84428-2741-4292-9312-4BA7D3D3F35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2-ED61-4F75-8182-AEABCA600D90}"/>
                </c:ext>
              </c:extLst>
            </c:dLbl>
            <c:dLbl>
              <c:idx val="113"/>
              <c:tx>
                <c:rich>
                  <a:bodyPr/>
                  <a:lstStyle/>
                  <a:p>
                    <a:fld id="{9AF31C34-5D8B-4802-A493-842660C05B3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3-ED61-4F75-8182-AEABCA600D90}"/>
                </c:ext>
              </c:extLst>
            </c:dLbl>
            <c:dLbl>
              <c:idx val="114"/>
              <c:tx>
                <c:rich>
                  <a:bodyPr/>
                  <a:lstStyle/>
                  <a:p>
                    <a:fld id="{1B115CD5-6A07-4099-BD82-5575A097154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4-ED61-4F75-8182-AEABCA600D90}"/>
                </c:ext>
              </c:extLst>
            </c:dLbl>
            <c:dLbl>
              <c:idx val="115"/>
              <c:tx>
                <c:rich>
                  <a:bodyPr/>
                  <a:lstStyle/>
                  <a:p>
                    <a:fld id="{2CE3832B-3CC7-424F-8CE3-9DE2A3837C8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5-ED61-4F75-8182-AEABCA600D90}"/>
                </c:ext>
              </c:extLst>
            </c:dLbl>
            <c:dLbl>
              <c:idx val="116"/>
              <c:tx>
                <c:rich>
                  <a:bodyPr/>
                  <a:lstStyle/>
                  <a:p>
                    <a:fld id="{F6D7D34B-7476-4088-A4DC-423C8C6A75D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6-ED61-4F75-8182-AEABCA600D90}"/>
                </c:ext>
              </c:extLst>
            </c:dLbl>
            <c:dLbl>
              <c:idx val="117"/>
              <c:tx>
                <c:rich>
                  <a:bodyPr/>
                  <a:lstStyle/>
                  <a:p>
                    <a:fld id="{232ABF06-5A65-47A5-950A-9AA4ED549D5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7-ED61-4F75-8182-AEABCA600D90}"/>
                </c:ext>
              </c:extLst>
            </c:dLbl>
            <c:dLbl>
              <c:idx val="118"/>
              <c:tx>
                <c:rich>
                  <a:bodyPr/>
                  <a:lstStyle/>
                  <a:p>
                    <a:fld id="{0A0A85B1-0291-44C7-9B22-8221E8517B2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8-ED61-4F75-8182-AEABCA600D90}"/>
                </c:ext>
              </c:extLst>
            </c:dLbl>
            <c:dLbl>
              <c:idx val="119"/>
              <c:tx>
                <c:rich>
                  <a:bodyPr/>
                  <a:lstStyle/>
                  <a:p>
                    <a:fld id="{47050010-BA7B-4F7F-91CD-B720C2A74D2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9-ED61-4F75-8182-AEABCA600D90}"/>
                </c:ext>
              </c:extLst>
            </c:dLbl>
            <c:dLbl>
              <c:idx val="120"/>
              <c:tx>
                <c:rich>
                  <a:bodyPr/>
                  <a:lstStyle/>
                  <a:p>
                    <a:fld id="{7BE3F441-5AD7-4893-B1AF-26CEB69A196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A-ED61-4F75-8182-AEABCA600D90}"/>
                </c:ext>
              </c:extLst>
            </c:dLbl>
            <c:dLbl>
              <c:idx val="121"/>
              <c:tx>
                <c:rich>
                  <a:bodyPr/>
                  <a:lstStyle/>
                  <a:p>
                    <a:fld id="{527D235B-D722-4293-8048-BB1DA6F5FEF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B-ED61-4F75-8182-AEABCA600D90}"/>
                </c:ext>
              </c:extLst>
            </c:dLbl>
            <c:dLbl>
              <c:idx val="122"/>
              <c:tx>
                <c:rich>
                  <a:bodyPr/>
                  <a:lstStyle/>
                  <a:p>
                    <a:fld id="{30E78BEC-DF08-40B5-8BCC-10C037DFA30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C-ED61-4F75-8182-AEABCA600D90}"/>
                </c:ext>
              </c:extLst>
            </c:dLbl>
            <c:dLbl>
              <c:idx val="123"/>
              <c:tx>
                <c:rich>
                  <a:bodyPr/>
                  <a:lstStyle/>
                  <a:p>
                    <a:fld id="{674E827F-C6A5-4DC5-B791-D4CE160DE10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D-ED61-4F75-8182-AEABCA600D90}"/>
                </c:ext>
              </c:extLst>
            </c:dLbl>
            <c:dLbl>
              <c:idx val="124"/>
              <c:tx>
                <c:rich>
                  <a:bodyPr/>
                  <a:lstStyle/>
                  <a:p>
                    <a:fld id="{D32D8806-8AFA-4F53-AD99-1A315F0655B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E-ED61-4F75-8182-AEABCA600D90}"/>
                </c:ext>
              </c:extLst>
            </c:dLbl>
            <c:dLbl>
              <c:idx val="125"/>
              <c:tx>
                <c:rich>
                  <a:bodyPr/>
                  <a:lstStyle/>
                  <a:p>
                    <a:fld id="{68E2D306-A004-4F6D-9E78-822DD208A05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F-ED61-4F75-8182-AEABCA600D90}"/>
                </c:ext>
              </c:extLst>
            </c:dLbl>
            <c:dLbl>
              <c:idx val="126"/>
              <c:tx>
                <c:rich>
                  <a:bodyPr/>
                  <a:lstStyle/>
                  <a:p>
                    <a:fld id="{7EB96BC6-998B-4B60-A5C8-0C7B8426F53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0-ED61-4F75-8182-AEABCA600D90}"/>
                </c:ext>
              </c:extLst>
            </c:dLbl>
            <c:dLbl>
              <c:idx val="127"/>
              <c:tx>
                <c:rich>
                  <a:bodyPr/>
                  <a:lstStyle/>
                  <a:p>
                    <a:fld id="{911D0EAD-79B9-4656-B08B-E36F86D166B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1-ED61-4F75-8182-AEABCA600D90}"/>
                </c:ext>
              </c:extLst>
            </c:dLbl>
            <c:dLbl>
              <c:idx val="128"/>
              <c:tx>
                <c:rich>
                  <a:bodyPr/>
                  <a:lstStyle/>
                  <a:p>
                    <a:fld id="{6FF4D4E8-0ACA-4324-BF79-15F8B493DC9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2-ED61-4F75-8182-AEABCA600D90}"/>
                </c:ext>
              </c:extLst>
            </c:dLbl>
            <c:dLbl>
              <c:idx val="129"/>
              <c:tx>
                <c:rich>
                  <a:bodyPr/>
                  <a:lstStyle/>
                  <a:p>
                    <a:fld id="{F0FB54A1-48C9-4C3E-B4D8-100813F6704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3-ED61-4F75-8182-AEABCA600D90}"/>
                </c:ext>
              </c:extLst>
            </c:dLbl>
            <c:dLbl>
              <c:idx val="130"/>
              <c:tx>
                <c:rich>
                  <a:bodyPr/>
                  <a:lstStyle/>
                  <a:p>
                    <a:fld id="{D5CB1EFC-D9FA-491F-8623-5BA6ABA83C9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4-ED61-4F75-8182-AEABCA600D90}"/>
                </c:ext>
              </c:extLst>
            </c:dLbl>
            <c:dLbl>
              <c:idx val="131"/>
              <c:tx>
                <c:rich>
                  <a:bodyPr/>
                  <a:lstStyle/>
                  <a:p>
                    <a:fld id="{F441F5EF-CB14-4E96-A1F2-6CCBC9EB5AD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5-ED61-4F75-8182-AEABCA600D90}"/>
                </c:ext>
              </c:extLst>
            </c:dLbl>
            <c:dLbl>
              <c:idx val="132"/>
              <c:tx>
                <c:rich>
                  <a:bodyPr/>
                  <a:lstStyle/>
                  <a:p>
                    <a:fld id="{E4303459-7710-4BF2-B2B9-F6DC560F999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6-ED61-4F75-8182-AEABCA600D90}"/>
                </c:ext>
              </c:extLst>
            </c:dLbl>
            <c:dLbl>
              <c:idx val="133"/>
              <c:tx>
                <c:rich>
                  <a:bodyPr/>
                  <a:lstStyle/>
                  <a:p>
                    <a:fld id="{CCE454AE-933A-4F26-B7E3-70800F6AE79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7-ED61-4F75-8182-AEABCA600D90}"/>
                </c:ext>
              </c:extLst>
            </c:dLbl>
            <c:dLbl>
              <c:idx val="134"/>
              <c:tx>
                <c:rich>
                  <a:bodyPr/>
                  <a:lstStyle/>
                  <a:p>
                    <a:fld id="{5477D842-074F-44BC-B293-F8B9BF91C72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8-ED61-4F75-8182-AEABCA600D90}"/>
                </c:ext>
              </c:extLst>
            </c:dLbl>
            <c:dLbl>
              <c:idx val="135"/>
              <c:tx>
                <c:rich>
                  <a:bodyPr/>
                  <a:lstStyle/>
                  <a:p>
                    <a:fld id="{673E56CB-CBBA-4457-881D-EDA33545175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9-ED61-4F75-8182-AEABCA600D90}"/>
                </c:ext>
              </c:extLst>
            </c:dLbl>
            <c:dLbl>
              <c:idx val="136"/>
              <c:tx>
                <c:rich>
                  <a:bodyPr/>
                  <a:lstStyle/>
                  <a:p>
                    <a:fld id="{04287D78-FFEA-47A6-AC8E-0CC31D0AE40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A-ED61-4F75-8182-AEABCA600D90}"/>
                </c:ext>
              </c:extLst>
            </c:dLbl>
            <c:dLbl>
              <c:idx val="137"/>
              <c:tx>
                <c:rich>
                  <a:bodyPr/>
                  <a:lstStyle/>
                  <a:p>
                    <a:fld id="{101F7245-6E0D-4D81-8976-A55B70E3825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B-ED61-4F75-8182-AEABCA600D90}"/>
                </c:ext>
              </c:extLst>
            </c:dLbl>
            <c:dLbl>
              <c:idx val="138"/>
              <c:tx>
                <c:rich>
                  <a:bodyPr/>
                  <a:lstStyle/>
                  <a:p>
                    <a:fld id="{16A755BC-9F70-4826-AB25-BDEC2F6D1E0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C-ED61-4F75-8182-AEABCA600D90}"/>
                </c:ext>
              </c:extLst>
            </c:dLbl>
            <c:dLbl>
              <c:idx val="139"/>
              <c:tx>
                <c:rich>
                  <a:bodyPr/>
                  <a:lstStyle/>
                  <a:p>
                    <a:fld id="{AE210830-6C30-4C1D-B823-82B2DD72A01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D-ED61-4F75-8182-AEABCA600D90}"/>
                </c:ext>
              </c:extLst>
            </c:dLbl>
            <c:dLbl>
              <c:idx val="140"/>
              <c:tx>
                <c:rich>
                  <a:bodyPr/>
                  <a:lstStyle/>
                  <a:p>
                    <a:fld id="{D89C3363-6E0F-425B-AEA5-7B674E9CAD4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E-ED61-4F75-8182-AEABCA600D90}"/>
                </c:ext>
              </c:extLst>
            </c:dLbl>
            <c:dLbl>
              <c:idx val="141"/>
              <c:tx>
                <c:rich>
                  <a:bodyPr/>
                  <a:lstStyle/>
                  <a:p>
                    <a:fld id="{584A230A-0CF0-4A7E-82AF-8C1A90FA6F1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F-ED61-4F75-8182-AEABCA600D90}"/>
                </c:ext>
              </c:extLst>
            </c:dLbl>
            <c:dLbl>
              <c:idx val="142"/>
              <c:tx>
                <c:rich>
                  <a:bodyPr/>
                  <a:lstStyle/>
                  <a:p>
                    <a:fld id="{D164772B-6CB5-4278-96D2-BF9A16A2594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0-ED61-4F75-8182-AEABCA600D90}"/>
                </c:ext>
              </c:extLst>
            </c:dLbl>
            <c:dLbl>
              <c:idx val="143"/>
              <c:tx>
                <c:rich>
                  <a:bodyPr/>
                  <a:lstStyle/>
                  <a:p>
                    <a:fld id="{BD4DB864-0C77-4E31-A21F-308536D1721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1-ED61-4F75-8182-AEABCA600D90}"/>
                </c:ext>
              </c:extLst>
            </c:dLbl>
            <c:dLbl>
              <c:idx val="144"/>
              <c:tx>
                <c:rich>
                  <a:bodyPr/>
                  <a:lstStyle/>
                  <a:p>
                    <a:fld id="{F0B8FD90-894F-4826-923C-4F5F5117DC9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2-ED61-4F75-8182-AEABCA600D90}"/>
                </c:ext>
              </c:extLst>
            </c:dLbl>
            <c:dLbl>
              <c:idx val="145"/>
              <c:tx>
                <c:rich>
                  <a:bodyPr/>
                  <a:lstStyle/>
                  <a:p>
                    <a:fld id="{491E67C5-31C8-484F-9F88-AF7E964F272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3-ED61-4F75-8182-AEABCA600D90}"/>
                </c:ext>
              </c:extLst>
            </c:dLbl>
            <c:dLbl>
              <c:idx val="146"/>
              <c:tx>
                <c:rich>
                  <a:bodyPr/>
                  <a:lstStyle/>
                  <a:p>
                    <a:fld id="{0347512F-BE3F-4190-910C-F9F488CDB88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4-ED61-4F75-8182-AEABCA600D90}"/>
                </c:ext>
              </c:extLst>
            </c:dLbl>
            <c:dLbl>
              <c:idx val="147"/>
              <c:tx>
                <c:rich>
                  <a:bodyPr/>
                  <a:lstStyle/>
                  <a:p>
                    <a:fld id="{244FEBCD-1AC2-4E25-A0BF-179B9BE2066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5-ED61-4F75-8182-AEABCA600D90}"/>
                </c:ext>
              </c:extLst>
            </c:dLbl>
            <c:dLbl>
              <c:idx val="148"/>
              <c:tx>
                <c:rich>
                  <a:bodyPr/>
                  <a:lstStyle/>
                  <a:p>
                    <a:fld id="{D86BF84B-5B7C-4900-94A4-EA11154F903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6-ED61-4F75-8182-AEABCA600D90}"/>
                </c:ext>
              </c:extLst>
            </c:dLbl>
            <c:dLbl>
              <c:idx val="149"/>
              <c:tx>
                <c:rich>
                  <a:bodyPr/>
                  <a:lstStyle/>
                  <a:p>
                    <a:fld id="{51699F9D-38AC-4226-989F-2FB2666ADD6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7-ED61-4F75-8182-AEABCA600D90}"/>
                </c:ext>
              </c:extLst>
            </c:dLbl>
            <c:dLbl>
              <c:idx val="150"/>
              <c:tx>
                <c:rich>
                  <a:bodyPr/>
                  <a:lstStyle/>
                  <a:p>
                    <a:fld id="{A6CEC5F1-C4B7-40F9-8260-C302E01C36E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8-ED61-4F75-8182-AEABCA600D90}"/>
                </c:ext>
              </c:extLst>
            </c:dLbl>
            <c:dLbl>
              <c:idx val="151"/>
              <c:tx>
                <c:rich>
                  <a:bodyPr/>
                  <a:lstStyle/>
                  <a:p>
                    <a:fld id="{2EF8160C-97F0-47F0-B645-1510727CC21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9-ED61-4F75-8182-AEABCA600D90}"/>
                </c:ext>
              </c:extLst>
            </c:dLbl>
            <c:dLbl>
              <c:idx val="152"/>
              <c:tx>
                <c:rich>
                  <a:bodyPr/>
                  <a:lstStyle/>
                  <a:p>
                    <a:fld id="{B16193E0-D64E-481D-B46A-F6A9B9FEA84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A-ED61-4F75-8182-AEABCA600D90}"/>
                </c:ext>
              </c:extLst>
            </c:dLbl>
            <c:dLbl>
              <c:idx val="153"/>
              <c:tx>
                <c:rich>
                  <a:bodyPr/>
                  <a:lstStyle/>
                  <a:p>
                    <a:fld id="{864178DD-ABEE-48CA-8A9A-8EC6B6B64AD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B-ED61-4F75-8182-AEABCA600D90}"/>
                </c:ext>
              </c:extLst>
            </c:dLbl>
            <c:dLbl>
              <c:idx val="154"/>
              <c:tx>
                <c:rich>
                  <a:bodyPr/>
                  <a:lstStyle/>
                  <a:p>
                    <a:fld id="{D12D8402-194B-4EEC-B72A-28CF5AB7089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C-ED61-4F75-8182-AEABCA600D90}"/>
                </c:ext>
              </c:extLst>
            </c:dLbl>
            <c:dLbl>
              <c:idx val="155"/>
              <c:tx>
                <c:rich>
                  <a:bodyPr/>
                  <a:lstStyle/>
                  <a:p>
                    <a:fld id="{D750BBB5-63A9-44AC-8263-0644B8249A3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D-ED61-4F75-8182-AEABCA600D90}"/>
                </c:ext>
              </c:extLst>
            </c:dLbl>
            <c:dLbl>
              <c:idx val="156"/>
              <c:tx>
                <c:rich>
                  <a:bodyPr/>
                  <a:lstStyle/>
                  <a:p>
                    <a:fld id="{844417E6-0A2E-4F38-B530-A31115E25C1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E-ED61-4F75-8182-AEABCA600D90}"/>
                </c:ext>
              </c:extLst>
            </c:dLbl>
            <c:dLbl>
              <c:idx val="157"/>
              <c:tx>
                <c:rich>
                  <a:bodyPr/>
                  <a:lstStyle/>
                  <a:p>
                    <a:fld id="{9E65659A-52A1-4C36-A5F4-9914950F51C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F-ED61-4F75-8182-AEABCA600D90}"/>
                </c:ext>
              </c:extLst>
            </c:dLbl>
            <c:dLbl>
              <c:idx val="158"/>
              <c:tx>
                <c:rich>
                  <a:bodyPr/>
                  <a:lstStyle/>
                  <a:p>
                    <a:fld id="{0CA4642D-C2CB-47FD-9D2D-7552E2EBF81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0-ED61-4F75-8182-AEABCA600D90}"/>
                </c:ext>
              </c:extLst>
            </c:dLbl>
            <c:dLbl>
              <c:idx val="159"/>
              <c:tx>
                <c:rich>
                  <a:bodyPr/>
                  <a:lstStyle/>
                  <a:p>
                    <a:fld id="{B8C0FD97-D0A6-44B2-994E-80891637847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1-ED61-4F75-8182-AEABCA600D90}"/>
                </c:ext>
              </c:extLst>
            </c:dLbl>
            <c:dLbl>
              <c:idx val="160"/>
              <c:tx>
                <c:rich>
                  <a:bodyPr/>
                  <a:lstStyle/>
                  <a:p>
                    <a:fld id="{97938858-57E1-4D19-9900-EBDDEF228BA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2-ED61-4F75-8182-AEABCA600D90}"/>
                </c:ext>
              </c:extLst>
            </c:dLbl>
            <c:dLbl>
              <c:idx val="161"/>
              <c:tx>
                <c:rich>
                  <a:bodyPr/>
                  <a:lstStyle/>
                  <a:p>
                    <a:fld id="{A0699C48-BD2F-483E-90C1-CF31CD7C542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3-ED61-4F75-8182-AEABCA600D90}"/>
                </c:ext>
              </c:extLst>
            </c:dLbl>
            <c:dLbl>
              <c:idx val="162"/>
              <c:tx>
                <c:rich>
                  <a:bodyPr/>
                  <a:lstStyle/>
                  <a:p>
                    <a:fld id="{E71DE931-8B44-4ED1-8673-6565D92A5AF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4-ED61-4F75-8182-AEABCA600D90}"/>
                </c:ext>
              </c:extLst>
            </c:dLbl>
            <c:dLbl>
              <c:idx val="163"/>
              <c:tx>
                <c:rich>
                  <a:bodyPr/>
                  <a:lstStyle/>
                  <a:p>
                    <a:fld id="{70FAF1B5-2F71-48F3-A1ED-3B74E32ADB7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5-ED61-4F75-8182-AEABCA600D90}"/>
                </c:ext>
              </c:extLst>
            </c:dLbl>
            <c:dLbl>
              <c:idx val="164"/>
              <c:tx>
                <c:rich>
                  <a:bodyPr/>
                  <a:lstStyle/>
                  <a:p>
                    <a:fld id="{CB998C03-B50E-447F-9344-48346004A59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6-ED61-4F75-8182-AEABCA600D90}"/>
                </c:ext>
              </c:extLst>
            </c:dLbl>
            <c:dLbl>
              <c:idx val="165"/>
              <c:tx>
                <c:rich>
                  <a:bodyPr/>
                  <a:lstStyle/>
                  <a:p>
                    <a:fld id="{31E2D827-3504-4812-A108-FEFB5619A84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7-ED61-4F75-8182-AEABCA600D90}"/>
                </c:ext>
              </c:extLst>
            </c:dLbl>
            <c:dLbl>
              <c:idx val="166"/>
              <c:tx>
                <c:rich>
                  <a:bodyPr/>
                  <a:lstStyle/>
                  <a:p>
                    <a:fld id="{25702FB6-13AA-4015-A1AD-736BD210BD3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8-ED61-4F75-8182-AEABCA600D90}"/>
                </c:ext>
              </c:extLst>
            </c:dLbl>
            <c:dLbl>
              <c:idx val="167"/>
              <c:tx>
                <c:rich>
                  <a:bodyPr/>
                  <a:lstStyle/>
                  <a:p>
                    <a:fld id="{90BA1632-EADE-43E6-BB95-E90D3F30CDA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9-ED61-4F75-8182-AEABCA600D90}"/>
                </c:ext>
              </c:extLst>
            </c:dLbl>
            <c:dLbl>
              <c:idx val="168"/>
              <c:tx>
                <c:rich>
                  <a:bodyPr/>
                  <a:lstStyle/>
                  <a:p>
                    <a:fld id="{C027D890-102A-470B-8555-7CC55E3B655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A-ED61-4F75-8182-AEABCA600D90}"/>
                </c:ext>
              </c:extLst>
            </c:dLbl>
            <c:dLbl>
              <c:idx val="169"/>
              <c:tx>
                <c:rich>
                  <a:bodyPr/>
                  <a:lstStyle/>
                  <a:p>
                    <a:fld id="{2E361003-B211-431E-9220-B721C7D079F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B-ED61-4F75-8182-AEABCA600D90}"/>
                </c:ext>
              </c:extLst>
            </c:dLbl>
            <c:dLbl>
              <c:idx val="170"/>
              <c:tx>
                <c:rich>
                  <a:bodyPr/>
                  <a:lstStyle/>
                  <a:p>
                    <a:fld id="{D663E9BA-07D0-4951-A59F-496A601D8E8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C-ED61-4F75-8182-AEABCA600D90}"/>
                </c:ext>
              </c:extLst>
            </c:dLbl>
            <c:dLbl>
              <c:idx val="171"/>
              <c:tx>
                <c:rich>
                  <a:bodyPr/>
                  <a:lstStyle/>
                  <a:p>
                    <a:fld id="{751EBA1C-6235-498A-937A-D3F2BD17E2D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D-ED61-4F75-8182-AEABCA600D90}"/>
                </c:ext>
              </c:extLst>
            </c:dLbl>
            <c:dLbl>
              <c:idx val="172"/>
              <c:tx>
                <c:rich>
                  <a:bodyPr/>
                  <a:lstStyle/>
                  <a:p>
                    <a:fld id="{AFB21430-815E-429E-954F-48F0ADC1D61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E-ED61-4F75-8182-AEABCA600D90}"/>
                </c:ext>
              </c:extLst>
            </c:dLbl>
            <c:dLbl>
              <c:idx val="173"/>
              <c:tx>
                <c:rich>
                  <a:bodyPr/>
                  <a:lstStyle/>
                  <a:p>
                    <a:fld id="{C8FE2610-B72C-4F92-8A43-498B3F5E9A0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F-ED61-4F75-8182-AEABCA600D90}"/>
                </c:ext>
              </c:extLst>
            </c:dLbl>
            <c:dLbl>
              <c:idx val="174"/>
              <c:tx>
                <c:rich>
                  <a:bodyPr/>
                  <a:lstStyle/>
                  <a:p>
                    <a:fld id="{D4543A9F-B6C4-4006-B15C-32CAD7DC2C7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0-ED61-4F75-8182-AEABCA600D90}"/>
                </c:ext>
              </c:extLst>
            </c:dLbl>
            <c:dLbl>
              <c:idx val="175"/>
              <c:tx>
                <c:rich>
                  <a:bodyPr/>
                  <a:lstStyle/>
                  <a:p>
                    <a:fld id="{C594C214-3846-4BF8-B5B6-6F75331CAEE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1-ED61-4F75-8182-AEABCA600D90}"/>
                </c:ext>
              </c:extLst>
            </c:dLbl>
            <c:dLbl>
              <c:idx val="176"/>
              <c:tx>
                <c:rich>
                  <a:bodyPr/>
                  <a:lstStyle/>
                  <a:p>
                    <a:fld id="{E61D192E-943B-4E41-BAE5-1A035D2622D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2-ED61-4F75-8182-AEABCA600D90}"/>
                </c:ext>
              </c:extLst>
            </c:dLbl>
            <c:dLbl>
              <c:idx val="177"/>
              <c:tx>
                <c:rich>
                  <a:bodyPr/>
                  <a:lstStyle/>
                  <a:p>
                    <a:fld id="{CF8DF26B-66F1-47D5-A8B1-6C4D4CBA9C4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3-ED61-4F75-8182-AEABCA600D90}"/>
                </c:ext>
              </c:extLst>
            </c:dLbl>
            <c:dLbl>
              <c:idx val="178"/>
              <c:tx>
                <c:rich>
                  <a:bodyPr/>
                  <a:lstStyle/>
                  <a:p>
                    <a:fld id="{46CD09FA-8522-462B-8FC9-C3E815CEF07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4-ED61-4F75-8182-AEABCA600D90}"/>
                </c:ext>
              </c:extLst>
            </c:dLbl>
            <c:dLbl>
              <c:idx val="179"/>
              <c:tx>
                <c:rich>
                  <a:bodyPr/>
                  <a:lstStyle/>
                  <a:p>
                    <a:fld id="{88717902-549A-4BC5-8223-07E612891AD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5-ED61-4F75-8182-AEABCA600D90}"/>
                </c:ext>
              </c:extLst>
            </c:dLbl>
            <c:dLbl>
              <c:idx val="180"/>
              <c:tx>
                <c:rich>
                  <a:bodyPr/>
                  <a:lstStyle/>
                  <a:p>
                    <a:fld id="{BA7BE789-1314-48D4-ACD8-7EC6FBD554D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6-ED61-4F75-8182-AEABCA600D90}"/>
                </c:ext>
              </c:extLst>
            </c:dLbl>
            <c:dLbl>
              <c:idx val="181"/>
              <c:tx>
                <c:rich>
                  <a:bodyPr/>
                  <a:lstStyle/>
                  <a:p>
                    <a:fld id="{06A2984D-95B3-4733-8437-686BC035400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7-ED61-4F75-8182-AEABCA600D90}"/>
                </c:ext>
              </c:extLst>
            </c:dLbl>
            <c:dLbl>
              <c:idx val="182"/>
              <c:tx>
                <c:rich>
                  <a:bodyPr/>
                  <a:lstStyle/>
                  <a:p>
                    <a:fld id="{504AFF6D-52F9-4FB9-91ED-E24BFA09673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8-ED61-4F75-8182-AEABCA600D90}"/>
                </c:ext>
              </c:extLst>
            </c:dLbl>
            <c:dLbl>
              <c:idx val="183"/>
              <c:tx>
                <c:rich>
                  <a:bodyPr/>
                  <a:lstStyle/>
                  <a:p>
                    <a:fld id="{E3651561-B404-41B0-A191-7E1BC94953E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9-ED61-4F75-8182-AEABCA600D90}"/>
                </c:ext>
              </c:extLst>
            </c:dLbl>
            <c:dLbl>
              <c:idx val="184"/>
              <c:tx>
                <c:rich>
                  <a:bodyPr/>
                  <a:lstStyle/>
                  <a:p>
                    <a:fld id="{2E90B9EA-57C9-4F41-9030-09E622B1B6B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A-ED61-4F75-8182-AEABCA600D9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1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Blad1!$A$1:$A$185</c:f>
              <c:numCache>
                <c:formatCode>m/d/yyyy</c:formatCode>
                <c:ptCount val="185"/>
                <c:pt idx="0">
                  <c:v>45383</c:v>
                </c:pt>
                <c:pt idx="1">
                  <c:v>45384</c:v>
                </c:pt>
                <c:pt idx="2">
                  <c:v>45385</c:v>
                </c:pt>
                <c:pt idx="3">
                  <c:v>45386</c:v>
                </c:pt>
                <c:pt idx="4">
                  <c:v>45387</c:v>
                </c:pt>
                <c:pt idx="5">
                  <c:v>45388</c:v>
                </c:pt>
                <c:pt idx="6">
                  <c:v>45389</c:v>
                </c:pt>
                <c:pt idx="7">
                  <c:v>45390</c:v>
                </c:pt>
                <c:pt idx="8">
                  <c:v>45391</c:v>
                </c:pt>
                <c:pt idx="9">
                  <c:v>45392</c:v>
                </c:pt>
                <c:pt idx="10">
                  <c:v>45393</c:v>
                </c:pt>
                <c:pt idx="11">
                  <c:v>45394</c:v>
                </c:pt>
                <c:pt idx="12">
                  <c:v>45395</c:v>
                </c:pt>
                <c:pt idx="13">
                  <c:v>45396</c:v>
                </c:pt>
                <c:pt idx="14">
                  <c:v>45397</c:v>
                </c:pt>
                <c:pt idx="15">
                  <c:v>45398</c:v>
                </c:pt>
                <c:pt idx="16">
                  <c:v>45399</c:v>
                </c:pt>
                <c:pt idx="17">
                  <c:v>45400</c:v>
                </c:pt>
                <c:pt idx="18">
                  <c:v>45401</c:v>
                </c:pt>
                <c:pt idx="19">
                  <c:v>45402</c:v>
                </c:pt>
                <c:pt idx="20">
                  <c:v>45403</c:v>
                </c:pt>
                <c:pt idx="21">
                  <c:v>45404</c:v>
                </c:pt>
                <c:pt idx="22">
                  <c:v>45405</c:v>
                </c:pt>
                <c:pt idx="23">
                  <c:v>45406</c:v>
                </c:pt>
                <c:pt idx="24">
                  <c:v>45407</c:v>
                </c:pt>
                <c:pt idx="25">
                  <c:v>45408</c:v>
                </c:pt>
                <c:pt idx="26">
                  <c:v>45409</c:v>
                </c:pt>
                <c:pt idx="27">
                  <c:v>45410</c:v>
                </c:pt>
                <c:pt idx="28">
                  <c:v>45411</c:v>
                </c:pt>
                <c:pt idx="29">
                  <c:v>45412</c:v>
                </c:pt>
                <c:pt idx="30">
                  <c:v>45413</c:v>
                </c:pt>
                <c:pt idx="31">
                  <c:v>45414</c:v>
                </c:pt>
                <c:pt idx="32">
                  <c:v>45415</c:v>
                </c:pt>
                <c:pt idx="33">
                  <c:v>45416</c:v>
                </c:pt>
                <c:pt idx="34">
                  <c:v>45417</c:v>
                </c:pt>
                <c:pt idx="35">
                  <c:v>45418</c:v>
                </c:pt>
                <c:pt idx="36">
                  <c:v>45419</c:v>
                </c:pt>
                <c:pt idx="37">
                  <c:v>45420</c:v>
                </c:pt>
                <c:pt idx="38">
                  <c:v>45421</c:v>
                </c:pt>
                <c:pt idx="39">
                  <c:v>45422</c:v>
                </c:pt>
                <c:pt idx="40">
                  <c:v>45423</c:v>
                </c:pt>
                <c:pt idx="41">
                  <c:v>45424</c:v>
                </c:pt>
                <c:pt idx="42">
                  <c:v>45425</c:v>
                </c:pt>
                <c:pt idx="43">
                  <c:v>45426</c:v>
                </c:pt>
                <c:pt idx="44">
                  <c:v>45427</c:v>
                </c:pt>
                <c:pt idx="45">
                  <c:v>45428</c:v>
                </c:pt>
                <c:pt idx="46">
                  <c:v>45429</c:v>
                </c:pt>
                <c:pt idx="47">
                  <c:v>45430</c:v>
                </c:pt>
                <c:pt idx="48">
                  <c:v>45431</c:v>
                </c:pt>
                <c:pt idx="49">
                  <c:v>45432</c:v>
                </c:pt>
                <c:pt idx="50">
                  <c:v>45433</c:v>
                </c:pt>
                <c:pt idx="51">
                  <c:v>45434</c:v>
                </c:pt>
                <c:pt idx="52">
                  <c:v>45435</c:v>
                </c:pt>
                <c:pt idx="53">
                  <c:v>45436</c:v>
                </c:pt>
                <c:pt idx="54">
                  <c:v>45437</c:v>
                </c:pt>
                <c:pt idx="55">
                  <c:v>45438</c:v>
                </c:pt>
                <c:pt idx="56">
                  <c:v>45439</c:v>
                </c:pt>
                <c:pt idx="57">
                  <c:v>45440</c:v>
                </c:pt>
                <c:pt idx="58">
                  <c:v>45441</c:v>
                </c:pt>
                <c:pt idx="59">
                  <c:v>45442</c:v>
                </c:pt>
                <c:pt idx="60">
                  <c:v>45443</c:v>
                </c:pt>
                <c:pt idx="61">
                  <c:v>45444</c:v>
                </c:pt>
                <c:pt idx="62">
                  <c:v>45445</c:v>
                </c:pt>
                <c:pt idx="63">
                  <c:v>45446</c:v>
                </c:pt>
                <c:pt idx="64">
                  <c:v>45447</c:v>
                </c:pt>
                <c:pt idx="65">
                  <c:v>45448</c:v>
                </c:pt>
                <c:pt idx="66">
                  <c:v>45449</c:v>
                </c:pt>
                <c:pt idx="67">
                  <c:v>45450</c:v>
                </c:pt>
                <c:pt idx="68">
                  <c:v>45451</c:v>
                </c:pt>
                <c:pt idx="69">
                  <c:v>45452</c:v>
                </c:pt>
                <c:pt idx="70">
                  <c:v>45453</c:v>
                </c:pt>
                <c:pt idx="71">
                  <c:v>45454</c:v>
                </c:pt>
                <c:pt idx="72">
                  <c:v>45455</c:v>
                </c:pt>
                <c:pt idx="73">
                  <c:v>45456</c:v>
                </c:pt>
                <c:pt idx="74">
                  <c:v>45457</c:v>
                </c:pt>
                <c:pt idx="75">
                  <c:v>45458</c:v>
                </c:pt>
                <c:pt idx="76">
                  <c:v>45459</c:v>
                </c:pt>
                <c:pt idx="77">
                  <c:v>45460</c:v>
                </c:pt>
                <c:pt idx="78">
                  <c:v>45461</c:v>
                </c:pt>
                <c:pt idx="79">
                  <c:v>45462</c:v>
                </c:pt>
                <c:pt idx="80">
                  <c:v>45463</c:v>
                </c:pt>
                <c:pt idx="81">
                  <c:v>45464</c:v>
                </c:pt>
                <c:pt idx="82">
                  <c:v>45465</c:v>
                </c:pt>
                <c:pt idx="83">
                  <c:v>45466</c:v>
                </c:pt>
                <c:pt idx="84">
                  <c:v>45467</c:v>
                </c:pt>
                <c:pt idx="85">
                  <c:v>45468</c:v>
                </c:pt>
                <c:pt idx="86">
                  <c:v>45469</c:v>
                </c:pt>
                <c:pt idx="87">
                  <c:v>45470</c:v>
                </c:pt>
                <c:pt idx="88">
                  <c:v>45471</c:v>
                </c:pt>
                <c:pt idx="89">
                  <c:v>45472</c:v>
                </c:pt>
                <c:pt idx="90">
                  <c:v>45473</c:v>
                </c:pt>
                <c:pt idx="91">
                  <c:v>45474</c:v>
                </c:pt>
                <c:pt idx="92">
                  <c:v>45475</c:v>
                </c:pt>
                <c:pt idx="93">
                  <c:v>45476</c:v>
                </c:pt>
                <c:pt idx="94">
                  <c:v>45477</c:v>
                </c:pt>
                <c:pt idx="95">
                  <c:v>45478</c:v>
                </c:pt>
                <c:pt idx="96">
                  <c:v>45479</c:v>
                </c:pt>
                <c:pt idx="97">
                  <c:v>45480</c:v>
                </c:pt>
                <c:pt idx="98">
                  <c:v>45481</c:v>
                </c:pt>
                <c:pt idx="99">
                  <c:v>45482</c:v>
                </c:pt>
                <c:pt idx="100">
                  <c:v>45483</c:v>
                </c:pt>
                <c:pt idx="101">
                  <c:v>45484</c:v>
                </c:pt>
                <c:pt idx="102">
                  <c:v>45485</c:v>
                </c:pt>
                <c:pt idx="103">
                  <c:v>45486</c:v>
                </c:pt>
                <c:pt idx="104">
                  <c:v>45487</c:v>
                </c:pt>
                <c:pt idx="105">
                  <c:v>45488</c:v>
                </c:pt>
                <c:pt idx="106">
                  <c:v>45489</c:v>
                </c:pt>
                <c:pt idx="107">
                  <c:v>45490</c:v>
                </c:pt>
                <c:pt idx="108">
                  <c:v>45491</c:v>
                </c:pt>
                <c:pt idx="109">
                  <c:v>45492</c:v>
                </c:pt>
                <c:pt idx="110">
                  <c:v>45493</c:v>
                </c:pt>
                <c:pt idx="111">
                  <c:v>45494</c:v>
                </c:pt>
                <c:pt idx="112">
                  <c:v>45495</c:v>
                </c:pt>
                <c:pt idx="113">
                  <c:v>45496</c:v>
                </c:pt>
                <c:pt idx="114">
                  <c:v>45497</c:v>
                </c:pt>
                <c:pt idx="115">
                  <c:v>45498</c:v>
                </c:pt>
                <c:pt idx="116">
                  <c:v>45499</c:v>
                </c:pt>
                <c:pt idx="117">
                  <c:v>45500</c:v>
                </c:pt>
                <c:pt idx="118">
                  <c:v>45501</c:v>
                </c:pt>
                <c:pt idx="119">
                  <c:v>45502</c:v>
                </c:pt>
                <c:pt idx="120">
                  <c:v>45503</c:v>
                </c:pt>
                <c:pt idx="121">
                  <c:v>45504</c:v>
                </c:pt>
                <c:pt idx="122">
                  <c:v>45505</c:v>
                </c:pt>
                <c:pt idx="123">
                  <c:v>45506</c:v>
                </c:pt>
                <c:pt idx="124">
                  <c:v>45507</c:v>
                </c:pt>
                <c:pt idx="125">
                  <c:v>45508</c:v>
                </c:pt>
                <c:pt idx="126">
                  <c:v>45509</c:v>
                </c:pt>
                <c:pt idx="127">
                  <c:v>45510</c:v>
                </c:pt>
                <c:pt idx="128">
                  <c:v>45511</c:v>
                </c:pt>
                <c:pt idx="129">
                  <c:v>45512</c:v>
                </c:pt>
                <c:pt idx="130">
                  <c:v>45513</c:v>
                </c:pt>
                <c:pt idx="131">
                  <c:v>45514</c:v>
                </c:pt>
                <c:pt idx="132">
                  <c:v>45515</c:v>
                </c:pt>
                <c:pt idx="133">
                  <c:v>45516</c:v>
                </c:pt>
                <c:pt idx="134">
                  <c:v>45517</c:v>
                </c:pt>
                <c:pt idx="135">
                  <c:v>45518</c:v>
                </c:pt>
                <c:pt idx="136">
                  <c:v>45519</c:v>
                </c:pt>
                <c:pt idx="137">
                  <c:v>45520</c:v>
                </c:pt>
                <c:pt idx="138">
                  <c:v>45521</c:v>
                </c:pt>
                <c:pt idx="139">
                  <c:v>45522</c:v>
                </c:pt>
                <c:pt idx="140">
                  <c:v>45523</c:v>
                </c:pt>
                <c:pt idx="141">
                  <c:v>45524</c:v>
                </c:pt>
                <c:pt idx="142">
                  <c:v>45525</c:v>
                </c:pt>
                <c:pt idx="143">
                  <c:v>45526</c:v>
                </c:pt>
                <c:pt idx="144">
                  <c:v>45527</c:v>
                </c:pt>
                <c:pt idx="145">
                  <c:v>45528</c:v>
                </c:pt>
                <c:pt idx="146">
                  <c:v>45529</c:v>
                </c:pt>
                <c:pt idx="147">
                  <c:v>45530</c:v>
                </c:pt>
                <c:pt idx="148">
                  <c:v>45531</c:v>
                </c:pt>
                <c:pt idx="149">
                  <c:v>45532</c:v>
                </c:pt>
                <c:pt idx="150">
                  <c:v>45533</c:v>
                </c:pt>
                <c:pt idx="151">
                  <c:v>45534</c:v>
                </c:pt>
                <c:pt idx="152">
                  <c:v>45535</c:v>
                </c:pt>
                <c:pt idx="153">
                  <c:v>45536</c:v>
                </c:pt>
                <c:pt idx="154">
                  <c:v>45537</c:v>
                </c:pt>
                <c:pt idx="155">
                  <c:v>45538</c:v>
                </c:pt>
                <c:pt idx="156">
                  <c:v>45539</c:v>
                </c:pt>
                <c:pt idx="157">
                  <c:v>45540</c:v>
                </c:pt>
                <c:pt idx="158">
                  <c:v>45541</c:v>
                </c:pt>
                <c:pt idx="159">
                  <c:v>45542</c:v>
                </c:pt>
                <c:pt idx="160">
                  <c:v>45543</c:v>
                </c:pt>
                <c:pt idx="161">
                  <c:v>45544</c:v>
                </c:pt>
                <c:pt idx="162">
                  <c:v>45545</c:v>
                </c:pt>
                <c:pt idx="163">
                  <c:v>45546</c:v>
                </c:pt>
                <c:pt idx="164">
                  <c:v>45547</c:v>
                </c:pt>
                <c:pt idx="165">
                  <c:v>45548</c:v>
                </c:pt>
                <c:pt idx="166">
                  <c:v>45549</c:v>
                </c:pt>
                <c:pt idx="167">
                  <c:v>45550</c:v>
                </c:pt>
                <c:pt idx="168">
                  <c:v>45551</c:v>
                </c:pt>
                <c:pt idx="169">
                  <c:v>45552</c:v>
                </c:pt>
                <c:pt idx="170">
                  <c:v>45553</c:v>
                </c:pt>
                <c:pt idx="171">
                  <c:v>45554</c:v>
                </c:pt>
                <c:pt idx="172">
                  <c:v>45555</c:v>
                </c:pt>
                <c:pt idx="173">
                  <c:v>45556</c:v>
                </c:pt>
                <c:pt idx="174">
                  <c:v>45557</c:v>
                </c:pt>
                <c:pt idx="175">
                  <c:v>45558</c:v>
                </c:pt>
                <c:pt idx="176">
                  <c:v>45559</c:v>
                </c:pt>
                <c:pt idx="177">
                  <c:v>45560</c:v>
                </c:pt>
                <c:pt idx="178">
                  <c:v>45561</c:v>
                </c:pt>
                <c:pt idx="179">
                  <c:v>45562</c:v>
                </c:pt>
                <c:pt idx="180">
                  <c:v>45563</c:v>
                </c:pt>
                <c:pt idx="181">
                  <c:v>45564</c:v>
                </c:pt>
                <c:pt idx="182">
                  <c:v>45565</c:v>
                </c:pt>
                <c:pt idx="183">
                  <c:v>45566</c:v>
                </c:pt>
                <c:pt idx="184">
                  <c:v>45567</c:v>
                </c:pt>
              </c:numCache>
            </c:numRef>
          </c:cat>
          <c:val>
            <c:numRef>
              <c:f>Blad1!$B$1:$B$185</c:f>
              <c:numCache>
                <c:formatCode>General</c:formatCode>
                <c:ptCount val="185"/>
                <c:pt idx="0">
                  <c:v>0.52513507926869352</c:v>
                </c:pt>
                <c:pt idx="1">
                  <c:v>0.45740869527548966</c:v>
                </c:pt>
                <c:pt idx="2">
                  <c:v>0.38968231128228581</c:v>
                </c:pt>
                <c:pt idx="3">
                  <c:v>0.3219559272891388</c:v>
                </c:pt>
                <c:pt idx="4">
                  <c:v>0.25422954329593495</c:v>
                </c:pt>
                <c:pt idx="5">
                  <c:v>0.18650315930273109</c:v>
                </c:pt>
                <c:pt idx="6">
                  <c:v>0.11877677530958408</c:v>
                </c:pt>
                <c:pt idx="7">
                  <c:v>5.1050391316380228E-2</c:v>
                </c:pt>
                <c:pt idx="8">
                  <c:v>1.6675992676823626E-2</c:v>
                </c:pt>
                <c:pt idx="9">
                  <c:v>8.4402376670027479E-2</c:v>
                </c:pt>
                <c:pt idx="10">
                  <c:v>0.15212876066317449</c:v>
                </c:pt>
                <c:pt idx="11">
                  <c:v>0.21985514465637834</c:v>
                </c:pt>
                <c:pt idx="12">
                  <c:v>0.2875815286495822</c:v>
                </c:pt>
                <c:pt idx="13">
                  <c:v>0.35530791264272921</c:v>
                </c:pt>
                <c:pt idx="14">
                  <c:v>0.42303429663593306</c:v>
                </c:pt>
                <c:pt idx="15">
                  <c:v>0.49076068062913691</c:v>
                </c:pt>
                <c:pt idx="16">
                  <c:v>0.55848706462228392</c:v>
                </c:pt>
                <c:pt idx="17">
                  <c:v>0.62621344861548778</c:v>
                </c:pt>
                <c:pt idx="18">
                  <c:v>0.69393983260869163</c:v>
                </c:pt>
                <c:pt idx="19">
                  <c:v>0.76166621660183864</c:v>
                </c:pt>
                <c:pt idx="20">
                  <c:v>0.8293926005950425</c:v>
                </c:pt>
                <c:pt idx="21">
                  <c:v>0.89711898458824635</c:v>
                </c:pt>
                <c:pt idx="22">
                  <c:v>0.96484536858139336</c:v>
                </c:pt>
                <c:pt idx="23">
                  <c:v>0.96742824742540279</c:v>
                </c:pt>
                <c:pt idx="24">
                  <c:v>0.89970186343219893</c:v>
                </c:pt>
                <c:pt idx="25">
                  <c:v>0.83197547943899508</c:v>
                </c:pt>
                <c:pt idx="26">
                  <c:v>0.76424909544584807</c:v>
                </c:pt>
                <c:pt idx="27">
                  <c:v>0.69652271145264422</c:v>
                </c:pt>
                <c:pt idx="28">
                  <c:v>0.62879632745944036</c:v>
                </c:pt>
                <c:pt idx="29">
                  <c:v>0.56106994346629335</c:v>
                </c:pt>
                <c:pt idx="30">
                  <c:v>0.4933435594730895</c:v>
                </c:pt>
                <c:pt idx="31">
                  <c:v>0.42561717547988565</c:v>
                </c:pt>
                <c:pt idx="32">
                  <c:v>0.35789079148673864</c:v>
                </c:pt>
                <c:pt idx="33">
                  <c:v>0.29016440749353478</c:v>
                </c:pt>
                <c:pt idx="34">
                  <c:v>0.22243802350033093</c:v>
                </c:pt>
                <c:pt idx="35">
                  <c:v>0.15471163950718392</c:v>
                </c:pt>
                <c:pt idx="36">
                  <c:v>8.6985255513980064E-2</c:v>
                </c:pt>
                <c:pt idx="37">
                  <c:v>1.9258871520776211E-2</c:v>
                </c:pt>
                <c:pt idx="38">
                  <c:v>4.84675124723708E-2</c:v>
                </c:pt>
                <c:pt idx="39">
                  <c:v>0.11619389646557465</c:v>
                </c:pt>
                <c:pt idx="40">
                  <c:v>0.18392028045877851</c:v>
                </c:pt>
                <c:pt idx="41">
                  <c:v>0.25164666445198236</c:v>
                </c:pt>
                <c:pt idx="42">
                  <c:v>0.31937304844512937</c:v>
                </c:pt>
                <c:pt idx="43">
                  <c:v>0.38709943243833322</c:v>
                </c:pt>
                <c:pt idx="44">
                  <c:v>0.45482581643153708</c:v>
                </c:pt>
                <c:pt idx="45">
                  <c:v>0.52255220042468409</c:v>
                </c:pt>
                <c:pt idx="46">
                  <c:v>0.59027858441788794</c:v>
                </c:pt>
                <c:pt idx="47">
                  <c:v>0.6580049684110918</c:v>
                </c:pt>
                <c:pt idx="48">
                  <c:v>0.72573135240423881</c:v>
                </c:pt>
                <c:pt idx="49">
                  <c:v>0.79345773639744266</c:v>
                </c:pt>
                <c:pt idx="50">
                  <c:v>0.86118412039064651</c:v>
                </c:pt>
                <c:pt idx="51">
                  <c:v>0.92891050438379352</c:v>
                </c:pt>
                <c:pt idx="52">
                  <c:v>0.99663688837699738</c:v>
                </c:pt>
                <c:pt idx="53">
                  <c:v>0.93563672762979877</c:v>
                </c:pt>
                <c:pt idx="54">
                  <c:v>0.86791034363665176</c:v>
                </c:pt>
                <c:pt idx="55">
                  <c:v>0.80018395964344791</c:v>
                </c:pt>
                <c:pt idx="56">
                  <c:v>0.73245757565024405</c:v>
                </c:pt>
                <c:pt idx="57">
                  <c:v>0.6647311916570402</c:v>
                </c:pt>
                <c:pt idx="58">
                  <c:v>0.59700480766389319</c:v>
                </c:pt>
                <c:pt idx="59">
                  <c:v>0.52927842367068934</c:v>
                </c:pt>
                <c:pt idx="60">
                  <c:v>0.46155203967748548</c:v>
                </c:pt>
                <c:pt idx="61">
                  <c:v>0.39382565568433847</c:v>
                </c:pt>
                <c:pt idx="62">
                  <c:v>0.32609927169113462</c:v>
                </c:pt>
                <c:pt idx="63">
                  <c:v>0.25837288769793076</c:v>
                </c:pt>
                <c:pt idx="64">
                  <c:v>0.19064650370478375</c:v>
                </c:pt>
                <c:pt idx="65">
                  <c:v>0.1229201197115799</c:v>
                </c:pt>
                <c:pt idx="66">
                  <c:v>5.5193735718376047E-2</c:v>
                </c:pt>
                <c:pt idx="67">
                  <c:v>1.2532648274770963E-2</c:v>
                </c:pt>
                <c:pt idx="68">
                  <c:v>8.0259032267974817E-2</c:v>
                </c:pt>
                <c:pt idx="69">
                  <c:v>0.14798541626117867</c:v>
                </c:pt>
                <c:pt idx="70">
                  <c:v>0.21571180025432568</c:v>
                </c:pt>
                <c:pt idx="71">
                  <c:v>0.28343818424752953</c:v>
                </c:pt>
                <c:pt idx="72">
                  <c:v>0.35116456824073339</c:v>
                </c:pt>
                <c:pt idx="73">
                  <c:v>0.41889095223393724</c:v>
                </c:pt>
                <c:pt idx="74">
                  <c:v>0.48661733622708425</c:v>
                </c:pt>
                <c:pt idx="75">
                  <c:v>0.55434372022028811</c:v>
                </c:pt>
                <c:pt idx="76">
                  <c:v>0.62207010421349196</c:v>
                </c:pt>
                <c:pt idx="77">
                  <c:v>0.68979648820663897</c:v>
                </c:pt>
                <c:pt idx="78">
                  <c:v>0.75752287219984282</c:v>
                </c:pt>
                <c:pt idx="79">
                  <c:v>0.82524925619304668</c:v>
                </c:pt>
                <c:pt idx="80">
                  <c:v>0.89297564018619369</c:v>
                </c:pt>
                <c:pt idx="81">
                  <c:v>0.96070202417939754</c:v>
                </c:pt>
                <c:pt idx="82">
                  <c:v>0.97157159182739861</c:v>
                </c:pt>
                <c:pt idx="83">
                  <c:v>0.9038452078342516</c:v>
                </c:pt>
                <c:pt idx="84">
                  <c:v>0.83611882384104774</c:v>
                </c:pt>
                <c:pt idx="85">
                  <c:v>0.76839243984784389</c:v>
                </c:pt>
                <c:pt idx="86">
                  <c:v>0.70066605585464004</c:v>
                </c:pt>
                <c:pt idx="87">
                  <c:v>0.63293967186149303</c:v>
                </c:pt>
                <c:pt idx="88">
                  <c:v>0.56521328786828917</c:v>
                </c:pt>
                <c:pt idx="89">
                  <c:v>0.49748690387508532</c:v>
                </c:pt>
                <c:pt idx="90">
                  <c:v>0.42976051988193831</c:v>
                </c:pt>
                <c:pt idx="91">
                  <c:v>0.36203413588873445</c:v>
                </c:pt>
                <c:pt idx="92">
                  <c:v>0.2943077518955306</c:v>
                </c:pt>
                <c:pt idx="93">
                  <c:v>0.22658136790238359</c:v>
                </c:pt>
                <c:pt idx="94">
                  <c:v>0.15885498390917974</c:v>
                </c:pt>
                <c:pt idx="95">
                  <c:v>9.1128599915975883E-2</c:v>
                </c:pt>
                <c:pt idx="96">
                  <c:v>2.3402215922828873E-2</c:v>
                </c:pt>
                <c:pt idx="97">
                  <c:v>4.4324168070374981E-2</c:v>
                </c:pt>
                <c:pt idx="98">
                  <c:v>0.11205055206357883</c:v>
                </c:pt>
                <c:pt idx="99">
                  <c:v>0.17977693605672584</c:v>
                </c:pt>
                <c:pt idx="100">
                  <c:v>0.2475033200499297</c:v>
                </c:pt>
                <c:pt idx="101">
                  <c:v>0.31522970404313355</c:v>
                </c:pt>
                <c:pt idx="102">
                  <c:v>0.38295608803633741</c:v>
                </c:pt>
                <c:pt idx="103">
                  <c:v>0.45068247202948442</c:v>
                </c:pt>
                <c:pt idx="104">
                  <c:v>0.51840885602268827</c:v>
                </c:pt>
                <c:pt idx="105">
                  <c:v>0.58613524001589212</c:v>
                </c:pt>
                <c:pt idx="106">
                  <c:v>0.65386162400903913</c:v>
                </c:pt>
                <c:pt idx="107">
                  <c:v>0.72158800800224299</c:v>
                </c:pt>
                <c:pt idx="108">
                  <c:v>0.78931439199544684</c:v>
                </c:pt>
                <c:pt idx="109">
                  <c:v>0.85704077598859385</c:v>
                </c:pt>
                <c:pt idx="110">
                  <c:v>0.9247671599817977</c:v>
                </c:pt>
                <c:pt idx="111">
                  <c:v>0.99249354397500156</c:v>
                </c:pt>
                <c:pt idx="112">
                  <c:v>0.93978007203185143</c:v>
                </c:pt>
                <c:pt idx="113">
                  <c:v>0.87205368803864758</c:v>
                </c:pt>
                <c:pt idx="114">
                  <c:v>0.80432730404544373</c:v>
                </c:pt>
                <c:pt idx="115">
                  <c:v>0.73660092005229671</c:v>
                </c:pt>
                <c:pt idx="116">
                  <c:v>0.66887453605909286</c:v>
                </c:pt>
                <c:pt idx="117">
                  <c:v>0.60114815206588901</c:v>
                </c:pt>
                <c:pt idx="118">
                  <c:v>0.53342176807268515</c:v>
                </c:pt>
                <c:pt idx="119">
                  <c:v>0.46569538407953814</c:v>
                </c:pt>
                <c:pt idx="120">
                  <c:v>0.39796900008633429</c:v>
                </c:pt>
                <c:pt idx="121">
                  <c:v>0.33024261609313044</c:v>
                </c:pt>
                <c:pt idx="122">
                  <c:v>0.26251623209998343</c:v>
                </c:pt>
                <c:pt idx="123">
                  <c:v>0.19478984810677957</c:v>
                </c:pt>
                <c:pt idx="124">
                  <c:v>0.12706346411357572</c:v>
                </c:pt>
                <c:pt idx="125">
                  <c:v>5.9337080120428709E-2</c:v>
                </c:pt>
                <c:pt idx="126">
                  <c:v>8.3893038727751446E-3</c:v>
                </c:pt>
                <c:pt idx="127">
                  <c:v>7.6115687865978998E-2</c:v>
                </c:pt>
                <c:pt idx="128">
                  <c:v>0.14384207185912601</c:v>
                </c:pt>
                <c:pt idx="129">
                  <c:v>0.21156845585232986</c:v>
                </c:pt>
                <c:pt idx="130">
                  <c:v>0.27929483984553372</c:v>
                </c:pt>
                <c:pt idx="131">
                  <c:v>0.34702122383868073</c:v>
                </c:pt>
                <c:pt idx="132">
                  <c:v>0.41474760783188458</c:v>
                </c:pt>
                <c:pt idx="133">
                  <c:v>0.48247399182508843</c:v>
                </c:pt>
                <c:pt idx="134">
                  <c:v>0.55020037581829229</c:v>
                </c:pt>
                <c:pt idx="135">
                  <c:v>0.6179267598114393</c:v>
                </c:pt>
                <c:pt idx="136">
                  <c:v>0.68565314380464315</c:v>
                </c:pt>
                <c:pt idx="137">
                  <c:v>0.753379527797847</c:v>
                </c:pt>
                <c:pt idx="138">
                  <c:v>0.82110591179099401</c:v>
                </c:pt>
                <c:pt idx="139">
                  <c:v>0.88883229578419787</c:v>
                </c:pt>
                <c:pt idx="140">
                  <c:v>0.95655867977740172</c:v>
                </c:pt>
                <c:pt idx="141">
                  <c:v>0.97571493622945127</c:v>
                </c:pt>
                <c:pt idx="142">
                  <c:v>0.90798855223624741</c:v>
                </c:pt>
                <c:pt idx="143">
                  <c:v>0.84026216824304356</c:v>
                </c:pt>
                <c:pt idx="144">
                  <c:v>0.77253578424989655</c:v>
                </c:pt>
                <c:pt idx="145">
                  <c:v>0.7048094002566927</c:v>
                </c:pt>
                <c:pt idx="146">
                  <c:v>0.63708301626348884</c:v>
                </c:pt>
                <c:pt idx="147">
                  <c:v>0.56935663227034183</c:v>
                </c:pt>
                <c:pt idx="148">
                  <c:v>0.50163024827713798</c:v>
                </c:pt>
                <c:pt idx="149">
                  <c:v>0.43390386428393413</c:v>
                </c:pt>
                <c:pt idx="150">
                  <c:v>0.36617748029073027</c:v>
                </c:pt>
                <c:pt idx="151">
                  <c:v>0.29845109629758326</c:v>
                </c:pt>
                <c:pt idx="152">
                  <c:v>0.23072471230437941</c:v>
                </c:pt>
                <c:pt idx="153">
                  <c:v>0.16299832831117556</c:v>
                </c:pt>
                <c:pt idx="154">
                  <c:v>9.5271944318028545E-2</c:v>
                </c:pt>
                <c:pt idx="155">
                  <c:v>2.7545560324824692E-2</c:v>
                </c:pt>
                <c:pt idx="156">
                  <c:v>4.0180823668379162E-2</c:v>
                </c:pt>
                <c:pt idx="157">
                  <c:v>0.10790720766152617</c:v>
                </c:pt>
                <c:pt idx="158">
                  <c:v>0.17563359165473003</c:v>
                </c:pt>
                <c:pt idx="159">
                  <c:v>0.24335997564793388</c:v>
                </c:pt>
                <c:pt idx="160">
                  <c:v>0.31108635964108089</c:v>
                </c:pt>
                <c:pt idx="161">
                  <c:v>0.37881274363428474</c:v>
                </c:pt>
                <c:pt idx="162">
                  <c:v>0.4465391276274886</c:v>
                </c:pt>
                <c:pt idx="163">
                  <c:v>0.51426551162063561</c:v>
                </c:pt>
                <c:pt idx="164">
                  <c:v>0.58199189561383946</c:v>
                </c:pt>
                <c:pt idx="165">
                  <c:v>0.64971827960704331</c:v>
                </c:pt>
                <c:pt idx="166">
                  <c:v>0.71744466360024717</c:v>
                </c:pt>
                <c:pt idx="167">
                  <c:v>0.78517104759339418</c:v>
                </c:pt>
                <c:pt idx="168">
                  <c:v>0.85289743158659803</c:v>
                </c:pt>
                <c:pt idx="169">
                  <c:v>0.92062381557980189</c:v>
                </c:pt>
                <c:pt idx="170">
                  <c:v>0.9883501995729489</c:v>
                </c:pt>
                <c:pt idx="171">
                  <c:v>0.94392341643384725</c:v>
                </c:pt>
                <c:pt idx="172">
                  <c:v>0.8761970324406434</c:v>
                </c:pt>
                <c:pt idx="173">
                  <c:v>0.80847064844749639</c:v>
                </c:pt>
                <c:pt idx="174">
                  <c:v>0.74074426445429253</c:v>
                </c:pt>
                <c:pt idx="175">
                  <c:v>0.67301788046108868</c:v>
                </c:pt>
                <c:pt idx="176">
                  <c:v>0.60529149646794167</c:v>
                </c:pt>
                <c:pt idx="177">
                  <c:v>0.53756511247473782</c:v>
                </c:pt>
                <c:pt idx="178">
                  <c:v>0.46983872848153396</c:v>
                </c:pt>
                <c:pt idx="179">
                  <c:v>0.40211234448838695</c:v>
                </c:pt>
                <c:pt idx="180">
                  <c:v>0.3343859604951831</c:v>
                </c:pt>
                <c:pt idx="181">
                  <c:v>0.26665957650197925</c:v>
                </c:pt>
                <c:pt idx="182">
                  <c:v>0.19893319250877539</c:v>
                </c:pt>
                <c:pt idx="183">
                  <c:v>0.13120680851562838</c:v>
                </c:pt>
                <c:pt idx="184">
                  <c:v>6.3480424522424528E-2</c:v>
                </c:pt>
              </c:numCache>
            </c:numRef>
          </c:val>
          <c:smooth val="1"/>
          <c:extLst>
            <c:ext xmlns:c15="http://schemas.microsoft.com/office/drawing/2012/chart" uri="{02D57815-91ED-43cb-92C2-25804820EDAC}">
              <c15:datalabelsRange>
                <c15:f>Blad1!$C$1:$C$185</c15:f>
                <c15:dlblRangeCache>
                  <c:ptCount val="185"/>
                  <c:pt idx="9">
                    <c:v>Aïd el-Fitr</c:v>
                  </c:pt>
                  <c:pt idx="76">
                    <c:v>Aïd el-Adha</c:v>
                  </c:pt>
                  <c:pt idx="97">
                    <c:v>Moharam</c:v>
                  </c:pt>
                  <c:pt idx="106">
                    <c:v>Achoura</c:v>
                  </c:pt>
                  <c:pt idx="168">
                    <c:v>Mawlid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ED61-4F75-8182-AEABCA600D90}"/>
            </c:ext>
          </c:extLst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diamond"/>
            <c:size val="10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Blad1!$A$1:$A$185</c:f>
              <c:numCache>
                <c:formatCode>m/d/yyyy</c:formatCode>
                <c:ptCount val="185"/>
                <c:pt idx="0">
                  <c:v>45383</c:v>
                </c:pt>
                <c:pt idx="1">
                  <c:v>45384</c:v>
                </c:pt>
                <c:pt idx="2">
                  <c:v>45385</c:v>
                </c:pt>
                <c:pt idx="3">
                  <c:v>45386</c:v>
                </c:pt>
                <c:pt idx="4">
                  <c:v>45387</c:v>
                </c:pt>
                <c:pt idx="5">
                  <c:v>45388</c:v>
                </c:pt>
                <c:pt idx="6">
                  <c:v>45389</c:v>
                </c:pt>
                <c:pt idx="7">
                  <c:v>45390</c:v>
                </c:pt>
                <c:pt idx="8">
                  <c:v>45391</c:v>
                </c:pt>
                <c:pt idx="9">
                  <c:v>45392</c:v>
                </c:pt>
                <c:pt idx="10">
                  <c:v>45393</c:v>
                </c:pt>
                <c:pt idx="11">
                  <c:v>45394</c:v>
                </c:pt>
                <c:pt idx="12">
                  <c:v>45395</c:v>
                </c:pt>
                <c:pt idx="13">
                  <c:v>45396</c:v>
                </c:pt>
                <c:pt idx="14">
                  <c:v>45397</c:v>
                </c:pt>
                <c:pt idx="15">
                  <c:v>45398</c:v>
                </c:pt>
                <c:pt idx="16">
                  <c:v>45399</c:v>
                </c:pt>
                <c:pt idx="17">
                  <c:v>45400</c:v>
                </c:pt>
                <c:pt idx="18">
                  <c:v>45401</c:v>
                </c:pt>
                <c:pt idx="19">
                  <c:v>45402</c:v>
                </c:pt>
                <c:pt idx="20">
                  <c:v>45403</c:v>
                </c:pt>
                <c:pt idx="21">
                  <c:v>45404</c:v>
                </c:pt>
                <c:pt idx="22">
                  <c:v>45405</c:v>
                </c:pt>
                <c:pt idx="23">
                  <c:v>45406</c:v>
                </c:pt>
                <c:pt idx="24">
                  <c:v>45407</c:v>
                </c:pt>
                <c:pt idx="25">
                  <c:v>45408</c:v>
                </c:pt>
                <c:pt idx="26">
                  <c:v>45409</c:v>
                </c:pt>
                <c:pt idx="27">
                  <c:v>45410</c:v>
                </c:pt>
                <c:pt idx="28">
                  <c:v>45411</c:v>
                </c:pt>
                <c:pt idx="29">
                  <c:v>45412</c:v>
                </c:pt>
                <c:pt idx="30">
                  <c:v>45413</c:v>
                </c:pt>
                <c:pt idx="31">
                  <c:v>45414</c:v>
                </c:pt>
                <c:pt idx="32">
                  <c:v>45415</c:v>
                </c:pt>
                <c:pt idx="33">
                  <c:v>45416</c:v>
                </c:pt>
                <c:pt idx="34">
                  <c:v>45417</c:v>
                </c:pt>
                <c:pt idx="35">
                  <c:v>45418</c:v>
                </c:pt>
                <c:pt idx="36">
                  <c:v>45419</c:v>
                </c:pt>
                <c:pt idx="37">
                  <c:v>45420</c:v>
                </c:pt>
                <c:pt idx="38">
                  <c:v>45421</c:v>
                </c:pt>
                <c:pt idx="39">
                  <c:v>45422</c:v>
                </c:pt>
                <c:pt idx="40">
                  <c:v>45423</c:v>
                </c:pt>
                <c:pt idx="41">
                  <c:v>45424</c:v>
                </c:pt>
                <c:pt idx="42">
                  <c:v>45425</c:v>
                </c:pt>
                <c:pt idx="43">
                  <c:v>45426</c:v>
                </c:pt>
                <c:pt idx="44">
                  <c:v>45427</c:v>
                </c:pt>
                <c:pt idx="45">
                  <c:v>45428</c:v>
                </c:pt>
                <c:pt idx="46">
                  <c:v>45429</c:v>
                </c:pt>
                <c:pt idx="47">
                  <c:v>45430</c:v>
                </c:pt>
                <c:pt idx="48">
                  <c:v>45431</c:v>
                </c:pt>
                <c:pt idx="49">
                  <c:v>45432</c:v>
                </c:pt>
                <c:pt idx="50">
                  <c:v>45433</c:v>
                </c:pt>
                <c:pt idx="51">
                  <c:v>45434</c:v>
                </c:pt>
                <c:pt idx="52">
                  <c:v>45435</c:v>
                </c:pt>
                <c:pt idx="53">
                  <c:v>45436</c:v>
                </c:pt>
                <c:pt idx="54">
                  <c:v>45437</c:v>
                </c:pt>
                <c:pt idx="55">
                  <c:v>45438</c:v>
                </c:pt>
                <c:pt idx="56">
                  <c:v>45439</c:v>
                </c:pt>
                <c:pt idx="57">
                  <c:v>45440</c:v>
                </c:pt>
                <c:pt idx="58">
                  <c:v>45441</c:v>
                </c:pt>
                <c:pt idx="59">
                  <c:v>45442</c:v>
                </c:pt>
                <c:pt idx="60">
                  <c:v>45443</c:v>
                </c:pt>
                <c:pt idx="61">
                  <c:v>45444</c:v>
                </c:pt>
                <c:pt idx="62">
                  <c:v>45445</c:v>
                </c:pt>
                <c:pt idx="63">
                  <c:v>45446</c:v>
                </c:pt>
                <c:pt idx="64">
                  <c:v>45447</c:v>
                </c:pt>
                <c:pt idx="65">
                  <c:v>45448</c:v>
                </c:pt>
                <c:pt idx="66">
                  <c:v>45449</c:v>
                </c:pt>
                <c:pt idx="67">
                  <c:v>45450</c:v>
                </c:pt>
                <c:pt idx="68">
                  <c:v>45451</c:v>
                </c:pt>
                <c:pt idx="69">
                  <c:v>45452</c:v>
                </c:pt>
                <c:pt idx="70">
                  <c:v>45453</c:v>
                </c:pt>
                <c:pt idx="71">
                  <c:v>45454</c:v>
                </c:pt>
                <c:pt idx="72">
                  <c:v>45455</c:v>
                </c:pt>
                <c:pt idx="73">
                  <c:v>45456</c:v>
                </c:pt>
                <c:pt idx="74">
                  <c:v>45457</c:v>
                </c:pt>
                <c:pt idx="75">
                  <c:v>45458</c:v>
                </c:pt>
                <c:pt idx="76">
                  <c:v>45459</c:v>
                </c:pt>
                <c:pt idx="77">
                  <c:v>45460</c:v>
                </c:pt>
                <c:pt idx="78">
                  <c:v>45461</c:v>
                </c:pt>
                <c:pt idx="79">
                  <c:v>45462</c:v>
                </c:pt>
                <c:pt idx="80">
                  <c:v>45463</c:v>
                </c:pt>
                <c:pt idx="81">
                  <c:v>45464</c:v>
                </c:pt>
                <c:pt idx="82">
                  <c:v>45465</c:v>
                </c:pt>
                <c:pt idx="83">
                  <c:v>45466</c:v>
                </c:pt>
                <c:pt idx="84">
                  <c:v>45467</c:v>
                </c:pt>
                <c:pt idx="85">
                  <c:v>45468</c:v>
                </c:pt>
                <c:pt idx="86">
                  <c:v>45469</c:v>
                </c:pt>
                <c:pt idx="87">
                  <c:v>45470</c:v>
                </c:pt>
                <c:pt idx="88">
                  <c:v>45471</c:v>
                </c:pt>
                <c:pt idx="89">
                  <c:v>45472</c:v>
                </c:pt>
                <c:pt idx="90">
                  <c:v>45473</c:v>
                </c:pt>
                <c:pt idx="91">
                  <c:v>45474</c:v>
                </c:pt>
                <c:pt idx="92">
                  <c:v>45475</c:v>
                </c:pt>
                <c:pt idx="93">
                  <c:v>45476</c:v>
                </c:pt>
                <c:pt idx="94">
                  <c:v>45477</c:v>
                </c:pt>
                <c:pt idx="95">
                  <c:v>45478</c:v>
                </c:pt>
                <c:pt idx="96">
                  <c:v>45479</c:v>
                </c:pt>
                <c:pt idx="97">
                  <c:v>45480</c:v>
                </c:pt>
                <c:pt idx="98">
                  <c:v>45481</c:v>
                </c:pt>
                <c:pt idx="99">
                  <c:v>45482</c:v>
                </c:pt>
                <c:pt idx="100">
                  <c:v>45483</c:v>
                </c:pt>
                <c:pt idx="101">
                  <c:v>45484</c:v>
                </c:pt>
                <c:pt idx="102">
                  <c:v>45485</c:v>
                </c:pt>
                <c:pt idx="103">
                  <c:v>45486</c:v>
                </c:pt>
                <c:pt idx="104">
                  <c:v>45487</c:v>
                </c:pt>
                <c:pt idx="105">
                  <c:v>45488</c:v>
                </c:pt>
                <c:pt idx="106">
                  <c:v>45489</c:v>
                </c:pt>
                <c:pt idx="107">
                  <c:v>45490</c:v>
                </c:pt>
                <c:pt idx="108">
                  <c:v>45491</c:v>
                </c:pt>
                <c:pt idx="109">
                  <c:v>45492</c:v>
                </c:pt>
                <c:pt idx="110">
                  <c:v>45493</c:v>
                </c:pt>
                <c:pt idx="111">
                  <c:v>45494</c:v>
                </c:pt>
                <c:pt idx="112">
                  <c:v>45495</c:v>
                </c:pt>
                <c:pt idx="113">
                  <c:v>45496</c:v>
                </c:pt>
                <c:pt idx="114">
                  <c:v>45497</c:v>
                </c:pt>
                <c:pt idx="115">
                  <c:v>45498</c:v>
                </c:pt>
                <c:pt idx="116">
                  <c:v>45499</c:v>
                </c:pt>
                <c:pt idx="117">
                  <c:v>45500</c:v>
                </c:pt>
                <c:pt idx="118">
                  <c:v>45501</c:v>
                </c:pt>
                <c:pt idx="119">
                  <c:v>45502</c:v>
                </c:pt>
                <c:pt idx="120">
                  <c:v>45503</c:v>
                </c:pt>
                <c:pt idx="121">
                  <c:v>45504</c:v>
                </c:pt>
                <c:pt idx="122">
                  <c:v>45505</c:v>
                </c:pt>
                <c:pt idx="123">
                  <c:v>45506</c:v>
                </c:pt>
                <c:pt idx="124">
                  <c:v>45507</c:v>
                </c:pt>
                <c:pt idx="125">
                  <c:v>45508</c:v>
                </c:pt>
                <c:pt idx="126">
                  <c:v>45509</c:v>
                </c:pt>
                <c:pt idx="127">
                  <c:v>45510</c:v>
                </c:pt>
                <c:pt idx="128">
                  <c:v>45511</c:v>
                </c:pt>
                <c:pt idx="129">
                  <c:v>45512</c:v>
                </c:pt>
                <c:pt idx="130">
                  <c:v>45513</c:v>
                </c:pt>
                <c:pt idx="131">
                  <c:v>45514</c:v>
                </c:pt>
                <c:pt idx="132">
                  <c:v>45515</c:v>
                </c:pt>
                <c:pt idx="133">
                  <c:v>45516</c:v>
                </c:pt>
                <c:pt idx="134">
                  <c:v>45517</c:v>
                </c:pt>
                <c:pt idx="135">
                  <c:v>45518</c:v>
                </c:pt>
                <c:pt idx="136">
                  <c:v>45519</c:v>
                </c:pt>
                <c:pt idx="137">
                  <c:v>45520</c:v>
                </c:pt>
                <c:pt idx="138">
                  <c:v>45521</c:v>
                </c:pt>
                <c:pt idx="139">
                  <c:v>45522</c:v>
                </c:pt>
                <c:pt idx="140">
                  <c:v>45523</c:v>
                </c:pt>
                <c:pt idx="141">
                  <c:v>45524</c:v>
                </c:pt>
                <c:pt idx="142">
                  <c:v>45525</c:v>
                </c:pt>
                <c:pt idx="143">
                  <c:v>45526</c:v>
                </c:pt>
                <c:pt idx="144">
                  <c:v>45527</c:v>
                </c:pt>
                <c:pt idx="145">
                  <c:v>45528</c:v>
                </c:pt>
                <c:pt idx="146">
                  <c:v>45529</c:v>
                </c:pt>
                <c:pt idx="147">
                  <c:v>45530</c:v>
                </c:pt>
                <c:pt idx="148">
                  <c:v>45531</c:v>
                </c:pt>
                <c:pt idx="149">
                  <c:v>45532</c:v>
                </c:pt>
                <c:pt idx="150">
                  <c:v>45533</c:v>
                </c:pt>
                <c:pt idx="151">
                  <c:v>45534</c:v>
                </c:pt>
                <c:pt idx="152">
                  <c:v>45535</c:v>
                </c:pt>
                <c:pt idx="153">
                  <c:v>45536</c:v>
                </c:pt>
                <c:pt idx="154">
                  <c:v>45537</c:v>
                </c:pt>
                <c:pt idx="155">
                  <c:v>45538</c:v>
                </c:pt>
                <c:pt idx="156">
                  <c:v>45539</c:v>
                </c:pt>
                <c:pt idx="157">
                  <c:v>45540</c:v>
                </c:pt>
                <c:pt idx="158">
                  <c:v>45541</c:v>
                </c:pt>
                <c:pt idx="159">
                  <c:v>45542</c:v>
                </c:pt>
                <c:pt idx="160">
                  <c:v>45543</c:v>
                </c:pt>
                <c:pt idx="161">
                  <c:v>45544</c:v>
                </c:pt>
                <c:pt idx="162">
                  <c:v>45545</c:v>
                </c:pt>
                <c:pt idx="163">
                  <c:v>45546</c:v>
                </c:pt>
                <c:pt idx="164">
                  <c:v>45547</c:v>
                </c:pt>
                <c:pt idx="165">
                  <c:v>45548</c:v>
                </c:pt>
                <c:pt idx="166">
                  <c:v>45549</c:v>
                </c:pt>
                <c:pt idx="167">
                  <c:v>45550</c:v>
                </c:pt>
                <c:pt idx="168">
                  <c:v>45551</c:v>
                </c:pt>
                <c:pt idx="169">
                  <c:v>45552</c:v>
                </c:pt>
                <c:pt idx="170">
                  <c:v>45553</c:v>
                </c:pt>
                <c:pt idx="171">
                  <c:v>45554</c:v>
                </c:pt>
                <c:pt idx="172">
                  <c:v>45555</c:v>
                </c:pt>
                <c:pt idx="173">
                  <c:v>45556</c:v>
                </c:pt>
                <c:pt idx="174">
                  <c:v>45557</c:v>
                </c:pt>
                <c:pt idx="175">
                  <c:v>45558</c:v>
                </c:pt>
                <c:pt idx="176">
                  <c:v>45559</c:v>
                </c:pt>
                <c:pt idx="177">
                  <c:v>45560</c:v>
                </c:pt>
                <c:pt idx="178">
                  <c:v>45561</c:v>
                </c:pt>
                <c:pt idx="179">
                  <c:v>45562</c:v>
                </c:pt>
                <c:pt idx="180">
                  <c:v>45563</c:v>
                </c:pt>
                <c:pt idx="181">
                  <c:v>45564</c:v>
                </c:pt>
                <c:pt idx="182">
                  <c:v>45565</c:v>
                </c:pt>
                <c:pt idx="183">
                  <c:v>45566</c:v>
                </c:pt>
                <c:pt idx="184">
                  <c:v>45567</c:v>
                </c:pt>
              </c:numCache>
            </c:numRef>
          </c:cat>
          <c:val>
            <c:numRef>
              <c:f>Blad1!$D$1:$D$185</c:f>
              <c:numCache>
                <c:formatCode>General</c:formatCode>
                <c:ptCount val="185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-1</c:v>
                </c:pt>
                <c:pt idx="6">
                  <c:v>-1</c:v>
                </c:pt>
                <c:pt idx="7">
                  <c:v>-1</c:v>
                </c:pt>
                <c:pt idx="8">
                  <c:v>-1</c:v>
                </c:pt>
                <c:pt idx="9">
                  <c:v>8.4402376670027479E-2</c:v>
                </c:pt>
                <c:pt idx="10">
                  <c:v>-1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-1</c:v>
                </c:pt>
                <c:pt idx="15">
                  <c:v>-1</c:v>
                </c:pt>
                <c:pt idx="16">
                  <c:v>-1</c:v>
                </c:pt>
                <c:pt idx="17">
                  <c:v>-1</c:v>
                </c:pt>
                <c:pt idx="18">
                  <c:v>-1</c:v>
                </c:pt>
                <c:pt idx="19">
                  <c:v>-1</c:v>
                </c:pt>
                <c:pt idx="20">
                  <c:v>-1</c:v>
                </c:pt>
                <c:pt idx="21">
                  <c:v>-1</c:v>
                </c:pt>
                <c:pt idx="22">
                  <c:v>-1</c:v>
                </c:pt>
                <c:pt idx="23">
                  <c:v>-1</c:v>
                </c:pt>
                <c:pt idx="24">
                  <c:v>-1</c:v>
                </c:pt>
                <c:pt idx="25">
                  <c:v>-1</c:v>
                </c:pt>
                <c:pt idx="26">
                  <c:v>-1</c:v>
                </c:pt>
                <c:pt idx="27">
                  <c:v>-1</c:v>
                </c:pt>
                <c:pt idx="28">
                  <c:v>-1</c:v>
                </c:pt>
                <c:pt idx="29">
                  <c:v>-1</c:v>
                </c:pt>
                <c:pt idx="30">
                  <c:v>-1</c:v>
                </c:pt>
                <c:pt idx="31">
                  <c:v>-1</c:v>
                </c:pt>
                <c:pt idx="32">
                  <c:v>-1</c:v>
                </c:pt>
                <c:pt idx="33">
                  <c:v>-1</c:v>
                </c:pt>
                <c:pt idx="34">
                  <c:v>-1</c:v>
                </c:pt>
                <c:pt idx="35">
                  <c:v>-1</c:v>
                </c:pt>
                <c:pt idx="36">
                  <c:v>-1</c:v>
                </c:pt>
                <c:pt idx="37">
                  <c:v>-1</c:v>
                </c:pt>
                <c:pt idx="38">
                  <c:v>-1</c:v>
                </c:pt>
                <c:pt idx="39">
                  <c:v>-1</c:v>
                </c:pt>
                <c:pt idx="40">
                  <c:v>-1</c:v>
                </c:pt>
                <c:pt idx="41">
                  <c:v>-1</c:v>
                </c:pt>
                <c:pt idx="42">
                  <c:v>-1</c:v>
                </c:pt>
                <c:pt idx="43">
                  <c:v>-1</c:v>
                </c:pt>
                <c:pt idx="44">
                  <c:v>-1</c:v>
                </c:pt>
                <c:pt idx="45">
                  <c:v>-1</c:v>
                </c:pt>
                <c:pt idx="46">
                  <c:v>-1</c:v>
                </c:pt>
                <c:pt idx="47">
                  <c:v>-1</c:v>
                </c:pt>
                <c:pt idx="48">
                  <c:v>-1</c:v>
                </c:pt>
                <c:pt idx="49">
                  <c:v>-1</c:v>
                </c:pt>
                <c:pt idx="50">
                  <c:v>-1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-1</c:v>
                </c:pt>
                <c:pt idx="55">
                  <c:v>-1</c:v>
                </c:pt>
                <c:pt idx="56">
                  <c:v>-1</c:v>
                </c:pt>
                <c:pt idx="57">
                  <c:v>-1</c:v>
                </c:pt>
                <c:pt idx="58">
                  <c:v>-1</c:v>
                </c:pt>
                <c:pt idx="59">
                  <c:v>-1</c:v>
                </c:pt>
                <c:pt idx="60">
                  <c:v>-1</c:v>
                </c:pt>
                <c:pt idx="61">
                  <c:v>-1</c:v>
                </c:pt>
                <c:pt idx="62">
                  <c:v>-1</c:v>
                </c:pt>
                <c:pt idx="63">
                  <c:v>-1</c:v>
                </c:pt>
                <c:pt idx="64">
                  <c:v>-1</c:v>
                </c:pt>
                <c:pt idx="65">
                  <c:v>-1</c:v>
                </c:pt>
                <c:pt idx="66">
                  <c:v>-1</c:v>
                </c:pt>
                <c:pt idx="67">
                  <c:v>-1</c:v>
                </c:pt>
                <c:pt idx="68">
                  <c:v>-1</c:v>
                </c:pt>
                <c:pt idx="69">
                  <c:v>-1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0.62207010421349196</c:v>
                </c:pt>
                <c:pt idx="77">
                  <c:v>-1</c:v>
                </c:pt>
                <c:pt idx="78">
                  <c:v>-1</c:v>
                </c:pt>
                <c:pt idx="79">
                  <c:v>-1</c:v>
                </c:pt>
                <c:pt idx="80">
                  <c:v>-1</c:v>
                </c:pt>
                <c:pt idx="81">
                  <c:v>-1</c:v>
                </c:pt>
                <c:pt idx="82">
                  <c:v>-1</c:v>
                </c:pt>
                <c:pt idx="83">
                  <c:v>-1</c:v>
                </c:pt>
                <c:pt idx="84">
                  <c:v>-1</c:v>
                </c:pt>
                <c:pt idx="85">
                  <c:v>-1</c:v>
                </c:pt>
                <c:pt idx="86">
                  <c:v>-1</c:v>
                </c:pt>
                <c:pt idx="87">
                  <c:v>-1</c:v>
                </c:pt>
                <c:pt idx="88">
                  <c:v>-1</c:v>
                </c:pt>
                <c:pt idx="89">
                  <c:v>-1</c:v>
                </c:pt>
                <c:pt idx="90">
                  <c:v>-1</c:v>
                </c:pt>
                <c:pt idx="91">
                  <c:v>-1</c:v>
                </c:pt>
                <c:pt idx="92">
                  <c:v>-1</c:v>
                </c:pt>
                <c:pt idx="93">
                  <c:v>-1</c:v>
                </c:pt>
                <c:pt idx="94">
                  <c:v>-1</c:v>
                </c:pt>
                <c:pt idx="95">
                  <c:v>-1</c:v>
                </c:pt>
                <c:pt idx="96">
                  <c:v>-1</c:v>
                </c:pt>
                <c:pt idx="97">
                  <c:v>4.4324168070374981E-2</c:v>
                </c:pt>
                <c:pt idx="98">
                  <c:v>-1</c:v>
                </c:pt>
                <c:pt idx="99">
                  <c:v>-1</c:v>
                </c:pt>
                <c:pt idx="100">
                  <c:v>-1</c:v>
                </c:pt>
                <c:pt idx="101">
                  <c:v>-1</c:v>
                </c:pt>
                <c:pt idx="102">
                  <c:v>-1</c:v>
                </c:pt>
                <c:pt idx="103">
                  <c:v>-1</c:v>
                </c:pt>
                <c:pt idx="104">
                  <c:v>-1</c:v>
                </c:pt>
                <c:pt idx="105">
                  <c:v>-1</c:v>
                </c:pt>
                <c:pt idx="106">
                  <c:v>0.65386162400903913</c:v>
                </c:pt>
                <c:pt idx="107">
                  <c:v>-1</c:v>
                </c:pt>
                <c:pt idx="108">
                  <c:v>-1</c:v>
                </c:pt>
                <c:pt idx="109">
                  <c:v>-1</c:v>
                </c:pt>
                <c:pt idx="110">
                  <c:v>-1</c:v>
                </c:pt>
                <c:pt idx="111">
                  <c:v>-1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-1</c:v>
                </c:pt>
                <c:pt idx="118">
                  <c:v>-1</c:v>
                </c:pt>
                <c:pt idx="119">
                  <c:v>-1</c:v>
                </c:pt>
                <c:pt idx="120">
                  <c:v>-1</c:v>
                </c:pt>
                <c:pt idx="121">
                  <c:v>-1</c:v>
                </c:pt>
                <c:pt idx="122">
                  <c:v>-1</c:v>
                </c:pt>
                <c:pt idx="123">
                  <c:v>-1</c:v>
                </c:pt>
                <c:pt idx="124">
                  <c:v>-1</c:v>
                </c:pt>
                <c:pt idx="125">
                  <c:v>-1</c:v>
                </c:pt>
                <c:pt idx="126">
                  <c:v>-1</c:v>
                </c:pt>
                <c:pt idx="127">
                  <c:v>-1</c:v>
                </c:pt>
                <c:pt idx="128">
                  <c:v>-1</c:v>
                </c:pt>
                <c:pt idx="129">
                  <c:v>-1</c:v>
                </c:pt>
                <c:pt idx="130">
                  <c:v>-1</c:v>
                </c:pt>
                <c:pt idx="131">
                  <c:v>-1</c:v>
                </c:pt>
                <c:pt idx="132">
                  <c:v>-1</c:v>
                </c:pt>
                <c:pt idx="133">
                  <c:v>-1</c:v>
                </c:pt>
                <c:pt idx="134">
                  <c:v>-1</c:v>
                </c:pt>
                <c:pt idx="135">
                  <c:v>-1</c:v>
                </c:pt>
                <c:pt idx="136">
                  <c:v>-1</c:v>
                </c:pt>
                <c:pt idx="137">
                  <c:v>-1</c:v>
                </c:pt>
                <c:pt idx="138">
                  <c:v>-1</c:v>
                </c:pt>
                <c:pt idx="139">
                  <c:v>-1</c:v>
                </c:pt>
                <c:pt idx="140">
                  <c:v>-1</c:v>
                </c:pt>
                <c:pt idx="141">
                  <c:v>-1</c:v>
                </c:pt>
                <c:pt idx="142">
                  <c:v>-1</c:v>
                </c:pt>
                <c:pt idx="143">
                  <c:v>-1</c:v>
                </c:pt>
                <c:pt idx="144">
                  <c:v>-1</c:v>
                </c:pt>
                <c:pt idx="145">
                  <c:v>-1</c:v>
                </c:pt>
                <c:pt idx="146">
                  <c:v>-1</c:v>
                </c:pt>
                <c:pt idx="147">
                  <c:v>-1</c:v>
                </c:pt>
                <c:pt idx="148">
                  <c:v>-1</c:v>
                </c:pt>
                <c:pt idx="149">
                  <c:v>-1</c:v>
                </c:pt>
                <c:pt idx="150">
                  <c:v>-1</c:v>
                </c:pt>
                <c:pt idx="151">
                  <c:v>-1</c:v>
                </c:pt>
                <c:pt idx="152">
                  <c:v>-1</c:v>
                </c:pt>
                <c:pt idx="153">
                  <c:v>-1</c:v>
                </c:pt>
                <c:pt idx="154">
                  <c:v>-1</c:v>
                </c:pt>
                <c:pt idx="155">
                  <c:v>-1</c:v>
                </c:pt>
                <c:pt idx="156">
                  <c:v>-1</c:v>
                </c:pt>
                <c:pt idx="157">
                  <c:v>-1</c:v>
                </c:pt>
                <c:pt idx="158">
                  <c:v>-1</c:v>
                </c:pt>
                <c:pt idx="159">
                  <c:v>-1</c:v>
                </c:pt>
                <c:pt idx="160">
                  <c:v>-1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-1</c:v>
                </c:pt>
                <c:pt idx="168">
                  <c:v>0.85289743158659803</c:v>
                </c:pt>
                <c:pt idx="169">
                  <c:v>-1</c:v>
                </c:pt>
                <c:pt idx="170">
                  <c:v>-1</c:v>
                </c:pt>
                <c:pt idx="171">
                  <c:v>-1</c:v>
                </c:pt>
                <c:pt idx="172">
                  <c:v>-1</c:v>
                </c:pt>
                <c:pt idx="173">
                  <c:v>-1</c:v>
                </c:pt>
                <c:pt idx="174">
                  <c:v>-1</c:v>
                </c:pt>
                <c:pt idx="175">
                  <c:v>-1</c:v>
                </c:pt>
                <c:pt idx="176">
                  <c:v>-1</c:v>
                </c:pt>
                <c:pt idx="177">
                  <c:v>-1</c:v>
                </c:pt>
                <c:pt idx="178">
                  <c:v>-1</c:v>
                </c:pt>
                <c:pt idx="179">
                  <c:v>-1</c:v>
                </c:pt>
                <c:pt idx="180">
                  <c:v>-1</c:v>
                </c:pt>
                <c:pt idx="181">
                  <c:v>-1</c:v>
                </c:pt>
                <c:pt idx="182">
                  <c:v>-1</c:v>
                </c:pt>
                <c:pt idx="183">
                  <c:v>-1</c:v>
                </c:pt>
                <c:pt idx="184">
                  <c:v>-1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61-4F75-8182-AEABCA600D90}"/>
            </c:ext>
          </c:extLst>
        </c:ser>
        <c:ser>
          <c:idx val="2"/>
          <c:order val="2"/>
          <c:spPr>
            <a:ln w="19050" cap="rnd">
              <a:noFill/>
              <a:round/>
            </a:ln>
            <a:effectLst/>
          </c:spPr>
          <c:marker>
            <c:symbol val="triangle"/>
            <c:size val="8"/>
            <c:spPr>
              <a:solidFill>
                <a:srgbClr val="FF0000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02CCA707-063E-4857-9EE2-F610ACFA99F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C-ED61-4F75-8182-AEABCA600D9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77AC67B-2715-4EAF-97A0-61A968584AE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D-ED61-4F75-8182-AEABCA600D9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14B3968-B9E3-4A4E-B440-9958D4BA31E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E-ED61-4F75-8182-AEABCA600D9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64517204-EC34-4ABA-8787-EEEF95BC0AB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F-ED61-4F75-8182-AEABCA600D9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9768FD78-6DD2-4AAA-9979-535A0C39FC9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0-ED61-4F75-8182-AEABCA600D9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BC9637C-F568-4B46-957B-711A05417EA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1-ED61-4F75-8182-AEABCA600D9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EC7D1A91-BF9D-4521-B5C8-44813740707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2-ED61-4F75-8182-AEABCA600D90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C0F84DB4-082D-44DF-B029-94BB82AF294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3-ED61-4F75-8182-AEABCA600D9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BDA6CA34-9946-4C98-BCF6-88C84B6A3F3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4-ED61-4F75-8182-AEABCA600D9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312DB943-7F55-4EF2-8758-7B61BE745A5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5-ED61-4F75-8182-AEABCA600D9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2E3EF243-BEBF-4C2B-BE67-D9E167E7DBB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6-ED61-4F75-8182-AEABCA600D9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671D5D20-48D0-41C4-9F80-E6A4433B498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7-ED61-4F75-8182-AEABCA600D90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801D7549-2554-40E7-B85A-A88B4EFB983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8-ED61-4F75-8182-AEABCA600D90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A1DD0AAD-5777-4C19-9CEA-074271352C3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9-ED61-4F75-8182-AEABCA600D90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43B4792A-A581-4A41-8D07-E5230E4A419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A-ED61-4F75-8182-AEABCA600D90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E36FD4FE-62B3-4ECC-BA25-695C7942796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B-ED61-4F75-8182-AEABCA600D90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CB516D12-FBB4-4468-8DE1-3B646B2DD9D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C-ED61-4F75-8182-AEABCA600D90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C6E3BB3F-DD97-4F92-B518-41653AEF89C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D-ED61-4F75-8182-AEABCA600D90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FECC78F5-9676-48B2-8F47-5021940DE42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E-ED61-4F75-8182-AEABCA600D90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4A079CC1-E756-430A-9C8D-F4DB0CF5A41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F-ED61-4F75-8182-AEABCA600D90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3D251E2A-B660-4AB2-82C1-FCBE80E2050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0-ED61-4F75-8182-AEABCA600D90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2264C2C3-70A2-4292-BB4A-9D65BD00668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1-ED61-4F75-8182-AEABCA600D90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D45CDC50-6BE6-48B7-877C-656829F57BB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2-ED61-4F75-8182-AEABCA600D90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5664F19F-6821-4E9A-841F-A3EED713685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3-ED61-4F75-8182-AEABCA600D90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10AE5537-CD8E-45C4-9F9F-EE97B4D9C09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4-ED61-4F75-8182-AEABCA600D90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9E4409D7-73AF-4D4D-9968-10A80BFCC8A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5-ED61-4F75-8182-AEABCA600D90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F10C4CAC-F27A-4118-A81B-C47DF3F4644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6-ED61-4F75-8182-AEABCA600D90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56162F5B-7DCA-43B5-A348-FE7198C9D64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7-ED61-4F75-8182-AEABCA600D90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06DA18A1-1B67-4C63-83BA-C3FACC1B8B6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8-ED61-4F75-8182-AEABCA600D90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6EAA4557-DF1D-4EB5-B299-8D81D070982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9-ED61-4F75-8182-AEABCA600D90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8585FA5A-F2AD-4E56-AD0A-730B0C246DE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A-ED61-4F75-8182-AEABCA600D90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1A88C42F-624C-4AC5-9CCC-84CA67E5F20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B-ED61-4F75-8182-AEABCA600D90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51E94372-3B01-4006-B6E1-AC9B2E8AD98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C-ED61-4F75-8182-AEABCA600D90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5CD29401-A7C7-4507-956B-709AAE229CD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D-ED61-4F75-8182-AEABCA600D90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C8894F46-C99E-4DF9-BD51-77DC0455111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E-ED61-4F75-8182-AEABCA600D90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E04E4024-6151-43EB-B1C9-532EB87CE37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F-ED61-4F75-8182-AEABCA600D90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fld id="{ADD7B62B-BB6C-41E5-874C-9F538FA219F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0-ED61-4F75-8182-AEABCA600D90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fld id="{EF4D85DE-96CE-4A5A-8DBA-7F1ED7109AA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1-ED61-4F75-8182-AEABCA600D90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fld id="{52207016-441B-4226-BB4A-64C50599795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2-ED61-4F75-8182-AEABCA600D90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fld id="{FA6499CA-34E1-46A1-B639-8AC9B1E33F8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3-ED61-4F75-8182-AEABCA600D90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fld id="{A7B39605-10D6-486F-8456-4B3E6BAC950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4-ED61-4F75-8182-AEABCA600D90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fld id="{0F0EF14E-0A42-4178-8D4D-8A38A12EE81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5-ED61-4F75-8182-AEABCA600D90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fld id="{3B682F4D-8A07-4AD2-8D37-4A7532A00F9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6-ED61-4F75-8182-AEABCA600D90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fld id="{E8AEE555-DCEF-4829-A3C9-CEC7D3DD248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7-ED61-4F75-8182-AEABCA600D90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fld id="{704840F2-2B35-47CD-BE0E-7593CCB4351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8-ED61-4F75-8182-AEABCA600D90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fld id="{E0892585-044D-4150-9DAB-854D316A4FC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9-ED61-4F75-8182-AEABCA600D90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fld id="{5A940C4E-D36D-4644-BDDC-1B8A7BDE7CE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A-ED61-4F75-8182-AEABCA600D90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fld id="{E0AC3246-B2D9-4D20-994F-F31471BBFC9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B-ED61-4F75-8182-AEABCA600D90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fld id="{937AB345-0D41-4AD0-9E9C-577599129D0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C-ED61-4F75-8182-AEABCA600D90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fld id="{940D35E1-3C8D-4048-A743-3D2AAD3DBCC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D-ED61-4F75-8182-AEABCA600D90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fld id="{53F73253-C47F-4327-9DD6-C2FA3895CE6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E-ED61-4F75-8182-AEABCA600D90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fld id="{F218E2E5-9FDD-4C10-8EBB-D280E56834A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F-ED61-4F75-8182-AEABCA600D90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fld id="{72206C38-8AA3-4175-BB16-BA38F65B8CC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0-ED61-4F75-8182-AEABCA600D90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fld id="{31FAE661-F732-4D97-B467-81ABF6857F2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1-ED61-4F75-8182-AEABCA600D90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fld id="{27B216D4-756C-4B9F-A5BC-94BC158CB3D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2-ED61-4F75-8182-AEABCA600D90}"/>
                </c:ext>
              </c:extLst>
            </c:dLbl>
            <c:dLbl>
              <c:idx val="55"/>
              <c:tx>
                <c:rich>
                  <a:bodyPr/>
                  <a:lstStyle/>
                  <a:p>
                    <a:fld id="{8302B628-A515-46F3-8B47-EBF664B7108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3-ED61-4F75-8182-AEABCA600D90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fld id="{4A0C14FD-2C80-463A-9EFB-6849B832889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4-ED61-4F75-8182-AEABCA600D90}"/>
                </c:ext>
              </c:extLst>
            </c:dLbl>
            <c:dLbl>
              <c:idx val="57"/>
              <c:tx>
                <c:rich>
                  <a:bodyPr/>
                  <a:lstStyle/>
                  <a:p>
                    <a:fld id="{C6216A7B-0A92-4728-B440-EC6FECEC6EE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5-ED61-4F75-8182-AEABCA600D90}"/>
                </c:ext>
              </c:extLst>
            </c:dLbl>
            <c:dLbl>
              <c:idx val="58"/>
              <c:tx>
                <c:rich>
                  <a:bodyPr/>
                  <a:lstStyle/>
                  <a:p>
                    <a:fld id="{63EA3476-1B20-4412-A62B-86538F76095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6-ED61-4F75-8182-AEABCA600D90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fld id="{C38D216D-7D9D-4CF7-9C3A-030D83E32EF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7-ED61-4F75-8182-AEABCA600D90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fld id="{3A3E9599-9BAF-4DF2-955E-FF866526F80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8-ED61-4F75-8182-AEABCA600D90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fld id="{4CC48701-C1C9-4D99-892A-B67B1437247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9-ED61-4F75-8182-AEABCA600D90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fld id="{A316BD85-2878-4258-9512-FDB3D7FFE27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A-ED61-4F75-8182-AEABCA600D90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fld id="{C3D24118-E88C-4219-8DB8-1C5F6A7A603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B-ED61-4F75-8182-AEABCA600D90}"/>
                </c:ext>
              </c:extLst>
            </c:dLbl>
            <c:dLbl>
              <c:idx val="64"/>
              <c:tx>
                <c:rich>
                  <a:bodyPr/>
                  <a:lstStyle/>
                  <a:p>
                    <a:fld id="{16FB7BA7-FBC6-4D9F-A409-D9888208652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C-ED61-4F75-8182-AEABCA600D90}"/>
                </c:ext>
              </c:extLst>
            </c:dLbl>
            <c:dLbl>
              <c:idx val="65"/>
              <c:tx>
                <c:rich>
                  <a:bodyPr/>
                  <a:lstStyle/>
                  <a:p>
                    <a:fld id="{6161D5FC-E51E-4DC4-9982-2DC0662389A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D-ED61-4F75-8182-AEABCA600D90}"/>
                </c:ext>
              </c:extLst>
            </c:dLbl>
            <c:dLbl>
              <c:idx val="66"/>
              <c:tx>
                <c:rich>
                  <a:bodyPr/>
                  <a:lstStyle/>
                  <a:p>
                    <a:fld id="{52F37578-3F07-4C59-AB71-FB95942B7A9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E-ED61-4F75-8182-AEABCA600D90}"/>
                </c:ext>
              </c:extLst>
            </c:dLbl>
            <c:dLbl>
              <c:idx val="67"/>
              <c:tx>
                <c:rich>
                  <a:bodyPr/>
                  <a:lstStyle/>
                  <a:p>
                    <a:fld id="{F076C263-33B3-4E5C-B9C7-511806BD8AC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FF-ED61-4F75-8182-AEABCA600D90}"/>
                </c:ext>
              </c:extLst>
            </c:dLbl>
            <c:dLbl>
              <c:idx val="68"/>
              <c:tx>
                <c:rich>
                  <a:bodyPr/>
                  <a:lstStyle/>
                  <a:p>
                    <a:fld id="{D572D54C-F9B7-4BFA-AF9C-26CE420BFA1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0-ED61-4F75-8182-AEABCA600D90}"/>
                </c:ext>
              </c:extLst>
            </c:dLbl>
            <c:dLbl>
              <c:idx val="69"/>
              <c:tx>
                <c:rich>
                  <a:bodyPr/>
                  <a:lstStyle/>
                  <a:p>
                    <a:fld id="{72BEDA23-4959-47A3-98A6-513104C842E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1-ED61-4F75-8182-AEABCA600D90}"/>
                </c:ext>
              </c:extLst>
            </c:dLbl>
            <c:dLbl>
              <c:idx val="70"/>
              <c:tx>
                <c:rich>
                  <a:bodyPr/>
                  <a:lstStyle/>
                  <a:p>
                    <a:fld id="{42EC0E40-19BF-4EB6-BC0A-6452792182E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2-ED61-4F75-8182-AEABCA600D90}"/>
                </c:ext>
              </c:extLst>
            </c:dLbl>
            <c:dLbl>
              <c:idx val="71"/>
              <c:tx>
                <c:rich>
                  <a:bodyPr/>
                  <a:lstStyle/>
                  <a:p>
                    <a:fld id="{1661D858-A63D-4092-B8AB-D22F526EE65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3-ED61-4F75-8182-AEABCA600D90}"/>
                </c:ext>
              </c:extLst>
            </c:dLbl>
            <c:dLbl>
              <c:idx val="72"/>
              <c:tx>
                <c:rich>
                  <a:bodyPr/>
                  <a:lstStyle/>
                  <a:p>
                    <a:fld id="{1410A904-626E-406E-8696-C1FC69675FF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4-ED61-4F75-8182-AEABCA600D90}"/>
                </c:ext>
              </c:extLst>
            </c:dLbl>
            <c:dLbl>
              <c:idx val="73"/>
              <c:tx>
                <c:rich>
                  <a:bodyPr/>
                  <a:lstStyle/>
                  <a:p>
                    <a:fld id="{C15A7681-B085-40E3-9951-7513E447F0A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5-ED61-4F75-8182-AEABCA600D90}"/>
                </c:ext>
              </c:extLst>
            </c:dLbl>
            <c:dLbl>
              <c:idx val="74"/>
              <c:tx>
                <c:rich>
                  <a:bodyPr/>
                  <a:lstStyle/>
                  <a:p>
                    <a:fld id="{F42E76D9-4958-4A3D-B47B-7F48AC85A09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6-ED61-4F75-8182-AEABCA600D90}"/>
                </c:ext>
              </c:extLst>
            </c:dLbl>
            <c:dLbl>
              <c:idx val="75"/>
              <c:tx>
                <c:rich>
                  <a:bodyPr/>
                  <a:lstStyle/>
                  <a:p>
                    <a:fld id="{BF7E7F99-A20D-4C4B-AF58-B1B37B8A3DC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7-ED61-4F75-8182-AEABCA600D90}"/>
                </c:ext>
              </c:extLst>
            </c:dLbl>
            <c:dLbl>
              <c:idx val="76"/>
              <c:tx>
                <c:rich>
                  <a:bodyPr/>
                  <a:lstStyle/>
                  <a:p>
                    <a:fld id="{EB5AE108-F9C5-490E-96A4-A7EB2E3DCA6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8-ED61-4F75-8182-AEABCA600D90}"/>
                </c:ext>
              </c:extLst>
            </c:dLbl>
            <c:dLbl>
              <c:idx val="77"/>
              <c:tx>
                <c:rich>
                  <a:bodyPr/>
                  <a:lstStyle/>
                  <a:p>
                    <a:fld id="{C387A37E-E151-4A23-B87C-61112C0E351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9-ED61-4F75-8182-AEABCA600D90}"/>
                </c:ext>
              </c:extLst>
            </c:dLbl>
            <c:dLbl>
              <c:idx val="78"/>
              <c:tx>
                <c:rich>
                  <a:bodyPr/>
                  <a:lstStyle/>
                  <a:p>
                    <a:fld id="{654820C6-CB2D-4CCF-AD86-061C486FB40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A-ED61-4F75-8182-AEABCA600D90}"/>
                </c:ext>
              </c:extLst>
            </c:dLbl>
            <c:dLbl>
              <c:idx val="79"/>
              <c:tx>
                <c:rich>
                  <a:bodyPr/>
                  <a:lstStyle/>
                  <a:p>
                    <a:fld id="{7CA45610-6DEF-4F33-A70A-B583F6C350E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B-ED61-4F75-8182-AEABCA600D90}"/>
                </c:ext>
              </c:extLst>
            </c:dLbl>
            <c:dLbl>
              <c:idx val="80"/>
              <c:tx>
                <c:rich>
                  <a:bodyPr/>
                  <a:lstStyle/>
                  <a:p>
                    <a:fld id="{98665D89-3278-45BB-AC31-E68017733D5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C-ED61-4F75-8182-AEABCA600D90}"/>
                </c:ext>
              </c:extLst>
            </c:dLbl>
            <c:dLbl>
              <c:idx val="81"/>
              <c:tx>
                <c:rich>
                  <a:bodyPr/>
                  <a:lstStyle/>
                  <a:p>
                    <a:fld id="{07D02465-87D7-4F48-98ED-34EC1F76CBB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D-ED61-4F75-8182-AEABCA600D90}"/>
                </c:ext>
              </c:extLst>
            </c:dLbl>
            <c:dLbl>
              <c:idx val="82"/>
              <c:tx>
                <c:rich>
                  <a:bodyPr/>
                  <a:lstStyle/>
                  <a:p>
                    <a:fld id="{31D367FC-E183-4261-8AE6-73713E5DDC2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E-ED61-4F75-8182-AEABCA600D90}"/>
                </c:ext>
              </c:extLst>
            </c:dLbl>
            <c:dLbl>
              <c:idx val="83"/>
              <c:tx>
                <c:rich>
                  <a:bodyPr/>
                  <a:lstStyle/>
                  <a:p>
                    <a:fld id="{A61A37BA-BCA7-463B-BFF8-9DA60667DF5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0F-ED61-4F75-8182-AEABCA600D90}"/>
                </c:ext>
              </c:extLst>
            </c:dLbl>
            <c:dLbl>
              <c:idx val="84"/>
              <c:tx>
                <c:rich>
                  <a:bodyPr/>
                  <a:lstStyle/>
                  <a:p>
                    <a:fld id="{B9B6598B-808D-4107-8F90-49982153677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0-ED61-4F75-8182-AEABCA600D90}"/>
                </c:ext>
              </c:extLst>
            </c:dLbl>
            <c:dLbl>
              <c:idx val="85"/>
              <c:tx>
                <c:rich>
                  <a:bodyPr/>
                  <a:lstStyle/>
                  <a:p>
                    <a:fld id="{3702508D-B0E5-4F1B-8F1F-AB640060852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1-ED61-4F75-8182-AEABCA600D90}"/>
                </c:ext>
              </c:extLst>
            </c:dLbl>
            <c:dLbl>
              <c:idx val="86"/>
              <c:tx>
                <c:rich>
                  <a:bodyPr/>
                  <a:lstStyle/>
                  <a:p>
                    <a:fld id="{E9748715-E11D-4280-8060-ECA702E57FB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2-ED61-4F75-8182-AEABCA600D90}"/>
                </c:ext>
              </c:extLst>
            </c:dLbl>
            <c:dLbl>
              <c:idx val="87"/>
              <c:tx>
                <c:rich>
                  <a:bodyPr/>
                  <a:lstStyle/>
                  <a:p>
                    <a:fld id="{2D7347D3-0CA0-4B51-B3E0-1EE446519B4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3-ED61-4F75-8182-AEABCA600D90}"/>
                </c:ext>
              </c:extLst>
            </c:dLbl>
            <c:dLbl>
              <c:idx val="88"/>
              <c:tx>
                <c:rich>
                  <a:bodyPr/>
                  <a:lstStyle/>
                  <a:p>
                    <a:fld id="{BA3436EE-1F9C-468F-A336-99E4FF254F8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4-ED61-4F75-8182-AEABCA600D90}"/>
                </c:ext>
              </c:extLst>
            </c:dLbl>
            <c:dLbl>
              <c:idx val="89"/>
              <c:tx>
                <c:rich>
                  <a:bodyPr/>
                  <a:lstStyle/>
                  <a:p>
                    <a:fld id="{F75724B8-2B4E-48A6-BF53-57F1D01EAB0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5-ED61-4F75-8182-AEABCA600D90}"/>
                </c:ext>
              </c:extLst>
            </c:dLbl>
            <c:dLbl>
              <c:idx val="90"/>
              <c:tx>
                <c:rich>
                  <a:bodyPr/>
                  <a:lstStyle/>
                  <a:p>
                    <a:fld id="{180E8D8F-4622-4328-91EE-FC04C0C3A53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6-ED61-4F75-8182-AEABCA600D90}"/>
                </c:ext>
              </c:extLst>
            </c:dLbl>
            <c:dLbl>
              <c:idx val="91"/>
              <c:tx>
                <c:rich>
                  <a:bodyPr/>
                  <a:lstStyle/>
                  <a:p>
                    <a:fld id="{892DACE5-C4BC-40E8-A5E3-8B9E12BE3A6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7-ED61-4F75-8182-AEABCA600D90}"/>
                </c:ext>
              </c:extLst>
            </c:dLbl>
            <c:dLbl>
              <c:idx val="92"/>
              <c:tx>
                <c:rich>
                  <a:bodyPr/>
                  <a:lstStyle/>
                  <a:p>
                    <a:fld id="{6E0A4FA1-F1A9-43B6-9B21-CE388B370B3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8-ED61-4F75-8182-AEABCA600D90}"/>
                </c:ext>
              </c:extLst>
            </c:dLbl>
            <c:dLbl>
              <c:idx val="93"/>
              <c:tx>
                <c:rich>
                  <a:bodyPr/>
                  <a:lstStyle/>
                  <a:p>
                    <a:fld id="{AA3DAAAB-249C-4E1E-9956-FA5A748F67B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9-ED61-4F75-8182-AEABCA600D90}"/>
                </c:ext>
              </c:extLst>
            </c:dLbl>
            <c:dLbl>
              <c:idx val="94"/>
              <c:tx>
                <c:rich>
                  <a:bodyPr/>
                  <a:lstStyle/>
                  <a:p>
                    <a:fld id="{26E13634-F913-4ADF-9449-708D3C29817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A-ED61-4F75-8182-AEABCA600D90}"/>
                </c:ext>
              </c:extLst>
            </c:dLbl>
            <c:dLbl>
              <c:idx val="95"/>
              <c:tx>
                <c:rich>
                  <a:bodyPr/>
                  <a:lstStyle/>
                  <a:p>
                    <a:fld id="{C0BEDF19-4A85-4611-8E3F-B7204F2EAED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B-ED61-4F75-8182-AEABCA600D90}"/>
                </c:ext>
              </c:extLst>
            </c:dLbl>
            <c:dLbl>
              <c:idx val="96"/>
              <c:tx>
                <c:rich>
                  <a:bodyPr/>
                  <a:lstStyle/>
                  <a:p>
                    <a:fld id="{CF470966-1B73-4014-B809-29EED5EDF0E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C-ED61-4F75-8182-AEABCA600D90}"/>
                </c:ext>
              </c:extLst>
            </c:dLbl>
            <c:dLbl>
              <c:idx val="97"/>
              <c:tx>
                <c:rich>
                  <a:bodyPr/>
                  <a:lstStyle/>
                  <a:p>
                    <a:fld id="{339656FB-9BE1-4441-B84D-0C185454BB5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D-ED61-4F75-8182-AEABCA600D90}"/>
                </c:ext>
              </c:extLst>
            </c:dLbl>
            <c:dLbl>
              <c:idx val="98"/>
              <c:tx>
                <c:rich>
                  <a:bodyPr/>
                  <a:lstStyle/>
                  <a:p>
                    <a:fld id="{34FC620D-6B6F-42C3-B5B9-9C80EC7E32B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E-ED61-4F75-8182-AEABCA600D90}"/>
                </c:ext>
              </c:extLst>
            </c:dLbl>
            <c:dLbl>
              <c:idx val="99"/>
              <c:tx>
                <c:rich>
                  <a:bodyPr/>
                  <a:lstStyle/>
                  <a:p>
                    <a:fld id="{8678FF33-55BC-49EE-B089-8CCA6C421EE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1F-ED61-4F75-8182-AEABCA600D90}"/>
                </c:ext>
              </c:extLst>
            </c:dLbl>
            <c:dLbl>
              <c:idx val="100"/>
              <c:tx>
                <c:rich>
                  <a:bodyPr/>
                  <a:lstStyle/>
                  <a:p>
                    <a:fld id="{183F7772-8AB0-419C-8881-A8C2109271C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0-ED61-4F75-8182-AEABCA600D90}"/>
                </c:ext>
              </c:extLst>
            </c:dLbl>
            <c:dLbl>
              <c:idx val="101"/>
              <c:tx>
                <c:rich>
                  <a:bodyPr/>
                  <a:lstStyle/>
                  <a:p>
                    <a:fld id="{FA65513F-0EC2-4EDB-960E-C4AB73C2FF4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1-ED61-4F75-8182-AEABCA600D90}"/>
                </c:ext>
              </c:extLst>
            </c:dLbl>
            <c:dLbl>
              <c:idx val="102"/>
              <c:tx>
                <c:rich>
                  <a:bodyPr/>
                  <a:lstStyle/>
                  <a:p>
                    <a:fld id="{4BA10601-ECDF-4B89-B05E-4F7EC4EC950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2-ED61-4F75-8182-AEABCA600D90}"/>
                </c:ext>
              </c:extLst>
            </c:dLbl>
            <c:dLbl>
              <c:idx val="103"/>
              <c:tx>
                <c:rich>
                  <a:bodyPr/>
                  <a:lstStyle/>
                  <a:p>
                    <a:fld id="{90715661-77B2-4F6B-8115-058AD213BFA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3-ED61-4F75-8182-AEABCA600D90}"/>
                </c:ext>
              </c:extLst>
            </c:dLbl>
            <c:dLbl>
              <c:idx val="104"/>
              <c:tx>
                <c:rich>
                  <a:bodyPr/>
                  <a:lstStyle/>
                  <a:p>
                    <a:fld id="{CDEE1E3E-F9BF-4AE2-B7F3-AFC5D229D29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4-ED61-4F75-8182-AEABCA600D90}"/>
                </c:ext>
              </c:extLst>
            </c:dLbl>
            <c:dLbl>
              <c:idx val="105"/>
              <c:tx>
                <c:rich>
                  <a:bodyPr/>
                  <a:lstStyle/>
                  <a:p>
                    <a:fld id="{BA814981-02F3-4598-A06E-63DECBE88E4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5-ED61-4F75-8182-AEABCA600D90}"/>
                </c:ext>
              </c:extLst>
            </c:dLbl>
            <c:dLbl>
              <c:idx val="106"/>
              <c:tx>
                <c:rich>
                  <a:bodyPr/>
                  <a:lstStyle/>
                  <a:p>
                    <a:fld id="{ADE0ACC6-F477-49F1-8209-E7689AE777A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6-ED61-4F75-8182-AEABCA600D90}"/>
                </c:ext>
              </c:extLst>
            </c:dLbl>
            <c:dLbl>
              <c:idx val="107"/>
              <c:tx>
                <c:rich>
                  <a:bodyPr/>
                  <a:lstStyle/>
                  <a:p>
                    <a:fld id="{51A4E395-DEA3-4E3C-BFB2-D268B342FE9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7-ED61-4F75-8182-AEABCA600D90}"/>
                </c:ext>
              </c:extLst>
            </c:dLbl>
            <c:dLbl>
              <c:idx val="108"/>
              <c:tx>
                <c:rich>
                  <a:bodyPr/>
                  <a:lstStyle/>
                  <a:p>
                    <a:fld id="{C56CFFC9-9560-4A07-9E59-2ACB999B1AA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8-ED61-4F75-8182-AEABCA600D90}"/>
                </c:ext>
              </c:extLst>
            </c:dLbl>
            <c:dLbl>
              <c:idx val="109"/>
              <c:tx>
                <c:rich>
                  <a:bodyPr/>
                  <a:lstStyle/>
                  <a:p>
                    <a:fld id="{BF5110D7-98E0-4595-9587-C1A981B59FC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9-ED61-4F75-8182-AEABCA600D90}"/>
                </c:ext>
              </c:extLst>
            </c:dLbl>
            <c:dLbl>
              <c:idx val="110"/>
              <c:tx>
                <c:rich>
                  <a:bodyPr/>
                  <a:lstStyle/>
                  <a:p>
                    <a:fld id="{34EA1200-93E7-41EE-BC8E-90BC9C9C81D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A-ED61-4F75-8182-AEABCA600D90}"/>
                </c:ext>
              </c:extLst>
            </c:dLbl>
            <c:dLbl>
              <c:idx val="111"/>
              <c:tx>
                <c:rich>
                  <a:bodyPr/>
                  <a:lstStyle/>
                  <a:p>
                    <a:fld id="{B4D9A976-5139-45EF-9A88-9DFD2913003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B-ED61-4F75-8182-AEABCA600D90}"/>
                </c:ext>
              </c:extLst>
            </c:dLbl>
            <c:dLbl>
              <c:idx val="112"/>
              <c:tx>
                <c:rich>
                  <a:bodyPr/>
                  <a:lstStyle/>
                  <a:p>
                    <a:fld id="{E71130F7-3C06-452B-B7E5-D3F918BC9ED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C-ED61-4F75-8182-AEABCA600D90}"/>
                </c:ext>
              </c:extLst>
            </c:dLbl>
            <c:dLbl>
              <c:idx val="113"/>
              <c:tx>
                <c:rich>
                  <a:bodyPr/>
                  <a:lstStyle/>
                  <a:p>
                    <a:fld id="{A4C8C9D4-AB69-4181-886D-EB19D20CC64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D-ED61-4F75-8182-AEABCA600D90}"/>
                </c:ext>
              </c:extLst>
            </c:dLbl>
            <c:dLbl>
              <c:idx val="114"/>
              <c:tx>
                <c:rich>
                  <a:bodyPr/>
                  <a:lstStyle/>
                  <a:p>
                    <a:fld id="{A2628618-2DEC-43C6-BAD6-DBF758E5D04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E-ED61-4F75-8182-AEABCA600D90}"/>
                </c:ext>
              </c:extLst>
            </c:dLbl>
            <c:dLbl>
              <c:idx val="115"/>
              <c:tx>
                <c:rich>
                  <a:bodyPr/>
                  <a:lstStyle/>
                  <a:p>
                    <a:fld id="{1790C4EA-3065-4599-98F7-88AC331CC26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2F-ED61-4F75-8182-AEABCA600D90}"/>
                </c:ext>
              </c:extLst>
            </c:dLbl>
            <c:dLbl>
              <c:idx val="116"/>
              <c:tx>
                <c:rich>
                  <a:bodyPr/>
                  <a:lstStyle/>
                  <a:p>
                    <a:fld id="{D76E9643-1B50-4812-A67E-39865D3CD97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0-ED61-4F75-8182-AEABCA600D90}"/>
                </c:ext>
              </c:extLst>
            </c:dLbl>
            <c:dLbl>
              <c:idx val="117"/>
              <c:tx>
                <c:rich>
                  <a:bodyPr/>
                  <a:lstStyle/>
                  <a:p>
                    <a:fld id="{553D005F-84D9-4269-A158-7DAFDAEC4AA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1-ED61-4F75-8182-AEABCA600D90}"/>
                </c:ext>
              </c:extLst>
            </c:dLbl>
            <c:dLbl>
              <c:idx val="118"/>
              <c:tx>
                <c:rich>
                  <a:bodyPr/>
                  <a:lstStyle/>
                  <a:p>
                    <a:fld id="{1107EDB0-E120-418F-8F47-8CDE076CD04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2-ED61-4F75-8182-AEABCA600D90}"/>
                </c:ext>
              </c:extLst>
            </c:dLbl>
            <c:dLbl>
              <c:idx val="119"/>
              <c:tx>
                <c:rich>
                  <a:bodyPr/>
                  <a:lstStyle/>
                  <a:p>
                    <a:fld id="{A72E4EFE-77CA-4F18-BACB-1F9AE5A6572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3-ED61-4F75-8182-AEABCA600D90}"/>
                </c:ext>
              </c:extLst>
            </c:dLbl>
            <c:dLbl>
              <c:idx val="120"/>
              <c:tx>
                <c:rich>
                  <a:bodyPr/>
                  <a:lstStyle/>
                  <a:p>
                    <a:fld id="{5E16FFCD-E272-492F-A59D-288E7A498C1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4-ED61-4F75-8182-AEABCA600D90}"/>
                </c:ext>
              </c:extLst>
            </c:dLbl>
            <c:dLbl>
              <c:idx val="121"/>
              <c:tx>
                <c:rich>
                  <a:bodyPr/>
                  <a:lstStyle/>
                  <a:p>
                    <a:fld id="{9091047E-3C3A-474D-AABA-28008C682E9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5-ED61-4F75-8182-AEABCA600D90}"/>
                </c:ext>
              </c:extLst>
            </c:dLbl>
            <c:dLbl>
              <c:idx val="122"/>
              <c:tx>
                <c:rich>
                  <a:bodyPr/>
                  <a:lstStyle/>
                  <a:p>
                    <a:fld id="{A9CFED16-C421-4D4D-9F32-203EA3BA0DD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6-ED61-4F75-8182-AEABCA600D90}"/>
                </c:ext>
              </c:extLst>
            </c:dLbl>
            <c:dLbl>
              <c:idx val="123"/>
              <c:tx>
                <c:rich>
                  <a:bodyPr/>
                  <a:lstStyle/>
                  <a:p>
                    <a:fld id="{D0FE6CB2-373D-4474-998D-6DD14B23B27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7-ED61-4F75-8182-AEABCA600D90}"/>
                </c:ext>
              </c:extLst>
            </c:dLbl>
            <c:dLbl>
              <c:idx val="124"/>
              <c:tx>
                <c:rich>
                  <a:bodyPr/>
                  <a:lstStyle/>
                  <a:p>
                    <a:fld id="{DDA5A93C-D223-4827-B6C2-E666B400FA8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8-ED61-4F75-8182-AEABCA600D90}"/>
                </c:ext>
              </c:extLst>
            </c:dLbl>
            <c:dLbl>
              <c:idx val="125"/>
              <c:tx>
                <c:rich>
                  <a:bodyPr/>
                  <a:lstStyle/>
                  <a:p>
                    <a:fld id="{972383D6-8380-41A1-A645-8A896FF2273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9-ED61-4F75-8182-AEABCA600D90}"/>
                </c:ext>
              </c:extLst>
            </c:dLbl>
            <c:dLbl>
              <c:idx val="126"/>
              <c:tx>
                <c:rich>
                  <a:bodyPr/>
                  <a:lstStyle/>
                  <a:p>
                    <a:fld id="{A0F0C1E8-325E-46FF-95A1-66FEDFDCE00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A-ED61-4F75-8182-AEABCA600D90}"/>
                </c:ext>
              </c:extLst>
            </c:dLbl>
            <c:dLbl>
              <c:idx val="127"/>
              <c:tx>
                <c:rich>
                  <a:bodyPr/>
                  <a:lstStyle/>
                  <a:p>
                    <a:fld id="{35A3AF4E-5C5B-4019-8366-F04C0F8F47D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B-ED61-4F75-8182-AEABCA600D90}"/>
                </c:ext>
              </c:extLst>
            </c:dLbl>
            <c:dLbl>
              <c:idx val="128"/>
              <c:tx>
                <c:rich>
                  <a:bodyPr/>
                  <a:lstStyle/>
                  <a:p>
                    <a:fld id="{7BF03FFD-01DA-4E89-A832-5C8EDF82998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C-ED61-4F75-8182-AEABCA600D90}"/>
                </c:ext>
              </c:extLst>
            </c:dLbl>
            <c:dLbl>
              <c:idx val="129"/>
              <c:tx>
                <c:rich>
                  <a:bodyPr/>
                  <a:lstStyle/>
                  <a:p>
                    <a:fld id="{5C023084-905E-4B5A-BDF1-58AADA90DE2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D-ED61-4F75-8182-AEABCA600D90}"/>
                </c:ext>
              </c:extLst>
            </c:dLbl>
            <c:dLbl>
              <c:idx val="130"/>
              <c:tx>
                <c:rich>
                  <a:bodyPr/>
                  <a:lstStyle/>
                  <a:p>
                    <a:fld id="{F9BD323C-661A-423F-A5C6-80FF7A6CCDB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E-ED61-4F75-8182-AEABCA600D90}"/>
                </c:ext>
              </c:extLst>
            </c:dLbl>
            <c:dLbl>
              <c:idx val="131"/>
              <c:tx>
                <c:rich>
                  <a:bodyPr/>
                  <a:lstStyle/>
                  <a:p>
                    <a:fld id="{C456BDAE-19DD-4445-AF89-73D4BD09FE1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3F-ED61-4F75-8182-AEABCA600D90}"/>
                </c:ext>
              </c:extLst>
            </c:dLbl>
            <c:dLbl>
              <c:idx val="132"/>
              <c:tx>
                <c:rich>
                  <a:bodyPr/>
                  <a:lstStyle/>
                  <a:p>
                    <a:fld id="{2E4A2058-A27A-47F8-8C4D-E80164AD782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0-ED61-4F75-8182-AEABCA600D90}"/>
                </c:ext>
              </c:extLst>
            </c:dLbl>
            <c:dLbl>
              <c:idx val="133"/>
              <c:tx>
                <c:rich>
                  <a:bodyPr/>
                  <a:lstStyle/>
                  <a:p>
                    <a:fld id="{B54B1607-5927-45F7-9295-784E32B0941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1-ED61-4F75-8182-AEABCA600D90}"/>
                </c:ext>
              </c:extLst>
            </c:dLbl>
            <c:dLbl>
              <c:idx val="134"/>
              <c:tx>
                <c:rich>
                  <a:bodyPr/>
                  <a:lstStyle/>
                  <a:p>
                    <a:fld id="{B248861D-36C2-40C6-839B-6E4E3D64C60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2-ED61-4F75-8182-AEABCA600D90}"/>
                </c:ext>
              </c:extLst>
            </c:dLbl>
            <c:dLbl>
              <c:idx val="135"/>
              <c:tx>
                <c:rich>
                  <a:bodyPr/>
                  <a:lstStyle/>
                  <a:p>
                    <a:fld id="{2D81C88E-533F-43EE-B611-1EAFD6F70F4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3-ED61-4F75-8182-AEABCA600D90}"/>
                </c:ext>
              </c:extLst>
            </c:dLbl>
            <c:dLbl>
              <c:idx val="136"/>
              <c:tx>
                <c:rich>
                  <a:bodyPr/>
                  <a:lstStyle/>
                  <a:p>
                    <a:fld id="{CC418395-7C68-47FF-AF0C-E1E8CB13280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4-ED61-4F75-8182-AEABCA600D90}"/>
                </c:ext>
              </c:extLst>
            </c:dLbl>
            <c:dLbl>
              <c:idx val="137"/>
              <c:tx>
                <c:rich>
                  <a:bodyPr/>
                  <a:lstStyle/>
                  <a:p>
                    <a:fld id="{F209720A-0086-42AC-9922-3F1C03EDB37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5-ED61-4F75-8182-AEABCA600D90}"/>
                </c:ext>
              </c:extLst>
            </c:dLbl>
            <c:dLbl>
              <c:idx val="138"/>
              <c:tx>
                <c:rich>
                  <a:bodyPr/>
                  <a:lstStyle/>
                  <a:p>
                    <a:fld id="{97AA4140-EAC8-4D39-AF56-4CDCEFB8142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6-ED61-4F75-8182-AEABCA600D90}"/>
                </c:ext>
              </c:extLst>
            </c:dLbl>
            <c:dLbl>
              <c:idx val="139"/>
              <c:tx>
                <c:rich>
                  <a:bodyPr/>
                  <a:lstStyle/>
                  <a:p>
                    <a:fld id="{392AE436-4840-4CB8-9838-C5E85E04BA7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7-ED61-4F75-8182-AEABCA600D90}"/>
                </c:ext>
              </c:extLst>
            </c:dLbl>
            <c:dLbl>
              <c:idx val="140"/>
              <c:tx>
                <c:rich>
                  <a:bodyPr/>
                  <a:lstStyle/>
                  <a:p>
                    <a:fld id="{D098D36A-9F8E-485B-B0AC-64DA32F4133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8-ED61-4F75-8182-AEABCA600D90}"/>
                </c:ext>
              </c:extLst>
            </c:dLbl>
            <c:dLbl>
              <c:idx val="141"/>
              <c:tx>
                <c:rich>
                  <a:bodyPr/>
                  <a:lstStyle/>
                  <a:p>
                    <a:fld id="{57A6724D-7132-4EE7-8760-A179A9E7352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9-ED61-4F75-8182-AEABCA600D90}"/>
                </c:ext>
              </c:extLst>
            </c:dLbl>
            <c:dLbl>
              <c:idx val="142"/>
              <c:tx>
                <c:rich>
                  <a:bodyPr/>
                  <a:lstStyle/>
                  <a:p>
                    <a:fld id="{28307FED-42E8-4967-AE74-B8B12EB39CA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A-ED61-4F75-8182-AEABCA600D90}"/>
                </c:ext>
              </c:extLst>
            </c:dLbl>
            <c:dLbl>
              <c:idx val="143"/>
              <c:tx>
                <c:rich>
                  <a:bodyPr/>
                  <a:lstStyle/>
                  <a:p>
                    <a:fld id="{11BB79D9-3083-450F-A6F7-F6C1C9CEEBC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B-ED61-4F75-8182-AEABCA600D90}"/>
                </c:ext>
              </c:extLst>
            </c:dLbl>
            <c:dLbl>
              <c:idx val="144"/>
              <c:tx>
                <c:rich>
                  <a:bodyPr/>
                  <a:lstStyle/>
                  <a:p>
                    <a:fld id="{F70DCB3B-A332-4197-B886-02B2CFB0A40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C-ED61-4F75-8182-AEABCA600D90}"/>
                </c:ext>
              </c:extLst>
            </c:dLbl>
            <c:dLbl>
              <c:idx val="145"/>
              <c:tx>
                <c:rich>
                  <a:bodyPr/>
                  <a:lstStyle/>
                  <a:p>
                    <a:fld id="{98568FA3-3833-4800-8BA0-FFAB9A949D1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D-ED61-4F75-8182-AEABCA600D90}"/>
                </c:ext>
              </c:extLst>
            </c:dLbl>
            <c:dLbl>
              <c:idx val="146"/>
              <c:tx>
                <c:rich>
                  <a:bodyPr/>
                  <a:lstStyle/>
                  <a:p>
                    <a:fld id="{A92C75D1-B91D-4BEF-9350-08E4AD5517B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E-ED61-4F75-8182-AEABCA600D90}"/>
                </c:ext>
              </c:extLst>
            </c:dLbl>
            <c:dLbl>
              <c:idx val="147"/>
              <c:tx>
                <c:rich>
                  <a:bodyPr/>
                  <a:lstStyle/>
                  <a:p>
                    <a:fld id="{DDE1C76A-8059-4B32-BC6A-34351A2A113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4F-ED61-4F75-8182-AEABCA600D90}"/>
                </c:ext>
              </c:extLst>
            </c:dLbl>
            <c:dLbl>
              <c:idx val="148"/>
              <c:tx>
                <c:rich>
                  <a:bodyPr/>
                  <a:lstStyle/>
                  <a:p>
                    <a:fld id="{9CC05CC9-F667-4C48-B8FF-68475DD7E2E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0-ED61-4F75-8182-AEABCA600D90}"/>
                </c:ext>
              </c:extLst>
            </c:dLbl>
            <c:dLbl>
              <c:idx val="149"/>
              <c:tx>
                <c:rich>
                  <a:bodyPr/>
                  <a:lstStyle/>
                  <a:p>
                    <a:fld id="{2FB8184C-E5F7-4CF7-B067-12ADD8886C1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1-ED61-4F75-8182-AEABCA600D90}"/>
                </c:ext>
              </c:extLst>
            </c:dLbl>
            <c:dLbl>
              <c:idx val="150"/>
              <c:tx>
                <c:rich>
                  <a:bodyPr/>
                  <a:lstStyle/>
                  <a:p>
                    <a:fld id="{C8DA58A7-67DA-4AA4-BB7F-C31A14E719F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2-ED61-4F75-8182-AEABCA600D90}"/>
                </c:ext>
              </c:extLst>
            </c:dLbl>
            <c:dLbl>
              <c:idx val="151"/>
              <c:tx>
                <c:rich>
                  <a:bodyPr/>
                  <a:lstStyle/>
                  <a:p>
                    <a:fld id="{2BC2B1CF-7828-4175-8C94-AABC0F49DFB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3-ED61-4F75-8182-AEABCA600D90}"/>
                </c:ext>
              </c:extLst>
            </c:dLbl>
            <c:dLbl>
              <c:idx val="152"/>
              <c:tx>
                <c:rich>
                  <a:bodyPr/>
                  <a:lstStyle/>
                  <a:p>
                    <a:fld id="{8C0E52D1-2486-4098-9C79-1CF7131834E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4-ED61-4F75-8182-AEABCA600D90}"/>
                </c:ext>
              </c:extLst>
            </c:dLbl>
            <c:dLbl>
              <c:idx val="153"/>
              <c:tx>
                <c:rich>
                  <a:bodyPr/>
                  <a:lstStyle/>
                  <a:p>
                    <a:fld id="{0CC8F548-16A1-4F07-9A73-0D81348C743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5-ED61-4F75-8182-AEABCA600D90}"/>
                </c:ext>
              </c:extLst>
            </c:dLbl>
            <c:dLbl>
              <c:idx val="154"/>
              <c:tx>
                <c:rich>
                  <a:bodyPr/>
                  <a:lstStyle/>
                  <a:p>
                    <a:fld id="{7E681A16-240D-4E7C-B168-7C37F8929CE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6-ED61-4F75-8182-AEABCA600D90}"/>
                </c:ext>
              </c:extLst>
            </c:dLbl>
            <c:dLbl>
              <c:idx val="155"/>
              <c:tx>
                <c:rich>
                  <a:bodyPr/>
                  <a:lstStyle/>
                  <a:p>
                    <a:fld id="{10FCCCEB-8DFB-477E-8B6B-DCC8FD1EF10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7-ED61-4F75-8182-AEABCA600D90}"/>
                </c:ext>
              </c:extLst>
            </c:dLbl>
            <c:dLbl>
              <c:idx val="156"/>
              <c:tx>
                <c:rich>
                  <a:bodyPr/>
                  <a:lstStyle/>
                  <a:p>
                    <a:fld id="{1F73BF02-DEC4-4580-8C8B-3F2D69936B5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8-ED61-4F75-8182-AEABCA600D90}"/>
                </c:ext>
              </c:extLst>
            </c:dLbl>
            <c:dLbl>
              <c:idx val="157"/>
              <c:tx>
                <c:rich>
                  <a:bodyPr/>
                  <a:lstStyle/>
                  <a:p>
                    <a:fld id="{A2629E1E-4D89-4FED-AA2F-A0B58609A4A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9-ED61-4F75-8182-AEABCA600D90}"/>
                </c:ext>
              </c:extLst>
            </c:dLbl>
            <c:dLbl>
              <c:idx val="158"/>
              <c:tx>
                <c:rich>
                  <a:bodyPr/>
                  <a:lstStyle/>
                  <a:p>
                    <a:fld id="{E1571946-FC36-4AC4-8533-22DE460B5BC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A-ED61-4F75-8182-AEABCA600D90}"/>
                </c:ext>
              </c:extLst>
            </c:dLbl>
            <c:dLbl>
              <c:idx val="159"/>
              <c:tx>
                <c:rich>
                  <a:bodyPr/>
                  <a:lstStyle/>
                  <a:p>
                    <a:fld id="{B284EBB1-C6B1-47F5-8BA9-FDE02C75E44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B-ED61-4F75-8182-AEABCA600D90}"/>
                </c:ext>
              </c:extLst>
            </c:dLbl>
            <c:dLbl>
              <c:idx val="160"/>
              <c:tx>
                <c:rich>
                  <a:bodyPr/>
                  <a:lstStyle/>
                  <a:p>
                    <a:fld id="{72D6DCB9-AD96-4261-8AE8-33A72590A6C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C-ED61-4F75-8182-AEABCA600D90}"/>
                </c:ext>
              </c:extLst>
            </c:dLbl>
            <c:dLbl>
              <c:idx val="161"/>
              <c:tx>
                <c:rich>
                  <a:bodyPr/>
                  <a:lstStyle/>
                  <a:p>
                    <a:fld id="{F4C9BA29-330D-4CE3-BBA9-0AFF7C2CD20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D-ED61-4F75-8182-AEABCA600D90}"/>
                </c:ext>
              </c:extLst>
            </c:dLbl>
            <c:dLbl>
              <c:idx val="162"/>
              <c:tx>
                <c:rich>
                  <a:bodyPr/>
                  <a:lstStyle/>
                  <a:p>
                    <a:fld id="{869C94B6-EC89-437B-BA63-BCC9229E590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E-ED61-4F75-8182-AEABCA600D90}"/>
                </c:ext>
              </c:extLst>
            </c:dLbl>
            <c:dLbl>
              <c:idx val="163"/>
              <c:tx>
                <c:rich>
                  <a:bodyPr/>
                  <a:lstStyle/>
                  <a:p>
                    <a:fld id="{F7906B4C-B510-4E08-8AD0-26525C9A4BF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5F-ED61-4F75-8182-AEABCA600D90}"/>
                </c:ext>
              </c:extLst>
            </c:dLbl>
            <c:dLbl>
              <c:idx val="164"/>
              <c:tx>
                <c:rich>
                  <a:bodyPr/>
                  <a:lstStyle/>
                  <a:p>
                    <a:fld id="{8CE50F97-11D0-4E60-9C4C-139995C0BB4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0-ED61-4F75-8182-AEABCA600D90}"/>
                </c:ext>
              </c:extLst>
            </c:dLbl>
            <c:dLbl>
              <c:idx val="165"/>
              <c:tx>
                <c:rich>
                  <a:bodyPr/>
                  <a:lstStyle/>
                  <a:p>
                    <a:fld id="{C1C3667D-9F49-4A79-BC55-68FADAF788C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1-ED61-4F75-8182-AEABCA600D90}"/>
                </c:ext>
              </c:extLst>
            </c:dLbl>
            <c:dLbl>
              <c:idx val="166"/>
              <c:tx>
                <c:rich>
                  <a:bodyPr/>
                  <a:lstStyle/>
                  <a:p>
                    <a:fld id="{AE36982A-C512-41AB-9CD8-6163EA8C566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2-ED61-4F75-8182-AEABCA600D90}"/>
                </c:ext>
              </c:extLst>
            </c:dLbl>
            <c:dLbl>
              <c:idx val="167"/>
              <c:tx>
                <c:rich>
                  <a:bodyPr/>
                  <a:lstStyle/>
                  <a:p>
                    <a:fld id="{F872232A-52AA-4233-82E4-41A1785165E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3-ED61-4F75-8182-AEABCA600D90}"/>
                </c:ext>
              </c:extLst>
            </c:dLbl>
            <c:dLbl>
              <c:idx val="168"/>
              <c:tx>
                <c:rich>
                  <a:bodyPr/>
                  <a:lstStyle/>
                  <a:p>
                    <a:fld id="{17C37C45-2112-4046-95E2-E460CAB486A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4-ED61-4F75-8182-AEABCA600D90}"/>
                </c:ext>
              </c:extLst>
            </c:dLbl>
            <c:dLbl>
              <c:idx val="169"/>
              <c:tx>
                <c:rich>
                  <a:bodyPr/>
                  <a:lstStyle/>
                  <a:p>
                    <a:fld id="{D725996E-2550-4586-938D-D28CEA4AD40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5-ED61-4F75-8182-AEABCA600D90}"/>
                </c:ext>
              </c:extLst>
            </c:dLbl>
            <c:dLbl>
              <c:idx val="170"/>
              <c:tx>
                <c:rich>
                  <a:bodyPr/>
                  <a:lstStyle/>
                  <a:p>
                    <a:fld id="{9AC23394-BBAE-4A01-8EB7-8FEFA7A546A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6-ED61-4F75-8182-AEABCA600D90}"/>
                </c:ext>
              </c:extLst>
            </c:dLbl>
            <c:dLbl>
              <c:idx val="171"/>
              <c:tx>
                <c:rich>
                  <a:bodyPr/>
                  <a:lstStyle/>
                  <a:p>
                    <a:fld id="{E6E73FD4-8CEB-4AB3-B1EF-0DF046DBA5B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7-ED61-4F75-8182-AEABCA600D90}"/>
                </c:ext>
              </c:extLst>
            </c:dLbl>
            <c:dLbl>
              <c:idx val="172"/>
              <c:tx>
                <c:rich>
                  <a:bodyPr/>
                  <a:lstStyle/>
                  <a:p>
                    <a:fld id="{21E3D820-EFE2-4744-B75A-A0CF5E1D159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8-ED61-4F75-8182-AEABCA600D90}"/>
                </c:ext>
              </c:extLst>
            </c:dLbl>
            <c:dLbl>
              <c:idx val="173"/>
              <c:tx>
                <c:rich>
                  <a:bodyPr/>
                  <a:lstStyle/>
                  <a:p>
                    <a:fld id="{9521AC41-3F5B-4E21-8D2E-48AADE9BDDE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9-ED61-4F75-8182-AEABCA600D90}"/>
                </c:ext>
              </c:extLst>
            </c:dLbl>
            <c:dLbl>
              <c:idx val="174"/>
              <c:tx>
                <c:rich>
                  <a:bodyPr/>
                  <a:lstStyle/>
                  <a:p>
                    <a:fld id="{BB74C6C6-A794-451F-B8F4-FE3FA4873BE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A-ED61-4F75-8182-AEABCA600D90}"/>
                </c:ext>
              </c:extLst>
            </c:dLbl>
            <c:dLbl>
              <c:idx val="175"/>
              <c:tx>
                <c:rich>
                  <a:bodyPr/>
                  <a:lstStyle/>
                  <a:p>
                    <a:fld id="{11D94FCC-9BDA-47C4-8D49-158E07D5A4E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B-ED61-4F75-8182-AEABCA600D90}"/>
                </c:ext>
              </c:extLst>
            </c:dLbl>
            <c:dLbl>
              <c:idx val="176"/>
              <c:tx>
                <c:rich>
                  <a:bodyPr/>
                  <a:lstStyle/>
                  <a:p>
                    <a:fld id="{277C87FF-0A70-4135-A07F-B53A602C43E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C-ED61-4F75-8182-AEABCA600D90}"/>
                </c:ext>
              </c:extLst>
            </c:dLbl>
            <c:dLbl>
              <c:idx val="177"/>
              <c:tx>
                <c:rich>
                  <a:bodyPr/>
                  <a:lstStyle/>
                  <a:p>
                    <a:fld id="{2A7BF2FE-CB87-4DDB-BC70-A751B3EAA55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D-ED61-4F75-8182-AEABCA600D90}"/>
                </c:ext>
              </c:extLst>
            </c:dLbl>
            <c:dLbl>
              <c:idx val="178"/>
              <c:tx>
                <c:rich>
                  <a:bodyPr/>
                  <a:lstStyle/>
                  <a:p>
                    <a:fld id="{F5248E0A-F56D-4A98-83A0-21341DDCAE1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E-ED61-4F75-8182-AEABCA600D90}"/>
                </c:ext>
              </c:extLst>
            </c:dLbl>
            <c:dLbl>
              <c:idx val="179"/>
              <c:tx>
                <c:rich>
                  <a:bodyPr/>
                  <a:lstStyle/>
                  <a:p>
                    <a:fld id="{36DF5BB1-0765-4F80-BA01-72855A68E1D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6F-ED61-4F75-8182-AEABCA600D90}"/>
                </c:ext>
              </c:extLst>
            </c:dLbl>
            <c:dLbl>
              <c:idx val="180"/>
              <c:tx>
                <c:rich>
                  <a:bodyPr/>
                  <a:lstStyle/>
                  <a:p>
                    <a:fld id="{622BEDE4-53C3-4ABD-8A2A-289C059175F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0-ED61-4F75-8182-AEABCA600D90}"/>
                </c:ext>
              </c:extLst>
            </c:dLbl>
            <c:dLbl>
              <c:idx val="181"/>
              <c:tx>
                <c:rich>
                  <a:bodyPr/>
                  <a:lstStyle/>
                  <a:p>
                    <a:fld id="{73CC0F7C-EF3D-4FA4-8651-FC0C1DC0257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1-ED61-4F75-8182-AEABCA600D90}"/>
                </c:ext>
              </c:extLst>
            </c:dLbl>
            <c:dLbl>
              <c:idx val="182"/>
              <c:tx>
                <c:rich>
                  <a:bodyPr/>
                  <a:lstStyle/>
                  <a:p>
                    <a:fld id="{667DE2BA-8206-4CA3-954E-30C709EFB56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2-ED61-4F75-8182-AEABCA600D90}"/>
                </c:ext>
              </c:extLst>
            </c:dLbl>
            <c:dLbl>
              <c:idx val="183"/>
              <c:tx>
                <c:rich>
                  <a:bodyPr/>
                  <a:lstStyle/>
                  <a:p>
                    <a:fld id="{78910DD6-8660-420C-831C-43BD5BC554D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3-ED61-4F75-8182-AEABCA600D90}"/>
                </c:ext>
              </c:extLst>
            </c:dLbl>
            <c:dLbl>
              <c:idx val="184"/>
              <c:tx>
                <c:rich>
                  <a:bodyPr/>
                  <a:lstStyle/>
                  <a:p>
                    <a:fld id="{121649CA-B284-438E-A566-7713593B548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174-ED61-4F75-8182-AEABCA600D9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1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val>
            <c:numRef>
              <c:f>Blad1!$F$1:$F$185</c:f>
              <c:numCache>
                <c:formatCode>General</c:formatCode>
                <c:ptCount val="185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-1</c:v>
                </c:pt>
                <c:pt idx="6">
                  <c:v>-1</c:v>
                </c:pt>
                <c:pt idx="7">
                  <c:v>-1</c:v>
                </c:pt>
                <c:pt idx="8">
                  <c:v>1.6675992676823626E-2</c:v>
                </c:pt>
                <c:pt idx="9">
                  <c:v>-1</c:v>
                </c:pt>
                <c:pt idx="10">
                  <c:v>-1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-1</c:v>
                </c:pt>
                <c:pt idx="15">
                  <c:v>-1</c:v>
                </c:pt>
                <c:pt idx="16">
                  <c:v>-1</c:v>
                </c:pt>
                <c:pt idx="17">
                  <c:v>-1</c:v>
                </c:pt>
                <c:pt idx="18">
                  <c:v>-1</c:v>
                </c:pt>
                <c:pt idx="19">
                  <c:v>-1</c:v>
                </c:pt>
                <c:pt idx="20">
                  <c:v>-1</c:v>
                </c:pt>
                <c:pt idx="21">
                  <c:v>-1</c:v>
                </c:pt>
                <c:pt idx="22">
                  <c:v>-1</c:v>
                </c:pt>
                <c:pt idx="23">
                  <c:v>-1</c:v>
                </c:pt>
                <c:pt idx="24">
                  <c:v>-1</c:v>
                </c:pt>
                <c:pt idx="25">
                  <c:v>-1</c:v>
                </c:pt>
                <c:pt idx="26">
                  <c:v>-1</c:v>
                </c:pt>
                <c:pt idx="27">
                  <c:v>-1</c:v>
                </c:pt>
                <c:pt idx="28">
                  <c:v>-1</c:v>
                </c:pt>
                <c:pt idx="29">
                  <c:v>-1</c:v>
                </c:pt>
                <c:pt idx="30">
                  <c:v>-1</c:v>
                </c:pt>
                <c:pt idx="31">
                  <c:v>-1</c:v>
                </c:pt>
                <c:pt idx="32">
                  <c:v>-1</c:v>
                </c:pt>
                <c:pt idx="33">
                  <c:v>-1</c:v>
                </c:pt>
                <c:pt idx="34">
                  <c:v>-1</c:v>
                </c:pt>
                <c:pt idx="35">
                  <c:v>-1</c:v>
                </c:pt>
                <c:pt idx="36">
                  <c:v>-1</c:v>
                </c:pt>
                <c:pt idx="37">
                  <c:v>1.9258871520776211E-2</c:v>
                </c:pt>
                <c:pt idx="38">
                  <c:v>-1</c:v>
                </c:pt>
                <c:pt idx="39">
                  <c:v>-1</c:v>
                </c:pt>
                <c:pt idx="40">
                  <c:v>-1</c:v>
                </c:pt>
                <c:pt idx="41">
                  <c:v>-1</c:v>
                </c:pt>
                <c:pt idx="42">
                  <c:v>-1</c:v>
                </c:pt>
                <c:pt idx="43">
                  <c:v>-1</c:v>
                </c:pt>
                <c:pt idx="44">
                  <c:v>-1</c:v>
                </c:pt>
                <c:pt idx="45">
                  <c:v>-1</c:v>
                </c:pt>
                <c:pt idx="46">
                  <c:v>-1</c:v>
                </c:pt>
                <c:pt idx="47">
                  <c:v>-1</c:v>
                </c:pt>
                <c:pt idx="48">
                  <c:v>-1</c:v>
                </c:pt>
                <c:pt idx="49">
                  <c:v>-1</c:v>
                </c:pt>
                <c:pt idx="50">
                  <c:v>-1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-1</c:v>
                </c:pt>
                <c:pt idx="55">
                  <c:v>-1</c:v>
                </c:pt>
                <c:pt idx="56">
                  <c:v>-1</c:v>
                </c:pt>
                <c:pt idx="57">
                  <c:v>-1</c:v>
                </c:pt>
                <c:pt idx="58">
                  <c:v>-1</c:v>
                </c:pt>
                <c:pt idx="59">
                  <c:v>-1</c:v>
                </c:pt>
                <c:pt idx="60">
                  <c:v>-1</c:v>
                </c:pt>
                <c:pt idx="61">
                  <c:v>-1</c:v>
                </c:pt>
                <c:pt idx="62">
                  <c:v>-1</c:v>
                </c:pt>
                <c:pt idx="63">
                  <c:v>-1</c:v>
                </c:pt>
                <c:pt idx="64">
                  <c:v>-1</c:v>
                </c:pt>
                <c:pt idx="65">
                  <c:v>-1</c:v>
                </c:pt>
                <c:pt idx="66">
                  <c:v>-1</c:v>
                </c:pt>
                <c:pt idx="67">
                  <c:v>1.2532648274770963E-2</c:v>
                </c:pt>
                <c:pt idx="68">
                  <c:v>-1</c:v>
                </c:pt>
                <c:pt idx="69">
                  <c:v>-1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-1</c:v>
                </c:pt>
                <c:pt idx="77">
                  <c:v>-1</c:v>
                </c:pt>
                <c:pt idx="78">
                  <c:v>-1</c:v>
                </c:pt>
                <c:pt idx="79">
                  <c:v>-1</c:v>
                </c:pt>
                <c:pt idx="80">
                  <c:v>-1</c:v>
                </c:pt>
                <c:pt idx="81">
                  <c:v>-1</c:v>
                </c:pt>
                <c:pt idx="82">
                  <c:v>-1</c:v>
                </c:pt>
                <c:pt idx="83">
                  <c:v>-1</c:v>
                </c:pt>
                <c:pt idx="84">
                  <c:v>-1</c:v>
                </c:pt>
                <c:pt idx="85">
                  <c:v>-1</c:v>
                </c:pt>
                <c:pt idx="86">
                  <c:v>-1</c:v>
                </c:pt>
                <c:pt idx="87">
                  <c:v>-1</c:v>
                </c:pt>
                <c:pt idx="88">
                  <c:v>-1</c:v>
                </c:pt>
                <c:pt idx="89">
                  <c:v>-1</c:v>
                </c:pt>
                <c:pt idx="90">
                  <c:v>-1</c:v>
                </c:pt>
                <c:pt idx="91">
                  <c:v>-1</c:v>
                </c:pt>
                <c:pt idx="92">
                  <c:v>-1</c:v>
                </c:pt>
                <c:pt idx="93">
                  <c:v>-1</c:v>
                </c:pt>
                <c:pt idx="94">
                  <c:v>-1</c:v>
                </c:pt>
                <c:pt idx="95">
                  <c:v>-1</c:v>
                </c:pt>
                <c:pt idx="96">
                  <c:v>2.3402215922828873E-2</c:v>
                </c:pt>
                <c:pt idx="97">
                  <c:v>-1</c:v>
                </c:pt>
                <c:pt idx="98">
                  <c:v>-1</c:v>
                </c:pt>
                <c:pt idx="99">
                  <c:v>-1</c:v>
                </c:pt>
                <c:pt idx="100">
                  <c:v>-1</c:v>
                </c:pt>
                <c:pt idx="101">
                  <c:v>-1</c:v>
                </c:pt>
                <c:pt idx="102">
                  <c:v>-1</c:v>
                </c:pt>
                <c:pt idx="103">
                  <c:v>-1</c:v>
                </c:pt>
                <c:pt idx="104">
                  <c:v>-1</c:v>
                </c:pt>
                <c:pt idx="105">
                  <c:v>-1</c:v>
                </c:pt>
                <c:pt idx="106">
                  <c:v>-1</c:v>
                </c:pt>
                <c:pt idx="107">
                  <c:v>-1</c:v>
                </c:pt>
                <c:pt idx="108">
                  <c:v>-1</c:v>
                </c:pt>
                <c:pt idx="109">
                  <c:v>-1</c:v>
                </c:pt>
                <c:pt idx="110">
                  <c:v>-1</c:v>
                </c:pt>
                <c:pt idx="111">
                  <c:v>-1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-1</c:v>
                </c:pt>
                <c:pt idx="118">
                  <c:v>-1</c:v>
                </c:pt>
                <c:pt idx="119">
                  <c:v>-1</c:v>
                </c:pt>
                <c:pt idx="120">
                  <c:v>-1</c:v>
                </c:pt>
                <c:pt idx="121">
                  <c:v>-1</c:v>
                </c:pt>
                <c:pt idx="122">
                  <c:v>-1</c:v>
                </c:pt>
                <c:pt idx="123">
                  <c:v>-1</c:v>
                </c:pt>
                <c:pt idx="124">
                  <c:v>-1</c:v>
                </c:pt>
                <c:pt idx="125">
                  <c:v>-1</c:v>
                </c:pt>
                <c:pt idx="126">
                  <c:v>8.3893038727751446E-3</c:v>
                </c:pt>
                <c:pt idx="127">
                  <c:v>-1</c:v>
                </c:pt>
                <c:pt idx="128">
                  <c:v>-1</c:v>
                </c:pt>
                <c:pt idx="129">
                  <c:v>-1</c:v>
                </c:pt>
                <c:pt idx="130">
                  <c:v>-1</c:v>
                </c:pt>
                <c:pt idx="131">
                  <c:v>-1</c:v>
                </c:pt>
                <c:pt idx="132">
                  <c:v>-1</c:v>
                </c:pt>
                <c:pt idx="133">
                  <c:v>-1</c:v>
                </c:pt>
                <c:pt idx="134">
                  <c:v>-1</c:v>
                </c:pt>
                <c:pt idx="135">
                  <c:v>-1</c:v>
                </c:pt>
                <c:pt idx="136">
                  <c:v>-1</c:v>
                </c:pt>
                <c:pt idx="137">
                  <c:v>-1</c:v>
                </c:pt>
                <c:pt idx="138">
                  <c:v>-1</c:v>
                </c:pt>
                <c:pt idx="139">
                  <c:v>-1</c:v>
                </c:pt>
                <c:pt idx="140">
                  <c:v>-1</c:v>
                </c:pt>
                <c:pt idx="141">
                  <c:v>-1</c:v>
                </c:pt>
                <c:pt idx="142">
                  <c:v>-1</c:v>
                </c:pt>
                <c:pt idx="143">
                  <c:v>-1</c:v>
                </c:pt>
                <c:pt idx="144">
                  <c:v>-1</c:v>
                </c:pt>
                <c:pt idx="145">
                  <c:v>-1</c:v>
                </c:pt>
                <c:pt idx="146">
                  <c:v>-1</c:v>
                </c:pt>
                <c:pt idx="147">
                  <c:v>-1</c:v>
                </c:pt>
                <c:pt idx="148">
                  <c:v>-1</c:v>
                </c:pt>
                <c:pt idx="149">
                  <c:v>-1</c:v>
                </c:pt>
                <c:pt idx="150">
                  <c:v>-1</c:v>
                </c:pt>
                <c:pt idx="151">
                  <c:v>-1</c:v>
                </c:pt>
                <c:pt idx="152">
                  <c:v>-1</c:v>
                </c:pt>
                <c:pt idx="153">
                  <c:v>-1</c:v>
                </c:pt>
                <c:pt idx="154">
                  <c:v>-1</c:v>
                </c:pt>
                <c:pt idx="155">
                  <c:v>2.7545560324824692E-2</c:v>
                </c:pt>
                <c:pt idx="156">
                  <c:v>-1</c:v>
                </c:pt>
                <c:pt idx="157">
                  <c:v>-1</c:v>
                </c:pt>
                <c:pt idx="158">
                  <c:v>-1</c:v>
                </c:pt>
                <c:pt idx="159">
                  <c:v>-1</c:v>
                </c:pt>
                <c:pt idx="160">
                  <c:v>-1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-1</c:v>
                </c:pt>
                <c:pt idx="168">
                  <c:v>-1</c:v>
                </c:pt>
                <c:pt idx="169">
                  <c:v>-1</c:v>
                </c:pt>
                <c:pt idx="170">
                  <c:v>-1</c:v>
                </c:pt>
                <c:pt idx="171">
                  <c:v>-1</c:v>
                </c:pt>
                <c:pt idx="172">
                  <c:v>-1</c:v>
                </c:pt>
                <c:pt idx="173">
                  <c:v>-1</c:v>
                </c:pt>
                <c:pt idx="174">
                  <c:v>-1</c:v>
                </c:pt>
                <c:pt idx="175">
                  <c:v>-1</c:v>
                </c:pt>
                <c:pt idx="176">
                  <c:v>-1</c:v>
                </c:pt>
                <c:pt idx="177">
                  <c:v>-1</c:v>
                </c:pt>
                <c:pt idx="178">
                  <c:v>-1</c:v>
                </c:pt>
                <c:pt idx="179">
                  <c:v>-1</c:v>
                </c:pt>
                <c:pt idx="180">
                  <c:v>-1</c:v>
                </c:pt>
                <c:pt idx="181">
                  <c:v>-1</c:v>
                </c:pt>
                <c:pt idx="182">
                  <c:v>-1</c:v>
                </c:pt>
                <c:pt idx="183">
                  <c:v>-1</c:v>
                </c:pt>
                <c:pt idx="184">
                  <c:v>-1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Blad1!$E$1:$E$185</c15:f>
                <c15:dlblRangeCache>
                  <c:ptCount val="185"/>
                  <c:pt idx="8">
                    <c:v>9/04/24</c:v>
                  </c:pt>
                  <c:pt idx="37">
                    <c:v>8/05/24</c:v>
                  </c:pt>
                  <c:pt idx="67">
                    <c:v>7/06/24</c:v>
                  </c:pt>
                  <c:pt idx="96">
                    <c:v>6/07/24</c:v>
                  </c:pt>
                  <c:pt idx="126">
                    <c:v>5/08/24</c:v>
                  </c:pt>
                  <c:pt idx="155">
                    <c:v>3/09/24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BB-ED61-4F75-8182-AEABCA600D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2264544"/>
        <c:axId val="792262384"/>
      </c:lineChart>
      <c:dateAx>
        <c:axId val="792264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2262384"/>
        <c:crosses val="autoZero"/>
        <c:auto val="1"/>
        <c:lblOffset val="100"/>
        <c:baseTimeUnit val="days"/>
        <c:majorUnit val="1"/>
        <c:majorTimeUnit val="months"/>
      </c:dateAx>
      <c:valAx>
        <c:axId val="7922623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2264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1</xdr:row>
      <xdr:rowOff>66675</xdr:rowOff>
    </xdr:from>
    <xdr:to>
      <xdr:col>31</xdr:col>
      <xdr:colOff>390525</xdr:colOff>
      <xdr:row>12</xdr:row>
      <xdr:rowOff>190500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46EC9EBE-2452-6B80-3BD7-3FAFCEBD98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203200</xdr:colOff>
      <xdr:row>2</xdr:row>
      <xdr:rowOff>63500</xdr:rowOff>
    </xdr:from>
    <xdr:to>
      <xdr:col>4</xdr:col>
      <xdr:colOff>1111250</xdr:colOff>
      <xdr:row>7</xdr:row>
      <xdr:rowOff>31750</xdr:rowOff>
    </xdr:to>
    <xdr:sp macro="" textlink="">
      <xdr:nvSpPr>
        <xdr:cNvPr id="2" name="Flèche : courbe vers le bas 1">
          <a:extLst>
            <a:ext uri="{FF2B5EF4-FFF2-40B4-BE49-F238E27FC236}">
              <a16:creationId xmlns:a16="http://schemas.microsoft.com/office/drawing/2014/main" id="{57065C41-6948-42F1-AD2C-D9E4A1FC1F50}"/>
            </a:ext>
          </a:extLst>
        </xdr:cNvPr>
        <xdr:cNvSpPr/>
      </xdr:nvSpPr>
      <xdr:spPr>
        <a:xfrm>
          <a:off x="3168650" y="247650"/>
          <a:ext cx="2349500" cy="889000"/>
        </a:xfrm>
        <a:prstGeom prst="curvedDownArrow">
          <a:avLst/>
        </a:prstGeom>
        <a:gradFill flip="none" rotWithShape="1">
          <a:gsLst>
            <a:gs pos="0">
              <a:srgbClr val="6600FF">
                <a:shade val="30000"/>
                <a:satMod val="115000"/>
              </a:srgbClr>
            </a:gs>
            <a:gs pos="50000">
              <a:srgbClr val="6600FF">
                <a:shade val="67500"/>
                <a:satMod val="115000"/>
              </a:srgbClr>
            </a:gs>
            <a:gs pos="100000">
              <a:srgbClr val="6600FF">
                <a:shade val="100000"/>
                <a:satMod val="115000"/>
              </a:srgb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450850</xdr:colOff>
      <xdr:row>5</xdr:row>
      <xdr:rowOff>82550</xdr:rowOff>
    </xdr:from>
    <xdr:to>
      <xdr:col>4</xdr:col>
      <xdr:colOff>635000</xdr:colOff>
      <xdr:row>6</xdr:row>
      <xdr:rowOff>146050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D17C8D8-C9B9-4CFC-A027-8A48DB680E8A}"/>
            </a:ext>
          </a:extLst>
        </xdr:cNvPr>
        <xdr:cNvSpPr txBox="1"/>
      </xdr:nvSpPr>
      <xdr:spPr>
        <a:xfrm>
          <a:off x="3416300" y="266700"/>
          <a:ext cx="1625600" cy="247650"/>
        </a:xfrm>
        <a:prstGeom prst="rect">
          <a:avLst/>
        </a:prstGeom>
        <a:solidFill>
          <a:srgbClr val="92D05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générale +68</a:t>
          </a:r>
          <a:r>
            <a:rPr lang="fr-FR" sz="1100" baseline="0"/>
            <a:t> jours</a:t>
          </a:r>
          <a:endParaRPr lang="fr-FR" sz="1100"/>
        </a:p>
      </xdr:txBody>
    </xdr:sp>
    <xdr:clientData/>
  </xdr:twoCellAnchor>
  <xdr:twoCellAnchor>
    <xdr:from>
      <xdr:col>4</xdr:col>
      <xdr:colOff>876300</xdr:colOff>
      <xdr:row>2</xdr:row>
      <xdr:rowOff>19050</xdr:rowOff>
    </xdr:from>
    <xdr:to>
      <xdr:col>5</xdr:col>
      <xdr:colOff>876300</xdr:colOff>
      <xdr:row>7</xdr:row>
      <xdr:rowOff>38100</xdr:rowOff>
    </xdr:to>
    <xdr:sp macro="" textlink="">
      <xdr:nvSpPr>
        <xdr:cNvPr id="4" name="Flèche : courbe vers le bas 3">
          <a:extLst>
            <a:ext uri="{FF2B5EF4-FFF2-40B4-BE49-F238E27FC236}">
              <a16:creationId xmlns:a16="http://schemas.microsoft.com/office/drawing/2014/main" id="{587242E2-912E-46C2-8E92-C3274A496F75}"/>
            </a:ext>
          </a:extLst>
        </xdr:cNvPr>
        <xdr:cNvSpPr/>
      </xdr:nvSpPr>
      <xdr:spPr>
        <a:xfrm>
          <a:off x="5283200" y="203200"/>
          <a:ext cx="1441450" cy="939800"/>
        </a:xfrm>
        <a:prstGeom prst="curvedDownArrow">
          <a:avLst/>
        </a:prstGeom>
        <a:solidFill>
          <a:srgbClr val="66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1041400</xdr:colOff>
      <xdr:row>4</xdr:row>
      <xdr:rowOff>19050</xdr:rowOff>
    </xdr:from>
    <xdr:to>
      <xdr:col>5</xdr:col>
      <xdr:colOff>609600</xdr:colOff>
      <xdr:row>6</xdr:row>
      <xdr:rowOff>171450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7FAA62A-89A4-482D-9ED5-DB5651B37A1B}"/>
            </a:ext>
          </a:extLst>
        </xdr:cNvPr>
        <xdr:cNvSpPr txBox="1"/>
      </xdr:nvSpPr>
      <xdr:spPr>
        <a:xfrm>
          <a:off x="5448300" y="571500"/>
          <a:ext cx="1009650" cy="520700"/>
        </a:xfrm>
        <a:prstGeom prst="rect">
          <a:avLst/>
        </a:prstGeom>
        <a:solidFill>
          <a:srgbClr val="92D05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+21</a:t>
          </a:r>
          <a:r>
            <a:rPr lang="fr-FR" sz="1100" baseline="0"/>
            <a:t> jours généralement</a:t>
          </a:r>
          <a:endParaRPr lang="fr-FR" sz="1100"/>
        </a:p>
      </xdr:txBody>
    </xdr:sp>
    <xdr:clientData/>
  </xdr:twoCellAnchor>
  <xdr:twoCellAnchor>
    <xdr:from>
      <xdr:col>5</xdr:col>
      <xdr:colOff>819150</xdr:colOff>
      <xdr:row>0</xdr:row>
      <xdr:rowOff>165100</xdr:rowOff>
    </xdr:from>
    <xdr:to>
      <xdr:col>6</xdr:col>
      <xdr:colOff>1212850</xdr:colOff>
      <xdr:row>7</xdr:row>
      <xdr:rowOff>0</xdr:rowOff>
    </xdr:to>
    <xdr:sp macro="" textlink="">
      <xdr:nvSpPr>
        <xdr:cNvPr id="6" name="Flèche : courbe vers le bas 5">
          <a:extLst>
            <a:ext uri="{FF2B5EF4-FFF2-40B4-BE49-F238E27FC236}">
              <a16:creationId xmlns:a16="http://schemas.microsoft.com/office/drawing/2014/main" id="{5AAC6DB1-8208-4144-8D7E-E3386627234D}"/>
            </a:ext>
          </a:extLst>
        </xdr:cNvPr>
        <xdr:cNvSpPr/>
      </xdr:nvSpPr>
      <xdr:spPr>
        <a:xfrm>
          <a:off x="6667500" y="165100"/>
          <a:ext cx="1835150" cy="939800"/>
        </a:xfrm>
        <a:prstGeom prst="curvedDownArrow">
          <a:avLst/>
        </a:prstGeom>
        <a:solidFill>
          <a:srgbClr val="66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1187450</xdr:colOff>
      <xdr:row>5</xdr:row>
      <xdr:rowOff>114300</xdr:rowOff>
    </xdr:from>
    <xdr:to>
      <xdr:col>6</xdr:col>
      <xdr:colOff>755650</xdr:colOff>
      <xdr:row>6</xdr:row>
      <xdr:rowOff>152400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3968982-041A-4D31-BFAE-24F66EC73BB7}"/>
            </a:ext>
          </a:extLst>
        </xdr:cNvPr>
        <xdr:cNvSpPr txBox="1"/>
      </xdr:nvSpPr>
      <xdr:spPr>
        <a:xfrm>
          <a:off x="7035800" y="850900"/>
          <a:ext cx="1009650" cy="222250"/>
        </a:xfrm>
        <a:prstGeom prst="rect">
          <a:avLst/>
        </a:prstGeom>
        <a:solidFill>
          <a:srgbClr val="92D05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+10</a:t>
          </a:r>
          <a:r>
            <a:rPr lang="fr-FR" sz="1100" baseline="0"/>
            <a:t> jours </a:t>
          </a:r>
          <a:endParaRPr lang="fr-FR" sz="1100"/>
        </a:p>
      </xdr:txBody>
    </xdr:sp>
    <xdr:clientData/>
  </xdr:twoCellAnchor>
  <xdr:twoCellAnchor>
    <xdr:from>
      <xdr:col>6</xdr:col>
      <xdr:colOff>1155700</xdr:colOff>
      <xdr:row>0</xdr:row>
      <xdr:rowOff>158750</xdr:rowOff>
    </xdr:from>
    <xdr:to>
      <xdr:col>8</xdr:col>
      <xdr:colOff>107950</xdr:colOff>
      <xdr:row>6</xdr:row>
      <xdr:rowOff>177800</xdr:rowOff>
    </xdr:to>
    <xdr:sp macro="" textlink="">
      <xdr:nvSpPr>
        <xdr:cNvPr id="8" name="Flèche : courbe vers le bas 7">
          <a:extLst>
            <a:ext uri="{FF2B5EF4-FFF2-40B4-BE49-F238E27FC236}">
              <a16:creationId xmlns:a16="http://schemas.microsoft.com/office/drawing/2014/main" id="{918196C2-8B48-493E-ADD6-CE0B17D783D0}"/>
            </a:ext>
          </a:extLst>
        </xdr:cNvPr>
        <xdr:cNvSpPr/>
      </xdr:nvSpPr>
      <xdr:spPr>
        <a:xfrm>
          <a:off x="8445500" y="158750"/>
          <a:ext cx="1835150" cy="939800"/>
        </a:xfrm>
        <a:prstGeom prst="curvedDownArrow">
          <a:avLst/>
        </a:prstGeom>
        <a:solidFill>
          <a:srgbClr val="66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1346200</xdr:colOff>
      <xdr:row>5</xdr:row>
      <xdr:rowOff>114300</xdr:rowOff>
    </xdr:from>
    <xdr:to>
      <xdr:col>8</xdr:col>
      <xdr:colOff>88900</xdr:colOff>
      <xdr:row>6</xdr:row>
      <xdr:rowOff>177800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5A4DAA86-F211-4307-85DD-33A32F1BF916}"/>
            </a:ext>
          </a:extLst>
        </xdr:cNvPr>
        <xdr:cNvSpPr txBox="1"/>
      </xdr:nvSpPr>
      <xdr:spPr>
        <a:xfrm>
          <a:off x="8636000" y="850900"/>
          <a:ext cx="1625600" cy="247650"/>
        </a:xfrm>
        <a:prstGeom prst="rect">
          <a:avLst/>
        </a:prstGeom>
        <a:solidFill>
          <a:srgbClr val="92D05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générale +62</a:t>
          </a:r>
          <a:r>
            <a:rPr lang="fr-FR" sz="1100" baseline="0"/>
            <a:t> jours</a:t>
          </a:r>
          <a:endParaRPr lang="fr-FR" sz="1100"/>
        </a:p>
      </xdr:txBody>
    </xdr:sp>
    <xdr:clientData/>
  </xdr:twoCellAnchor>
  <xdr:twoCellAnchor editAs="oneCell">
    <xdr:from>
      <xdr:col>9</xdr:col>
      <xdr:colOff>0</xdr:colOff>
      <xdr:row>4</xdr:row>
      <xdr:rowOff>0</xdr:rowOff>
    </xdr:from>
    <xdr:to>
      <xdr:col>17</xdr:col>
      <xdr:colOff>496220</xdr:colOff>
      <xdr:row>9</xdr:row>
      <xdr:rowOff>162094</xdr:rowOff>
    </xdr:to>
    <xdr:pic>
      <xdr:nvPicPr>
        <xdr:cNvPr id="10" name="Afbeelding 9">
          <a:extLst>
            <a:ext uri="{FF2B5EF4-FFF2-40B4-BE49-F238E27FC236}">
              <a16:creationId xmlns:a16="http://schemas.microsoft.com/office/drawing/2014/main" id="{10DA312B-F381-E5D0-9F40-A7B3148C63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571500"/>
          <a:ext cx="6592220" cy="120984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FDB455-36ED-4232-B8E8-4E16464287E8}" name="Tableau2" displayName="Tableau2" ref="C8:H11" totalsRowShown="0" headerRowDxfId="18" dataDxfId="17" tableBorderDxfId="16">
  <tableColumns count="6">
    <tableColumn id="1" xr3:uid="{8714CBF9-9453-4C63-A829-F8A0EDCFEF41}" name="Année" dataDxfId="15"/>
    <tableColumn id="2" xr3:uid="{2AFED478-B56D-4349-8AA0-2549F71A445E}" name="Aïd el-Fitr" dataDxfId="14"/>
    <tableColumn id="3" xr3:uid="{2043B3EF-E776-46D9-B4A4-FE6A011B8E5F}" name="Aïd el-Adha" dataDxfId="13"/>
    <tableColumn id="6" xr3:uid="{01561751-60CF-4EE5-A5E8-A4A79E47C944}" name="Moharam" dataDxfId="12"/>
    <tableColumn id="4" xr3:uid="{600DDB94-EEDF-4741-A8AB-70095D855D9F}" name="Achoura" dataDxfId="11"/>
    <tableColumn id="5" xr3:uid="{6F03B543-65AB-4B2F-9433-7DDD8553A6B9}" name="Mawlid" dataDxfId="1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2086EB-A6EC-4593-8DC2-0B2582CAA510}" name="Tableau22" displayName="Tableau22" ref="B14:H17" totalsRowShown="0" headerRowDxfId="9" dataDxfId="8" tableBorderDxfId="7">
  <tableColumns count="7">
    <tableColumn id="7" xr3:uid="{8D9C4320-F05A-4554-A9B4-9EBA093B732F}" name="Kolom1" dataDxfId="6">
      <calculatedColumnFormula>Tableau22[[#This Row],[Année]]-$C$1</calculatedColumnFormula>
    </tableColumn>
    <tableColumn id="1" xr3:uid="{366906CD-2FDB-4412-B15B-D1F6D5EFC99A}" name="Année" dataDxfId="5"/>
    <tableColumn id="2" xr3:uid="{C5BCDC5A-8C6D-4610-9CF8-C92EB055F395}" name="Aïd el-Fitr" dataDxfId="4"/>
    <tableColumn id="3" xr3:uid="{3AAD01B2-CD60-49E9-8363-3EB887112DC8}" name="Aïd el-Adha" dataDxfId="3">
      <calculatedColumnFormula>+Tableau22[[#This Row],[Aïd el-Fitr]]+68</calculatedColumnFormula>
    </tableColumn>
    <tableColumn id="6" xr3:uid="{30763433-F4E4-484D-8096-455AE7E6473E}" name="Moharam" dataDxfId="2"/>
    <tableColumn id="4" xr3:uid="{D434722F-F755-4EE2-BDC0-DF0B569F9FBC}" name="Achoura" dataDxfId="1">
      <calculatedColumnFormula>EDATE($H$1,12*$B15)-11*$B15</calculatedColumnFormula>
    </tableColumn>
    <tableColumn id="5" xr3:uid="{78B97BE3-5E2F-490E-A611-77EB5A3647AB}" name="Mawlid" dataDxfId="0">
      <calculatedColumnFormula>EDATE($H$1,12*$B15)-11*$B15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C7B13-D2CD-4A08-98E3-CB7A0CAFC818}">
  <dimension ref="A1:F185"/>
  <sheetViews>
    <sheetView tabSelected="1" workbookViewId="0">
      <selection activeCell="N16" sqref="N16"/>
    </sheetView>
  </sheetViews>
  <sheetFormatPr defaultRowHeight="16.5" x14ac:dyDescent="0.3"/>
  <cols>
    <col min="1" max="1" width="12.140625" style="18" bestFit="1" customWidth="1"/>
    <col min="2" max="2" width="15.5703125" style="18" bestFit="1" customWidth="1"/>
    <col min="3" max="3" width="13.42578125" style="18" bestFit="1" customWidth="1"/>
    <col min="4" max="4" width="13.7109375" style="18" bestFit="1" customWidth="1"/>
    <col min="5" max="5" width="9.140625" style="20"/>
    <col min="6" max="6" width="14.85546875" style="18" bestFit="1" customWidth="1"/>
    <col min="7" max="16384" width="9.140625" style="18"/>
  </cols>
  <sheetData>
    <row r="1" spans="1:6" ht="18.75" x14ac:dyDescent="0.35">
      <c r="A1" s="17">
        <v>45383</v>
      </c>
      <c r="B1" s="19">
        <f>ABS(((A1-38259.1165667833)/29.53058885-FLOOR((A1-38259.1165667833)/29.53058885,1)-0.5)*2)</f>
        <v>0.52513507926869352</v>
      </c>
      <c r="C1" s="18" t="str" cm="1">
        <f t="array" ref="C1">_xlfn.XLOOKUP(A1,Feuil2!$D$9:$H$9,Tableau2[[#Headers],[Aïd el-Fitr]:[Mawlid]],"",0)</f>
        <v/>
      </c>
      <c r="D1" s="18">
        <f>IF(C1&lt;&gt;"",B1,-1)</f>
        <v>-1</v>
      </c>
      <c r="E1" s="20" t="str">
        <f>IF(RANK(B1,$B$1:$B$185,1)&lt;=6,A1,"")</f>
        <v/>
      </c>
      <c r="F1" s="18">
        <f>IF(E1&lt;&gt;"",B1,-1)</f>
        <v>-1</v>
      </c>
    </row>
    <row r="2" spans="1:6" ht="18.75" x14ac:dyDescent="0.35">
      <c r="A2" s="17">
        <f>+A1+1</f>
        <v>45384</v>
      </c>
      <c r="B2" s="19">
        <f t="shared" ref="B2:B31" si="0">ABS(((A2-38259.1165667833)/29.53058885-FLOOR((A2-38259.1165667833)/29.53058885,1)-0.5)*2)</f>
        <v>0.45740869527548966</v>
      </c>
      <c r="C2" s="18" t="str" cm="1">
        <f t="array" ref="C2">_xlfn.XLOOKUP(A2,Feuil2!$D$9:$H$9,Tableau2[[#Headers],[Aïd el-Fitr]:[Mawlid]],"",0)</f>
        <v/>
      </c>
      <c r="D2" s="18">
        <f t="shared" ref="D2:D65" si="1">IF(C2&lt;&gt;"",B2,-1)</f>
        <v>-1</v>
      </c>
      <c r="E2" s="20" t="str">
        <f t="shared" ref="E2:E65" si="2">IF(RANK(B2,$B$1:$B$185,1)&lt;=6,A2,"")</f>
        <v/>
      </c>
      <c r="F2" s="18">
        <f t="shared" ref="F2:F65" si="3">IF(E2&lt;&gt;"",B2,-1)</f>
        <v>-1</v>
      </c>
    </row>
    <row r="3" spans="1:6" ht="18.75" x14ac:dyDescent="0.35">
      <c r="A3" s="17">
        <f t="shared" ref="A3:A31" si="4">+A2+1</f>
        <v>45385</v>
      </c>
      <c r="B3" s="19">
        <f t="shared" si="0"/>
        <v>0.38968231128228581</v>
      </c>
      <c r="C3" s="18" t="str" cm="1">
        <f t="array" ref="C3">_xlfn.XLOOKUP(A3,Feuil2!$D$9:$H$9,Tableau2[[#Headers],[Aïd el-Fitr]:[Mawlid]],"",0)</f>
        <v/>
      </c>
      <c r="D3" s="18">
        <f t="shared" si="1"/>
        <v>-1</v>
      </c>
      <c r="E3" s="20" t="str">
        <f t="shared" si="2"/>
        <v/>
      </c>
      <c r="F3" s="18">
        <f t="shared" si="3"/>
        <v>-1</v>
      </c>
    </row>
    <row r="4" spans="1:6" ht="18.75" x14ac:dyDescent="0.35">
      <c r="A4" s="17">
        <f t="shared" si="4"/>
        <v>45386</v>
      </c>
      <c r="B4" s="19">
        <f t="shared" si="0"/>
        <v>0.3219559272891388</v>
      </c>
      <c r="C4" s="18" t="str" cm="1">
        <f t="array" ref="C4">_xlfn.XLOOKUP(A4,Feuil2!$D$9:$H$9,Tableau2[[#Headers],[Aïd el-Fitr]:[Mawlid]],"",0)</f>
        <v/>
      </c>
      <c r="D4" s="18">
        <f t="shared" si="1"/>
        <v>-1</v>
      </c>
      <c r="E4" s="20" t="str">
        <f t="shared" si="2"/>
        <v/>
      </c>
      <c r="F4" s="18">
        <f t="shared" si="3"/>
        <v>-1</v>
      </c>
    </row>
    <row r="5" spans="1:6" ht="18.75" x14ac:dyDescent="0.35">
      <c r="A5" s="17">
        <f t="shared" si="4"/>
        <v>45387</v>
      </c>
      <c r="B5" s="19">
        <f t="shared" si="0"/>
        <v>0.25422954329593495</v>
      </c>
      <c r="C5" s="18" t="str" cm="1">
        <f t="array" ref="C5">_xlfn.XLOOKUP(A5,Feuil2!$D$9:$H$9,Tableau2[[#Headers],[Aïd el-Fitr]:[Mawlid]],"",0)</f>
        <v/>
      </c>
      <c r="D5" s="18">
        <f t="shared" si="1"/>
        <v>-1</v>
      </c>
      <c r="E5" s="20" t="str">
        <f t="shared" si="2"/>
        <v/>
      </c>
      <c r="F5" s="18">
        <f t="shared" si="3"/>
        <v>-1</v>
      </c>
    </row>
    <row r="6" spans="1:6" ht="18.75" x14ac:dyDescent="0.35">
      <c r="A6" s="17">
        <f t="shared" si="4"/>
        <v>45388</v>
      </c>
      <c r="B6" s="19">
        <f t="shared" si="0"/>
        <v>0.18650315930273109</v>
      </c>
      <c r="C6" s="18" t="str" cm="1">
        <f t="array" ref="C6">_xlfn.XLOOKUP(A6,Feuil2!$D$9:$H$9,Tableau2[[#Headers],[Aïd el-Fitr]:[Mawlid]],"",0)</f>
        <v/>
      </c>
      <c r="D6" s="18">
        <f t="shared" si="1"/>
        <v>-1</v>
      </c>
      <c r="E6" s="20" t="str">
        <f t="shared" si="2"/>
        <v/>
      </c>
      <c r="F6" s="18">
        <f t="shared" si="3"/>
        <v>-1</v>
      </c>
    </row>
    <row r="7" spans="1:6" ht="18.75" x14ac:dyDescent="0.35">
      <c r="A7" s="17">
        <f t="shared" si="4"/>
        <v>45389</v>
      </c>
      <c r="B7" s="19">
        <f t="shared" si="0"/>
        <v>0.11877677530958408</v>
      </c>
      <c r="C7" s="18" t="str" cm="1">
        <f t="array" ref="C7">_xlfn.XLOOKUP(A7,Feuil2!$D$9:$H$9,Tableau2[[#Headers],[Aïd el-Fitr]:[Mawlid]],"",0)</f>
        <v/>
      </c>
      <c r="D7" s="18">
        <f t="shared" si="1"/>
        <v>-1</v>
      </c>
      <c r="E7" s="20" t="str">
        <f t="shared" si="2"/>
        <v/>
      </c>
      <c r="F7" s="18">
        <f t="shared" si="3"/>
        <v>-1</v>
      </c>
    </row>
    <row r="8" spans="1:6" ht="18.75" x14ac:dyDescent="0.35">
      <c r="A8" s="17">
        <f t="shared" si="4"/>
        <v>45390</v>
      </c>
      <c r="B8" s="19">
        <f t="shared" si="0"/>
        <v>5.1050391316380228E-2</v>
      </c>
      <c r="C8" s="18" t="str" cm="1">
        <f t="array" ref="C8">_xlfn.XLOOKUP(A8,Feuil2!$D$9:$H$9,Tableau2[[#Headers],[Aïd el-Fitr]:[Mawlid]],"",0)</f>
        <v/>
      </c>
      <c r="D8" s="18">
        <f t="shared" si="1"/>
        <v>-1</v>
      </c>
      <c r="E8" s="20" t="str">
        <f t="shared" si="2"/>
        <v/>
      </c>
      <c r="F8" s="18">
        <f t="shared" si="3"/>
        <v>-1</v>
      </c>
    </row>
    <row r="9" spans="1:6" ht="18.75" x14ac:dyDescent="0.35">
      <c r="A9" s="17">
        <f t="shared" si="4"/>
        <v>45391</v>
      </c>
      <c r="B9" s="19">
        <f t="shared" si="0"/>
        <v>1.6675992676823626E-2</v>
      </c>
      <c r="C9" s="18" t="str" cm="1">
        <f t="array" ref="C9">_xlfn.XLOOKUP(A9,Feuil2!$D$9:$H$9,Tableau2[[#Headers],[Aïd el-Fitr]:[Mawlid]],"",0)</f>
        <v/>
      </c>
      <c r="D9" s="18">
        <f t="shared" si="1"/>
        <v>-1</v>
      </c>
      <c r="E9" s="20">
        <f t="shared" si="2"/>
        <v>45391</v>
      </c>
      <c r="F9" s="18">
        <f t="shared" si="3"/>
        <v>1.6675992676823626E-2</v>
      </c>
    </row>
    <row r="10" spans="1:6" ht="18.75" x14ac:dyDescent="0.35">
      <c r="A10" s="17">
        <f t="shared" si="4"/>
        <v>45392</v>
      </c>
      <c r="B10" s="19">
        <f t="shared" si="0"/>
        <v>8.4402376670027479E-2</v>
      </c>
      <c r="C10" s="18" t="str" cm="1">
        <f t="array" ref="C10">_xlfn.XLOOKUP(A10,Feuil2!$D$9:$H$9,Tableau2[[#Headers],[Aïd el-Fitr]:[Mawlid]],"",0)</f>
        <v>Aïd el-Fitr</v>
      </c>
      <c r="D10" s="18">
        <f t="shared" si="1"/>
        <v>8.4402376670027479E-2</v>
      </c>
      <c r="E10" s="20" t="str">
        <f t="shared" si="2"/>
        <v/>
      </c>
      <c r="F10" s="18">
        <f t="shared" si="3"/>
        <v>-1</v>
      </c>
    </row>
    <row r="11" spans="1:6" ht="18.75" x14ac:dyDescent="0.35">
      <c r="A11" s="17">
        <f t="shared" si="4"/>
        <v>45393</v>
      </c>
      <c r="B11" s="19">
        <f t="shared" si="0"/>
        <v>0.15212876066317449</v>
      </c>
      <c r="C11" s="18" t="str" cm="1">
        <f t="array" ref="C11">_xlfn.XLOOKUP(A11,Feuil2!$D$9:$H$9,Tableau2[[#Headers],[Aïd el-Fitr]:[Mawlid]],"",0)</f>
        <v/>
      </c>
      <c r="D11" s="18">
        <f t="shared" si="1"/>
        <v>-1</v>
      </c>
      <c r="E11" s="20" t="str">
        <f t="shared" si="2"/>
        <v/>
      </c>
      <c r="F11" s="18">
        <f t="shared" si="3"/>
        <v>-1</v>
      </c>
    </row>
    <row r="12" spans="1:6" ht="18.75" x14ac:dyDescent="0.35">
      <c r="A12" s="17">
        <f t="shared" si="4"/>
        <v>45394</v>
      </c>
      <c r="B12" s="19">
        <f t="shared" si="0"/>
        <v>0.21985514465637834</v>
      </c>
      <c r="C12" s="18" t="str" cm="1">
        <f t="array" ref="C12">_xlfn.XLOOKUP(A12,Feuil2!$D$9:$H$9,Tableau2[[#Headers],[Aïd el-Fitr]:[Mawlid]],"",0)</f>
        <v/>
      </c>
      <c r="D12" s="18">
        <f t="shared" si="1"/>
        <v>-1</v>
      </c>
      <c r="E12" s="20" t="str">
        <f t="shared" si="2"/>
        <v/>
      </c>
      <c r="F12" s="18">
        <f t="shared" si="3"/>
        <v>-1</v>
      </c>
    </row>
    <row r="13" spans="1:6" ht="18.75" x14ac:dyDescent="0.35">
      <c r="A13" s="17">
        <f t="shared" si="4"/>
        <v>45395</v>
      </c>
      <c r="B13" s="19">
        <f t="shared" si="0"/>
        <v>0.2875815286495822</v>
      </c>
      <c r="C13" s="18" t="str" cm="1">
        <f t="array" ref="C13">_xlfn.XLOOKUP(A13,Feuil2!$D$9:$H$9,Tableau2[[#Headers],[Aïd el-Fitr]:[Mawlid]],"",0)</f>
        <v/>
      </c>
      <c r="D13" s="18">
        <f t="shared" si="1"/>
        <v>-1</v>
      </c>
      <c r="E13" s="20" t="str">
        <f t="shared" si="2"/>
        <v/>
      </c>
      <c r="F13" s="18">
        <f t="shared" si="3"/>
        <v>-1</v>
      </c>
    </row>
    <row r="14" spans="1:6" ht="18.75" x14ac:dyDescent="0.35">
      <c r="A14" s="17">
        <f t="shared" si="4"/>
        <v>45396</v>
      </c>
      <c r="B14" s="19">
        <f t="shared" si="0"/>
        <v>0.35530791264272921</v>
      </c>
      <c r="C14" s="18" t="str" cm="1">
        <f t="array" ref="C14">_xlfn.XLOOKUP(A14,Feuil2!$D$9:$H$9,Tableau2[[#Headers],[Aïd el-Fitr]:[Mawlid]],"",0)</f>
        <v/>
      </c>
      <c r="D14" s="18">
        <f t="shared" si="1"/>
        <v>-1</v>
      </c>
      <c r="E14" s="20" t="str">
        <f t="shared" si="2"/>
        <v/>
      </c>
      <c r="F14" s="18">
        <f t="shared" si="3"/>
        <v>-1</v>
      </c>
    </row>
    <row r="15" spans="1:6" ht="18.75" x14ac:dyDescent="0.35">
      <c r="A15" s="17">
        <f t="shared" si="4"/>
        <v>45397</v>
      </c>
      <c r="B15" s="19">
        <f t="shared" si="0"/>
        <v>0.42303429663593306</v>
      </c>
      <c r="C15" s="18" t="str" cm="1">
        <f t="array" ref="C15">_xlfn.XLOOKUP(A15,Feuil2!$D$9:$H$9,Tableau2[[#Headers],[Aïd el-Fitr]:[Mawlid]],"",0)</f>
        <v/>
      </c>
      <c r="D15" s="18">
        <f t="shared" si="1"/>
        <v>-1</v>
      </c>
      <c r="E15" s="20" t="str">
        <f t="shared" si="2"/>
        <v/>
      </c>
      <c r="F15" s="18">
        <f t="shared" si="3"/>
        <v>-1</v>
      </c>
    </row>
    <row r="16" spans="1:6" ht="18.75" x14ac:dyDescent="0.35">
      <c r="A16" s="17">
        <f t="shared" si="4"/>
        <v>45398</v>
      </c>
      <c r="B16" s="19">
        <f t="shared" si="0"/>
        <v>0.49076068062913691</v>
      </c>
      <c r="C16" s="18" t="str" cm="1">
        <f t="array" ref="C16">_xlfn.XLOOKUP(A16,Feuil2!$D$9:$H$9,Tableau2[[#Headers],[Aïd el-Fitr]:[Mawlid]],"",0)</f>
        <v/>
      </c>
      <c r="D16" s="18">
        <f t="shared" si="1"/>
        <v>-1</v>
      </c>
      <c r="E16" s="20" t="str">
        <f t="shared" si="2"/>
        <v/>
      </c>
      <c r="F16" s="18">
        <f t="shared" si="3"/>
        <v>-1</v>
      </c>
    </row>
    <row r="17" spans="1:6" ht="18.75" x14ac:dyDescent="0.35">
      <c r="A17" s="17">
        <f t="shared" si="4"/>
        <v>45399</v>
      </c>
      <c r="B17" s="19">
        <f t="shared" si="0"/>
        <v>0.55848706462228392</v>
      </c>
      <c r="C17" s="18" t="str" cm="1">
        <f t="array" ref="C17">_xlfn.XLOOKUP(A17,Feuil2!$D$9:$H$9,Tableau2[[#Headers],[Aïd el-Fitr]:[Mawlid]],"",0)</f>
        <v/>
      </c>
      <c r="D17" s="18">
        <f t="shared" si="1"/>
        <v>-1</v>
      </c>
      <c r="E17" s="20" t="str">
        <f t="shared" si="2"/>
        <v/>
      </c>
      <c r="F17" s="18">
        <f t="shared" si="3"/>
        <v>-1</v>
      </c>
    </row>
    <row r="18" spans="1:6" ht="18.75" x14ac:dyDescent="0.35">
      <c r="A18" s="17">
        <f t="shared" si="4"/>
        <v>45400</v>
      </c>
      <c r="B18" s="19">
        <f t="shared" si="0"/>
        <v>0.62621344861548778</v>
      </c>
      <c r="C18" s="18" t="str" cm="1">
        <f t="array" ref="C18">_xlfn.XLOOKUP(A18,Feuil2!$D$9:$H$9,Tableau2[[#Headers],[Aïd el-Fitr]:[Mawlid]],"",0)</f>
        <v/>
      </c>
      <c r="D18" s="18">
        <f t="shared" si="1"/>
        <v>-1</v>
      </c>
      <c r="E18" s="20" t="str">
        <f t="shared" si="2"/>
        <v/>
      </c>
      <c r="F18" s="18">
        <f t="shared" si="3"/>
        <v>-1</v>
      </c>
    </row>
    <row r="19" spans="1:6" ht="18.75" x14ac:dyDescent="0.35">
      <c r="A19" s="17">
        <f t="shared" si="4"/>
        <v>45401</v>
      </c>
      <c r="B19" s="19">
        <f t="shared" si="0"/>
        <v>0.69393983260869163</v>
      </c>
      <c r="C19" s="18" t="str" cm="1">
        <f t="array" ref="C19">_xlfn.XLOOKUP(A19,Feuil2!$D$9:$H$9,Tableau2[[#Headers],[Aïd el-Fitr]:[Mawlid]],"",0)</f>
        <v/>
      </c>
      <c r="D19" s="18">
        <f t="shared" si="1"/>
        <v>-1</v>
      </c>
      <c r="E19" s="20" t="str">
        <f t="shared" si="2"/>
        <v/>
      </c>
      <c r="F19" s="18">
        <f t="shared" si="3"/>
        <v>-1</v>
      </c>
    </row>
    <row r="20" spans="1:6" ht="18.75" x14ac:dyDescent="0.35">
      <c r="A20" s="17">
        <f t="shared" si="4"/>
        <v>45402</v>
      </c>
      <c r="B20" s="19">
        <f t="shared" si="0"/>
        <v>0.76166621660183864</v>
      </c>
      <c r="C20" s="18" t="str" cm="1">
        <f t="array" ref="C20">_xlfn.XLOOKUP(A20,Feuil2!$D$9:$H$9,Tableau2[[#Headers],[Aïd el-Fitr]:[Mawlid]],"",0)</f>
        <v/>
      </c>
      <c r="D20" s="18">
        <f t="shared" si="1"/>
        <v>-1</v>
      </c>
      <c r="E20" s="20" t="str">
        <f t="shared" si="2"/>
        <v/>
      </c>
      <c r="F20" s="18">
        <f t="shared" si="3"/>
        <v>-1</v>
      </c>
    </row>
    <row r="21" spans="1:6" ht="18.75" x14ac:dyDescent="0.35">
      <c r="A21" s="17">
        <f t="shared" si="4"/>
        <v>45403</v>
      </c>
      <c r="B21" s="19">
        <f t="shared" si="0"/>
        <v>0.8293926005950425</v>
      </c>
      <c r="C21" s="18" t="str" cm="1">
        <f t="array" ref="C21">_xlfn.XLOOKUP(A21,Feuil2!$D$9:$H$9,Tableau2[[#Headers],[Aïd el-Fitr]:[Mawlid]],"",0)</f>
        <v/>
      </c>
      <c r="D21" s="18">
        <f t="shared" si="1"/>
        <v>-1</v>
      </c>
      <c r="E21" s="20" t="str">
        <f t="shared" si="2"/>
        <v/>
      </c>
      <c r="F21" s="18">
        <f t="shared" si="3"/>
        <v>-1</v>
      </c>
    </row>
    <row r="22" spans="1:6" ht="18.75" x14ac:dyDescent="0.35">
      <c r="A22" s="17">
        <f t="shared" ref="A22:A85" si="5">+A21+1</f>
        <v>45404</v>
      </c>
      <c r="B22" s="19">
        <f t="shared" ref="B22:B85" si="6">ABS(((A22-38259.1165667833)/29.53058885-FLOOR((A22-38259.1165667833)/29.53058885,1)-0.5)*2)</f>
        <v>0.89711898458824635</v>
      </c>
      <c r="C22" s="18" t="str" cm="1">
        <f t="array" ref="C22">_xlfn.XLOOKUP(A22,Feuil2!$D$9:$H$9,Tableau2[[#Headers],[Aïd el-Fitr]:[Mawlid]],"",0)</f>
        <v/>
      </c>
      <c r="D22" s="18">
        <f t="shared" si="1"/>
        <v>-1</v>
      </c>
      <c r="E22" s="20" t="str">
        <f t="shared" si="2"/>
        <v/>
      </c>
      <c r="F22" s="18">
        <f t="shared" si="3"/>
        <v>-1</v>
      </c>
    </row>
    <row r="23" spans="1:6" ht="18.75" x14ac:dyDescent="0.35">
      <c r="A23" s="17">
        <f t="shared" si="5"/>
        <v>45405</v>
      </c>
      <c r="B23" s="19">
        <f t="shared" si="6"/>
        <v>0.96484536858139336</v>
      </c>
      <c r="C23" s="18" t="str" cm="1">
        <f t="array" ref="C23">_xlfn.XLOOKUP(A23,Feuil2!$D$9:$H$9,Tableau2[[#Headers],[Aïd el-Fitr]:[Mawlid]],"",0)</f>
        <v/>
      </c>
      <c r="D23" s="18">
        <f t="shared" si="1"/>
        <v>-1</v>
      </c>
      <c r="E23" s="20" t="str">
        <f t="shared" si="2"/>
        <v/>
      </c>
      <c r="F23" s="18">
        <f t="shared" si="3"/>
        <v>-1</v>
      </c>
    </row>
    <row r="24" spans="1:6" ht="18.75" x14ac:dyDescent="0.35">
      <c r="A24" s="17">
        <f t="shared" si="5"/>
        <v>45406</v>
      </c>
      <c r="B24" s="19">
        <f t="shared" si="6"/>
        <v>0.96742824742540279</v>
      </c>
      <c r="C24" s="18" t="str" cm="1">
        <f t="array" ref="C24">_xlfn.XLOOKUP(A24,Feuil2!$D$9:$H$9,Tableau2[[#Headers],[Aïd el-Fitr]:[Mawlid]],"",0)</f>
        <v/>
      </c>
      <c r="D24" s="18">
        <f t="shared" si="1"/>
        <v>-1</v>
      </c>
      <c r="E24" s="20" t="str">
        <f t="shared" si="2"/>
        <v/>
      </c>
      <c r="F24" s="18">
        <f t="shared" si="3"/>
        <v>-1</v>
      </c>
    </row>
    <row r="25" spans="1:6" ht="18.75" x14ac:dyDescent="0.35">
      <c r="A25" s="17">
        <f t="shared" si="5"/>
        <v>45407</v>
      </c>
      <c r="B25" s="19">
        <f t="shared" si="6"/>
        <v>0.89970186343219893</v>
      </c>
      <c r="C25" s="18" t="str" cm="1">
        <f t="array" ref="C25">_xlfn.XLOOKUP(A25,Feuil2!$D$9:$H$9,Tableau2[[#Headers],[Aïd el-Fitr]:[Mawlid]],"",0)</f>
        <v/>
      </c>
      <c r="D25" s="18">
        <f t="shared" si="1"/>
        <v>-1</v>
      </c>
      <c r="E25" s="20" t="str">
        <f t="shared" si="2"/>
        <v/>
      </c>
      <c r="F25" s="18">
        <f t="shared" si="3"/>
        <v>-1</v>
      </c>
    </row>
    <row r="26" spans="1:6" ht="18.75" x14ac:dyDescent="0.35">
      <c r="A26" s="17">
        <f t="shared" si="5"/>
        <v>45408</v>
      </c>
      <c r="B26" s="19">
        <f t="shared" si="6"/>
        <v>0.83197547943899508</v>
      </c>
      <c r="C26" s="18" t="str" cm="1">
        <f t="array" ref="C26">_xlfn.XLOOKUP(A26,Feuil2!$D$9:$H$9,Tableau2[[#Headers],[Aïd el-Fitr]:[Mawlid]],"",0)</f>
        <v/>
      </c>
      <c r="D26" s="18">
        <f t="shared" si="1"/>
        <v>-1</v>
      </c>
      <c r="E26" s="20" t="str">
        <f t="shared" si="2"/>
        <v/>
      </c>
      <c r="F26" s="18">
        <f t="shared" si="3"/>
        <v>-1</v>
      </c>
    </row>
    <row r="27" spans="1:6" ht="18.75" x14ac:dyDescent="0.35">
      <c r="A27" s="17">
        <f t="shared" si="5"/>
        <v>45409</v>
      </c>
      <c r="B27" s="19">
        <f t="shared" si="6"/>
        <v>0.76424909544584807</v>
      </c>
      <c r="C27" s="18" t="str" cm="1">
        <f t="array" ref="C27">_xlfn.XLOOKUP(A27,Feuil2!$D$9:$H$9,Tableau2[[#Headers],[Aïd el-Fitr]:[Mawlid]],"",0)</f>
        <v/>
      </c>
      <c r="D27" s="18">
        <f t="shared" si="1"/>
        <v>-1</v>
      </c>
      <c r="E27" s="20" t="str">
        <f t="shared" si="2"/>
        <v/>
      </c>
      <c r="F27" s="18">
        <f t="shared" si="3"/>
        <v>-1</v>
      </c>
    </row>
    <row r="28" spans="1:6" ht="18.75" x14ac:dyDescent="0.35">
      <c r="A28" s="17">
        <f t="shared" si="5"/>
        <v>45410</v>
      </c>
      <c r="B28" s="19">
        <f t="shared" si="6"/>
        <v>0.69652271145264422</v>
      </c>
      <c r="C28" s="18" t="str" cm="1">
        <f t="array" ref="C28">_xlfn.XLOOKUP(A28,Feuil2!$D$9:$H$9,Tableau2[[#Headers],[Aïd el-Fitr]:[Mawlid]],"",0)</f>
        <v/>
      </c>
      <c r="D28" s="18">
        <f t="shared" si="1"/>
        <v>-1</v>
      </c>
      <c r="E28" s="20" t="str">
        <f t="shared" si="2"/>
        <v/>
      </c>
      <c r="F28" s="18">
        <f t="shared" si="3"/>
        <v>-1</v>
      </c>
    </row>
    <row r="29" spans="1:6" ht="18.75" x14ac:dyDescent="0.35">
      <c r="A29" s="17">
        <f t="shared" si="5"/>
        <v>45411</v>
      </c>
      <c r="B29" s="19">
        <f t="shared" si="6"/>
        <v>0.62879632745944036</v>
      </c>
      <c r="C29" s="18" t="str" cm="1">
        <f t="array" ref="C29">_xlfn.XLOOKUP(A29,Feuil2!$D$9:$H$9,Tableau2[[#Headers],[Aïd el-Fitr]:[Mawlid]],"",0)</f>
        <v/>
      </c>
      <c r="D29" s="18">
        <f t="shared" si="1"/>
        <v>-1</v>
      </c>
      <c r="E29" s="20" t="str">
        <f t="shared" si="2"/>
        <v/>
      </c>
      <c r="F29" s="18">
        <f t="shared" si="3"/>
        <v>-1</v>
      </c>
    </row>
    <row r="30" spans="1:6" ht="18.75" x14ac:dyDescent="0.35">
      <c r="A30" s="17">
        <f t="shared" si="5"/>
        <v>45412</v>
      </c>
      <c r="B30" s="19">
        <f t="shared" si="6"/>
        <v>0.56106994346629335</v>
      </c>
      <c r="C30" s="18" t="str" cm="1">
        <f t="array" ref="C30">_xlfn.XLOOKUP(A30,Feuil2!$D$9:$H$9,Tableau2[[#Headers],[Aïd el-Fitr]:[Mawlid]],"",0)</f>
        <v/>
      </c>
      <c r="D30" s="18">
        <f t="shared" si="1"/>
        <v>-1</v>
      </c>
      <c r="E30" s="20" t="str">
        <f t="shared" si="2"/>
        <v/>
      </c>
      <c r="F30" s="18">
        <f t="shared" si="3"/>
        <v>-1</v>
      </c>
    </row>
    <row r="31" spans="1:6" ht="18.75" x14ac:dyDescent="0.35">
      <c r="A31" s="17">
        <f t="shared" si="5"/>
        <v>45413</v>
      </c>
      <c r="B31" s="19">
        <f t="shared" si="6"/>
        <v>0.4933435594730895</v>
      </c>
      <c r="C31" s="18" t="str" cm="1">
        <f t="array" ref="C31">_xlfn.XLOOKUP(A31,Feuil2!$D$9:$H$9,Tableau2[[#Headers],[Aïd el-Fitr]:[Mawlid]],"",0)</f>
        <v/>
      </c>
      <c r="D31" s="18">
        <f t="shared" si="1"/>
        <v>-1</v>
      </c>
      <c r="E31" s="20" t="str">
        <f t="shared" si="2"/>
        <v/>
      </c>
      <c r="F31" s="18">
        <f t="shared" si="3"/>
        <v>-1</v>
      </c>
    </row>
    <row r="32" spans="1:6" ht="18.75" x14ac:dyDescent="0.35">
      <c r="A32" s="17">
        <f t="shared" si="5"/>
        <v>45414</v>
      </c>
      <c r="B32" s="19">
        <f t="shared" si="6"/>
        <v>0.42561717547988565</v>
      </c>
      <c r="C32" s="18" t="str" cm="1">
        <f t="array" ref="C32">_xlfn.XLOOKUP(A32,Feuil2!$D$9:$H$9,Tableau2[[#Headers],[Aïd el-Fitr]:[Mawlid]],"",0)</f>
        <v/>
      </c>
      <c r="D32" s="18">
        <f t="shared" si="1"/>
        <v>-1</v>
      </c>
      <c r="E32" s="20" t="str">
        <f t="shared" si="2"/>
        <v/>
      </c>
      <c r="F32" s="18">
        <f t="shared" si="3"/>
        <v>-1</v>
      </c>
    </row>
    <row r="33" spans="1:6" ht="18.75" x14ac:dyDescent="0.35">
      <c r="A33" s="17">
        <f t="shared" si="5"/>
        <v>45415</v>
      </c>
      <c r="B33" s="19">
        <f t="shared" si="6"/>
        <v>0.35789079148673864</v>
      </c>
      <c r="C33" s="18" t="str" cm="1">
        <f t="array" ref="C33">_xlfn.XLOOKUP(A33,Feuil2!$D$9:$H$9,Tableau2[[#Headers],[Aïd el-Fitr]:[Mawlid]],"",0)</f>
        <v/>
      </c>
      <c r="D33" s="18">
        <f t="shared" si="1"/>
        <v>-1</v>
      </c>
      <c r="E33" s="20" t="str">
        <f t="shared" si="2"/>
        <v/>
      </c>
      <c r="F33" s="18">
        <f t="shared" si="3"/>
        <v>-1</v>
      </c>
    </row>
    <row r="34" spans="1:6" ht="18.75" x14ac:dyDescent="0.35">
      <c r="A34" s="17">
        <f t="shared" si="5"/>
        <v>45416</v>
      </c>
      <c r="B34" s="19">
        <f t="shared" si="6"/>
        <v>0.29016440749353478</v>
      </c>
      <c r="C34" s="18" t="str" cm="1">
        <f t="array" ref="C34">_xlfn.XLOOKUP(A34,Feuil2!$D$9:$H$9,Tableau2[[#Headers],[Aïd el-Fitr]:[Mawlid]],"",0)</f>
        <v/>
      </c>
      <c r="D34" s="18">
        <f t="shared" si="1"/>
        <v>-1</v>
      </c>
      <c r="E34" s="20" t="str">
        <f t="shared" si="2"/>
        <v/>
      </c>
      <c r="F34" s="18">
        <f t="shared" si="3"/>
        <v>-1</v>
      </c>
    </row>
    <row r="35" spans="1:6" ht="18.75" x14ac:dyDescent="0.35">
      <c r="A35" s="17">
        <f t="shared" si="5"/>
        <v>45417</v>
      </c>
      <c r="B35" s="19">
        <f t="shared" si="6"/>
        <v>0.22243802350033093</v>
      </c>
      <c r="C35" s="18" t="str" cm="1">
        <f t="array" ref="C35">_xlfn.XLOOKUP(A35,Feuil2!$D$9:$H$9,Tableau2[[#Headers],[Aïd el-Fitr]:[Mawlid]],"",0)</f>
        <v/>
      </c>
      <c r="D35" s="18">
        <f t="shared" si="1"/>
        <v>-1</v>
      </c>
      <c r="E35" s="20" t="str">
        <f t="shared" si="2"/>
        <v/>
      </c>
      <c r="F35" s="18">
        <f t="shared" si="3"/>
        <v>-1</v>
      </c>
    </row>
    <row r="36" spans="1:6" ht="18.75" x14ac:dyDescent="0.35">
      <c r="A36" s="17">
        <f t="shared" si="5"/>
        <v>45418</v>
      </c>
      <c r="B36" s="19">
        <f t="shared" si="6"/>
        <v>0.15471163950718392</v>
      </c>
      <c r="C36" s="18" t="str" cm="1">
        <f t="array" ref="C36">_xlfn.XLOOKUP(A36,Feuil2!$D$9:$H$9,Tableau2[[#Headers],[Aïd el-Fitr]:[Mawlid]],"",0)</f>
        <v/>
      </c>
      <c r="D36" s="18">
        <f t="shared" si="1"/>
        <v>-1</v>
      </c>
      <c r="E36" s="20" t="str">
        <f t="shared" si="2"/>
        <v/>
      </c>
      <c r="F36" s="18">
        <f t="shared" si="3"/>
        <v>-1</v>
      </c>
    </row>
    <row r="37" spans="1:6" ht="18.75" x14ac:dyDescent="0.35">
      <c r="A37" s="17">
        <f t="shared" si="5"/>
        <v>45419</v>
      </c>
      <c r="B37" s="19">
        <f t="shared" si="6"/>
        <v>8.6985255513980064E-2</v>
      </c>
      <c r="C37" s="18" t="str" cm="1">
        <f t="array" ref="C37">_xlfn.XLOOKUP(A37,Feuil2!$D$9:$H$9,Tableau2[[#Headers],[Aïd el-Fitr]:[Mawlid]],"",0)</f>
        <v/>
      </c>
      <c r="D37" s="18">
        <f t="shared" si="1"/>
        <v>-1</v>
      </c>
      <c r="E37" s="20" t="str">
        <f t="shared" si="2"/>
        <v/>
      </c>
      <c r="F37" s="18">
        <f t="shared" si="3"/>
        <v>-1</v>
      </c>
    </row>
    <row r="38" spans="1:6" ht="18.75" x14ac:dyDescent="0.35">
      <c r="A38" s="17">
        <f t="shared" si="5"/>
        <v>45420</v>
      </c>
      <c r="B38" s="19">
        <f t="shared" si="6"/>
        <v>1.9258871520776211E-2</v>
      </c>
      <c r="C38" s="18" t="str" cm="1">
        <f t="array" ref="C38">_xlfn.XLOOKUP(A38,Feuil2!$D$9:$H$9,Tableau2[[#Headers],[Aïd el-Fitr]:[Mawlid]],"",0)</f>
        <v/>
      </c>
      <c r="D38" s="18">
        <f t="shared" si="1"/>
        <v>-1</v>
      </c>
      <c r="E38" s="20">
        <f t="shared" si="2"/>
        <v>45420</v>
      </c>
      <c r="F38" s="18">
        <f t="shared" si="3"/>
        <v>1.9258871520776211E-2</v>
      </c>
    </row>
    <row r="39" spans="1:6" ht="18.75" x14ac:dyDescent="0.35">
      <c r="A39" s="17">
        <f t="shared" si="5"/>
        <v>45421</v>
      </c>
      <c r="B39" s="19">
        <f t="shared" si="6"/>
        <v>4.84675124723708E-2</v>
      </c>
      <c r="C39" s="18" t="str" cm="1">
        <f t="array" ref="C39">_xlfn.XLOOKUP(A39,Feuil2!$D$9:$H$9,Tableau2[[#Headers],[Aïd el-Fitr]:[Mawlid]],"",0)</f>
        <v/>
      </c>
      <c r="D39" s="18">
        <f t="shared" si="1"/>
        <v>-1</v>
      </c>
      <c r="E39" s="20" t="str">
        <f t="shared" si="2"/>
        <v/>
      </c>
      <c r="F39" s="18">
        <f t="shared" si="3"/>
        <v>-1</v>
      </c>
    </row>
    <row r="40" spans="1:6" ht="18.75" x14ac:dyDescent="0.35">
      <c r="A40" s="17">
        <f t="shared" si="5"/>
        <v>45422</v>
      </c>
      <c r="B40" s="19">
        <f t="shared" si="6"/>
        <v>0.11619389646557465</v>
      </c>
      <c r="C40" s="18" t="str" cm="1">
        <f t="array" ref="C40">_xlfn.XLOOKUP(A40,Feuil2!$D$9:$H$9,Tableau2[[#Headers],[Aïd el-Fitr]:[Mawlid]],"",0)</f>
        <v/>
      </c>
      <c r="D40" s="18">
        <f t="shared" si="1"/>
        <v>-1</v>
      </c>
      <c r="E40" s="20" t="str">
        <f t="shared" si="2"/>
        <v/>
      </c>
      <c r="F40" s="18">
        <f t="shared" si="3"/>
        <v>-1</v>
      </c>
    </row>
    <row r="41" spans="1:6" ht="18.75" x14ac:dyDescent="0.35">
      <c r="A41" s="17">
        <f t="shared" si="5"/>
        <v>45423</v>
      </c>
      <c r="B41" s="19">
        <f t="shared" si="6"/>
        <v>0.18392028045877851</v>
      </c>
      <c r="C41" s="18" t="str" cm="1">
        <f t="array" ref="C41">_xlfn.XLOOKUP(A41,Feuil2!$D$9:$H$9,Tableau2[[#Headers],[Aïd el-Fitr]:[Mawlid]],"",0)</f>
        <v/>
      </c>
      <c r="D41" s="18">
        <f t="shared" si="1"/>
        <v>-1</v>
      </c>
      <c r="E41" s="20" t="str">
        <f t="shared" si="2"/>
        <v/>
      </c>
      <c r="F41" s="18">
        <f t="shared" si="3"/>
        <v>-1</v>
      </c>
    </row>
    <row r="42" spans="1:6" ht="18.75" x14ac:dyDescent="0.35">
      <c r="A42" s="17">
        <f t="shared" si="5"/>
        <v>45424</v>
      </c>
      <c r="B42" s="19">
        <f t="shared" si="6"/>
        <v>0.25164666445198236</v>
      </c>
      <c r="C42" s="18" t="str" cm="1">
        <f t="array" ref="C42">_xlfn.XLOOKUP(A42,Feuil2!$D$9:$H$9,Tableau2[[#Headers],[Aïd el-Fitr]:[Mawlid]],"",0)</f>
        <v/>
      </c>
      <c r="D42" s="18">
        <f t="shared" si="1"/>
        <v>-1</v>
      </c>
      <c r="E42" s="20" t="str">
        <f t="shared" si="2"/>
        <v/>
      </c>
      <c r="F42" s="18">
        <f t="shared" si="3"/>
        <v>-1</v>
      </c>
    </row>
    <row r="43" spans="1:6" ht="18.75" x14ac:dyDescent="0.35">
      <c r="A43" s="17">
        <f t="shared" si="5"/>
        <v>45425</v>
      </c>
      <c r="B43" s="19">
        <f t="shared" si="6"/>
        <v>0.31937304844512937</v>
      </c>
      <c r="C43" s="18" t="str" cm="1">
        <f t="array" ref="C43">_xlfn.XLOOKUP(A43,Feuil2!$D$9:$H$9,Tableau2[[#Headers],[Aïd el-Fitr]:[Mawlid]],"",0)</f>
        <v/>
      </c>
      <c r="D43" s="18">
        <f t="shared" si="1"/>
        <v>-1</v>
      </c>
      <c r="E43" s="20" t="str">
        <f t="shared" si="2"/>
        <v/>
      </c>
      <c r="F43" s="18">
        <f t="shared" si="3"/>
        <v>-1</v>
      </c>
    </row>
    <row r="44" spans="1:6" ht="18.75" x14ac:dyDescent="0.35">
      <c r="A44" s="17">
        <f t="shared" si="5"/>
        <v>45426</v>
      </c>
      <c r="B44" s="19">
        <f t="shared" si="6"/>
        <v>0.38709943243833322</v>
      </c>
      <c r="C44" s="18" t="str" cm="1">
        <f t="array" ref="C44">_xlfn.XLOOKUP(A44,Feuil2!$D$9:$H$9,Tableau2[[#Headers],[Aïd el-Fitr]:[Mawlid]],"",0)</f>
        <v/>
      </c>
      <c r="D44" s="18">
        <f t="shared" si="1"/>
        <v>-1</v>
      </c>
      <c r="E44" s="20" t="str">
        <f t="shared" si="2"/>
        <v/>
      </c>
      <c r="F44" s="18">
        <f t="shared" si="3"/>
        <v>-1</v>
      </c>
    </row>
    <row r="45" spans="1:6" ht="18.75" x14ac:dyDescent="0.35">
      <c r="A45" s="17">
        <f t="shared" si="5"/>
        <v>45427</v>
      </c>
      <c r="B45" s="19">
        <f t="shared" si="6"/>
        <v>0.45482581643153708</v>
      </c>
      <c r="C45" s="18" t="str" cm="1">
        <f t="array" ref="C45">_xlfn.XLOOKUP(A45,Feuil2!$D$9:$H$9,Tableau2[[#Headers],[Aïd el-Fitr]:[Mawlid]],"",0)</f>
        <v/>
      </c>
      <c r="D45" s="18">
        <f t="shared" si="1"/>
        <v>-1</v>
      </c>
      <c r="E45" s="20" t="str">
        <f t="shared" si="2"/>
        <v/>
      </c>
      <c r="F45" s="18">
        <f t="shared" si="3"/>
        <v>-1</v>
      </c>
    </row>
    <row r="46" spans="1:6" ht="18.75" x14ac:dyDescent="0.35">
      <c r="A46" s="17">
        <f t="shared" si="5"/>
        <v>45428</v>
      </c>
      <c r="B46" s="19">
        <f t="shared" si="6"/>
        <v>0.52255220042468409</v>
      </c>
      <c r="C46" s="18" t="str" cm="1">
        <f t="array" ref="C46">_xlfn.XLOOKUP(A46,Feuil2!$D$9:$H$9,Tableau2[[#Headers],[Aïd el-Fitr]:[Mawlid]],"",0)</f>
        <v/>
      </c>
      <c r="D46" s="18">
        <f t="shared" si="1"/>
        <v>-1</v>
      </c>
      <c r="E46" s="20" t="str">
        <f t="shared" si="2"/>
        <v/>
      </c>
      <c r="F46" s="18">
        <f t="shared" si="3"/>
        <v>-1</v>
      </c>
    </row>
    <row r="47" spans="1:6" ht="18.75" x14ac:dyDescent="0.35">
      <c r="A47" s="17">
        <f t="shared" si="5"/>
        <v>45429</v>
      </c>
      <c r="B47" s="19">
        <f t="shared" si="6"/>
        <v>0.59027858441788794</v>
      </c>
      <c r="C47" s="18" t="str" cm="1">
        <f t="array" ref="C47">_xlfn.XLOOKUP(A47,Feuil2!$D$9:$H$9,Tableau2[[#Headers],[Aïd el-Fitr]:[Mawlid]],"",0)</f>
        <v/>
      </c>
      <c r="D47" s="18">
        <f t="shared" si="1"/>
        <v>-1</v>
      </c>
      <c r="E47" s="20" t="str">
        <f t="shared" si="2"/>
        <v/>
      </c>
      <c r="F47" s="18">
        <f t="shared" si="3"/>
        <v>-1</v>
      </c>
    </row>
    <row r="48" spans="1:6" ht="18.75" x14ac:dyDescent="0.35">
      <c r="A48" s="17">
        <f t="shared" si="5"/>
        <v>45430</v>
      </c>
      <c r="B48" s="19">
        <f t="shared" si="6"/>
        <v>0.6580049684110918</v>
      </c>
      <c r="C48" s="18" t="str" cm="1">
        <f t="array" ref="C48">_xlfn.XLOOKUP(A48,Feuil2!$D$9:$H$9,Tableau2[[#Headers],[Aïd el-Fitr]:[Mawlid]],"",0)</f>
        <v/>
      </c>
      <c r="D48" s="18">
        <f t="shared" si="1"/>
        <v>-1</v>
      </c>
      <c r="E48" s="20" t="str">
        <f t="shared" si="2"/>
        <v/>
      </c>
      <c r="F48" s="18">
        <f t="shared" si="3"/>
        <v>-1</v>
      </c>
    </row>
    <row r="49" spans="1:6" ht="18.75" x14ac:dyDescent="0.35">
      <c r="A49" s="17">
        <f t="shared" si="5"/>
        <v>45431</v>
      </c>
      <c r="B49" s="19">
        <f t="shared" si="6"/>
        <v>0.72573135240423881</v>
      </c>
      <c r="C49" s="18" t="str" cm="1">
        <f t="array" ref="C49">_xlfn.XLOOKUP(A49,Feuil2!$D$9:$H$9,Tableau2[[#Headers],[Aïd el-Fitr]:[Mawlid]],"",0)</f>
        <v/>
      </c>
      <c r="D49" s="18">
        <f t="shared" si="1"/>
        <v>-1</v>
      </c>
      <c r="E49" s="20" t="str">
        <f t="shared" si="2"/>
        <v/>
      </c>
      <c r="F49" s="18">
        <f t="shared" si="3"/>
        <v>-1</v>
      </c>
    </row>
    <row r="50" spans="1:6" ht="18.75" x14ac:dyDescent="0.35">
      <c r="A50" s="17">
        <f t="shared" si="5"/>
        <v>45432</v>
      </c>
      <c r="B50" s="19">
        <f t="shared" si="6"/>
        <v>0.79345773639744266</v>
      </c>
      <c r="C50" s="18" t="str" cm="1">
        <f t="array" ref="C50">_xlfn.XLOOKUP(A50,Feuil2!$D$9:$H$9,Tableau2[[#Headers],[Aïd el-Fitr]:[Mawlid]],"",0)</f>
        <v/>
      </c>
      <c r="D50" s="18">
        <f t="shared" si="1"/>
        <v>-1</v>
      </c>
      <c r="E50" s="20" t="str">
        <f t="shared" si="2"/>
        <v/>
      </c>
      <c r="F50" s="18">
        <f t="shared" si="3"/>
        <v>-1</v>
      </c>
    </row>
    <row r="51" spans="1:6" ht="18.75" x14ac:dyDescent="0.35">
      <c r="A51" s="17">
        <f t="shared" si="5"/>
        <v>45433</v>
      </c>
      <c r="B51" s="19">
        <f t="shared" si="6"/>
        <v>0.86118412039064651</v>
      </c>
      <c r="C51" s="18" t="str" cm="1">
        <f t="array" ref="C51">_xlfn.XLOOKUP(A51,Feuil2!$D$9:$H$9,Tableau2[[#Headers],[Aïd el-Fitr]:[Mawlid]],"",0)</f>
        <v/>
      </c>
      <c r="D51" s="18">
        <f t="shared" si="1"/>
        <v>-1</v>
      </c>
      <c r="E51" s="20" t="str">
        <f t="shared" si="2"/>
        <v/>
      </c>
      <c r="F51" s="18">
        <f t="shared" si="3"/>
        <v>-1</v>
      </c>
    </row>
    <row r="52" spans="1:6" ht="18.75" x14ac:dyDescent="0.35">
      <c r="A52" s="17">
        <f t="shared" si="5"/>
        <v>45434</v>
      </c>
      <c r="B52" s="19">
        <f t="shared" si="6"/>
        <v>0.92891050438379352</v>
      </c>
      <c r="C52" s="18" t="str" cm="1">
        <f t="array" ref="C52">_xlfn.XLOOKUP(A52,Feuil2!$D$9:$H$9,Tableau2[[#Headers],[Aïd el-Fitr]:[Mawlid]],"",0)</f>
        <v/>
      </c>
      <c r="D52" s="18">
        <f t="shared" si="1"/>
        <v>-1</v>
      </c>
      <c r="E52" s="20" t="str">
        <f t="shared" si="2"/>
        <v/>
      </c>
      <c r="F52" s="18">
        <f t="shared" si="3"/>
        <v>-1</v>
      </c>
    </row>
    <row r="53" spans="1:6" ht="18.75" x14ac:dyDescent="0.35">
      <c r="A53" s="17">
        <f t="shared" si="5"/>
        <v>45435</v>
      </c>
      <c r="B53" s="19">
        <f t="shared" si="6"/>
        <v>0.99663688837699738</v>
      </c>
      <c r="C53" s="18" t="str" cm="1">
        <f t="array" ref="C53">_xlfn.XLOOKUP(A53,Feuil2!$D$9:$H$9,Tableau2[[#Headers],[Aïd el-Fitr]:[Mawlid]],"",0)</f>
        <v/>
      </c>
      <c r="D53" s="18">
        <f t="shared" si="1"/>
        <v>-1</v>
      </c>
      <c r="E53" s="20" t="str">
        <f t="shared" si="2"/>
        <v/>
      </c>
      <c r="F53" s="18">
        <f t="shared" si="3"/>
        <v>-1</v>
      </c>
    </row>
    <row r="54" spans="1:6" ht="18.75" x14ac:dyDescent="0.35">
      <c r="A54" s="17">
        <f t="shared" si="5"/>
        <v>45436</v>
      </c>
      <c r="B54" s="19">
        <f t="shared" si="6"/>
        <v>0.93563672762979877</v>
      </c>
      <c r="C54" s="18" t="str" cm="1">
        <f t="array" ref="C54">_xlfn.XLOOKUP(A54,Feuil2!$D$9:$H$9,Tableau2[[#Headers],[Aïd el-Fitr]:[Mawlid]],"",0)</f>
        <v/>
      </c>
      <c r="D54" s="18">
        <f t="shared" si="1"/>
        <v>-1</v>
      </c>
      <c r="E54" s="20" t="str">
        <f t="shared" si="2"/>
        <v/>
      </c>
      <c r="F54" s="18">
        <f t="shared" si="3"/>
        <v>-1</v>
      </c>
    </row>
    <row r="55" spans="1:6" ht="18.75" x14ac:dyDescent="0.35">
      <c r="A55" s="17">
        <f t="shared" si="5"/>
        <v>45437</v>
      </c>
      <c r="B55" s="19">
        <f t="shared" si="6"/>
        <v>0.86791034363665176</v>
      </c>
      <c r="C55" s="18" t="str" cm="1">
        <f t="array" ref="C55">_xlfn.XLOOKUP(A55,Feuil2!$D$9:$H$9,Tableau2[[#Headers],[Aïd el-Fitr]:[Mawlid]],"",0)</f>
        <v/>
      </c>
      <c r="D55" s="18">
        <f t="shared" si="1"/>
        <v>-1</v>
      </c>
      <c r="E55" s="20" t="str">
        <f t="shared" si="2"/>
        <v/>
      </c>
      <c r="F55" s="18">
        <f t="shared" si="3"/>
        <v>-1</v>
      </c>
    </row>
    <row r="56" spans="1:6" ht="18.75" x14ac:dyDescent="0.35">
      <c r="A56" s="17">
        <f t="shared" si="5"/>
        <v>45438</v>
      </c>
      <c r="B56" s="19">
        <f t="shared" si="6"/>
        <v>0.80018395964344791</v>
      </c>
      <c r="C56" s="18" t="str" cm="1">
        <f t="array" ref="C56">_xlfn.XLOOKUP(A56,Feuil2!$D$9:$H$9,Tableau2[[#Headers],[Aïd el-Fitr]:[Mawlid]],"",0)</f>
        <v/>
      </c>
      <c r="D56" s="18">
        <f t="shared" si="1"/>
        <v>-1</v>
      </c>
      <c r="E56" s="20" t="str">
        <f t="shared" si="2"/>
        <v/>
      </c>
      <c r="F56" s="18">
        <f t="shared" si="3"/>
        <v>-1</v>
      </c>
    </row>
    <row r="57" spans="1:6" ht="18.75" x14ac:dyDescent="0.35">
      <c r="A57" s="17">
        <f t="shared" si="5"/>
        <v>45439</v>
      </c>
      <c r="B57" s="19">
        <f t="shared" si="6"/>
        <v>0.73245757565024405</v>
      </c>
      <c r="C57" s="18" t="str" cm="1">
        <f t="array" ref="C57">_xlfn.XLOOKUP(A57,Feuil2!$D$9:$H$9,Tableau2[[#Headers],[Aïd el-Fitr]:[Mawlid]],"",0)</f>
        <v/>
      </c>
      <c r="D57" s="18">
        <f t="shared" si="1"/>
        <v>-1</v>
      </c>
      <c r="E57" s="20" t="str">
        <f t="shared" si="2"/>
        <v/>
      </c>
      <c r="F57" s="18">
        <f t="shared" si="3"/>
        <v>-1</v>
      </c>
    </row>
    <row r="58" spans="1:6" ht="18.75" x14ac:dyDescent="0.35">
      <c r="A58" s="17">
        <f t="shared" si="5"/>
        <v>45440</v>
      </c>
      <c r="B58" s="19">
        <f t="shared" si="6"/>
        <v>0.6647311916570402</v>
      </c>
      <c r="C58" s="18" t="str" cm="1">
        <f t="array" ref="C58">_xlfn.XLOOKUP(A58,Feuil2!$D$9:$H$9,Tableau2[[#Headers],[Aïd el-Fitr]:[Mawlid]],"",0)</f>
        <v/>
      </c>
      <c r="D58" s="18">
        <f t="shared" si="1"/>
        <v>-1</v>
      </c>
      <c r="E58" s="20" t="str">
        <f t="shared" si="2"/>
        <v/>
      </c>
      <c r="F58" s="18">
        <f t="shared" si="3"/>
        <v>-1</v>
      </c>
    </row>
    <row r="59" spans="1:6" ht="18.75" x14ac:dyDescent="0.35">
      <c r="A59" s="17">
        <f t="shared" si="5"/>
        <v>45441</v>
      </c>
      <c r="B59" s="19">
        <f t="shared" si="6"/>
        <v>0.59700480766389319</v>
      </c>
      <c r="C59" s="18" t="str" cm="1">
        <f t="array" ref="C59">_xlfn.XLOOKUP(A59,Feuil2!$D$9:$H$9,Tableau2[[#Headers],[Aïd el-Fitr]:[Mawlid]],"",0)</f>
        <v/>
      </c>
      <c r="D59" s="18">
        <f t="shared" si="1"/>
        <v>-1</v>
      </c>
      <c r="E59" s="20" t="str">
        <f t="shared" si="2"/>
        <v/>
      </c>
      <c r="F59" s="18">
        <f t="shared" si="3"/>
        <v>-1</v>
      </c>
    </row>
    <row r="60" spans="1:6" ht="18.75" x14ac:dyDescent="0.35">
      <c r="A60" s="17">
        <f t="shared" si="5"/>
        <v>45442</v>
      </c>
      <c r="B60" s="19">
        <f t="shared" si="6"/>
        <v>0.52927842367068934</v>
      </c>
      <c r="C60" s="18" t="str" cm="1">
        <f t="array" ref="C60">_xlfn.XLOOKUP(A60,Feuil2!$D$9:$H$9,Tableau2[[#Headers],[Aïd el-Fitr]:[Mawlid]],"",0)</f>
        <v/>
      </c>
      <c r="D60" s="18">
        <f t="shared" si="1"/>
        <v>-1</v>
      </c>
      <c r="E60" s="20" t="str">
        <f t="shared" si="2"/>
        <v/>
      </c>
      <c r="F60" s="18">
        <f t="shared" si="3"/>
        <v>-1</v>
      </c>
    </row>
    <row r="61" spans="1:6" ht="18.75" x14ac:dyDescent="0.35">
      <c r="A61" s="17">
        <f t="shared" si="5"/>
        <v>45443</v>
      </c>
      <c r="B61" s="19">
        <f t="shared" si="6"/>
        <v>0.46155203967748548</v>
      </c>
      <c r="C61" s="18" t="str" cm="1">
        <f t="array" ref="C61">_xlfn.XLOOKUP(A61,Feuil2!$D$9:$H$9,Tableau2[[#Headers],[Aïd el-Fitr]:[Mawlid]],"",0)</f>
        <v/>
      </c>
      <c r="D61" s="18">
        <f t="shared" si="1"/>
        <v>-1</v>
      </c>
      <c r="E61" s="20" t="str">
        <f t="shared" si="2"/>
        <v/>
      </c>
      <c r="F61" s="18">
        <f t="shared" si="3"/>
        <v>-1</v>
      </c>
    </row>
    <row r="62" spans="1:6" ht="18.75" x14ac:dyDescent="0.35">
      <c r="A62" s="17">
        <f t="shared" si="5"/>
        <v>45444</v>
      </c>
      <c r="B62" s="19">
        <f t="shared" si="6"/>
        <v>0.39382565568433847</v>
      </c>
      <c r="C62" s="18" t="str" cm="1">
        <f t="array" ref="C62">_xlfn.XLOOKUP(A62,Feuil2!$D$9:$H$9,Tableau2[[#Headers],[Aïd el-Fitr]:[Mawlid]],"",0)</f>
        <v/>
      </c>
      <c r="D62" s="18">
        <f t="shared" si="1"/>
        <v>-1</v>
      </c>
      <c r="E62" s="20" t="str">
        <f t="shared" si="2"/>
        <v/>
      </c>
      <c r="F62" s="18">
        <f t="shared" si="3"/>
        <v>-1</v>
      </c>
    </row>
    <row r="63" spans="1:6" ht="18.75" x14ac:dyDescent="0.35">
      <c r="A63" s="17">
        <f t="shared" si="5"/>
        <v>45445</v>
      </c>
      <c r="B63" s="19">
        <f t="shared" si="6"/>
        <v>0.32609927169113462</v>
      </c>
      <c r="C63" s="18" t="str" cm="1">
        <f t="array" ref="C63">_xlfn.XLOOKUP(A63,Feuil2!$D$9:$H$9,Tableau2[[#Headers],[Aïd el-Fitr]:[Mawlid]],"",0)</f>
        <v/>
      </c>
      <c r="D63" s="18">
        <f t="shared" si="1"/>
        <v>-1</v>
      </c>
      <c r="E63" s="20" t="str">
        <f t="shared" si="2"/>
        <v/>
      </c>
      <c r="F63" s="18">
        <f t="shared" si="3"/>
        <v>-1</v>
      </c>
    </row>
    <row r="64" spans="1:6" ht="18.75" x14ac:dyDescent="0.35">
      <c r="A64" s="17">
        <f t="shared" si="5"/>
        <v>45446</v>
      </c>
      <c r="B64" s="19">
        <f t="shared" si="6"/>
        <v>0.25837288769793076</v>
      </c>
      <c r="C64" s="18" t="str" cm="1">
        <f t="array" ref="C64">_xlfn.XLOOKUP(A64,Feuil2!$D$9:$H$9,Tableau2[[#Headers],[Aïd el-Fitr]:[Mawlid]],"",0)</f>
        <v/>
      </c>
      <c r="D64" s="18">
        <f t="shared" si="1"/>
        <v>-1</v>
      </c>
      <c r="E64" s="20" t="str">
        <f t="shared" si="2"/>
        <v/>
      </c>
      <c r="F64" s="18">
        <f t="shared" si="3"/>
        <v>-1</v>
      </c>
    </row>
    <row r="65" spans="1:6" ht="18.75" x14ac:dyDescent="0.35">
      <c r="A65" s="17">
        <f t="shared" si="5"/>
        <v>45447</v>
      </c>
      <c r="B65" s="19">
        <f t="shared" si="6"/>
        <v>0.19064650370478375</v>
      </c>
      <c r="C65" s="18" t="str" cm="1">
        <f t="array" ref="C65">_xlfn.XLOOKUP(A65,Feuil2!$D$9:$H$9,Tableau2[[#Headers],[Aïd el-Fitr]:[Mawlid]],"",0)</f>
        <v/>
      </c>
      <c r="D65" s="18">
        <f t="shared" si="1"/>
        <v>-1</v>
      </c>
      <c r="E65" s="20" t="str">
        <f t="shared" si="2"/>
        <v/>
      </c>
      <c r="F65" s="18">
        <f t="shared" si="3"/>
        <v>-1</v>
      </c>
    </row>
    <row r="66" spans="1:6" ht="18.75" x14ac:dyDescent="0.35">
      <c r="A66" s="17">
        <f t="shared" si="5"/>
        <v>45448</v>
      </c>
      <c r="B66" s="19">
        <f t="shared" si="6"/>
        <v>0.1229201197115799</v>
      </c>
      <c r="C66" s="18" t="str" cm="1">
        <f t="array" ref="C66">_xlfn.XLOOKUP(A66,Feuil2!$D$9:$H$9,Tableau2[[#Headers],[Aïd el-Fitr]:[Mawlid]],"",0)</f>
        <v/>
      </c>
      <c r="D66" s="18">
        <f t="shared" ref="D66:D129" si="7">IF(C66&lt;&gt;"",B66,-1)</f>
        <v>-1</v>
      </c>
      <c r="E66" s="20" t="str">
        <f t="shared" ref="E66:E129" si="8">IF(RANK(B66,$B$1:$B$185,1)&lt;=6,A66,"")</f>
        <v/>
      </c>
      <c r="F66" s="18">
        <f t="shared" ref="F66:F129" si="9">IF(E66&lt;&gt;"",B66,-1)</f>
        <v>-1</v>
      </c>
    </row>
    <row r="67" spans="1:6" ht="18.75" x14ac:dyDescent="0.35">
      <c r="A67" s="17">
        <f t="shared" si="5"/>
        <v>45449</v>
      </c>
      <c r="B67" s="19">
        <f t="shared" si="6"/>
        <v>5.5193735718376047E-2</v>
      </c>
      <c r="C67" s="18" t="str" cm="1">
        <f t="array" ref="C67">_xlfn.XLOOKUP(A67,Feuil2!$D$9:$H$9,Tableau2[[#Headers],[Aïd el-Fitr]:[Mawlid]],"",0)</f>
        <v/>
      </c>
      <c r="D67" s="18">
        <f t="shared" si="7"/>
        <v>-1</v>
      </c>
      <c r="E67" s="20" t="str">
        <f t="shared" si="8"/>
        <v/>
      </c>
      <c r="F67" s="18">
        <f t="shared" si="9"/>
        <v>-1</v>
      </c>
    </row>
    <row r="68" spans="1:6" ht="18.75" x14ac:dyDescent="0.35">
      <c r="A68" s="17">
        <f t="shared" si="5"/>
        <v>45450</v>
      </c>
      <c r="B68" s="19">
        <f t="shared" si="6"/>
        <v>1.2532648274770963E-2</v>
      </c>
      <c r="C68" s="18" t="str" cm="1">
        <f t="array" ref="C68">_xlfn.XLOOKUP(A68,Feuil2!$D$9:$H$9,Tableau2[[#Headers],[Aïd el-Fitr]:[Mawlid]],"",0)</f>
        <v/>
      </c>
      <c r="D68" s="18">
        <f t="shared" si="7"/>
        <v>-1</v>
      </c>
      <c r="E68" s="20">
        <f t="shared" si="8"/>
        <v>45450</v>
      </c>
      <c r="F68" s="18">
        <f t="shared" si="9"/>
        <v>1.2532648274770963E-2</v>
      </c>
    </row>
    <row r="69" spans="1:6" ht="18.75" x14ac:dyDescent="0.35">
      <c r="A69" s="17">
        <f t="shared" si="5"/>
        <v>45451</v>
      </c>
      <c r="B69" s="19">
        <f t="shared" si="6"/>
        <v>8.0259032267974817E-2</v>
      </c>
      <c r="C69" s="18" t="str" cm="1">
        <f t="array" ref="C69">_xlfn.XLOOKUP(A69,Feuil2!$D$9:$H$9,Tableau2[[#Headers],[Aïd el-Fitr]:[Mawlid]],"",0)</f>
        <v/>
      </c>
      <c r="D69" s="18">
        <f t="shared" si="7"/>
        <v>-1</v>
      </c>
      <c r="E69" s="20" t="str">
        <f t="shared" si="8"/>
        <v/>
      </c>
      <c r="F69" s="18">
        <f t="shared" si="9"/>
        <v>-1</v>
      </c>
    </row>
    <row r="70" spans="1:6" ht="18.75" x14ac:dyDescent="0.35">
      <c r="A70" s="17">
        <f t="shared" si="5"/>
        <v>45452</v>
      </c>
      <c r="B70" s="19">
        <f t="shared" si="6"/>
        <v>0.14798541626117867</v>
      </c>
      <c r="C70" s="18" t="str" cm="1">
        <f t="array" ref="C70">_xlfn.XLOOKUP(A70,Feuil2!$D$9:$H$9,Tableau2[[#Headers],[Aïd el-Fitr]:[Mawlid]],"",0)</f>
        <v/>
      </c>
      <c r="D70" s="18">
        <f t="shared" si="7"/>
        <v>-1</v>
      </c>
      <c r="E70" s="20" t="str">
        <f t="shared" si="8"/>
        <v/>
      </c>
      <c r="F70" s="18">
        <f t="shared" si="9"/>
        <v>-1</v>
      </c>
    </row>
    <row r="71" spans="1:6" ht="18.75" x14ac:dyDescent="0.35">
      <c r="A71" s="17">
        <f t="shared" si="5"/>
        <v>45453</v>
      </c>
      <c r="B71" s="19">
        <f t="shared" si="6"/>
        <v>0.21571180025432568</v>
      </c>
      <c r="C71" s="18" t="str" cm="1">
        <f t="array" ref="C71">_xlfn.XLOOKUP(A71,Feuil2!$D$9:$H$9,Tableau2[[#Headers],[Aïd el-Fitr]:[Mawlid]],"",0)</f>
        <v/>
      </c>
      <c r="D71" s="18">
        <f t="shared" si="7"/>
        <v>-1</v>
      </c>
      <c r="E71" s="20" t="str">
        <f t="shared" si="8"/>
        <v/>
      </c>
      <c r="F71" s="18">
        <f t="shared" si="9"/>
        <v>-1</v>
      </c>
    </row>
    <row r="72" spans="1:6" ht="18.75" x14ac:dyDescent="0.35">
      <c r="A72" s="17">
        <f t="shared" si="5"/>
        <v>45454</v>
      </c>
      <c r="B72" s="19">
        <f t="shared" si="6"/>
        <v>0.28343818424752953</v>
      </c>
      <c r="C72" s="18" t="str" cm="1">
        <f t="array" ref="C72">_xlfn.XLOOKUP(A72,Feuil2!$D$9:$H$9,Tableau2[[#Headers],[Aïd el-Fitr]:[Mawlid]],"",0)</f>
        <v/>
      </c>
      <c r="D72" s="18">
        <f t="shared" si="7"/>
        <v>-1</v>
      </c>
      <c r="E72" s="20" t="str">
        <f t="shared" si="8"/>
        <v/>
      </c>
      <c r="F72" s="18">
        <f t="shared" si="9"/>
        <v>-1</v>
      </c>
    </row>
    <row r="73" spans="1:6" ht="18.75" x14ac:dyDescent="0.35">
      <c r="A73" s="17">
        <f t="shared" si="5"/>
        <v>45455</v>
      </c>
      <c r="B73" s="19">
        <f t="shared" si="6"/>
        <v>0.35116456824073339</v>
      </c>
      <c r="C73" s="18" t="str" cm="1">
        <f t="array" ref="C73">_xlfn.XLOOKUP(A73,Feuil2!$D$9:$H$9,Tableau2[[#Headers],[Aïd el-Fitr]:[Mawlid]],"",0)</f>
        <v/>
      </c>
      <c r="D73" s="18">
        <f t="shared" si="7"/>
        <v>-1</v>
      </c>
      <c r="E73" s="20" t="str">
        <f t="shared" si="8"/>
        <v/>
      </c>
      <c r="F73" s="18">
        <f t="shared" si="9"/>
        <v>-1</v>
      </c>
    </row>
    <row r="74" spans="1:6" ht="18.75" x14ac:dyDescent="0.35">
      <c r="A74" s="17">
        <f t="shared" si="5"/>
        <v>45456</v>
      </c>
      <c r="B74" s="19">
        <f t="shared" si="6"/>
        <v>0.41889095223393724</v>
      </c>
      <c r="C74" s="18" t="str" cm="1">
        <f t="array" ref="C74">_xlfn.XLOOKUP(A74,Feuil2!$D$9:$H$9,Tableau2[[#Headers],[Aïd el-Fitr]:[Mawlid]],"",0)</f>
        <v/>
      </c>
      <c r="D74" s="18">
        <f t="shared" si="7"/>
        <v>-1</v>
      </c>
      <c r="E74" s="20" t="str">
        <f t="shared" si="8"/>
        <v/>
      </c>
      <c r="F74" s="18">
        <f t="shared" si="9"/>
        <v>-1</v>
      </c>
    </row>
    <row r="75" spans="1:6" ht="18.75" x14ac:dyDescent="0.35">
      <c r="A75" s="17">
        <f t="shared" si="5"/>
        <v>45457</v>
      </c>
      <c r="B75" s="19">
        <f t="shared" si="6"/>
        <v>0.48661733622708425</v>
      </c>
      <c r="C75" s="18" t="str" cm="1">
        <f t="array" ref="C75">_xlfn.XLOOKUP(A75,Feuil2!$D$9:$H$9,Tableau2[[#Headers],[Aïd el-Fitr]:[Mawlid]],"",0)</f>
        <v/>
      </c>
      <c r="D75" s="18">
        <f t="shared" si="7"/>
        <v>-1</v>
      </c>
      <c r="E75" s="20" t="str">
        <f t="shared" si="8"/>
        <v/>
      </c>
      <c r="F75" s="18">
        <f t="shared" si="9"/>
        <v>-1</v>
      </c>
    </row>
    <row r="76" spans="1:6" ht="18.75" x14ac:dyDescent="0.35">
      <c r="A76" s="17">
        <f t="shared" si="5"/>
        <v>45458</v>
      </c>
      <c r="B76" s="19">
        <f t="shared" si="6"/>
        <v>0.55434372022028811</v>
      </c>
      <c r="C76" s="18" t="str" cm="1">
        <f t="array" ref="C76">_xlfn.XLOOKUP(A76,Feuil2!$D$9:$H$9,Tableau2[[#Headers],[Aïd el-Fitr]:[Mawlid]],"",0)</f>
        <v/>
      </c>
      <c r="D76" s="18">
        <f t="shared" si="7"/>
        <v>-1</v>
      </c>
      <c r="E76" s="20" t="str">
        <f t="shared" si="8"/>
        <v/>
      </c>
      <c r="F76" s="18">
        <f t="shared" si="9"/>
        <v>-1</v>
      </c>
    </row>
    <row r="77" spans="1:6" ht="18.75" x14ac:dyDescent="0.35">
      <c r="A77" s="17">
        <f t="shared" si="5"/>
        <v>45459</v>
      </c>
      <c r="B77" s="19">
        <f t="shared" si="6"/>
        <v>0.62207010421349196</v>
      </c>
      <c r="C77" s="18" t="str" cm="1">
        <f t="array" ref="C77">_xlfn.XLOOKUP(A77,Feuil2!$D$9:$H$9,Tableau2[[#Headers],[Aïd el-Fitr]:[Mawlid]],"",0)</f>
        <v>Aïd el-Adha</v>
      </c>
      <c r="D77" s="18">
        <f t="shared" si="7"/>
        <v>0.62207010421349196</v>
      </c>
      <c r="E77" s="20" t="str">
        <f t="shared" si="8"/>
        <v/>
      </c>
      <c r="F77" s="18">
        <f t="shared" si="9"/>
        <v>-1</v>
      </c>
    </row>
    <row r="78" spans="1:6" ht="18.75" x14ac:dyDescent="0.35">
      <c r="A78" s="17">
        <f t="shared" si="5"/>
        <v>45460</v>
      </c>
      <c r="B78" s="19">
        <f t="shared" si="6"/>
        <v>0.68979648820663897</v>
      </c>
      <c r="C78" s="18" t="str" cm="1">
        <f t="array" ref="C78">_xlfn.XLOOKUP(A78,Feuil2!$D$9:$H$9,Tableau2[[#Headers],[Aïd el-Fitr]:[Mawlid]],"",0)</f>
        <v/>
      </c>
      <c r="D78" s="18">
        <f t="shared" si="7"/>
        <v>-1</v>
      </c>
      <c r="E78" s="20" t="str">
        <f t="shared" si="8"/>
        <v/>
      </c>
      <c r="F78" s="18">
        <f t="shared" si="9"/>
        <v>-1</v>
      </c>
    </row>
    <row r="79" spans="1:6" ht="18.75" x14ac:dyDescent="0.35">
      <c r="A79" s="17">
        <f t="shared" si="5"/>
        <v>45461</v>
      </c>
      <c r="B79" s="19">
        <f t="shared" si="6"/>
        <v>0.75752287219984282</v>
      </c>
      <c r="C79" s="18" t="str" cm="1">
        <f t="array" ref="C79">_xlfn.XLOOKUP(A79,Feuil2!$D$9:$H$9,Tableau2[[#Headers],[Aïd el-Fitr]:[Mawlid]],"",0)</f>
        <v/>
      </c>
      <c r="D79" s="18">
        <f t="shared" si="7"/>
        <v>-1</v>
      </c>
      <c r="E79" s="20" t="str">
        <f t="shared" si="8"/>
        <v/>
      </c>
      <c r="F79" s="18">
        <f t="shared" si="9"/>
        <v>-1</v>
      </c>
    </row>
    <row r="80" spans="1:6" ht="18.75" x14ac:dyDescent="0.35">
      <c r="A80" s="17">
        <f t="shared" si="5"/>
        <v>45462</v>
      </c>
      <c r="B80" s="19">
        <f t="shared" si="6"/>
        <v>0.82524925619304668</v>
      </c>
      <c r="C80" s="18" t="str" cm="1">
        <f t="array" ref="C80">_xlfn.XLOOKUP(A80,Feuil2!$D$9:$H$9,Tableau2[[#Headers],[Aïd el-Fitr]:[Mawlid]],"",0)</f>
        <v/>
      </c>
      <c r="D80" s="18">
        <f t="shared" si="7"/>
        <v>-1</v>
      </c>
      <c r="E80" s="20" t="str">
        <f t="shared" si="8"/>
        <v/>
      </c>
      <c r="F80" s="18">
        <f t="shared" si="9"/>
        <v>-1</v>
      </c>
    </row>
    <row r="81" spans="1:6" ht="18.75" x14ac:dyDescent="0.35">
      <c r="A81" s="17">
        <f t="shared" si="5"/>
        <v>45463</v>
      </c>
      <c r="B81" s="19">
        <f t="shared" si="6"/>
        <v>0.89297564018619369</v>
      </c>
      <c r="C81" s="18" t="str" cm="1">
        <f t="array" ref="C81">_xlfn.XLOOKUP(A81,Feuil2!$D$9:$H$9,Tableau2[[#Headers],[Aïd el-Fitr]:[Mawlid]],"",0)</f>
        <v/>
      </c>
      <c r="D81" s="18">
        <f t="shared" si="7"/>
        <v>-1</v>
      </c>
      <c r="E81" s="20" t="str">
        <f t="shared" si="8"/>
        <v/>
      </c>
      <c r="F81" s="18">
        <f t="shared" si="9"/>
        <v>-1</v>
      </c>
    </row>
    <row r="82" spans="1:6" ht="18.75" x14ac:dyDescent="0.35">
      <c r="A82" s="17">
        <f t="shared" si="5"/>
        <v>45464</v>
      </c>
      <c r="B82" s="19">
        <f t="shared" si="6"/>
        <v>0.96070202417939754</v>
      </c>
      <c r="C82" s="18" t="str" cm="1">
        <f t="array" ref="C82">_xlfn.XLOOKUP(A82,Feuil2!$D$9:$H$9,Tableau2[[#Headers],[Aïd el-Fitr]:[Mawlid]],"",0)</f>
        <v/>
      </c>
      <c r="D82" s="18">
        <f t="shared" si="7"/>
        <v>-1</v>
      </c>
      <c r="E82" s="20" t="str">
        <f t="shared" si="8"/>
        <v/>
      </c>
      <c r="F82" s="18">
        <f t="shared" si="9"/>
        <v>-1</v>
      </c>
    </row>
    <row r="83" spans="1:6" ht="18.75" x14ac:dyDescent="0.35">
      <c r="A83" s="17">
        <f t="shared" si="5"/>
        <v>45465</v>
      </c>
      <c r="B83" s="19">
        <f t="shared" si="6"/>
        <v>0.97157159182739861</v>
      </c>
      <c r="C83" s="18" t="str" cm="1">
        <f t="array" ref="C83">_xlfn.XLOOKUP(A83,Feuil2!$D$9:$H$9,Tableau2[[#Headers],[Aïd el-Fitr]:[Mawlid]],"",0)</f>
        <v/>
      </c>
      <c r="D83" s="18">
        <f t="shared" si="7"/>
        <v>-1</v>
      </c>
      <c r="E83" s="20" t="str">
        <f t="shared" si="8"/>
        <v/>
      </c>
      <c r="F83" s="18">
        <f t="shared" si="9"/>
        <v>-1</v>
      </c>
    </row>
    <row r="84" spans="1:6" ht="18.75" x14ac:dyDescent="0.35">
      <c r="A84" s="17">
        <f t="shared" si="5"/>
        <v>45466</v>
      </c>
      <c r="B84" s="19">
        <f t="shared" si="6"/>
        <v>0.9038452078342516</v>
      </c>
      <c r="C84" s="18" t="str" cm="1">
        <f t="array" ref="C84">_xlfn.XLOOKUP(A84,Feuil2!$D$9:$H$9,Tableau2[[#Headers],[Aïd el-Fitr]:[Mawlid]],"",0)</f>
        <v/>
      </c>
      <c r="D84" s="18">
        <f t="shared" si="7"/>
        <v>-1</v>
      </c>
      <c r="E84" s="20" t="str">
        <f t="shared" si="8"/>
        <v/>
      </c>
      <c r="F84" s="18">
        <f t="shared" si="9"/>
        <v>-1</v>
      </c>
    </row>
    <row r="85" spans="1:6" ht="18.75" x14ac:dyDescent="0.35">
      <c r="A85" s="17">
        <f t="shared" si="5"/>
        <v>45467</v>
      </c>
      <c r="B85" s="19">
        <f t="shared" si="6"/>
        <v>0.83611882384104774</v>
      </c>
      <c r="C85" s="18" t="str" cm="1">
        <f t="array" ref="C85">_xlfn.XLOOKUP(A85,Feuil2!$D$9:$H$9,Tableau2[[#Headers],[Aïd el-Fitr]:[Mawlid]],"",0)</f>
        <v/>
      </c>
      <c r="D85" s="18">
        <f t="shared" si="7"/>
        <v>-1</v>
      </c>
      <c r="E85" s="20" t="str">
        <f t="shared" si="8"/>
        <v/>
      </c>
      <c r="F85" s="18">
        <f t="shared" si="9"/>
        <v>-1</v>
      </c>
    </row>
    <row r="86" spans="1:6" ht="18.75" x14ac:dyDescent="0.35">
      <c r="A86" s="17">
        <f t="shared" ref="A86:A131" si="10">+A85+1</f>
        <v>45468</v>
      </c>
      <c r="B86" s="19">
        <f t="shared" ref="B86:B131" si="11">ABS(((A86-38259.1165667833)/29.53058885-FLOOR((A86-38259.1165667833)/29.53058885,1)-0.5)*2)</f>
        <v>0.76839243984784389</v>
      </c>
      <c r="C86" s="18" t="str" cm="1">
        <f t="array" ref="C86">_xlfn.XLOOKUP(A86,Feuil2!$D$9:$H$9,Tableau2[[#Headers],[Aïd el-Fitr]:[Mawlid]],"",0)</f>
        <v/>
      </c>
      <c r="D86" s="18">
        <f t="shared" si="7"/>
        <v>-1</v>
      </c>
      <c r="E86" s="20" t="str">
        <f t="shared" si="8"/>
        <v/>
      </c>
      <c r="F86" s="18">
        <f t="shared" si="9"/>
        <v>-1</v>
      </c>
    </row>
    <row r="87" spans="1:6" ht="18.75" x14ac:dyDescent="0.35">
      <c r="A87" s="17">
        <f t="shared" si="10"/>
        <v>45469</v>
      </c>
      <c r="B87" s="19">
        <f t="shared" si="11"/>
        <v>0.70066605585464004</v>
      </c>
      <c r="C87" s="18" t="str" cm="1">
        <f t="array" ref="C87">_xlfn.XLOOKUP(A87,Feuil2!$D$9:$H$9,Tableau2[[#Headers],[Aïd el-Fitr]:[Mawlid]],"",0)</f>
        <v/>
      </c>
      <c r="D87" s="18">
        <f t="shared" si="7"/>
        <v>-1</v>
      </c>
      <c r="E87" s="20" t="str">
        <f t="shared" si="8"/>
        <v/>
      </c>
      <c r="F87" s="18">
        <f t="shared" si="9"/>
        <v>-1</v>
      </c>
    </row>
    <row r="88" spans="1:6" ht="18.75" x14ac:dyDescent="0.35">
      <c r="A88" s="17">
        <f t="shared" si="10"/>
        <v>45470</v>
      </c>
      <c r="B88" s="19">
        <f t="shared" si="11"/>
        <v>0.63293967186149303</v>
      </c>
      <c r="C88" s="18" t="str" cm="1">
        <f t="array" ref="C88">_xlfn.XLOOKUP(A88,Feuil2!$D$9:$H$9,Tableau2[[#Headers],[Aïd el-Fitr]:[Mawlid]],"",0)</f>
        <v/>
      </c>
      <c r="D88" s="18">
        <f t="shared" si="7"/>
        <v>-1</v>
      </c>
      <c r="E88" s="20" t="str">
        <f t="shared" si="8"/>
        <v/>
      </c>
      <c r="F88" s="18">
        <f t="shared" si="9"/>
        <v>-1</v>
      </c>
    </row>
    <row r="89" spans="1:6" ht="18.75" x14ac:dyDescent="0.35">
      <c r="A89" s="17">
        <f t="shared" si="10"/>
        <v>45471</v>
      </c>
      <c r="B89" s="19">
        <f t="shared" si="11"/>
        <v>0.56521328786828917</v>
      </c>
      <c r="C89" s="18" t="str" cm="1">
        <f t="array" ref="C89">_xlfn.XLOOKUP(A89,Feuil2!$D$9:$H$9,Tableau2[[#Headers],[Aïd el-Fitr]:[Mawlid]],"",0)</f>
        <v/>
      </c>
      <c r="D89" s="18">
        <f t="shared" si="7"/>
        <v>-1</v>
      </c>
      <c r="E89" s="20" t="str">
        <f t="shared" si="8"/>
        <v/>
      </c>
      <c r="F89" s="18">
        <f t="shared" si="9"/>
        <v>-1</v>
      </c>
    </row>
    <row r="90" spans="1:6" ht="18.75" x14ac:dyDescent="0.35">
      <c r="A90" s="17">
        <f t="shared" si="10"/>
        <v>45472</v>
      </c>
      <c r="B90" s="19">
        <f t="shared" si="11"/>
        <v>0.49748690387508532</v>
      </c>
      <c r="C90" s="18" t="str" cm="1">
        <f t="array" ref="C90">_xlfn.XLOOKUP(A90,Feuil2!$D$9:$H$9,Tableau2[[#Headers],[Aïd el-Fitr]:[Mawlid]],"",0)</f>
        <v/>
      </c>
      <c r="D90" s="18">
        <f t="shared" si="7"/>
        <v>-1</v>
      </c>
      <c r="E90" s="20" t="str">
        <f t="shared" si="8"/>
        <v/>
      </c>
      <c r="F90" s="18">
        <f t="shared" si="9"/>
        <v>-1</v>
      </c>
    </row>
    <row r="91" spans="1:6" ht="18.75" x14ac:dyDescent="0.35">
      <c r="A91" s="17">
        <f t="shared" si="10"/>
        <v>45473</v>
      </c>
      <c r="B91" s="19">
        <f t="shared" si="11"/>
        <v>0.42976051988193831</v>
      </c>
      <c r="C91" s="18" t="str" cm="1">
        <f t="array" ref="C91">_xlfn.XLOOKUP(A91,Feuil2!$D$9:$H$9,Tableau2[[#Headers],[Aïd el-Fitr]:[Mawlid]],"",0)</f>
        <v/>
      </c>
      <c r="D91" s="18">
        <f t="shared" si="7"/>
        <v>-1</v>
      </c>
      <c r="E91" s="20" t="str">
        <f t="shared" si="8"/>
        <v/>
      </c>
      <c r="F91" s="18">
        <f t="shared" si="9"/>
        <v>-1</v>
      </c>
    </row>
    <row r="92" spans="1:6" ht="18.75" x14ac:dyDescent="0.35">
      <c r="A92" s="17">
        <f t="shared" si="10"/>
        <v>45474</v>
      </c>
      <c r="B92" s="19">
        <f t="shared" si="11"/>
        <v>0.36203413588873445</v>
      </c>
      <c r="C92" s="18" t="str" cm="1">
        <f t="array" ref="C92">_xlfn.XLOOKUP(A92,Feuil2!$D$9:$H$9,Tableau2[[#Headers],[Aïd el-Fitr]:[Mawlid]],"",0)</f>
        <v/>
      </c>
      <c r="D92" s="18">
        <f t="shared" si="7"/>
        <v>-1</v>
      </c>
      <c r="E92" s="20" t="str">
        <f t="shared" si="8"/>
        <v/>
      </c>
      <c r="F92" s="18">
        <f t="shared" si="9"/>
        <v>-1</v>
      </c>
    </row>
    <row r="93" spans="1:6" ht="18.75" x14ac:dyDescent="0.35">
      <c r="A93" s="17">
        <f t="shared" si="10"/>
        <v>45475</v>
      </c>
      <c r="B93" s="19">
        <f t="shared" si="11"/>
        <v>0.2943077518955306</v>
      </c>
      <c r="C93" s="18" t="str" cm="1">
        <f t="array" ref="C93">_xlfn.XLOOKUP(A93,Feuil2!$D$9:$H$9,Tableau2[[#Headers],[Aïd el-Fitr]:[Mawlid]],"",0)</f>
        <v/>
      </c>
      <c r="D93" s="18">
        <f t="shared" si="7"/>
        <v>-1</v>
      </c>
      <c r="E93" s="20" t="str">
        <f t="shared" si="8"/>
        <v/>
      </c>
      <c r="F93" s="18">
        <f t="shared" si="9"/>
        <v>-1</v>
      </c>
    </row>
    <row r="94" spans="1:6" ht="18.75" x14ac:dyDescent="0.35">
      <c r="A94" s="17">
        <f t="shared" si="10"/>
        <v>45476</v>
      </c>
      <c r="B94" s="19">
        <f t="shared" si="11"/>
        <v>0.22658136790238359</v>
      </c>
      <c r="C94" s="18" t="str" cm="1">
        <f t="array" ref="C94">_xlfn.XLOOKUP(A94,Feuil2!$D$9:$H$9,Tableau2[[#Headers],[Aïd el-Fitr]:[Mawlid]],"",0)</f>
        <v/>
      </c>
      <c r="D94" s="18">
        <f t="shared" si="7"/>
        <v>-1</v>
      </c>
      <c r="E94" s="20" t="str">
        <f t="shared" si="8"/>
        <v/>
      </c>
      <c r="F94" s="18">
        <f t="shared" si="9"/>
        <v>-1</v>
      </c>
    </row>
    <row r="95" spans="1:6" ht="18.75" x14ac:dyDescent="0.35">
      <c r="A95" s="17">
        <f t="shared" si="10"/>
        <v>45477</v>
      </c>
      <c r="B95" s="19">
        <f t="shared" si="11"/>
        <v>0.15885498390917974</v>
      </c>
      <c r="C95" s="18" t="str" cm="1">
        <f t="array" ref="C95">_xlfn.XLOOKUP(A95,Feuil2!$D$9:$H$9,Tableau2[[#Headers],[Aïd el-Fitr]:[Mawlid]],"",0)</f>
        <v/>
      </c>
      <c r="D95" s="18">
        <f t="shared" si="7"/>
        <v>-1</v>
      </c>
      <c r="E95" s="20" t="str">
        <f t="shared" si="8"/>
        <v/>
      </c>
      <c r="F95" s="18">
        <f t="shared" si="9"/>
        <v>-1</v>
      </c>
    </row>
    <row r="96" spans="1:6" ht="18.75" x14ac:dyDescent="0.35">
      <c r="A96" s="17">
        <f t="shared" si="10"/>
        <v>45478</v>
      </c>
      <c r="B96" s="19">
        <f t="shared" si="11"/>
        <v>9.1128599915975883E-2</v>
      </c>
      <c r="C96" s="18" t="str" cm="1">
        <f t="array" ref="C96">_xlfn.XLOOKUP(A96,Feuil2!$D$9:$H$9,Tableau2[[#Headers],[Aïd el-Fitr]:[Mawlid]],"",0)</f>
        <v/>
      </c>
      <c r="D96" s="18">
        <f t="shared" si="7"/>
        <v>-1</v>
      </c>
      <c r="E96" s="20" t="str">
        <f t="shared" si="8"/>
        <v/>
      </c>
      <c r="F96" s="18">
        <f t="shared" si="9"/>
        <v>-1</v>
      </c>
    </row>
    <row r="97" spans="1:6" ht="18.75" x14ac:dyDescent="0.35">
      <c r="A97" s="17">
        <f t="shared" si="10"/>
        <v>45479</v>
      </c>
      <c r="B97" s="19">
        <f t="shared" si="11"/>
        <v>2.3402215922828873E-2</v>
      </c>
      <c r="C97" s="18" t="str" cm="1">
        <f t="array" ref="C97">_xlfn.XLOOKUP(A97,Feuil2!$D$9:$H$9,Tableau2[[#Headers],[Aïd el-Fitr]:[Mawlid]],"",0)</f>
        <v/>
      </c>
      <c r="D97" s="18">
        <f t="shared" si="7"/>
        <v>-1</v>
      </c>
      <c r="E97" s="20">
        <f t="shared" si="8"/>
        <v>45479</v>
      </c>
      <c r="F97" s="18">
        <f t="shared" si="9"/>
        <v>2.3402215922828873E-2</v>
      </c>
    </row>
    <row r="98" spans="1:6" ht="18.75" x14ac:dyDescent="0.35">
      <c r="A98" s="17">
        <f t="shared" si="10"/>
        <v>45480</v>
      </c>
      <c r="B98" s="19">
        <f t="shared" si="11"/>
        <v>4.4324168070374981E-2</v>
      </c>
      <c r="C98" s="18" t="str" cm="1">
        <f t="array" ref="C98">_xlfn.XLOOKUP(A98,Feuil2!$D$9:$H$9,Tableau2[[#Headers],[Aïd el-Fitr]:[Mawlid]],"",0)</f>
        <v>Moharam</v>
      </c>
      <c r="D98" s="18">
        <f t="shared" si="7"/>
        <v>4.4324168070374981E-2</v>
      </c>
      <c r="E98" s="20" t="str">
        <f t="shared" si="8"/>
        <v/>
      </c>
      <c r="F98" s="18">
        <f t="shared" si="9"/>
        <v>-1</v>
      </c>
    </row>
    <row r="99" spans="1:6" ht="18.75" x14ac:dyDescent="0.35">
      <c r="A99" s="17">
        <f t="shared" si="10"/>
        <v>45481</v>
      </c>
      <c r="B99" s="19">
        <f t="shared" si="11"/>
        <v>0.11205055206357883</v>
      </c>
      <c r="C99" s="18" t="str" cm="1">
        <f t="array" ref="C99">_xlfn.XLOOKUP(A99,Feuil2!$D$9:$H$9,Tableau2[[#Headers],[Aïd el-Fitr]:[Mawlid]],"",0)</f>
        <v/>
      </c>
      <c r="D99" s="18">
        <f t="shared" si="7"/>
        <v>-1</v>
      </c>
      <c r="E99" s="20" t="str">
        <f t="shared" si="8"/>
        <v/>
      </c>
      <c r="F99" s="18">
        <f t="shared" si="9"/>
        <v>-1</v>
      </c>
    </row>
    <row r="100" spans="1:6" ht="18.75" x14ac:dyDescent="0.35">
      <c r="A100" s="17">
        <f t="shared" si="10"/>
        <v>45482</v>
      </c>
      <c r="B100" s="19">
        <f t="shared" si="11"/>
        <v>0.17977693605672584</v>
      </c>
      <c r="C100" s="18" t="str" cm="1">
        <f t="array" ref="C100">_xlfn.XLOOKUP(A100,Feuil2!$D$9:$H$9,Tableau2[[#Headers],[Aïd el-Fitr]:[Mawlid]],"",0)</f>
        <v/>
      </c>
      <c r="D100" s="18">
        <f t="shared" si="7"/>
        <v>-1</v>
      </c>
      <c r="E100" s="20" t="str">
        <f t="shared" si="8"/>
        <v/>
      </c>
      <c r="F100" s="18">
        <f t="shared" si="9"/>
        <v>-1</v>
      </c>
    </row>
    <row r="101" spans="1:6" ht="18.75" x14ac:dyDescent="0.35">
      <c r="A101" s="17">
        <f t="shared" si="10"/>
        <v>45483</v>
      </c>
      <c r="B101" s="19">
        <f t="shared" si="11"/>
        <v>0.2475033200499297</v>
      </c>
      <c r="C101" s="18" t="str" cm="1">
        <f t="array" ref="C101">_xlfn.XLOOKUP(A101,Feuil2!$D$9:$H$9,Tableau2[[#Headers],[Aïd el-Fitr]:[Mawlid]],"",0)</f>
        <v/>
      </c>
      <c r="D101" s="18">
        <f t="shared" si="7"/>
        <v>-1</v>
      </c>
      <c r="E101" s="20" t="str">
        <f t="shared" si="8"/>
        <v/>
      </c>
      <c r="F101" s="18">
        <f t="shared" si="9"/>
        <v>-1</v>
      </c>
    </row>
    <row r="102" spans="1:6" ht="18.75" x14ac:dyDescent="0.35">
      <c r="A102" s="17">
        <f t="shared" si="10"/>
        <v>45484</v>
      </c>
      <c r="B102" s="19">
        <f t="shared" si="11"/>
        <v>0.31522970404313355</v>
      </c>
      <c r="C102" s="18" t="str" cm="1">
        <f t="array" ref="C102">_xlfn.XLOOKUP(A102,Feuil2!$D$9:$H$9,Tableau2[[#Headers],[Aïd el-Fitr]:[Mawlid]],"",0)</f>
        <v/>
      </c>
      <c r="D102" s="18">
        <f t="shared" si="7"/>
        <v>-1</v>
      </c>
      <c r="E102" s="20" t="str">
        <f t="shared" si="8"/>
        <v/>
      </c>
      <c r="F102" s="18">
        <f t="shared" si="9"/>
        <v>-1</v>
      </c>
    </row>
    <row r="103" spans="1:6" ht="18.75" x14ac:dyDescent="0.35">
      <c r="A103" s="17">
        <f t="shared" si="10"/>
        <v>45485</v>
      </c>
      <c r="B103" s="19">
        <f t="shared" si="11"/>
        <v>0.38295608803633741</v>
      </c>
      <c r="C103" s="18" t="str" cm="1">
        <f t="array" ref="C103">_xlfn.XLOOKUP(A103,Feuil2!$D$9:$H$9,Tableau2[[#Headers],[Aïd el-Fitr]:[Mawlid]],"",0)</f>
        <v/>
      </c>
      <c r="D103" s="18">
        <f t="shared" si="7"/>
        <v>-1</v>
      </c>
      <c r="E103" s="20" t="str">
        <f t="shared" si="8"/>
        <v/>
      </c>
      <c r="F103" s="18">
        <f t="shared" si="9"/>
        <v>-1</v>
      </c>
    </row>
    <row r="104" spans="1:6" ht="18.75" x14ac:dyDescent="0.35">
      <c r="A104" s="17">
        <f t="shared" si="10"/>
        <v>45486</v>
      </c>
      <c r="B104" s="19">
        <f t="shared" si="11"/>
        <v>0.45068247202948442</v>
      </c>
      <c r="C104" s="18" t="str" cm="1">
        <f t="array" ref="C104">_xlfn.XLOOKUP(A104,Feuil2!$D$9:$H$9,Tableau2[[#Headers],[Aïd el-Fitr]:[Mawlid]],"",0)</f>
        <v/>
      </c>
      <c r="D104" s="18">
        <f t="shared" si="7"/>
        <v>-1</v>
      </c>
      <c r="E104" s="20" t="str">
        <f t="shared" si="8"/>
        <v/>
      </c>
      <c r="F104" s="18">
        <f t="shared" si="9"/>
        <v>-1</v>
      </c>
    </row>
    <row r="105" spans="1:6" ht="18.75" x14ac:dyDescent="0.35">
      <c r="A105" s="17">
        <f t="shared" si="10"/>
        <v>45487</v>
      </c>
      <c r="B105" s="19">
        <f t="shared" si="11"/>
        <v>0.51840885602268827</v>
      </c>
      <c r="C105" s="18" t="str" cm="1">
        <f t="array" ref="C105">_xlfn.XLOOKUP(A105,Feuil2!$D$9:$H$9,Tableau2[[#Headers],[Aïd el-Fitr]:[Mawlid]],"",0)</f>
        <v/>
      </c>
      <c r="D105" s="18">
        <f t="shared" si="7"/>
        <v>-1</v>
      </c>
      <c r="E105" s="20" t="str">
        <f t="shared" si="8"/>
        <v/>
      </c>
      <c r="F105" s="18">
        <f t="shared" si="9"/>
        <v>-1</v>
      </c>
    </row>
    <row r="106" spans="1:6" ht="18.75" x14ac:dyDescent="0.35">
      <c r="A106" s="17">
        <f t="shared" si="10"/>
        <v>45488</v>
      </c>
      <c r="B106" s="19">
        <f t="shared" si="11"/>
        <v>0.58613524001589212</v>
      </c>
      <c r="C106" s="18" t="str" cm="1">
        <f t="array" ref="C106">_xlfn.XLOOKUP(A106,Feuil2!$D$9:$H$9,Tableau2[[#Headers],[Aïd el-Fitr]:[Mawlid]],"",0)</f>
        <v/>
      </c>
      <c r="D106" s="18">
        <f t="shared" si="7"/>
        <v>-1</v>
      </c>
      <c r="E106" s="20" t="str">
        <f t="shared" si="8"/>
        <v/>
      </c>
      <c r="F106" s="18">
        <f t="shared" si="9"/>
        <v>-1</v>
      </c>
    </row>
    <row r="107" spans="1:6" ht="18.75" x14ac:dyDescent="0.35">
      <c r="A107" s="17">
        <f t="shared" si="10"/>
        <v>45489</v>
      </c>
      <c r="B107" s="19">
        <f t="shared" si="11"/>
        <v>0.65386162400903913</v>
      </c>
      <c r="C107" s="18" t="str" cm="1">
        <f t="array" ref="C107">_xlfn.XLOOKUP(A107,Feuil2!$D$9:$H$9,Tableau2[[#Headers],[Aïd el-Fitr]:[Mawlid]],"",0)</f>
        <v>Achoura</v>
      </c>
      <c r="D107" s="18">
        <f t="shared" si="7"/>
        <v>0.65386162400903913</v>
      </c>
      <c r="E107" s="20" t="str">
        <f t="shared" si="8"/>
        <v/>
      </c>
      <c r="F107" s="18">
        <f t="shared" si="9"/>
        <v>-1</v>
      </c>
    </row>
    <row r="108" spans="1:6" ht="18.75" x14ac:dyDescent="0.35">
      <c r="A108" s="17">
        <f t="shared" si="10"/>
        <v>45490</v>
      </c>
      <c r="B108" s="19">
        <f t="shared" si="11"/>
        <v>0.72158800800224299</v>
      </c>
      <c r="C108" s="18" t="str" cm="1">
        <f t="array" ref="C108">_xlfn.XLOOKUP(A108,Feuil2!$D$9:$H$9,Tableau2[[#Headers],[Aïd el-Fitr]:[Mawlid]],"",0)</f>
        <v/>
      </c>
      <c r="D108" s="18">
        <f t="shared" si="7"/>
        <v>-1</v>
      </c>
      <c r="E108" s="20" t="str">
        <f t="shared" si="8"/>
        <v/>
      </c>
      <c r="F108" s="18">
        <f t="shared" si="9"/>
        <v>-1</v>
      </c>
    </row>
    <row r="109" spans="1:6" ht="18.75" x14ac:dyDescent="0.35">
      <c r="A109" s="17">
        <f t="shared" si="10"/>
        <v>45491</v>
      </c>
      <c r="B109" s="19">
        <f t="shared" si="11"/>
        <v>0.78931439199544684</v>
      </c>
      <c r="C109" s="18" t="str" cm="1">
        <f t="array" ref="C109">_xlfn.XLOOKUP(A109,Feuil2!$D$9:$H$9,Tableau2[[#Headers],[Aïd el-Fitr]:[Mawlid]],"",0)</f>
        <v/>
      </c>
      <c r="D109" s="18">
        <f t="shared" si="7"/>
        <v>-1</v>
      </c>
      <c r="E109" s="20" t="str">
        <f t="shared" si="8"/>
        <v/>
      </c>
      <c r="F109" s="18">
        <f t="shared" si="9"/>
        <v>-1</v>
      </c>
    </row>
    <row r="110" spans="1:6" ht="18.75" x14ac:dyDescent="0.35">
      <c r="A110" s="17">
        <f t="shared" si="10"/>
        <v>45492</v>
      </c>
      <c r="B110" s="19">
        <f t="shared" si="11"/>
        <v>0.85704077598859385</v>
      </c>
      <c r="C110" s="18" t="str" cm="1">
        <f t="array" ref="C110">_xlfn.XLOOKUP(A110,Feuil2!$D$9:$H$9,Tableau2[[#Headers],[Aïd el-Fitr]:[Mawlid]],"",0)</f>
        <v/>
      </c>
      <c r="D110" s="18">
        <f t="shared" si="7"/>
        <v>-1</v>
      </c>
      <c r="E110" s="20" t="str">
        <f t="shared" si="8"/>
        <v/>
      </c>
      <c r="F110" s="18">
        <f t="shared" si="9"/>
        <v>-1</v>
      </c>
    </row>
    <row r="111" spans="1:6" ht="18.75" x14ac:dyDescent="0.35">
      <c r="A111" s="17">
        <f t="shared" si="10"/>
        <v>45493</v>
      </c>
      <c r="B111" s="19">
        <f t="shared" si="11"/>
        <v>0.9247671599817977</v>
      </c>
      <c r="C111" s="18" t="str" cm="1">
        <f t="array" ref="C111">_xlfn.XLOOKUP(A111,Feuil2!$D$9:$H$9,Tableau2[[#Headers],[Aïd el-Fitr]:[Mawlid]],"",0)</f>
        <v/>
      </c>
      <c r="D111" s="18">
        <f t="shared" si="7"/>
        <v>-1</v>
      </c>
      <c r="E111" s="20" t="str">
        <f t="shared" si="8"/>
        <v/>
      </c>
      <c r="F111" s="18">
        <f t="shared" si="9"/>
        <v>-1</v>
      </c>
    </row>
    <row r="112" spans="1:6" ht="18.75" x14ac:dyDescent="0.35">
      <c r="A112" s="17">
        <f t="shared" si="10"/>
        <v>45494</v>
      </c>
      <c r="B112" s="19">
        <f t="shared" si="11"/>
        <v>0.99249354397500156</v>
      </c>
      <c r="C112" s="18" t="str" cm="1">
        <f t="array" ref="C112">_xlfn.XLOOKUP(A112,Feuil2!$D$9:$H$9,Tableau2[[#Headers],[Aïd el-Fitr]:[Mawlid]],"",0)</f>
        <v/>
      </c>
      <c r="D112" s="18">
        <f t="shared" si="7"/>
        <v>-1</v>
      </c>
      <c r="E112" s="20" t="str">
        <f t="shared" si="8"/>
        <v/>
      </c>
      <c r="F112" s="18">
        <f t="shared" si="9"/>
        <v>-1</v>
      </c>
    </row>
    <row r="113" spans="1:6" ht="18.75" x14ac:dyDescent="0.35">
      <c r="A113" s="17">
        <f t="shared" si="10"/>
        <v>45495</v>
      </c>
      <c r="B113" s="19">
        <f t="shared" si="11"/>
        <v>0.93978007203185143</v>
      </c>
      <c r="C113" s="18" t="str" cm="1">
        <f t="array" ref="C113">_xlfn.XLOOKUP(A113,Feuil2!$D$9:$H$9,Tableau2[[#Headers],[Aïd el-Fitr]:[Mawlid]],"",0)</f>
        <v/>
      </c>
      <c r="D113" s="18">
        <f t="shared" si="7"/>
        <v>-1</v>
      </c>
      <c r="E113" s="20" t="str">
        <f t="shared" si="8"/>
        <v/>
      </c>
      <c r="F113" s="18">
        <f t="shared" si="9"/>
        <v>-1</v>
      </c>
    </row>
    <row r="114" spans="1:6" ht="18.75" x14ac:dyDescent="0.35">
      <c r="A114" s="17">
        <f t="shared" si="10"/>
        <v>45496</v>
      </c>
      <c r="B114" s="19">
        <f t="shared" si="11"/>
        <v>0.87205368803864758</v>
      </c>
      <c r="C114" s="18" t="str" cm="1">
        <f t="array" ref="C114">_xlfn.XLOOKUP(A114,Feuil2!$D$9:$H$9,Tableau2[[#Headers],[Aïd el-Fitr]:[Mawlid]],"",0)</f>
        <v/>
      </c>
      <c r="D114" s="18">
        <f t="shared" si="7"/>
        <v>-1</v>
      </c>
      <c r="E114" s="20" t="str">
        <f t="shared" si="8"/>
        <v/>
      </c>
      <c r="F114" s="18">
        <f t="shared" si="9"/>
        <v>-1</v>
      </c>
    </row>
    <row r="115" spans="1:6" ht="18.75" x14ac:dyDescent="0.35">
      <c r="A115" s="17">
        <f t="shared" si="10"/>
        <v>45497</v>
      </c>
      <c r="B115" s="19">
        <f t="shared" si="11"/>
        <v>0.80432730404544373</v>
      </c>
      <c r="C115" s="18" t="str" cm="1">
        <f t="array" ref="C115">_xlfn.XLOOKUP(A115,Feuil2!$D$9:$H$9,Tableau2[[#Headers],[Aïd el-Fitr]:[Mawlid]],"",0)</f>
        <v/>
      </c>
      <c r="D115" s="18">
        <f t="shared" si="7"/>
        <v>-1</v>
      </c>
      <c r="E115" s="20" t="str">
        <f t="shared" si="8"/>
        <v/>
      </c>
      <c r="F115" s="18">
        <f t="shared" si="9"/>
        <v>-1</v>
      </c>
    </row>
    <row r="116" spans="1:6" ht="18.75" x14ac:dyDescent="0.35">
      <c r="A116" s="17">
        <f t="shared" si="10"/>
        <v>45498</v>
      </c>
      <c r="B116" s="19">
        <f t="shared" si="11"/>
        <v>0.73660092005229671</v>
      </c>
      <c r="C116" s="18" t="str" cm="1">
        <f t="array" ref="C116">_xlfn.XLOOKUP(A116,Feuil2!$D$9:$H$9,Tableau2[[#Headers],[Aïd el-Fitr]:[Mawlid]],"",0)</f>
        <v/>
      </c>
      <c r="D116" s="18">
        <f t="shared" si="7"/>
        <v>-1</v>
      </c>
      <c r="E116" s="20" t="str">
        <f t="shared" si="8"/>
        <v/>
      </c>
      <c r="F116" s="18">
        <f t="shared" si="9"/>
        <v>-1</v>
      </c>
    </row>
    <row r="117" spans="1:6" ht="18.75" x14ac:dyDescent="0.35">
      <c r="A117" s="17">
        <f t="shared" si="10"/>
        <v>45499</v>
      </c>
      <c r="B117" s="19">
        <f t="shared" si="11"/>
        <v>0.66887453605909286</v>
      </c>
      <c r="C117" s="18" t="str" cm="1">
        <f t="array" ref="C117">_xlfn.XLOOKUP(A117,Feuil2!$D$9:$H$9,Tableau2[[#Headers],[Aïd el-Fitr]:[Mawlid]],"",0)</f>
        <v/>
      </c>
      <c r="D117" s="18">
        <f t="shared" si="7"/>
        <v>-1</v>
      </c>
      <c r="E117" s="20" t="str">
        <f t="shared" si="8"/>
        <v/>
      </c>
      <c r="F117" s="18">
        <f t="shared" si="9"/>
        <v>-1</v>
      </c>
    </row>
    <row r="118" spans="1:6" ht="18.75" x14ac:dyDescent="0.35">
      <c r="A118" s="17">
        <f t="shared" si="10"/>
        <v>45500</v>
      </c>
      <c r="B118" s="19">
        <f t="shared" si="11"/>
        <v>0.60114815206588901</v>
      </c>
      <c r="C118" s="18" t="str" cm="1">
        <f t="array" ref="C118">_xlfn.XLOOKUP(A118,Feuil2!$D$9:$H$9,Tableau2[[#Headers],[Aïd el-Fitr]:[Mawlid]],"",0)</f>
        <v/>
      </c>
      <c r="D118" s="18">
        <f t="shared" si="7"/>
        <v>-1</v>
      </c>
      <c r="E118" s="20" t="str">
        <f t="shared" si="8"/>
        <v/>
      </c>
      <c r="F118" s="18">
        <f t="shared" si="9"/>
        <v>-1</v>
      </c>
    </row>
    <row r="119" spans="1:6" ht="18.75" x14ac:dyDescent="0.35">
      <c r="A119" s="17">
        <f t="shared" si="10"/>
        <v>45501</v>
      </c>
      <c r="B119" s="19">
        <f t="shared" si="11"/>
        <v>0.53342176807268515</v>
      </c>
      <c r="C119" s="18" t="str" cm="1">
        <f t="array" ref="C119">_xlfn.XLOOKUP(A119,Feuil2!$D$9:$H$9,Tableau2[[#Headers],[Aïd el-Fitr]:[Mawlid]],"",0)</f>
        <v/>
      </c>
      <c r="D119" s="18">
        <f t="shared" si="7"/>
        <v>-1</v>
      </c>
      <c r="E119" s="20" t="str">
        <f t="shared" si="8"/>
        <v/>
      </c>
      <c r="F119" s="18">
        <f t="shared" si="9"/>
        <v>-1</v>
      </c>
    </row>
    <row r="120" spans="1:6" ht="18.75" x14ac:dyDescent="0.35">
      <c r="A120" s="17">
        <f t="shared" si="10"/>
        <v>45502</v>
      </c>
      <c r="B120" s="19">
        <f t="shared" si="11"/>
        <v>0.46569538407953814</v>
      </c>
      <c r="C120" s="18" t="str" cm="1">
        <f t="array" ref="C120">_xlfn.XLOOKUP(A120,Feuil2!$D$9:$H$9,Tableau2[[#Headers],[Aïd el-Fitr]:[Mawlid]],"",0)</f>
        <v/>
      </c>
      <c r="D120" s="18">
        <f t="shared" si="7"/>
        <v>-1</v>
      </c>
      <c r="E120" s="20" t="str">
        <f t="shared" si="8"/>
        <v/>
      </c>
      <c r="F120" s="18">
        <f t="shared" si="9"/>
        <v>-1</v>
      </c>
    </row>
    <row r="121" spans="1:6" ht="18.75" x14ac:dyDescent="0.35">
      <c r="A121" s="17">
        <f t="shared" si="10"/>
        <v>45503</v>
      </c>
      <c r="B121" s="19">
        <f t="shared" si="11"/>
        <v>0.39796900008633429</v>
      </c>
      <c r="C121" s="18" t="str" cm="1">
        <f t="array" ref="C121">_xlfn.XLOOKUP(A121,Feuil2!$D$9:$H$9,Tableau2[[#Headers],[Aïd el-Fitr]:[Mawlid]],"",0)</f>
        <v/>
      </c>
      <c r="D121" s="18">
        <f t="shared" si="7"/>
        <v>-1</v>
      </c>
      <c r="E121" s="20" t="str">
        <f t="shared" si="8"/>
        <v/>
      </c>
      <c r="F121" s="18">
        <f t="shared" si="9"/>
        <v>-1</v>
      </c>
    </row>
    <row r="122" spans="1:6" ht="18.75" x14ac:dyDescent="0.35">
      <c r="A122" s="17">
        <f t="shared" si="10"/>
        <v>45504</v>
      </c>
      <c r="B122" s="19">
        <f t="shared" si="11"/>
        <v>0.33024261609313044</v>
      </c>
      <c r="C122" s="18" t="str" cm="1">
        <f t="array" ref="C122">_xlfn.XLOOKUP(A122,Feuil2!$D$9:$H$9,Tableau2[[#Headers],[Aïd el-Fitr]:[Mawlid]],"",0)</f>
        <v/>
      </c>
      <c r="D122" s="18">
        <f t="shared" si="7"/>
        <v>-1</v>
      </c>
      <c r="E122" s="20" t="str">
        <f t="shared" si="8"/>
        <v/>
      </c>
      <c r="F122" s="18">
        <f t="shared" si="9"/>
        <v>-1</v>
      </c>
    </row>
    <row r="123" spans="1:6" ht="18.75" x14ac:dyDescent="0.35">
      <c r="A123" s="17">
        <f t="shared" si="10"/>
        <v>45505</v>
      </c>
      <c r="B123" s="19">
        <f t="shared" si="11"/>
        <v>0.26251623209998343</v>
      </c>
      <c r="C123" s="18" t="str" cm="1">
        <f t="array" ref="C123">_xlfn.XLOOKUP(A123,Feuil2!$D$9:$H$9,Tableau2[[#Headers],[Aïd el-Fitr]:[Mawlid]],"",0)</f>
        <v/>
      </c>
      <c r="D123" s="18">
        <f t="shared" si="7"/>
        <v>-1</v>
      </c>
      <c r="E123" s="20" t="str">
        <f t="shared" si="8"/>
        <v/>
      </c>
      <c r="F123" s="18">
        <f t="shared" si="9"/>
        <v>-1</v>
      </c>
    </row>
    <row r="124" spans="1:6" ht="18.75" x14ac:dyDescent="0.35">
      <c r="A124" s="17">
        <f t="shared" si="10"/>
        <v>45506</v>
      </c>
      <c r="B124" s="19">
        <f t="shared" si="11"/>
        <v>0.19478984810677957</v>
      </c>
      <c r="C124" s="18" t="str" cm="1">
        <f t="array" ref="C124">_xlfn.XLOOKUP(A124,Feuil2!$D$9:$H$9,Tableau2[[#Headers],[Aïd el-Fitr]:[Mawlid]],"",0)</f>
        <v/>
      </c>
      <c r="D124" s="18">
        <f t="shared" si="7"/>
        <v>-1</v>
      </c>
      <c r="E124" s="20" t="str">
        <f t="shared" si="8"/>
        <v/>
      </c>
      <c r="F124" s="18">
        <f t="shared" si="9"/>
        <v>-1</v>
      </c>
    </row>
    <row r="125" spans="1:6" ht="18.75" x14ac:dyDescent="0.35">
      <c r="A125" s="17">
        <f t="shared" si="10"/>
        <v>45507</v>
      </c>
      <c r="B125" s="19">
        <f t="shared" si="11"/>
        <v>0.12706346411357572</v>
      </c>
      <c r="C125" s="18" t="str" cm="1">
        <f t="array" ref="C125">_xlfn.XLOOKUP(A125,Feuil2!$D$9:$H$9,Tableau2[[#Headers],[Aïd el-Fitr]:[Mawlid]],"",0)</f>
        <v/>
      </c>
      <c r="D125" s="18">
        <f t="shared" si="7"/>
        <v>-1</v>
      </c>
      <c r="E125" s="20" t="str">
        <f t="shared" si="8"/>
        <v/>
      </c>
      <c r="F125" s="18">
        <f t="shared" si="9"/>
        <v>-1</v>
      </c>
    </row>
    <row r="126" spans="1:6" ht="18.75" x14ac:dyDescent="0.35">
      <c r="A126" s="17">
        <f t="shared" si="10"/>
        <v>45508</v>
      </c>
      <c r="B126" s="19">
        <f t="shared" si="11"/>
        <v>5.9337080120428709E-2</v>
      </c>
      <c r="C126" s="18" t="str" cm="1">
        <f t="array" ref="C126">_xlfn.XLOOKUP(A126,Feuil2!$D$9:$H$9,Tableau2[[#Headers],[Aïd el-Fitr]:[Mawlid]],"",0)</f>
        <v/>
      </c>
      <c r="D126" s="18">
        <f t="shared" si="7"/>
        <v>-1</v>
      </c>
      <c r="E126" s="20" t="str">
        <f t="shared" si="8"/>
        <v/>
      </c>
      <c r="F126" s="18">
        <f t="shared" si="9"/>
        <v>-1</v>
      </c>
    </row>
    <row r="127" spans="1:6" ht="18.75" x14ac:dyDescent="0.35">
      <c r="A127" s="17">
        <f t="shared" si="10"/>
        <v>45509</v>
      </c>
      <c r="B127" s="19">
        <f t="shared" si="11"/>
        <v>8.3893038727751446E-3</v>
      </c>
      <c r="C127" s="18" t="str" cm="1">
        <f t="array" ref="C127">_xlfn.XLOOKUP(A127,Feuil2!$D$9:$H$9,Tableau2[[#Headers],[Aïd el-Fitr]:[Mawlid]],"",0)</f>
        <v/>
      </c>
      <c r="D127" s="18">
        <f t="shared" si="7"/>
        <v>-1</v>
      </c>
      <c r="E127" s="20">
        <f t="shared" si="8"/>
        <v>45509</v>
      </c>
      <c r="F127" s="18">
        <f t="shared" si="9"/>
        <v>8.3893038727751446E-3</v>
      </c>
    </row>
    <row r="128" spans="1:6" ht="18.75" x14ac:dyDescent="0.35">
      <c r="A128" s="17">
        <f t="shared" si="10"/>
        <v>45510</v>
      </c>
      <c r="B128" s="19">
        <f t="shared" si="11"/>
        <v>7.6115687865978998E-2</v>
      </c>
      <c r="C128" s="18" t="str" cm="1">
        <f t="array" ref="C128">_xlfn.XLOOKUP(A128,Feuil2!$D$9:$H$9,Tableau2[[#Headers],[Aïd el-Fitr]:[Mawlid]],"",0)</f>
        <v/>
      </c>
      <c r="D128" s="18">
        <f t="shared" si="7"/>
        <v>-1</v>
      </c>
      <c r="E128" s="20" t="str">
        <f t="shared" si="8"/>
        <v/>
      </c>
      <c r="F128" s="18">
        <f t="shared" si="9"/>
        <v>-1</v>
      </c>
    </row>
    <row r="129" spans="1:6" ht="18.75" x14ac:dyDescent="0.35">
      <c r="A129" s="17">
        <f t="shared" si="10"/>
        <v>45511</v>
      </c>
      <c r="B129" s="19">
        <f t="shared" si="11"/>
        <v>0.14384207185912601</v>
      </c>
      <c r="C129" s="18" t="str" cm="1">
        <f t="array" ref="C129">_xlfn.XLOOKUP(A129,Feuil2!$D$9:$H$9,Tableau2[[#Headers],[Aïd el-Fitr]:[Mawlid]],"",0)</f>
        <v/>
      </c>
      <c r="D129" s="18">
        <f t="shared" si="7"/>
        <v>-1</v>
      </c>
      <c r="E129" s="20" t="str">
        <f t="shared" si="8"/>
        <v/>
      </c>
      <c r="F129" s="18">
        <f t="shared" si="9"/>
        <v>-1</v>
      </c>
    </row>
    <row r="130" spans="1:6" ht="18.75" x14ac:dyDescent="0.35">
      <c r="A130" s="17">
        <f t="shared" si="10"/>
        <v>45512</v>
      </c>
      <c r="B130" s="19">
        <f t="shared" si="11"/>
        <v>0.21156845585232986</v>
      </c>
      <c r="C130" s="18" t="str" cm="1">
        <f t="array" ref="C130">_xlfn.XLOOKUP(A130,Feuil2!$D$9:$H$9,Tableau2[[#Headers],[Aïd el-Fitr]:[Mawlid]],"",0)</f>
        <v/>
      </c>
      <c r="D130" s="18">
        <f t="shared" ref="D130:D185" si="12">IF(C130&lt;&gt;"",B130,-1)</f>
        <v>-1</v>
      </c>
      <c r="E130" s="20" t="str">
        <f t="shared" ref="E130:E185" si="13">IF(RANK(B130,$B$1:$B$185,1)&lt;=6,A130,"")</f>
        <v/>
      </c>
      <c r="F130" s="18">
        <f t="shared" ref="F130:F185" si="14">IF(E130&lt;&gt;"",B130,-1)</f>
        <v>-1</v>
      </c>
    </row>
    <row r="131" spans="1:6" ht="18.75" x14ac:dyDescent="0.35">
      <c r="A131" s="17">
        <f t="shared" si="10"/>
        <v>45513</v>
      </c>
      <c r="B131" s="19">
        <f t="shared" si="11"/>
        <v>0.27929483984553372</v>
      </c>
      <c r="C131" s="18" t="str" cm="1">
        <f t="array" ref="C131">_xlfn.XLOOKUP(A131,Feuil2!$D$9:$H$9,Tableau2[[#Headers],[Aïd el-Fitr]:[Mawlid]],"",0)</f>
        <v/>
      </c>
      <c r="D131" s="18">
        <f t="shared" si="12"/>
        <v>-1</v>
      </c>
      <c r="E131" s="20" t="str">
        <f t="shared" si="13"/>
        <v/>
      </c>
      <c r="F131" s="18">
        <f t="shared" si="14"/>
        <v>-1</v>
      </c>
    </row>
    <row r="132" spans="1:6" ht="18.75" x14ac:dyDescent="0.35">
      <c r="A132" s="17">
        <f t="shared" ref="A132:A185" si="15">+A131+1</f>
        <v>45514</v>
      </c>
      <c r="B132" s="19">
        <f t="shared" ref="B132:B185" si="16">ABS(((A132-38259.1165667833)/29.53058885-FLOOR((A132-38259.1165667833)/29.53058885,1)-0.5)*2)</f>
        <v>0.34702122383868073</v>
      </c>
      <c r="C132" s="18" t="str" cm="1">
        <f t="array" ref="C132">_xlfn.XLOOKUP(A132,Feuil2!$D$9:$H$9,Tableau2[[#Headers],[Aïd el-Fitr]:[Mawlid]],"",0)</f>
        <v/>
      </c>
      <c r="D132" s="18">
        <f t="shared" si="12"/>
        <v>-1</v>
      </c>
      <c r="E132" s="20" t="str">
        <f t="shared" si="13"/>
        <v/>
      </c>
      <c r="F132" s="18">
        <f t="shared" si="14"/>
        <v>-1</v>
      </c>
    </row>
    <row r="133" spans="1:6" ht="18.75" x14ac:dyDescent="0.35">
      <c r="A133" s="17">
        <f t="shared" si="15"/>
        <v>45515</v>
      </c>
      <c r="B133" s="19">
        <f t="shared" si="16"/>
        <v>0.41474760783188458</v>
      </c>
      <c r="C133" s="18" t="str" cm="1">
        <f t="array" ref="C133">_xlfn.XLOOKUP(A133,Feuil2!$D$9:$H$9,Tableau2[[#Headers],[Aïd el-Fitr]:[Mawlid]],"",0)</f>
        <v/>
      </c>
      <c r="D133" s="18">
        <f t="shared" si="12"/>
        <v>-1</v>
      </c>
      <c r="E133" s="20" t="str">
        <f t="shared" si="13"/>
        <v/>
      </c>
      <c r="F133" s="18">
        <f t="shared" si="14"/>
        <v>-1</v>
      </c>
    </row>
    <row r="134" spans="1:6" ht="18.75" x14ac:dyDescent="0.35">
      <c r="A134" s="17">
        <f t="shared" si="15"/>
        <v>45516</v>
      </c>
      <c r="B134" s="19">
        <f t="shared" si="16"/>
        <v>0.48247399182508843</v>
      </c>
      <c r="C134" s="18" t="str" cm="1">
        <f t="array" ref="C134">_xlfn.XLOOKUP(A134,Feuil2!$D$9:$H$9,Tableau2[[#Headers],[Aïd el-Fitr]:[Mawlid]],"",0)</f>
        <v/>
      </c>
      <c r="D134" s="18">
        <f t="shared" si="12"/>
        <v>-1</v>
      </c>
      <c r="E134" s="20" t="str">
        <f t="shared" si="13"/>
        <v/>
      </c>
      <c r="F134" s="18">
        <f t="shared" si="14"/>
        <v>-1</v>
      </c>
    </row>
    <row r="135" spans="1:6" ht="18.75" x14ac:dyDescent="0.35">
      <c r="A135" s="17">
        <f t="shared" si="15"/>
        <v>45517</v>
      </c>
      <c r="B135" s="19">
        <f t="shared" si="16"/>
        <v>0.55020037581829229</v>
      </c>
      <c r="C135" s="18" t="str" cm="1">
        <f t="array" ref="C135">_xlfn.XLOOKUP(A135,Feuil2!$D$9:$H$9,Tableau2[[#Headers],[Aïd el-Fitr]:[Mawlid]],"",0)</f>
        <v/>
      </c>
      <c r="D135" s="18">
        <f t="shared" si="12"/>
        <v>-1</v>
      </c>
      <c r="E135" s="20" t="str">
        <f t="shared" si="13"/>
        <v/>
      </c>
      <c r="F135" s="18">
        <f t="shared" si="14"/>
        <v>-1</v>
      </c>
    </row>
    <row r="136" spans="1:6" ht="18.75" x14ac:dyDescent="0.35">
      <c r="A136" s="17">
        <f t="shared" si="15"/>
        <v>45518</v>
      </c>
      <c r="B136" s="19">
        <f t="shared" si="16"/>
        <v>0.6179267598114393</v>
      </c>
      <c r="C136" s="18" t="str" cm="1">
        <f t="array" ref="C136">_xlfn.XLOOKUP(A136,Feuil2!$D$9:$H$9,Tableau2[[#Headers],[Aïd el-Fitr]:[Mawlid]],"",0)</f>
        <v/>
      </c>
      <c r="D136" s="18">
        <f t="shared" si="12"/>
        <v>-1</v>
      </c>
      <c r="E136" s="20" t="str">
        <f t="shared" si="13"/>
        <v/>
      </c>
      <c r="F136" s="18">
        <f t="shared" si="14"/>
        <v>-1</v>
      </c>
    </row>
    <row r="137" spans="1:6" ht="18.75" x14ac:dyDescent="0.35">
      <c r="A137" s="17">
        <f t="shared" si="15"/>
        <v>45519</v>
      </c>
      <c r="B137" s="19">
        <f t="shared" si="16"/>
        <v>0.68565314380464315</v>
      </c>
      <c r="C137" s="18" t="str" cm="1">
        <f t="array" ref="C137">_xlfn.XLOOKUP(A137,Feuil2!$D$9:$H$9,Tableau2[[#Headers],[Aïd el-Fitr]:[Mawlid]],"",0)</f>
        <v/>
      </c>
      <c r="D137" s="18">
        <f t="shared" si="12"/>
        <v>-1</v>
      </c>
      <c r="E137" s="20" t="str">
        <f t="shared" si="13"/>
        <v/>
      </c>
      <c r="F137" s="18">
        <f t="shared" si="14"/>
        <v>-1</v>
      </c>
    </row>
    <row r="138" spans="1:6" ht="18.75" x14ac:dyDescent="0.35">
      <c r="A138" s="17">
        <f t="shared" si="15"/>
        <v>45520</v>
      </c>
      <c r="B138" s="19">
        <f t="shared" si="16"/>
        <v>0.753379527797847</v>
      </c>
      <c r="C138" s="18" t="str" cm="1">
        <f t="array" ref="C138">_xlfn.XLOOKUP(A138,Feuil2!$D$9:$H$9,Tableau2[[#Headers],[Aïd el-Fitr]:[Mawlid]],"",0)</f>
        <v/>
      </c>
      <c r="D138" s="18">
        <f t="shared" si="12"/>
        <v>-1</v>
      </c>
      <c r="E138" s="20" t="str">
        <f t="shared" si="13"/>
        <v/>
      </c>
      <c r="F138" s="18">
        <f t="shared" si="14"/>
        <v>-1</v>
      </c>
    </row>
    <row r="139" spans="1:6" ht="18.75" x14ac:dyDescent="0.35">
      <c r="A139" s="17">
        <f t="shared" si="15"/>
        <v>45521</v>
      </c>
      <c r="B139" s="19">
        <f t="shared" si="16"/>
        <v>0.82110591179099401</v>
      </c>
      <c r="C139" s="18" t="str" cm="1">
        <f t="array" ref="C139">_xlfn.XLOOKUP(A139,Feuil2!$D$9:$H$9,Tableau2[[#Headers],[Aïd el-Fitr]:[Mawlid]],"",0)</f>
        <v/>
      </c>
      <c r="D139" s="18">
        <f t="shared" si="12"/>
        <v>-1</v>
      </c>
      <c r="E139" s="20" t="str">
        <f t="shared" si="13"/>
        <v/>
      </c>
      <c r="F139" s="18">
        <f t="shared" si="14"/>
        <v>-1</v>
      </c>
    </row>
    <row r="140" spans="1:6" ht="18.75" x14ac:dyDescent="0.35">
      <c r="A140" s="17">
        <f t="shared" si="15"/>
        <v>45522</v>
      </c>
      <c r="B140" s="19">
        <f t="shared" si="16"/>
        <v>0.88883229578419787</v>
      </c>
      <c r="C140" s="18" t="str" cm="1">
        <f t="array" ref="C140">_xlfn.XLOOKUP(A140,Feuil2!$D$9:$H$9,Tableau2[[#Headers],[Aïd el-Fitr]:[Mawlid]],"",0)</f>
        <v/>
      </c>
      <c r="D140" s="18">
        <f t="shared" si="12"/>
        <v>-1</v>
      </c>
      <c r="E140" s="20" t="str">
        <f t="shared" si="13"/>
        <v/>
      </c>
      <c r="F140" s="18">
        <f t="shared" si="14"/>
        <v>-1</v>
      </c>
    </row>
    <row r="141" spans="1:6" ht="18.75" x14ac:dyDescent="0.35">
      <c r="A141" s="17">
        <f t="shared" si="15"/>
        <v>45523</v>
      </c>
      <c r="B141" s="19">
        <f t="shared" si="16"/>
        <v>0.95655867977740172</v>
      </c>
      <c r="C141" s="18" t="str" cm="1">
        <f t="array" ref="C141">_xlfn.XLOOKUP(A141,Feuil2!$D$9:$H$9,Tableau2[[#Headers],[Aïd el-Fitr]:[Mawlid]],"",0)</f>
        <v/>
      </c>
      <c r="D141" s="18">
        <f t="shared" si="12"/>
        <v>-1</v>
      </c>
      <c r="E141" s="20" t="str">
        <f t="shared" si="13"/>
        <v/>
      </c>
      <c r="F141" s="18">
        <f t="shared" si="14"/>
        <v>-1</v>
      </c>
    </row>
    <row r="142" spans="1:6" ht="18.75" x14ac:dyDescent="0.35">
      <c r="A142" s="17">
        <f t="shared" si="15"/>
        <v>45524</v>
      </c>
      <c r="B142" s="19">
        <f t="shared" si="16"/>
        <v>0.97571493622945127</v>
      </c>
      <c r="C142" s="18" t="str" cm="1">
        <f t="array" ref="C142">_xlfn.XLOOKUP(A142,Feuil2!$D$9:$H$9,Tableau2[[#Headers],[Aïd el-Fitr]:[Mawlid]],"",0)</f>
        <v/>
      </c>
      <c r="D142" s="18">
        <f t="shared" si="12"/>
        <v>-1</v>
      </c>
      <c r="E142" s="20" t="str">
        <f t="shared" si="13"/>
        <v/>
      </c>
      <c r="F142" s="18">
        <f t="shared" si="14"/>
        <v>-1</v>
      </c>
    </row>
    <row r="143" spans="1:6" ht="18.75" x14ac:dyDescent="0.35">
      <c r="A143" s="17">
        <f t="shared" si="15"/>
        <v>45525</v>
      </c>
      <c r="B143" s="19">
        <f t="shared" si="16"/>
        <v>0.90798855223624741</v>
      </c>
      <c r="C143" s="18" t="str" cm="1">
        <f t="array" ref="C143">_xlfn.XLOOKUP(A143,Feuil2!$D$9:$H$9,Tableau2[[#Headers],[Aïd el-Fitr]:[Mawlid]],"",0)</f>
        <v/>
      </c>
      <c r="D143" s="18">
        <f t="shared" si="12"/>
        <v>-1</v>
      </c>
      <c r="E143" s="20" t="str">
        <f t="shared" si="13"/>
        <v/>
      </c>
      <c r="F143" s="18">
        <f t="shared" si="14"/>
        <v>-1</v>
      </c>
    </row>
    <row r="144" spans="1:6" ht="18.75" x14ac:dyDescent="0.35">
      <c r="A144" s="17">
        <f t="shared" si="15"/>
        <v>45526</v>
      </c>
      <c r="B144" s="19">
        <f t="shared" si="16"/>
        <v>0.84026216824304356</v>
      </c>
      <c r="C144" s="18" t="str" cm="1">
        <f t="array" ref="C144">_xlfn.XLOOKUP(A144,Feuil2!$D$9:$H$9,Tableau2[[#Headers],[Aïd el-Fitr]:[Mawlid]],"",0)</f>
        <v/>
      </c>
      <c r="D144" s="18">
        <f t="shared" si="12"/>
        <v>-1</v>
      </c>
      <c r="E144" s="20" t="str">
        <f t="shared" si="13"/>
        <v/>
      </c>
      <c r="F144" s="18">
        <f t="shared" si="14"/>
        <v>-1</v>
      </c>
    </row>
    <row r="145" spans="1:6" ht="18.75" x14ac:dyDescent="0.35">
      <c r="A145" s="17">
        <f t="shared" si="15"/>
        <v>45527</v>
      </c>
      <c r="B145" s="19">
        <f t="shared" si="16"/>
        <v>0.77253578424989655</v>
      </c>
      <c r="C145" s="18" t="str" cm="1">
        <f t="array" ref="C145">_xlfn.XLOOKUP(A145,Feuil2!$D$9:$H$9,Tableau2[[#Headers],[Aïd el-Fitr]:[Mawlid]],"",0)</f>
        <v/>
      </c>
      <c r="D145" s="18">
        <f t="shared" si="12"/>
        <v>-1</v>
      </c>
      <c r="E145" s="20" t="str">
        <f t="shared" si="13"/>
        <v/>
      </c>
      <c r="F145" s="18">
        <f t="shared" si="14"/>
        <v>-1</v>
      </c>
    </row>
    <row r="146" spans="1:6" ht="18.75" x14ac:dyDescent="0.35">
      <c r="A146" s="17">
        <f t="shared" si="15"/>
        <v>45528</v>
      </c>
      <c r="B146" s="19">
        <f t="shared" si="16"/>
        <v>0.7048094002566927</v>
      </c>
      <c r="C146" s="18" t="str" cm="1">
        <f t="array" ref="C146">_xlfn.XLOOKUP(A146,Feuil2!$D$9:$H$9,Tableau2[[#Headers],[Aïd el-Fitr]:[Mawlid]],"",0)</f>
        <v/>
      </c>
      <c r="D146" s="18">
        <f t="shared" si="12"/>
        <v>-1</v>
      </c>
      <c r="E146" s="20" t="str">
        <f t="shared" si="13"/>
        <v/>
      </c>
      <c r="F146" s="18">
        <f t="shared" si="14"/>
        <v>-1</v>
      </c>
    </row>
    <row r="147" spans="1:6" ht="18.75" x14ac:dyDescent="0.35">
      <c r="A147" s="17">
        <f t="shared" si="15"/>
        <v>45529</v>
      </c>
      <c r="B147" s="19">
        <f t="shared" si="16"/>
        <v>0.63708301626348884</v>
      </c>
      <c r="C147" s="18" t="str" cm="1">
        <f t="array" ref="C147">_xlfn.XLOOKUP(A147,Feuil2!$D$9:$H$9,Tableau2[[#Headers],[Aïd el-Fitr]:[Mawlid]],"",0)</f>
        <v/>
      </c>
      <c r="D147" s="18">
        <f t="shared" si="12"/>
        <v>-1</v>
      </c>
      <c r="E147" s="20" t="str">
        <f t="shared" si="13"/>
        <v/>
      </c>
      <c r="F147" s="18">
        <f t="shared" si="14"/>
        <v>-1</v>
      </c>
    </row>
    <row r="148" spans="1:6" ht="18.75" x14ac:dyDescent="0.35">
      <c r="A148" s="17">
        <f t="shared" si="15"/>
        <v>45530</v>
      </c>
      <c r="B148" s="19">
        <f t="shared" si="16"/>
        <v>0.56935663227034183</v>
      </c>
      <c r="C148" s="18" t="str" cm="1">
        <f t="array" ref="C148">_xlfn.XLOOKUP(A148,Feuil2!$D$9:$H$9,Tableau2[[#Headers],[Aïd el-Fitr]:[Mawlid]],"",0)</f>
        <v/>
      </c>
      <c r="D148" s="18">
        <f t="shared" si="12"/>
        <v>-1</v>
      </c>
      <c r="E148" s="20" t="str">
        <f t="shared" si="13"/>
        <v/>
      </c>
      <c r="F148" s="18">
        <f t="shared" si="14"/>
        <v>-1</v>
      </c>
    </row>
    <row r="149" spans="1:6" ht="18.75" x14ac:dyDescent="0.35">
      <c r="A149" s="17">
        <f t="shared" si="15"/>
        <v>45531</v>
      </c>
      <c r="B149" s="19">
        <f t="shared" si="16"/>
        <v>0.50163024827713798</v>
      </c>
      <c r="C149" s="18" t="str" cm="1">
        <f t="array" ref="C149">_xlfn.XLOOKUP(A149,Feuil2!$D$9:$H$9,Tableau2[[#Headers],[Aïd el-Fitr]:[Mawlid]],"",0)</f>
        <v/>
      </c>
      <c r="D149" s="18">
        <f t="shared" si="12"/>
        <v>-1</v>
      </c>
      <c r="E149" s="20" t="str">
        <f t="shared" si="13"/>
        <v/>
      </c>
      <c r="F149" s="18">
        <f t="shared" si="14"/>
        <v>-1</v>
      </c>
    </row>
    <row r="150" spans="1:6" ht="18.75" x14ac:dyDescent="0.35">
      <c r="A150" s="17">
        <f t="shared" si="15"/>
        <v>45532</v>
      </c>
      <c r="B150" s="19">
        <f t="shared" si="16"/>
        <v>0.43390386428393413</v>
      </c>
      <c r="C150" s="18" t="str" cm="1">
        <f t="array" ref="C150">_xlfn.XLOOKUP(A150,Feuil2!$D$9:$H$9,Tableau2[[#Headers],[Aïd el-Fitr]:[Mawlid]],"",0)</f>
        <v/>
      </c>
      <c r="D150" s="18">
        <f t="shared" si="12"/>
        <v>-1</v>
      </c>
      <c r="E150" s="20" t="str">
        <f t="shared" si="13"/>
        <v/>
      </c>
      <c r="F150" s="18">
        <f t="shared" si="14"/>
        <v>-1</v>
      </c>
    </row>
    <row r="151" spans="1:6" ht="18.75" x14ac:dyDescent="0.35">
      <c r="A151" s="17">
        <f t="shared" si="15"/>
        <v>45533</v>
      </c>
      <c r="B151" s="19">
        <f t="shared" si="16"/>
        <v>0.36617748029073027</v>
      </c>
      <c r="C151" s="18" t="str" cm="1">
        <f t="array" ref="C151">_xlfn.XLOOKUP(A151,Feuil2!$D$9:$H$9,Tableau2[[#Headers],[Aïd el-Fitr]:[Mawlid]],"",0)</f>
        <v/>
      </c>
      <c r="D151" s="18">
        <f t="shared" si="12"/>
        <v>-1</v>
      </c>
      <c r="E151" s="20" t="str">
        <f t="shared" si="13"/>
        <v/>
      </c>
      <c r="F151" s="18">
        <f t="shared" si="14"/>
        <v>-1</v>
      </c>
    </row>
    <row r="152" spans="1:6" ht="18.75" x14ac:dyDescent="0.35">
      <c r="A152" s="17">
        <f t="shared" si="15"/>
        <v>45534</v>
      </c>
      <c r="B152" s="19">
        <f t="shared" si="16"/>
        <v>0.29845109629758326</v>
      </c>
      <c r="C152" s="18" t="str" cm="1">
        <f t="array" ref="C152">_xlfn.XLOOKUP(A152,Feuil2!$D$9:$H$9,Tableau2[[#Headers],[Aïd el-Fitr]:[Mawlid]],"",0)</f>
        <v/>
      </c>
      <c r="D152" s="18">
        <f t="shared" si="12"/>
        <v>-1</v>
      </c>
      <c r="E152" s="20" t="str">
        <f t="shared" si="13"/>
        <v/>
      </c>
      <c r="F152" s="18">
        <f t="shared" si="14"/>
        <v>-1</v>
      </c>
    </row>
    <row r="153" spans="1:6" ht="18.75" x14ac:dyDescent="0.35">
      <c r="A153" s="17">
        <f t="shared" si="15"/>
        <v>45535</v>
      </c>
      <c r="B153" s="19">
        <f t="shared" si="16"/>
        <v>0.23072471230437941</v>
      </c>
      <c r="C153" s="18" t="str" cm="1">
        <f t="array" ref="C153">_xlfn.XLOOKUP(A153,Feuil2!$D$9:$H$9,Tableau2[[#Headers],[Aïd el-Fitr]:[Mawlid]],"",0)</f>
        <v/>
      </c>
      <c r="D153" s="18">
        <f t="shared" si="12"/>
        <v>-1</v>
      </c>
      <c r="E153" s="20" t="str">
        <f t="shared" si="13"/>
        <v/>
      </c>
      <c r="F153" s="18">
        <f t="shared" si="14"/>
        <v>-1</v>
      </c>
    </row>
    <row r="154" spans="1:6" ht="18.75" x14ac:dyDescent="0.35">
      <c r="A154" s="17">
        <f t="shared" si="15"/>
        <v>45536</v>
      </c>
      <c r="B154" s="19">
        <f t="shared" si="16"/>
        <v>0.16299832831117556</v>
      </c>
      <c r="C154" s="18" t="str" cm="1">
        <f t="array" ref="C154">_xlfn.XLOOKUP(A154,Feuil2!$D$9:$H$9,Tableau2[[#Headers],[Aïd el-Fitr]:[Mawlid]],"",0)</f>
        <v/>
      </c>
      <c r="D154" s="18">
        <f t="shared" si="12"/>
        <v>-1</v>
      </c>
      <c r="E154" s="20" t="str">
        <f t="shared" si="13"/>
        <v/>
      </c>
      <c r="F154" s="18">
        <f t="shared" si="14"/>
        <v>-1</v>
      </c>
    </row>
    <row r="155" spans="1:6" ht="18.75" x14ac:dyDescent="0.35">
      <c r="A155" s="17">
        <f t="shared" si="15"/>
        <v>45537</v>
      </c>
      <c r="B155" s="19">
        <f t="shared" si="16"/>
        <v>9.5271944318028545E-2</v>
      </c>
      <c r="C155" s="18" t="str" cm="1">
        <f t="array" ref="C155">_xlfn.XLOOKUP(A155,Feuil2!$D$9:$H$9,Tableau2[[#Headers],[Aïd el-Fitr]:[Mawlid]],"",0)</f>
        <v/>
      </c>
      <c r="D155" s="18">
        <f t="shared" si="12"/>
        <v>-1</v>
      </c>
      <c r="E155" s="20" t="str">
        <f t="shared" si="13"/>
        <v/>
      </c>
      <c r="F155" s="18">
        <f t="shared" si="14"/>
        <v>-1</v>
      </c>
    </row>
    <row r="156" spans="1:6" ht="18.75" x14ac:dyDescent="0.35">
      <c r="A156" s="17">
        <f t="shared" si="15"/>
        <v>45538</v>
      </c>
      <c r="B156" s="19">
        <f t="shared" si="16"/>
        <v>2.7545560324824692E-2</v>
      </c>
      <c r="C156" s="18" t="str" cm="1">
        <f t="array" ref="C156">_xlfn.XLOOKUP(A156,Feuil2!$D$9:$H$9,Tableau2[[#Headers],[Aïd el-Fitr]:[Mawlid]],"",0)</f>
        <v/>
      </c>
      <c r="D156" s="18">
        <f t="shared" si="12"/>
        <v>-1</v>
      </c>
      <c r="E156" s="20">
        <f t="shared" si="13"/>
        <v>45538</v>
      </c>
      <c r="F156" s="18">
        <f t="shared" si="14"/>
        <v>2.7545560324824692E-2</v>
      </c>
    </row>
    <row r="157" spans="1:6" ht="18.75" x14ac:dyDescent="0.35">
      <c r="A157" s="17">
        <f t="shared" si="15"/>
        <v>45539</v>
      </c>
      <c r="B157" s="19">
        <f t="shared" si="16"/>
        <v>4.0180823668379162E-2</v>
      </c>
      <c r="C157" s="18" t="str" cm="1">
        <f t="array" ref="C157">_xlfn.XLOOKUP(A157,Feuil2!$D$9:$H$9,Tableau2[[#Headers],[Aïd el-Fitr]:[Mawlid]],"",0)</f>
        <v/>
      </c>
      <c r="D157" s="18">
        <f t="shared" si="12"/>
        <v>-1</v>
      </c>
      <c r="E157" s="20" t="str">
        <f t="shared" si="13"/>
        <v/>
      </c>
      <c r="F157" s="18">
        <f t="shared" si="14"/>
        <v>-1</v>
      </c>
    </row>
    <row r="158" spans="1:6" ht="18.75" x14ac:dyDescent="0.35">
      <c r="A158" s="17">
        <f t="shared" si="15"/>
        <v>45540</v>
      </c>
      <c r="B158" s="19">
        <f t="shared" si="16"/>
        <v>0.10790720766152617</v>
      </c>
      <c r="C158" s="18" t="str" cm="1">
        <f t="array" ref="C158">_xlfn.XLOOKUP(A158,Feuil2!$D$9:$H$9,Tableau2[[#Headers],[Aïd el-Fitr]:[Mawlid]],"",0)</f>
        <v/>
      </c>
      <c r="D158" s="18">
        <f t="shared" si="12"/>
        <v>-1</v>
      </c>
      <c r="E158" s="20" t="str">
        <f t="shared" si="13"/>
        <v/>
      </c>
      <c r="F158" s="18">
        <f t="shared" si="14"/>
        <v>-1</v>
      </c>
    </row>
    <row r="159" spans="1:6" ht="18.75" x14ac:dyDescent="0.35">
      <c r="A159" s="17">
        <f t="shared" si="15"/>
        <v>45541</v>
      </c>
      <c r="B159" s="19">
        <f t="shared" si="16"/>
        <v>0.17563359165473003</v>
      </c>
      <c r="C159" s="18" t="str" cm="1">
        <f t="array" ref="C159">_xlfn.XLOOKUP(A159,Feuil2!$D$9:$H$9,Tableau2[[#Headers],[Aïd el-Fitr]:[Mawlid]],"",0)</f>
        <v/>
      </c>
      <c r="D159" s="18">
        <f t="shared" si="12"/>
        <v>-1</v>
      </c>
      <c r="E159" s="20" t="str">
        <f t="shared" si="13"/>
        <v/>
      </c>
      <c r="F159" s="18">
        <f t="shared" si="14"/>
        <v>-1</v>
      </c>
    </row>
    <row r="160" spans="1:6" ht="18.75" x14ac:dyDescent="0.35">
      <c r="A160" s="17">
        <f t="shared" si="15"/>
        <v>45542</v>
      </c>
      <c r="B160" s="19">
        <f t="shared" si="16"/>
        <v>0.24335997564793388</v>
      </c>
      <c r="C160" s="18" t="str" cm="1">
        <f t="array" ref="C160">_xlfn.XLOOKUP(A160,Feuil2!$D$9:$H$9,Tableau2[[#Headers],[Aïd el-Fitr]:[Mawlid]],"",0)</f>
        <v/>
      </c>
      <c r="D160" s="18">
        <f t="shared" si="12"/>
        <v>-1</v>
      </c>
      <c r="E160" s="20" t="str">
        <f t="shared" si="13"/>
        <v/>
      </c>
      <c r="F160" s="18">
        <f t="shared" si="14"/>
        <v>-1</v>
      </c>
    </row>
    <row r="161" spans="1:6" ht="18.75" x14ac:dyDescent="0.35">
      <c r="A161" s="17">
        <f t="shared" si="15"/>
        <v>45543</v>
      </c>
      <c r="B161" s="19">
        <f t="shared" si="16"/>
        <v>0.31108635964108089</v>
      </c>
      <c r="C161" s="18" t="str" cm="1">
        <f t="array" ref="C161">_xlfn.XLOOKUP(A161,Feuil2!$D$9:$H$9,Tableau2[[#Headers],[Aïd el-Fitr]:[Mawlid]],"",0)</f>
        <v/>
      </c>
      <c r="D161" s="18">
        <f t="shared" si="12"/>
        <v>-1</v>
      </c>
      <c r="E161" s="20" t="str">
        <f t="shared" si="13"/>
        <v/>
      </c>
      <c r="F161" s="18">
        <f t="shared" si="14"/>
        <v>-1</v>
      </c>
    </row>
    <row r="162" spans="1:6" ht="18.75" x14ac:dyDescent="0.35">
      <c r="A162" s="17">
        <f t="shared" si="15"/>
        <v>45544</v>
      </c>
      <c r="B162" s="19">
        <f t="shared" si="16"/>
        <v>0.37881274363428474</v>
      </c>
      <c r="C162" s="18" t="str" cm="1">
        <f t="array" ref="C162">_xlfn.XLOOKUP(A162,Feuil2!$D$9:$H$9,Tableau2[[#Headers],[Aïd el-Fitr]:[Mawlid]],"",0)</f>
        <v/>
      </c>
      <c r="D162" s="18">
        <f t="shared" si="12"/>
        <v>-1</v>
      </c>
      <c r="E162" s="20" t="str">
        <f t="shared" si="13"/>
        <v/>
      </c>
      <c r="F162" s="18">
        <f t="shared" si="14"/>
        <v>-1</v>
      </c>
    </row>
    <row r="163" spans="1:6" ht="18.75" x14ac:dyDescent="0.35">
      <c r="A163" s="17">
        <f t="shared" si="15"/>
        <v>45545</v>
      </c>
      <c r="B163" s="19">
        <f t="shared" si="16"/>
        <v>0.4465391276274886</v>
      </c>
      <c r="C163" s="18" t="str" cm="1">
        <f t="array" ref="C163">_xlfn.XLOOKUP(A163,Feuil2!$D$9:$H$9,Tableau2[[#Headers],[Aïd el-Fitr]:[Mawlid]],"",0)</f>
        <v/>
      </c>
      <c r="D163" s="18">
        <f t="shared" si="12"/>
        <v>-1</v>
      </c>
      <c r="E163" s="20" t="str">
        <f t="shared" si="13"/>
        <v/>
      </c>
      <c r="F163" s="18">
        <f t="shared" si="14"/>
        <v>-1</v>
      </c>
    </row>
    <row r="164" spans="1:6" ht="18.75" x14ac:dyDescent="0.35">
      <c r="A164" s="17">
        <f t="shared" si="15"/>
        <v>45546</v>
      </c>
      <c r="B164" s="19">
        <f t="shared" si="16"/>
        <v>0.51426551162063561</v>
      </c>
      <c r="C164" s="18" t="str" cm="1">
        <f t="array" ref="C164">_xlfn.XLOOKUP(A164,Feuil2!$D$9:$H$9,Tableau2[[#Headers],[Aïd el-Fitr]:[Mawlid]],"",0)</f>
        <v/>
      </c>
      <c r="D164" s="18">
        <f t="shared" si="12"/>
        <v>-1</v>
      </c>
      <c r="E164" s="20" t="str">
        <f t="shared" si="13"/>
        <v/>
      </c>
      <c r="F164" s="18">
        <f t="shared" si="14"/>
        <v>-1</v>
      </c>
    </row>
    <row r="165" spans="1:6" ht="18.75" x14ac:dyDescent="0.35">
      <c r="A165" s="17">
        <f t="shared" si="15"/>
        <v>45547</v>
      </c>
      <c r="B165" s="19">
        <f t="shared" si="16"/>
        <v>0.58199189561383946</v>
      </c>
      <c r="C165" s="18" t="str" cm="1">
        <f t="array" ref="C165">_xlfn.XLOOKUP(A165,Feuil2!$D$9:$H$9,Tableau2[[#Headers],[Aïd el-Fitr]:[Mawlid]],"",0)</f>
        <v/>
      </c>
      <c r="D165" s="18">
        <f t="shared" si="12"/>
        <v>-1</v>
      </c>
      <c r="E165" s="20" t="str">
        <f t="shared" si="13"/>
        <v/>
      </c>
      <c r="F165" s="18">
        <f t="shared" si="14"/>
        <v>-1</v>
      </c>
    </row>
    <row r="166" spans="1:6" ht="18.75" x14ac:dyDescent="0.35">
      <c r="A166" s="17">
        <f t="shared" si="15"/>
        <v>45548</v>
      </c>
      <c r="B166" s="19">
        <f t="shared" si="16"/>
        <v>0.64971827960704331</v>
      </c>
      <c r="C166" s="18" t="str" cm="1">
        <f t="array" ref="C166">_xlfn.XLOOKUP(A166,Feuil2!$D$9:$H$9,Tableau2[[#Headers],[Aïd el-Fitr]:[Mawlid]],"",0)</f>
        <v/>
      </c>
      <c r="D166" s="18">
        <f t="shared" si="12"/>
        <v>-1</v>
      </c>
      <c r="E166" s="20" t="str">
        <f t="shared" si="13"/>
        <v/>
      </c>
      <c r="F166" s="18">
        <f t="shared" si="14"/>
        <v>-1</v>
      </c>
    </row>
    <row r="167" spans="1:6" ht="18.75" x14ac:dyDescent="0.35">
      <c r="A167" s="17">
        <f t="shared" si="15"/>
        <v>45549</v>
      </c>
      <c r="B167" s="19">
        <f t="shared" si="16"/>
        <v>0.71744466360024717</v>
      </c>
      <c r="C167" s="18" t="str" cm="1">
        <f t="array" ref="C167">_xlfn.XLOOKUP(A167,Feuil2!$D$9:$H$9,Tableau2[[#Headers],[Aïd el-Fitr]:[Mawlid]],"",0)</f>
        <v/>
      </c>
      <c r="D167" s="18">
        <f t="shared" si="12"/>
        <v>-1</v>
      </c>
      <c r="E167" s="20" t="str">
        <f t="shared" si="13"/>
        <v/>
      </c>
      <c r="F167" s="18">
        <f t="shared" si="14"/>
        <v>-1</v>
      </c>
    </row>
    <row r="168" spans="1:6" ht="18.75" x14ac:dyDescent="0.35">
      <c r="A168" s="17">
        <f t="shared" si="15"/>
        <v>45550</v>
      </c>
      <c r="B168" s="19">
        <f t="shared" si="16"/>
        <v>0.78517104759339418</v>
      </c>
      <c r="C168" s="18" t="str" cm="1">
        <f t="array" ref="C168">_xlfn.XLOOKUP(A168,Feuil2!$D$9:$H$9,Tableau2[[#Headers],[Aïd el-Fitr]:[Mawlid]],"",0)</f>
        <v/>
      </c>
      <c r="D168" s="18">
        <f t="shared" si="12"/>
        <v>-1</v>
      </c>
      <c r="E168" s="20" t="str">
        <f t="shared" si="13"/>
        <v/>
      </c>
      <c r="F168" s="18">
        <f t="shared" si="14"/>
        <v>-1</v>
      </c>
    </row>
    <row r="169" spans="1:6" ht="18.75" x14ac:dyDescent="0.35">
      <c r="A169" s="17">
        <f t="shared" si="15"/>
        <v>45551</v>
      </c>
      <c r="B169" s="19">
        <f t="shared" si="16"/>
        <v>0.85289743158659803</v>
      </c>
      <c r="C169" s="18" t="str" cm="1">
        <f t="array" ref="C169">_xlfn.XLOOKUP(A169,Feuil2!$D$9:$H$9,Tableau2[[#Headers],[Aïd el-Fitr]:[Mawlid]],"",0)</f>
        <v>Mawlid</v>
      </c>
      <c r="D169" s="18">
        <f t="shared" si="12"/>
        <v>0.85289743158659803</v>
      </c>
      <c r="E169" s="20" t="str">
        <f t="shared" si="13"/>
        <v/>
      </c>
      <c r="F169" s="18">
        <f t="shared" si="14"/>
        <v>-1</v>
      </c>
    </row>
    <row r="170" spans="1:6" ht="18.75" x14ac:dyDescent="0.35">
      <c r="A170" s="17">
        <f t="shared" si="15"/>
        <v>45552</v>
      </c>
      <c r="B170" s="19">
        <f t="shared" si="16"/>
        <v>0.92062381557980189</v>
      </c>
      <c r="C170" s="18" t="str" cm="1">
        <f t="array" ref="C170">_xlfn.XLOOKUP(A170,Feuil2!$D$9:$H$9,Tableau2[[#Headers],[Aïd el-Fitr]:[Mawlid]],"",0)</f>
        <v/>
      </c>
      <c r="D170" s="18">
        <f t="shared" si="12"/>
        <v>-1</v>
      </c>
      <c r="E170" s="20" t="str">
        <f t="shared" si="13"/>
        <v/>
      </c>
      <c r="F170" s="18">
        <f t="shared" si="14"/>
        <v>-1</v>
      </c>
    </row>
    <row r="171" spans="1:6" ht="18.75" x14ac:dyDescent="0.35">
      <c r="A171" s="17">
        <f t="shared" si="15"/>
        <v>45553</v>
      </c>
      <c r="B171" s="19">
        <f t="shared" si="16"/>
        <v>0.9883501995729489</v>
      </c>
      <c r="C171" s="18" t="str" cm="1">
        <f t="array" ref="C171">_xlfn.XLOOKUP(A171,Feuil2!$D$9:$H$9,Tableau2[[#Headers],[Aïd el-Fitr]:[Mawlid]],"",0)</f>
        <v/>
      </c>
      <c r="D171" s="18">
        <f t="shared" si="12"/>
        <v>-1</v>
      </c>
      <c r="E171" s="20" t="str">
        <f t="shared" si="13"/>
        <v/>
      </c>
      <c r="F171" s="18">
        <f t="shared" si="14"/>
        <v>-1</v>
      </c>
    </row>
    <row r="172" spans="1:6" ht="18.75" x14ac:dyDescent="0.35">
      <c r="A172" s="17">
        <f t="shared" si="15"/>
        <v>45554</v>
      </c>
      <c r="B172" s="19">
        <f t="shared" si="16"/>
        <v>0.94392341643384725</v>
      </c>
      <c r="C172" s="18" t="str" cm="1">
        <f t="array" ref="C172">_xlfn.XLOOKUP(A172,Feuil2!$D$9:$H$9,Tableau2[[#Headers],[Aïd el-Fitr]:[Mawlid]],"",0)</f>
        <v/>
      </c>
      <c r="D172" s="18">
        <f t="shared" si="12"/>
        <v>-1</v>
      </c>
      <c r="E172" s="20" t="str">
        <f t="shared" si="13"/>
        <v/>
      </c>
      <c r="F172" s="18">
        <f t="shared" si="14"/>
        <v>-1</v>
      </c>
    </row>
    <row r="173" spans="1:6" ht="18.75" x14ac:dyDescent="0.35">
      <c r="A173" s="17">
        <f t="shared" si="15"/>
        <v>45555</v>
      </c>
      <c r="B173" s="19">
        <f t="shared" si="16"/>
        <v>0.8761970324406434</v>
      </c>
      <c r="C173" s="18" t="str" cm="1">
        <f t="array" ref="C173">_xlfn.XLOOKUP(A173,Feuil2!$D$9:$H$9,Tableau2[[#Headers],[Aïd el-Fitr]:[Mawlid]],"",0)</f>
        <v/>
      </c>
      <c r="D173" s="18">
        <f t="shared" si="12"/>
        <v>-1</v>
      </c>
      <c r="E173" s="20" t="str">
        <f t="shared" si="13"/>
        <v/>
      </c>
      <c r="F173" s="18">
        <f t="shared" si="14"/>
        <v>-1</v>
      </c>
    </row>
    <row r="174" spans="1:6" ht="18.75" x14ac:dyDescent="0.35">
      <c r="A174" s="17">
        <f t="shared" si="15"/>
        <v>45556</v>
      </c>
      <c r="B174" s="19">
        <f t="shared" si="16"/>
        <v>0.80847064844749639</v>
      </c>
      <c r="C174" s="18" t="str" cm="1">
        <f t="array" ref="C174">_xlfn.XLOOKUP(A174,Feuil2!$D$9:$H$9,Tableau2[[#Headers],[Aïd el-Fitr]:[Mawlid]],"",0)</f>
        <v/>
      </c>
      <c r="D174" s="18">
        <f t="shared" si="12"/>
        <v>-1</v>
      </c>
      <c r="E174" s="20" t="str">
        <f t="shared" si="13"/>
        <v/>
      </c>
      <c r="F174" s="18">
        <f t="shared" si="14"/>
        <v>-1</v>
      </c>
    </row>
    <row r="175" spans="1:6" ht="18.75" x14ac:dyDescent="0.35">
      <c r="A175" s="17">
        <f t="shared" si="15"/>
        <v>45557</v>
      </c>
      <c r="B175" s="19">
        <f t="shared" si="16"/>
        <v>0.74074426445429253</v>
      </c>
      <c r="C175" s="18" t="str" cm="1">
        <f t="array" ref="C175">_xlfn.XLOOKUP(A175,Feuil2!$D$9:$H$9,Tableau2[[#Headers],[Aïd el-Fitr]:[Mawlid]],"",0)</f>
        <v/>
      </c>
      <c r="D175" s="18">
        <f t="shared" si="12"/>
        <v>-1</v>
      </c>
      <c r="E175" s="20" t="str">
        <f t="shared" si="13"/>
        <v/>
      </c>
      <c r="F175" s="18">
        <f t="shared" si="14"/>
        <v>-1</v>
      </c>
    </row>
    <row r="176" spans="1:6" ht="18.75" x14ac:dyDescent="0.35">
      <c r="A176" s="17">
        <f t="shared" si="15"/>
        <v>45558</v>
      </c>
      <c r="B176" s="19">
        <f t="shared" si="16"/>
        <v>0.67301788046108868</v>
      </c>
      <c r="C176" s="18" t="str" cm="1">
        <f t="array" ref="C176">_xlfn.XLOOKUP(A176,Feuil2!$D$9:$H$9,Tableau2[[#Headers],[Aïd el-Fitr]:[Mawlid]],"",0)</f>
        <v/>
      </c>
      <c r="D176" s="18">
        <f t="shared" si="12"/>
        <v>-1</v>
      </c>
      <c r="E176" s="20" t="str">
        <f t="shared" si="13"/>
        <v/>
      </c>
      <c r="F176" s="18">
        <f t="shared" si="14"/>
        <v>-1</v>
      </c>
    </row>
    <row r="177" spans="1:6" ht="18.75" x14ac:dyDescent="0.35">
      <c r="A177" s="17">
        <f t="shared" si="15"/>
        <v>45559</v>
      </c>
      <c r="B177" s="19">
        <f t="shared" si="16"/>
        <v>0.60529149646794167</v>
      </c>
      <c r="C177" s="18" t="str" cm="1">
        <f t="array" ref="C177">_xlfn.XLOOKUP(A177,Feuil2!$D$9:$H$9,Tableau2[[#Headers],[Aïd el-Fitr]:[Mawlid]],"",0)</f>
        <v/>
      </c>
      <c r="D177" s="18">
        <f t="shared" si="12"/>
        <v>-1</v>
      </c>
      <c r="E177" s="20" t="str">
        <f t="shared" si="13"/>
        <v/>
      </c>
      <c r="F177" s="18">
        <f t="shared" si="14"/>
        <v>-1</v>
      </c>
    </row>
    <row r="178" spans="1:6" ht="18.75" x14ac:dyDescent="0.35">
      <c r="A178" s="17">
        <f t="shared" si="15"/>
        <v>45560</v>
      </c>
      <c r="B178" s="19">
        <f t="shared" si="16"/>
        <v>0.53756511247473782</v>
      </c>
      <c r="C178" s="18" t="str" cm="1">
        <f t="array" ref="C178">_xlfn.XLOOKUP(A178,Feuil2!$D$9:$H$9,Tableau2[[#Headers],[Aïd el-Fitr]:[Mawlid]],"",0)</f>
        <v/>
      </c>
      <c r="D178" s="18">
        <f t="shared" si="12"/>
        <v>-1</v>
      </c>
      <c r="E178" s="20" t="str">
        <f t="shared" si="13"/>
        <v/>
      </c>
      <c r="F178" s="18">
        <f t="shared" si="14"/>
        <v>-1</v>
      </c>
    </row>
    <row r="179" spans="1:6" ht="18.75" x14ac:dyDescent="0.35">
      <c r="A179" s="17">
        <f t="shared" si="15"/>
        <v>45561</v>
      </c>
      <c r="B179" s="19">
        <f t="shared" si="16"/>
        <v>0.46983872848153396</v>
      </c>
      <c r="C179" s="18" t="str" cm="1">
        <f t="array" ref="C179">_xlfn.XLOOKUP(A179,Feuil2!$D$9:$H$9,Tableau2[[#Headers],[Aïd el-Fitr]:[Mawlid]],"",0)</f>
        <v/>
      </c>
      <c r="D179" s="18">
        <f t="shared" si="12"/>
        <v>-1</v>
      </c>
      <c r="E179" s="20" t="str">
        <f t="shared" si="13"/>
        <v/>
      </c>
      <c r="F179" s="18">
        <f t="shared" si="14"/>
        <v>-1</v>
      </c>
    </row>
    <row r="180" spans="1:6" ht="18.75" x14ac:dyDescent="0.35">
      <c r="A180" s="17">
        <f t="shared" si="15"/>
        <v>45562</v>
      </c>
      <c r="B180" s="19">
        <f t="shared" si="16"/>
        <v>0.40211234448838695</v>
      </c>
      <c r="C180" s="18" t="str" cm="1">
        <f t="array" ref="C180">_xlfn.XLOOKUP(A180,Feuil2!$D$9:$H$9,Tableau2[[#Headers],[Aïd el-Fitr]:[Mawlid]],"",0)</f>
        <v/>
      </c>
      <c r="D180" s="18">
        <f t="shared" si="12"/>
        <v>-1</v>
      </c>
      <c r="E180" s="20" t="str">
        <f t="shared" si="13"/>
        <v/>
      </c>
      <c r="F180" s="18">
        <f t="shared" si="14"/>
        <v>-1</v>
      </c>
    </row>
    <row r="181" spans="1:6" ht="18.75" x14ac:dyDescent="0.35">
      <c r="A181" s="17">
        <f t="shared" si="15"/>
        <v>45563</v>
      </c>
      <c r="B181" s="19">
        <f t="shared" si="16"/>
        <v>0.3343859604951831</v>
      </c>
      <c r="C181" s="18" t="str" cm="1">
        <f t="array" ref="C181">_xlfn.XLOOKUP(A181,Feuil2!$D$9:$H$9,Tableau2[[#Headers],[Aïd el-Fitr]:[Mawlid]],"",0)</f>
        <v/>
      </c>
      <c r="D181" s="18">
        <f t="shared" si="12"/>
        <v>-1</v>
      </c>
      <c r="E181" s="20" t="str">
        <f t="shared" si="13"/>
        <v/>
      </c>
      <c r="F181" s="18">
        <f t="shared" si="14"/>
        <v>-1</v>
      </c>
    </row>
    <row r="182" spans="1:6" ht="18.75" x14ac:dyDescent="0.35">
      <c r="A182" s="17">
        <f t="shared" si="15"/>
        <v>45564</v>
      </c>
      <c r="B182" s="19">
        <f t="shared" si="16"/>
        <v>0.26665957650197925</v>
      </c>
      <c r="C182" s="18" t="str" cm="1">
        <f t="array" ref="C182">_xlfn.XLOOKUP(A182,Feuil2!$D$9:$H$9,Tableau2[[#Headers],[Aïd el-Fitr]:[Mawlid]],"",0)</f>
        <v/>
      </c>
      <c r="D182" s="18">
        <f t="shared" si="12"/>
        <v>-1</v>
      </c>
      <c r="E182" s="20" t="str">
        <f t="shared" si="13"/>
        <v/>
      </c>
      <c r="F182" s="18">
        <f t="shared" si="14"/>
        <v>-1</v>
      </c>
    </row>
    <row r="183" spans="1:6" ht="18.75" x14ac:dyDescent="0.35">
      <c r="A183" s="17">
        <f t="shared" si="15"/>
        <v>45565</v>
      </c>
      <c r="B183" s="19">
        <f t="shared" si="16"/>
        <v>0.19893319250877539</v>
      </c>
      <c r="C183" s="18" t="str" cm="1">
        <f t="array" ref="C183">_xlfn.XLOOKUP(A183,Feuil2!$D$9:$H$9,Tableau2[[#Headers],[Aïd el-Fitr]:[Mawlid]],"",0)</f>
        <v/>
      </c>
      <c r="D183" s="18">
        <f t="shared" si="12"/>
        <v>-1</v>
      </c>
      <c r="E183" s="20" t="str">
        <f t="shared" si="13"/>
        <v/>
      </c>
      <c r="F183" s="18">
        <f t="shared" si="14"/>
        <v>-1</v>
      </c>
    </row>
    <row r="184" spans="1:6" ht="18.75" x14ac:dyDescent="0.35">
      <c r="A184" s="17">
        <f t="shared" si="15"/>
        <v>45566</v>
      </c>
      <c r="B184" s="19">
        <f t="shared" si="16"/>
        <v>0.13120680851562838</v>
      </c>
      <c r="C184" s="18" t="str" cm="1">
        <f t="array" ref="C184">_xlfn.XLOOKUP(A184,Feuil2!$D$9:$H$9,Tableau2[[#Headers],[Aïd el-Fitr]:[Mawlid]],"",0)</f>
        <v/>
      </c>
      <c r="D184" s="18">
        <f t="shared" si="12"/>
        <v>-1</v>
      </c>
      <c r="E184" s="20" t="str">
        <f t="shared" si="13"/>
        <v/>
      </c>
      <c r="F184" s="18">
        <f t="shared" si="14"/>
        <v>-1</v>
      </c>
    </row>
    <row r="185" spans="1:6" ht="18.75" x14ac:dyDescent="0.35">
      <c r="A185" s="17">
        <f t="shared" si="15"/>
        <v>45567</v>
      </c>
      <c r="B185" s="19">
        <f t="shared" si="16"/>
        <v>6.3480424522424528E-2</v>
      </c>
      <c r="C185" s="18" t="str" cm="1">
        <f t="array" ref="C185">_xlfn.XLOOKUP(A185,Feuil2!$D$9:$H$9,Tableau2[[#Headers],[Aïd el-Fitr]:[Mawlid]],"",0)</f>
        <v/>
      </c>
      <c r="D185" s="18">
        <f t="shared" si="12"/>
        <v>-1</v>
      </c>
      <c r="E185" s="20" t="str">
        <f t="shared" si="13"/>
        <v/>
      </c>
      <c r="F185" s="18">
        <f t="shared" si="14"/>
        <v>-1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7596A-6F8B-4DC5-8D4C-71E284419A85}">
  <dimension ref="B1:H17"/>
  <sheetViews>
    <sheetView showGridLines="0" workbookViewId="0">
      <selection activeCell="D8" sqref="D8"/>
    </sheetView>
  </sheetViews>
  <sheetFormatPr defaultColWidth="11.42578125" defaultRowHeight="15" x14ac:dyDescent="0.25"/>
  <cols>
    <col min="2" max="2" width="15" style="14" bestFit="1" customWidth="1"/>
    <col min="3" max="3" width="20.5703125" style="1" customWidth="1"/>
    <col min="4" max="8" width="20.5703125" style="8" customWidth="1"/>
  </cols>
  <sheetData>
    <row r="1" spans="2:8" ht="18.75" x14ac:dyDescent="0.25">
      <c r="C1" s="9">
        <v>2024</v>
      </c>
      <c r="D1" s="10">
        <v>45392</v>
      </c>
      <c r="E1" s="10">
        <v>45459</v>
      </c>
      <c r="F1" s="10">
        <v>45480</v>
      </c>
      <c r="G1" s="10">
        <v>45489</v>
      </c>
      <c r="H1" s="11">
        <v>45551</v>
      </c>
    </row>
    <row r="2" spans="2:8" ht="18.75" x14ac:dyDescent="0.25">
      <c r="C2" s="12"/>
      <c r="D2" s="13"/>
      <c r="E2" s="13"/>
      <c r="F2" s="13"/>
      <c r="G2" s="13"/>
      <c r="H2" s="13"/>
    </row>
    <row r="8" spans="2:8" ht="18.75" x14ac:dyDescent="0.25">
      <c r="C8" s="4" t="s">
        <v>0</v>
      </c>
      <c r="D8" s="5" t="s">
        <v>1</v>
      </c>
      <c r="E8" s="5" t="s">
        <v>2</v>
      </c>
      <c r="F8" s="5" t="s">
        <v>5</v>
      </c>
      <c r="G8" s="5" t="s">
        <v>3</v>
      </c>
      <c r="H8" s="5" t="s">
        <v>4</v>
      </c>
    </row>
    <row r="9" spans="2:8" ht="18.75" x14ac:dyDescent="0.25">
      <c r="C9" s="2">
        <v>2024</v>
      </c>
      <c r="D9" s="6">
        <v>45392</v>
      </c>
      <c r="E9" s="6">
        <v>45459</v>
      </c>
      <c r="F9" s="6">
        <v>45480</v>
      </c>
      <c r="G9" s="6">
        <v>45489</v>
      </c>
      <c r="H9" s="6">
        <v>45551</v>
      </c>
    </row>
    <row r="10" spans="2:8" ht="18.75" x14ac:dyDescent="0.25">
      <c r="C10" s="3">
        <v>2025</v>
      </c>
      <c r="D10" s="7">
        <v>45747</v>
      </c>
      <c r="E10" s="7">
        <v>45815</v>
      </c>
      <c r="F10" s="7">
        <v>45835</v>
      </c>
      <c r="G10" s="7">
        <v>45844</v>
      </c>
      <c r="H10" s="7">
        <v>45905</v>
      </c>
    </row>
    <row r="11" spans="2:8" ht="18.75" x14ac:dyDescent="0.25">
      <c r="C11" s="2">
        <v>2026</v>
      </c>
      <c r="D11" s="6">
        <v>46101</v>
      </c>
      <c r="E11" s="6">
        <v>46169</v>
      </c>
      <c r="F11" s="6">
        <v>46186</v>
      </c>
      <c r="G11" s="6">
        <v>46197</v>
      </c>
      <c r="H11" s="6">
        <v>46260</v>
      </c>
    </row>
    <row r="14" spans="2:8" ht="18.75" x14ac:dyDescent="0.25">
      <c r="B14" s="15" t="s">
        <v>6</v>
      </c>
      <c r="C14" s="4" t="s">
        <v>0</v>
      </c>
      <c r="D14" s="5" t="s">
        <v>1</v>
      </c>
      <c r="E14" s="5" t="s">
        <v>2</v>
      </c>
      <c r="F14" s="5" t="s">
        <v>5</v>
      </c>
      <c r="G14" s="5" t="s">
        <v>3</v>
      </c>
      <c r="H14" s="5" t="s">
        <v>4</v>
      </c>
    </row>
    <row r="15" spans="2:8" ht="18.75" x14ac:dyDescent="0.3">
      <c r="B15" s="16">
        <f>Tableau22[[#This Row],[Année]]-$C$1</f>
        <v>0</v>
      </c>
      <c r="C15" s="2">
        <v>2024</v>
      </c>
      <c r="D15" s="6">
        <v>45392</v>
      </c>
      <c r="E15" s="6">
        <f>+Tableau22[[#This Row],[Aïd el-Fitr]]+68</f>
        <v>45460</v>
      </c>
      <c r="F15" s="6">
        <v>45480</v>
      </c>
      <c r="G15" s="6">
        <f t="shared" ref="G15:G17" si="0">EDATE($H$1,12*$B15)-11*$B15</f>
        <v>45551</v>
      </c>
      <c r="H15" s="6">
        <f t="shared" ref="H15:H17" si="1">EDATE($H$1,12*$B15)-11*$B15</f>
        <v>45551</v>
      </c>
    </row>
    <row r="16" spans="2:8" ht="18.75" x14ac:dyDescent="0.3">
      <c r="B16" s="16">
        <f>Tableau22[[#This Row],[Année]]-$C$1</f>
        <v>1</v>
      </c>
      <c r="C16" s="3">
        <v>2025</v>
      </c>
      <c r="D16" s="7">
        <f>_xlfn.XLOOKUP(Tableau22[[#This Row],[Année]]-1,Tableau22[Année],Tableau22[Aïd el-Fitr],"?",0)-11</f>
        <v>45381</v>
      </c>
      <c r="E16" s="7">
        <f>+Tableau22[[#This Row],[Aïd el-Fitr]]+68</f>
        <v>45449</v>
      </c>
      <c r="F16" s="7">
        <v>45835</v>
      </c>
      <c r="G16" s="7">
        <f t="shared" si="0"/>
        <v>45905</v>
      </c>
      <c r="H16" s="7">
        <f t="shared" si="1"/>
        <v>45905</v>
      </c>
    </row>
    <row r="17" spans="2:8" ht="18.75" x14ac:dyDescent="0.3">
      <c r="B17" s="16">
        <f>Tableau22[[#This Row],[Année]]-$C$1</f>
        <v>2</v>
      </c>
      <c r="C17" s="2">
        <v>2026</v>
      </c>
      <c r="D17" s="7">
        <f>_xlfn.XLOOKUP(Tableau22[[#This Row],[Année]]-1,Tableau22[Année],Tableau22[Aïd el-Fitr],"?",0)-11</f>
        <v>45370</v>
      </c>
      <c r="E17" s="6">
        <f>+Tableau22[[#This Row],[Aïd el-Fitr]]+68</f>
        <v>45438</v>
      </c>
      <c r="F17" s="6">
        <v>46186</v>
      </c>
      <c r="G17" s="6">
        <f t="shared" si="0"/>
        <v>46259</v>
      </c>
      <c r="H17" s="6">
        <f t="shared" si="1"/>
        <v>46259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Bendjafar</dc:creator>
  <cp:lastModifiedBy>BSA</cp:lastModifiedBy>
  <dcterms:created xsi:type="dcterms:W3CDTF">2015-06-05T18:19:34Z</dcterms:created>
  <dcterms:modified xsi:type="dcterms:W3CDTF">2025-03-31T09:38:20Z</dcterms:modified>
</cp:coreProperties>
</file>