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EECF848-60F2-4EF0-8346-15C1337B5A13}" xr6:coauthVersionLast="47" xr6:coauthVersionMax="47" xr10:uidLastSave="{00000000-0000-0000-0000-000000000000}"/>
  <bookViews>
    <workbookView xWindow="0" yWindow="450" windowWidth="28800" windowHeight="15750" xr2:uid="{ED521A84-9FC3-4488-A755-414FC4DFB8E2}"/>
  </bookViews>
  <sheets>
    <sheet name="Feuil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 a="1"/>
  <c r="L5" i="1" s="1"/>
  <c r="I2" i="1" a="1"/>
  <c r="I2" i="1" s="1"/>
  <c r="K2" i="1" s="1" a="1"/>
  <c r="K2" i="1" s="1"/>
  <c r="I3" i="1" a="1"/>
  <c r="I3" i="1" s="1"/>
  <c r="M3" i="1" s="1" a="1"/>
  <c r="M3" i="1" s="1"/>
  <c r="I4" i="1" a="1"/>
  <c r="I4" i="1" s="1"/>
  <c r="K4" i="1" s="1" a="1"/>
  <c r="K4" i="1" s="1"/>
  <c r="I5" i="1" a="1"/>
  <c r="I5" i="1" s="1"/>
  <c r="K5" i="1" s="1" a="1"/>
  <c r="K5" i="1" s="1"/>
  <c r="I6" i="1" a="1"/>
  <c r="I6" i="1" s="1"/>
  <c r="K6" i="1" s="1" a="1"/>
  <c r="K6" i="1" s="1"/>
  <c r="I7" i="1" a="1"/>
  <c r="I7" i="1" s="1"/>
  <c r="J7" i="1" s="1" a="1"/>
  <c r="J7" i="1" s="1"/>
  <c r="I8" i="1" a="1"/>
  <c r="I8" i="1" s="1"/>
  <c r="K8" i="1" s="1" a="1"/>
  <c r="K8" i="1" s="1"/>
  <c r="L3" i="1" l="1" a="1"/>
  <c r="L3" i="1" s="1"/>
  <c r="O7" i="1" a="1"/>
  <c r="O7" i="1" s="1"/>
  <c r="O4" i="1" a="1"/>
  <c r="O4" i="1" s="1"/>
  <c r="J8" i="1" a="1"/>
  <c r="J8" i="1" s="1"/>
  <c r="N7" i="1" a="1"/>
  <c r="N7" i="1" s="1"/>
  <c r="M4" i="1" a="1"/>
  <c r="M4" i="1" s="1"/>
  <c r="K3" i="1" a="1"/>
  <c r="K3" i="1" s="1"/>
  <c r="O6" i="1" a="1"/>
  <c r="O6" i="1" s="1"/>
  <c r="J3" i="1" a="1"/>
  <c r="J3" i="1" s="1"/>
  <c r="L7" i="1" a="1"/>
  <c r="L7" i="1" s="1"/>
  <c r="O8" i="1" a="1"/>
  <c r="O8" i="1" s="1"/>
  <c r="O3" i="1" a="1"/>
  <c r="O3" i="1" s="1"/>
  <c r="M8" i="1" a="1"/>
  <c r="M8" i="1" s="1"/>
  <c r="K7" i="1" a="1"/>
  <c r="K7" i="1" s="1"/>
  <c r="N3" i="1" a="1"/>
  <c r="N3" i="1" s="1"/>
  <c r="O5" i="1" a="1"/>
  <c r="O5" i="1" s="1"/>
  <c r="O2" i="1" a="1"/>
  <c r="O2" i="1" s="1"/>
  <c r="M6" i="1" a="1"/>
  <c r="M6" i="1" s="1"/>
  <c r="M2" i="1" a="1"/>
  <c r="M2" i="1" s="1"/>
  <c r="J2" i="1" a="1"/>
  <c r="J2" i="1" s="1"/>
  <c r="J5" i="1" a="1"/>
  <c r="J5" i="1" s="1"/>
  <c r="L8" i="1" a="1"/>
  <c r="L8" i="1" s="1"/>
  <c r="M7" i="1" a="1"/>
  <c r="M7" i="1" s="1"/>
  <c r="L6" i="1" a="1"/>
  <c r="L6" i="1" s="1"/>
  <c r="M5" i="1" a="1"/>
  <c r="M5" i="1" s="1"/>
  <c r="L4" i="1" a="1"/>
  <c r="L4" i="1" s="1"/>
  <c r="L2" i="1" a="1"/>
  <c r="L2" i="1" s="1"/>
  <c r="J6" i="1" a="1"/>
  <c r="J6" i="1" s="1"/>
  <c r="N5" i="1" a="1"/>
  <c r="N5" i="1" s="1"/>
  <c r="J4" i="1" a="1"/>
  <c r="J4" i="1" s="1"/>
  <c r="N8" i="1" a="1"/>
  <c r="N8" i="1" s="1"/>
  <c r="N6" i="1" a="1"/>
  <c r="N6" i="1" s="1"/>
  <c r="N4" i="1" a="1"/>
  <c r="N4" i="1" s="1"/>
  <c r="N2" i="1" a="1"/>
  <c r="N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<sst xmlns="http://schemas.openxmlformats.org/spreadsheetml/2006/main" count="59" uniqueCount="40">
  <si>
    <t>Compte</t>
  </si>
  <si>
    <t>Journal</t>
  </si>
  <si>
    <t>Date</t>
  </si>
  <si>
    <t>Piece</t>
  </si>
  <si>
    <t>Libellé</t>
  </si>
  <si>
    <t>Lettrage</t>
  </si>
  <si>
    <t>Debit</t>
  </si>
  <si>
    <t>Credit</t>
  </si>
  <si>
    <t>Extraxction</t>
  </si>
  <si>
    <t>N°Factures</t>
  </si>
  <si>
    <t>Date Paiement</t>
  </si>
  <si>
    <t>Mode de Paiement</t>
  </si>
  <si>
    <t>Référence de Paiement</t>
  </si>
  <si>
    <t>44111001</t>
  </si>
  <si>
    <t>FACTURE</t>
  </si>
  <si>
    <r>
      <rPr>
        <b/>
        <sz val="11"/>
        <color rgb="FF00B0F0"/>
        <rFont val="Calibri"/>
        <family val="2"/>
        <scheme val="minor"/>
      </rPr>
      <t>F 3311</t>
    </r>
    <r>
      <rPr>
        <sz val="11"/>
        <color theme="1"/>
        <rFont val="Calibri"/>
        <family val="2"/>
        <scheme val="minor"/>
      </rPr>
      <t xml:space="preserve"> ATLANTIC</t>
    </r>
  </si>
  <si>
    <t>A</t>
  </si>
  <si>
    <t>F 3311</t>
  </si>
  <si>
    <t>CHEQUE</t>
  </si>
  <si>
    <r>
      <rPr>
        <b/>
        <sz val="11"/>
        <color rgb="FF00B0F0"/>
        <rFont val="Calibri"/>
        <family val="2"/>
        <scheme val="minor"/>
      </rPr>
      <t>F 523</t>
    </r>
    <r>
      <rPr>
        <sz val="11"/>
        <color theme="1"/>
        <rFont val="Calibri"/>
        <family val="2"/>
        <scheme val="minor"/>
      </rPr>
      <t xml:space="preserve"> ATLANTIC</t>
    </r>
  </si>
  <si>
    <t>F 523</t>
  </si>
  <si>
    <r>
      <rPr>
        <b/>
        <sz val="11"/>
        <color rgb="FF00B0F0"/>
        <rFont val="Calibri"/>
        <family val="2"/>
        <scheme val="minor"/>
      </rPr>
      <t>F 525</t>
    </r>
    <r>
      <rPr>
        <sz val="11"/>
        <color theme="1"/>
        <rFont val="Calibri"/>
        <family val="2"/>
        <scheme val="minor"/>
      </rPr>
      <t xml:space="preserve"> ATLANTIC</t>
    </r>
  </si>
  <si>
    <t>F 525</t>
  </si>
  <si>
    <t>BANK</t>
  </si>
  <si>
    <r>
      <rPr>
        <b/>
        <sz val="11"/>
        <color rgb="FF00B0F0"/>
        <rFont val="Calibri"/>
        <family val="2"/>
        <scheme val="minor"/>
      </rPr>
      <t>CHEQUE</t>
    </r>
    <r>
      <rPr>
        <sz val="11"/>
        <color theme="1"/>
        <rFont val="Calibri"/>
        <family val="2"/>
        <scheme val="minor"/>
      </rPr>
      <t xml:space="preserve"> N°</t>
    </r>
    <r>
      <rPr>
        <b/>
        <sz val="12"/>
        <color rgb="FF7030A0"/>
        <rFont val="Calibri"/>
        <family val="2"/>
        <scheme val="minor"/>
      </rPr>
      <t>234661</t>
    </r>
    <r>
      <rPr>
        <sz val="11"/>
        <color theme="1"/>
        <rFont val="Calibri"/>
        <family val="2"/>
        <scheme val="minor"/>
      </rPr>
      <t xml:space="preserve">  ATLANTIC</t>
    </r>
  </si>
  <si>
    <t>44111022</t>
  </si>
  <si>
    <t>ACH</t>
  </si>
  <si>
    <r>
      <rPr>
        <b/>
        <sz val="11"/>
        <color rgb="FF00B0F0"/>
        <rFont val="Calibri"/>
        <family val="2"/>
        <scheme val="minor"/>
      </rPr>
      <t>F 26863</t>
    </r>
    <r>
      <rPr>
        <sz val="11"/>
        <color theme="1"/>
        <rFont val="Calibri"/>
        <family val="2"/>
        <scheme val="minor"/>
      </rPr>
      <t xml:space="preserve"> BOISSON MAROC</t>
    </r>
  </si>
  <si>
    <t>K</t>
  </si>
  <si>
    <t>F 26863</t>
  </si>
  <si>
    <r>
      <rPr>
        <b/>
        <sz val="11"/>
        <color rgb="FF00B0F0"/>
        <rFont val="Calibri"/>
        <family val="2"/>
        <scheme val="minor"/>
      </rPr>
      <t>F 26890</t>
    </r>
    <r>
      <rPr>
        <sz val="11"/>
        <color theme="1"/>
        <rFont val="Calibri"/>
        <family val="2"/>
        <scheme val="minor"/>
      </rPr>
      <t xml:space="preserve"> BOISSON MAROC</t>
    </r>
  </si>
  <si>
    <r>
      <rPr>
        <b/>
        <sz val="11"/>
        <color rgb="FF00B0F0"/>
        <rFont val="Calibri"/>
        <family val="2"/>
        <scheme val="minor"/>
      </rPr>
      <t>CHEQUE</t>
    </r>
    <r>
      <rPr>
        <sz val="11"/>
        <color theme="1"/>
        <rFont val="Calibri"/>
        <family val="2"/>
        <scheme val="minor"/>
      </rPr>
      <t xml:space="preserve"> N°</t>
    </r>
    <r>
      <rPr>
        <b/>
        <sz val="11"/>
        <color rgb="FF7030A0"/>
        <rFont val="Calibri"/>
        <family val="2"/>
        <scheme val="minor"/>
      </rPr>
      <t>2547852</t>
    </r>
    <r>
      <rPr>
        <sz val="11"/>
        <color theme="1"/>
        <rFont val="Calibri"/>
        <family val="2"/>
        <scheme val="minor"/>
      </rPr>
      <t xml:space="preserve"> BOISSONS MAROC</t>
    </r>
  </si>
  <si>
    <t>col1</t>
  </si>
  <si>
    <t>col2</t>
  </si>
  <si>
    <t>col3</t>
  </si>
  <si>
    <t>col4</t>
  </si>
  <si>
    <t>col5</t>
  </si>
  <si>
    <t>col6</t>
  </si>
  <si>
    <t>col7</t>
  </si>
  <si>
    <t>col8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</si>
</sst>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d/mm/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rgb="FFFF000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14" fontId="0" fillId="0" borderId="0" xfId="0" applyNumberFormat="1"/>
    <xf numFmtId="43" fontId="0" fillId="0" borderId="0" xfId="1" applyFont="1"/>
    <xf numFmtId="0" fontId="6" fillId="0" borderId="0" xfId="0" applyFont="1"/>
    <xf numFmtId="14" fontId="6" fillId="0" borderId="0" xfId="0" applyNumberFormat="1" applyFont="1"/>
    <xf numFmtId="0" fontId="7" fillId="0" borderId="0" xfId="0" applyFont="1"/>
    <xf numFmtId="49" fontId="0" fillId="4" borderId="0" xfId="0" applyNumberFormat="1" applyFill="1"/>
    <xf numFmtId="0" fontId="0" fillId="4" borderId="0" xfId="0" applyFill="1"/>
    <xf numFmtId="0" fontId="0" fillId="4" borderId="0" xfId="0" applyFill="1" applyAlignment="1">
      <alignment horizontal="center"/>
    </xf>
    <xf numFmtId="1" fontId="0" fillId="0" borderId="0" xfId="1" applyNumberFormat="1" applyFont="1"/>
    <xf numFmtId="1" fontId="0" fillId="0" borderId="0" xfId="0" applyNumberFormat="1"/>
    <xf numFmtId="165" fontId="0" fillId="0" borderId="0" xfId="1" applyNumberFormat="1" applyFont="1"/>
    <xf numFmtId="165" fontId="0" fillId="0" borderId="0" xfId="0" applyNumberFormat="1"/>
    <xf numFmtId="1" fontId="2" fillId="2" borderId="1" xfId="1" applyNumberFormat="1" applyFont="1" applyFill="1" applyBorder="1" applyAlignment="1">
      <alignment horizontal="center"/>
    </xf>
    <xf numFmtId="1" fontId="0" fillId="0" borderId="1" xfId="1" applyNumberFormat="1" applyFont="1" applyBorder="1"/>
    <xf numFmtId="1" fontId="0" fillId="0" borderId="1" xfId="0" applyNumberFormat="1" applyBorder="1"/>
  </cellXfs>
  <cellStyles count="2">
    <cellStyle name="Komma" xfId="1" builtinId="3"/>
    <cellStyle name="Standaard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border diagonalUp="0" diagonalDown="0">
        <left style="medium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d/mm/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5" formatCode="_-* #,##0.00_-;\-* #,##0.0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B0F0"/>
        <name val="Calibri"/>
        <family val="2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  <numFmt numFmtId="19" formatCode="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</dxf>
    <dxf>
      <numFmt numFmtId="19" formatCode="d/mm/yyyy"/>
    </dxf>
    <dxf>
      <numFmt numFmtId="30" formatCode="@"/>
      <fill>
        <patternFill patternType="solid">
          <fgColor indexed="64"/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287656</xdr:colOff>
      <xdr:row>1</xdr:row>
      <xdr:rowOff>104775</xdr:rowOff>
    </xdr:from>
    <xdr:to>
      <xdr:col>16</xdr:col>
      <xdr:colOff>333375</xdr:colOff>
      <xdr:row>7</xdr:row>
      <xdr:rowOff>123825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B8D66421-8D53-444E-8406-D77ABBD1F3F0}"/>
            </a:ext>
          </a:extLst>
        </xdr:cNvPr>
        <xdr:cNvSpPr/>
      </xdr:nvSpPr>
      <xdr:spPr>
        <a:xfrm>
          <a:off x="7945756" y="304800"/>
          <a:ext cx="45719" cy="13620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F173E3-6D86-4726-A57A-7B94651313BD}" name="Tabel1" displayName="Tabel1" ref="A1:U8" totalsRowShown="0" headerRowDxfId="8">
  <autoFilter ref="A1:U8" xr:uid="{6AF173E3-6D86-4726-A57A-7B94651313BD}"/>
  <tableColumns count="21">
    <tableColumn id="1" xr3:uid="{933DFE3B-9138-40CD-937F-00E49BE572A4}" name="Compte" dataDxfId="17"/>
    <tableColumn id="2" xr3:uid="{37AAE81A-173B-467F-A2F8-53CD7EE25391}" name="Journal"/>
    <tableColumn id="3" xr3:uid="{2FB96ABA-455D-40B4-8381-FBD8471DF8EC}" name="Date" dataDxfId="16"/>
    <tableColumn id="4" xr3:uid="{28A686CF-B4E3-4D5B-85C0-6C3CC1EE4235}" name="Piece"/>
    <tableColumn id="5" xr3:uid="{9E5D6F17-B08F-4A07-B57E-67D7671C833A}" name="Libellé"/>
    <tableColumn id="6" xr3:uid="{C3F580E0-0B21-4700-BBFF-5F8DDA37700B}" name="Lettrage" dataDxfId="15"/>
    <tableColumn id="7" xr3:uid="{04E41A92-1A39-4A9C-8DEE-022B30C3257D}" name="Debit" dataDxfId="14" dataCellStyle="Komma"/>
    <tableColumn id="8" xr3:uid="{25A493EF-D952-452A-A11B-6458A57C2F6E}" name="Credit" dataDxfId="13" dataCellStyle="Komma"/>
    <tableColumn id="15" xr3:uid="{844C3A91-469B-42CC-9A93-D023C78ED0FF}" name="col1" dataDxfId="1" dataCellStyle="Komma">
      <calculatedColumnFormula array="1">IF(Tabel1[[#This Row],[Credit]]&lt;&gt;0,MAX((Tabel1[Lettrage]=Tabel1[[#This Row],[Lettrage]])*(Tabel1[Debit]&gt;0)*ROW(Tabel1[Lettrage])),0)</calculatedColumnFormula>
    </tableColumn>
    <tableColumn id="14" xr3:uid="{EB5572F3-C470-4C80-9BAF-8FBB18A286C8}" name="col2" dataDxfId="5" dataCellStyle="Komma">
      <calculatedColumnFormula array="1">IF($I2&gt;0,INDEX(B:B,$I2),"-")</calculatedColumnFormula>
    </tableColumn>
    <tableColumn id="16" xr3:uid="{7A8AF771-919D-4A54-9E50-3375A9B25ACB}" name="col3" dataDxfId="3" dataCellStyle="Komma">
      <calculatedColumnFormula array="1">IF($I2&gt;0,INDEX(C:C,$I2),"-")</calculatedColumnFormula>
    </tableColumn>
    <tableColumn id="17" xr3:uid="{5D4A54F6-7D1E-4F0A-A92B-72D1CD0D3406}" name="col4" dataDxfId="0" dataCellStyle="Komma">
      <calculatedColumnFormula array="1">IF($I2&gt;0,INDEX(D:D,$I2),"-")</calculatedColumnFormula>
    </tableColumn>
    <tableColumn id="18" xr3:uid="{42887F27-4B0E-41F0-9571-6EDA208475C1}" name="col5" dataDxfId="7" dataCellStyle="Komma">
      <calculatedColumnFormula array="1">IF($I2&gt;0,INDEX(E:E,$I2),"-")</calculatedColumnFormula>
    </tableColumn>
    <tableColumn id="19" xr3:uid="{CAA2D5CC-9CAE-4390-923B-B6B920D37905}" name="col6" dataDxfId="6" dataCellStyle="Komma">
      <calculatedColumnFormula array="1">IF($I2&gt;0,INDEX(F:F,$I2),"-")</calculatedColumnFormula>
    </tableColumn>
    <tableColumn id="20" xr3:uid="{410BFB0D-2EE1-402B-89EB-5D3AE5D8A695}" name="col7" dataDxfId="4" dataCellStyle="Komma">
      <calculatedColumnFormula array="1">IF($I2&gt;0,INDEX(G:G,$I2),"-")</calculatedColumnFormula>
    </tableColumn>
    <tableColumn id="21" xr3:uid="{93844D04-15D3-4D0E-9761-459C8084A87D}" name="col8" dataDxfId="2" dataCellStyle="Komma"/>
    <tableColumn id="9" xr3:uid="{7E71C5AC-59CB-4A23-A1E0-7EEE47E018C3}" name="Extraxction"/>
    <tableColumn id="10" xr3:uid="{2C2AE943-823D-40A1-BCCD-9A08B4EB4026}" name="N°Factures" dataDxfId="12"/>
    <tableColumn id="11" xr3:uid="{9D35CA72-FC8D-4C7A-982B-60A1DB651A31}" name="Date Paiement" dataDxfId="11"/>
    <tableColumn id="12" xr3:uid="{62EA7D45-CC8B-4720-AADD-2408C5EE046E}" name="Mode de Paiement" dataDxfId="10"/>
    <tableColumn id="13" xr3:uid="{DFD2D161-A1ED-4739-926C-3979A31A248C}" name="Référence de Paiement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A44C2-1055-4A00-9DD9-A8AFCB0811BE}">
  <sheetPr codeName="Blad1"/>
  <dimension ref="A1:U8"/>
  <sheetViews>
    <sheetView tabSelected="1" workbookViewId="0">
      <selection activeCell="J16" sqref="J16"/>
    </sheetView>
  </sheetViews>
  <sheetFormatPr defaultColWidth="11.42578125" defaultRowHeight="15" x14ac:dyDescent="0.25"/>
  <cols>
    <col min="1" max="1" width="13.140625" bestFit="1" customWidth="1"/>
    <col min="2" max="2" width="12.7109375" bestFit="1" customWidth="1"/>
    <col min="3" max="4" width="10.7109375" bestFit="1" customWidth="1"/>
    <col min="5" max="5" width="35.28515625" bestFit="1" customWidth="1"/>
    <col min="6" max="6" width="13.7109375" bestFit="1" customWidth="1"/>
    <col min="7" max="7" width="12.28515625" bestFit="1" customWidth="1"/>
    <col min="8" max="8" width="12.85546875" bestFit="1" customWidth="1"/>
    <col min="9" max="9" width="9.5703125" style="20" bestFit="1" customWidth="1"/>
    <col min="10" max="10" width="9.5703125" bestFit="1" customWidth="1"/>
    <col min="11" max="11" width="9.5703125" style="17" bestFit="1" customWidth="1"/>
    <col min="12" max="12" width="9.5703125" style="15" bestFit="1" customWidth="1"/>
    <col min="13" max="13" width="36.5703125" bestFit="1" customWidth="1"/>
    <col min="14" max="14" width="9.5703125" bestFit="1" customWidth="1"/>
    <col min="15" max="15" width="10.42578125" bestFit="1" customWidth="1"/>
    <col min="16" max="16" width="9.5703125" bestFit="1" customWidth="1"/>
    <col min="17" max="17" width="16.5703125" bestFit="1" customWidth="1"/>
    <col min="18" max="18" width="16" bestFit="1" customWidth="1"/>
    <col min="19" max="19" width="20.140625" bestFit="1" customWidth="1"/>
    <col min="20" max="20" width="24.42578125" bestFit="1" customWidth="1"/>
    <col min="21" max="21" width="28.5703125" bestFit="1" customWidth="1"/>
  </cols>
  <sheetData>
    <row r="1" spans="1:2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18" t="s">
        <v>32</v>
      </c>
      <c r="J1" s="18" t="s">
        <v>33</v>
      </c>
      <c r="K1" s="18" t="s">
        <v>34</v>
      </c>
      <c r="L1" s="18" t="s">
        <v>35</v>
      </c>
      <c r="M1" s="18" t="s">
        <v>36</v>
      </c>
      <c r="N1" s="18" t="s">
        <v>37</v>
      </c>
      <c r="O1" s="18" t="s">
        <v>38</v>
      </c>
      <c r="P1" s="18" t="s">
        <v>39</v>
      </c>
      <c r="Q1" s="3" t="s">
        <v>8</v>
      </c>
      <c r="R1" s="4" t="s">
        <v>9</v>
      </c>
      <c r="S1" s="4" t="s">
        <v>10</v>
      </c>
      <c r="T1" s="4" t="s">
        <v>11</v>
      </c>
      <c r="U1" s="5" t="s">
        <v>12</v>
      </c>
    </row>
    <row r="2" spans="1:21" x14ac:dyDescent="0.25">
      <c r="A2" s="11" t="s">
        <v>13</v>
      </c>
      <c r="B2" t="s">
        <v>14</v>
      </c>
      <c r="C2" s="6">
        <v>45294</v>
      </c>
      <c r="D2">
        <v>15</v>
      </c>
      <c r="E2" t="s">
        <v>15</v>
      </c>
      <c r="F2" s="13" t="s">
        <v>16</v>
      </c>
      <c r="G2" s="7"/>
      <c r="H2" s="7">
        <v>1432.6</v>
      </c>
      <c r="I2" s="19" cm="1">
        <f t="array" ref="I2">IF(Tabel1[[#This Row],[Credit]]&lt;&gt;0,MAX((Tabel1[Lettrage]=Tabel1[[#This Row],[Lettrage]])*(Tabel1[Debit]&gt;0)*ROW(Tabel1[Lettrage])),0)</f>
        <v>5</v>
      </c>
      <c r="J2" s="7" t="str" cm="1">
        <f t="array" ref="J2">IF($I2&gt;0,INDEX(B:B,$I2),"-")</f>
        <v>BANK</v>
      </c>
      <c r="K2" s="16" cm="1">
        <f t="array" ref="K2">IF($I2&gt;0,INDEX(C:C,$I2),"-")</f>
        <v>45350</v>
      </c>
      <c r="L2" s="14" cm="1">
        <f t="array" ref="L2">IF($I2&gt;0,INDEX(D:D,$I2),"-")</f>
        <v>2110</v>
      </c>
      <c r="M2" s="7" t="str" cm="1">
        <f t="array" ref="M2">IF($I2&gt;0,INDEX(E:E,$I2),"-")</f>
        <v>CHEQUE N°234661  ATLANTIC</v>
      </c>
      <c r="N2" s="7" t="str" cm="1">
        <f t="array" ref="N2">IF($I2&gt;0,INDEX(F:F,$I2),"-")</f>
        <v>A</v>
      </c>
      <c r="O2" s="7" cm="1">
        <f t="array" ref="O2">IF($I2&gt;0,INDEX(G:G,$I2),"-")</f>
        <v>2747.8</v>
      </c>
      <c r="P2" s="7"/>
      <c r="R2" s="8" t="s">
        <v>17</v>
      </c>
      <c r="S2" s="9">
        <v>45350</v>
      </c>
      <c r="T2" s="8" t="s">
        <v>18</v>
      </c>
      <c r="U2" s="10">
        <v>234661</v>
      </c>
    </row>
    <row r="3" spans="1:21" x14ac:dyDescent="0.25">
      <c r="A3" s="11" t="s">
        <v>13</v>
      </c>
      <c r="B3" t="s">
        <v>14</v>
      </c>
      <c r="C3" s="6">
        <v>45314</v>
      </c>
      <c r="D3">
        <v>72</v>
      </c>
      <c r="E3" t="s">
        <v>19</v>
      </c>
      <c r="F3" s="13" t="s">
        <v>16</v>
      </c>
      <c r="G3" s="7"/>
      <c r="H3" s="7">
        <v>1063.2</v>
      </c>
      <c r="I3" s="19" cm="1">
        <f t="array" ref="I3">IF(Tabel1[[#This Row],[Credit]]&lt;&gt;0,MAX((Tabel1[Lettrage]=Tabel1[[#This Row],[Lettrage]])*(Tabel1[Debit]&gt;0)*ROW(Tabel1[Lettrage])),0)</f>
        <v>5</v>
      </c>
      <c r="J3" s="7" t="str" cm="1">
        <f t="array" ref="J3">IF($I3&gt;0,INDEX(B:B,$I3),"-")</f>
        <v>BANK</v>
      </c>
      <c r="K3" s="16" cm="1">
        <f t="array" ref="K3">IF($I3&gt;0,INDEX(C:C,$I3),"-")</f>
        <v>45350</v>
      </c>
      <c r="L3" s="14" cm="1">
        <f t="array" ref="L3">IF($I3&gt;0,INDEX(D:D,$I3),"-")</f>
        <v>2110</v>
      </c>
      <c r="M3" s="7" t="str" cm="1">
        <f t="array" ref="M3">IF($I3&gt;0,INDEX(E:E,$I3),"-")</f>
        <v>CHEQUE N°234661  ATLANTIC</v>
      </c>
      <c r="N3" s="7" t="str" cm="1">
        <f t="array" ref="N3">IF($I3&gt;0,INDEX(F:F,$I3),"-")</f>
        <v>A</v>
      </c>
      <c r="O3" s="7" cm="1">
        <f t="array" ref="O3">IF($I3&gt;0,INDEX(G:G,$I3),"-")</f>
        <v>2747.8</v>
      </c>
      <c r="P3" s="7"/>
      <c r="R3" s="8" t="s">
        <v>20</v>
      </c>
      <c r="S3" s="9">
        <v>45350</v>
      </c>
      <c r="T3" s="8" t="s">
        <v>18</v>
      </c>
      <c r="U3" s="10">
        <v>234661</v>
      </c>
    </row>
    <row r="4" spans="1:21" x14ac:dyDescent="0.25">
      <c r="A4" s="11" t="s">
        <v>13</v>
      </c>
      <c r="B4" t="s">
        <v>14</v>
      </c>
      <c r="C4" s="6">
        <v>45314</v>
      </c>
      <c r="D4">
        <v>72</v>
      </c>
      <c r="E4" t="s">
        <v>21</v>
      </c>
      <c r="F4" s="13" t="s">
        <v>16</v>
      </c>
      <c r="G4" s="7"/>
      <c r="H4" s="7">
        <v>252</v>
      </c>
      <c r="I4" s="19" cm="1">
        <f t="array" ref="I4">IF(Tabel1[[#This Row],[Credit]]&lt;&gt;0,MAX((Tabel1[Lettrage]=Tabel1[[#This Row],[Lettrage]])*(Tabel1[Debit]&gt;0)*ROW(Tabel1[Lettrage])),0)</f>
        <v>5</v>
      </c>
      <c r="J4" s="7" t="str" cm="1">
        <f t="array" ref="J4">IF($I4&gt;0,INDEX(B:B,$I4),"-")</f>
        <v>BANK</v>
      </c>
      <c r="K4" s="16" cm="1">
        <f t="array" ref="K4">IF($I4&gt;0,INDEX(C:C,$I4),"-")</f>
        <v>45350</v>
      </c>
      <c r="L4" s="14" cm="1">
        <f t="array" ref="L4">IF($I4&gt;0,INDEX(D:D,$I4),"-")</f>
        <v>2110</v>
      </c>
      <c r="M4" s="7" t="str" cm="1">
        <f t="array" ref="M4">IF($I4&gt;0,INDEX(E:E,$I4),"-")</f>
        <v>CHEQUE N°234661  ATLANTIC</v>
      </c>
      <c r="N4" s="7" t="str" cm="1">
        <f t="array" ref="N4">IF($I4&gt;0,INDEX(F:F,$I4),"-")</f>
        <v>A</v>
      </c>
      <c r="O4" s="7" cm="1">
        <f t="array" ref="O4">IF($I4&gt;0,INDEX(G:G,$I4),"-")</f>
        <v>2747.8</v>
      </c>
      <c r="P4" s="7"/>
      <c r="R4" s="8" t="s">
        <v>22</v>
      </c>
      <c r="S4" s="9">
        <v>45350</v>
      </c>
      <c r="T4" s="8" t="s">
        <v>18</v>
      </c>
      <c r="U4" s="10">
        <v>234661</v>
      </c>
    </row>
    <row r="5" spans="1:21" ht="15.75" x14ac:dyDescent="0.25">
      <c r="A5" s="11" t="s">
        <v>13</v>
      </c>
      <c r="B5" s="12" t="s">
        <v>23</v>
      </c>
      <c r="C5" s="9">
        <v>45350</v>
      </c>
      <c r="D5">
        <v>2110</v>
      </c>
      <c r="E5" t="s">
        <v>24</v>
      </c>
      <c r="F5" s="13" t="s">
        <v>16</v>
      </c>
      <c r="G5" s="7">
        <v>2747.8</v>
      </c>
      <c r="H5" s="7"/>
      <c r="I5" s="19" cm="1">
        <f t="array" ref="I5">IF(Tabel1[[#This Row],[Credit]]&lt;&gt;0,MAX((Tabel1[Lettrage]=Tabel1[[#This Row],[Lettrage]])*(Tabel1[Debit]&gt;0)*ROW(Tabel1[Lettrage])),0)</f>
        <v>0</v>
      </c>
      <c r="J5" s="7" t="str" cm="1">
        <f t="array" ref="J5">IF($I5&gt;0,INDEX(B:B,$I5),"-")</f>
        <v>-</v>
      </c>
      <c r="K5" s="16" t="str" cm="1">
        <f t="array" ref="K5">IF($I5&gt;0,INDEX(C:C,$I5),"-")</f>
        <v>-</v>
      </c>
      <c r="L5" s="14" t="str" cm="1">
        <f t="array" ref="L5">IF($I5&gt;0,INDEX(D:D,$I5),"-")</f>
        <v>-</v>
      </c>
      <c r="M5" s="7" t="str" cm="1">
        <f t="array" ref="M5">IF($I5&gt;0,INDEX(E:E,$I5),"-")</f>
        <v>-</v>
      </c>
      <c r="N5" s="7" t="str" cm="1">
        <f t="array" ref="N5">IF($I5&gt;0,INDEX(F:F,$I5),"-")</f>
        <v>-</v>
      </c>
      <c r="O5" s="7" t="str" cm="1">
        <f t="array" ref="O5">IF($I5&gt;0,INDEX(G:G,$I5),"-")</f>
        <v>-</v>
      </c>
      <c r="P5" s="7"/>
    </row>
    <row r="6" spans="1:21" x14ac:dyDescent="0.25">
      <c r="A6" s="11" t="s">
        <v>25</v>
      </c>
      <c r="B6" t="s">
        <v>26</v>
      </c>
      <c r="C6" s="6">
        <v>45532</v>
      </c>
      <c r="D6">
        <v>1103</v>
      </c>
      <c r="E6" t="s">
        <v>27</v>
      </c>
      <c r="F6" s="13" t="s">
        <v>28</v>
      </c>
      <c r="G6" s="7"/>
      <c r="H6" s="7">
        <v>25845.32</v>
      </c>
      <c r="I6" s="19" cm="1">
        <f t="array" ref="I6">IF(Tabel1[[#This Row],[Credit]]&lt;&gt;0,MAX((Tabel1[Lettrage]=Tabel1[[#This Row],[Lettrage]])*(Tabel1[Debit]&gt;0)*ROW(Tabel1[Lettrage])),0)</f>
        <v>8</v>
      </c>
      <c r="J6" s="7" t="str" cm="1">
        <f t="array" ref="J6">IF($I6&gt;0,INDEX(B:B,$I6),"-")</f>
        <v>BANK</v>
      </c>
      <c r="K6" s="16" cm="1">
        <f t="array" ref="K6">IF($I6&gt;0,INDEX(C:C,$I6),"-")</f>
        <v>45555</v>
      </c>
      <c r="L6" s="14" cm="1">
        <f t="array" ref="L6">IF($I6&gt;0,INDEX(D:D,$I6),"-")</f>
        <v>271016</v>
      </c>
      <c r="M6" s="7" t="str" cm="1">
        <f t="array" ref="M6">IF($I6&gt;0,INDEX(E:E,$I6),"-")</f>
        <v>CHEQUE N°2547852 BOISSONS MAROC</v>
      </c>
      <c r="N6" s="7" t="str" cm="1">
        <f t="array" ref="N6">IF($I6&gt;0,INDEX(F:F,$I6),"-")</f>
        <v>K</v>
      </c>
      <c r="O6" s="7" cm="1">
        <f t="array" ref="O6">IF($I6&gt;0,INDEX(G:G,$I6),"-")</f>
        <v>34295.32</v>
      </c>
      <c r="P6" s="7"/>
      <c r="R6" s="8" t="s">
        <v>29</v>
      </c>
      <c r="S6" s="9">
        <v>45555</v>
      </c>
      <c r="T6" s="8" t="s">
        <v>18</v>
      </c>
      <c r="U6" s="10">
        <v>2547852</v>
      </c>
    </row>
    <row r="7" spans="1:21" x14ac:dyDescent="0.25">
      <c r="A7" s="11" t="s">
        <v>25</v>
      </c>
      <c r="B7" t="s">
        <v>26</v>
      </c>
      <c r="C7" s="6">
        <v>45533</v>
      </c>
      <c r="D7">
        <v>1102</v>
      </c>
      <c r="E7" t="s">
        <v>30</v>
      </c>
      <c r="F7" s="13" t="s">
        <v>28</v>
      </c>
      <c r="G7" s="7"/>
      <c r="H7" s="7">
        <v>8450</v>
      </c>
      <c r="I7" s="19" cm="1">
        <f t="array" ref="I7">IF(Tabel1[[#This Row],[Credit]]&lt;&gt;0,MAX((Tabel1[Lettrage]=Tabel1[[#This Row],[Lettrage]])*(Tabel1[Debit]&gt;0)*ROW(Tabel1[Lettrage])),0)</f>
        <v>8</v>
      </c>
      <c r="J7" s="7" t="str" cm="1">
        <f t="array" ref="J7">IF($I7&gt;0,INDEX(B:B,$I7),"-")</f>
        <v>BANK</v>
      </c>
      <c r="K7" s="16" cm="1">
        <f t="array" ref="K7">IF($I7&gt;0,INDEX(C:C,$I7),"-")</f>
        <v>45555</v>
      </c>
      <c r="L7" s="14" cm="1">
        <f t="array" ref="L7">IF($I7&gt;0,INDEX(D:D,$I7),"-")</f>
        <v>271016</v>
      </c>
      <c r="M7" s="7" t="str" cm="1">
        <f t="array" ref="M7">IF($I7&gt;0,INDEX(E:E,$I7),"-")</f>
        <v>CHEQUE N°2547852 BOISSONS MAROC</v>
      </c>
      <c r="N7" s="7" t="str" cm="1">
        <f t="array" ref="N7">IF($I7&gt;0,INDEX(F:F,$I7),"-")</f>
        <v>K</v>
      </c>
      <c r="O7" s="7" cm="1">
        <f t="array" ref="O7">IF($I7&gt;0,INDEX(G:G,$I7),"-")</f>
        <v>34295.32</v>
      </c>
      <c r="P7" s="7"/>
      <c r="R7" s="8" t="s">
        <v>29</v>
      </c>
      <c r="S7" s="9">
        <v>45555</v>
      </c>
      <c r="T7" s="8" t="s">
        <v>18</v>
      </c>
      <c r="U7" s="10">
        <v>2547852</v>
      </c>
    </row>
    <row r="8" spans="1:21" x14ac:dyDescent="0.25">
      <c r="A8" s="11" t="s">
        <v>25</v>
      </c>
      <c r="B8" s="12" t="s">
        <v>23</v>
      </c>
      <c r="C8" s="9">
        <v>45555</v>
      </c>
      <c r="D8">
        <v>271016</v>
      </c>
      <c r="E8" t="s">
        <v>31</v>
      </c>
      <c r="F8" s="13" t="s">
        <v>28</v>
      </c>
      <c r="G8" s="7">
        <v>34295.32</v>
      </c>
      <c r="H8" s="7"/>
      <c r="I8" s="19" cm="1">
        <f t="array" ref="I8">IF(Tabel1[[#This Row],[Credit]]&lt;&gt;0,MAX((Tabel1[Lettrage]=Tabel1[[#This Row],[Lettrage]])*(Tabel1[Debit]&gt;0)*ROW(Tabel1[Lettrage])),0)</f>
        <v>0</v>
      </c>
      <c r="J8" s="7" t="str" cm="1">
        <f t="array" ref="J8">IF($I8&gt;0,INDEX(B:B,$I8),"-")</f>
        <v>-</v>
      </c>
      <c r="K8" s="16" t="str" cm="1">
        <f t="array" ref="K8">IF($I8&gt;0,INDEX(C:C,$I8),"-")</f>
        <v>-</v>
      </c>
      <c r="L8" s="14" t="str" cm="1">
        <f t="array" ref="L8">IF($I8&gt;0,INDEX(D:D,$I8),"-")</f>
        <v>-</v>
      </c>
      <c r="M8" s="7" t="str" cm="1">
        <f t="array" ref="M8">IF($I8&gt;0,INDEX(E:E,$I8),"-")</f>
        <v>-</v>
      </c>
      <c r="N8" s="7" t="str" cm="1">
        <f t="array" ref="N8">IF($I8&gt;0,INDEX(F:F,$I8),"-")</f>
        <v>-</v>
      </c>
      <c r="O8" s="7" t="str" cm="1">
        <f t="array" ref="O8">IF($I8&gt;0,INDEX(G:G,$I8),"-")</f>
        <v>-</v>
      </c>
      <c r="P8" s="7"/>
    </row>
  </sheetData>
  <phoneticPr fontId="8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RAIS JAMAL</dc:creator>
  <cp:lastModifiedBy>BSA</cp:lastModifiedBy>
  <dcterms:created xsi:type="dcterms:W3CDTF">2025-03-08T18:33:42Z</dcterms:created>
  <dcterms:modified xsi:type="dcterms:W3CDTF">2025-03-08T19:20:57Z</dcterms:modified>
</cp:coreProperties>
</file>