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E14DFCF-65A9-4E36-A888-185DD9D6F1CA}" xr6:coauthVersionLast="47" xr6:coauthVersionMax="47" xr10:uidLastSave="{00000000-0000-0000-0000-000000000000}"/>
  <bookViews>
    <workbookView xWindow="0" yWindow="0" windowWidth="28800" windowHeight="15750" activeTab="1" xr2:uid="{00000000-000D-0000-FFFF-FFFF00000000}"/>
  </bookViews>
  <sheets>
    <sheet name="test" sheetId="1" r:id="rId1"/>
    <sheet name="Feuil1" sheetId="2" r:id="rId2"/>
  </sheets>
  <calcPr calcId="191029"/>
  <pivotCaches>
    <pivotCache cacheId="0" r:id="rId3"/>
    <pivotCache cacheId="1" r:id="rId4"/>
    <pivotCache cacheId="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H25" i="1"/>
  <c r="H24" i="1"/>
  <c r="G26" i="1"/>
  <c r="F26" i="1"/>
  <c r="G25" i="1"/>
  <c r="F25" i="1"/>
  <c r="G24" i="1"/>
  <c r="F24" i="1"/>
  <c r="G23" i="1"/>
  <c r="F23" i="1"/>
  <c r="H23" i="1" l="1"/>
</calcChain>
</file>

<file path=xl/sharedStrings.xml><?xml version="1.0" encoding="utf-8"?>
<sst xmlns="http://schemas.openxmlformats.org/spreadsheetml/2006/main" count="97" uniqueCount="21">
  <si>
    <t>A</t>
  </si>
  <si>
    <t>B</t>
  </si>
  <si>
    <t>C</t>
  </si>
  <si>
    <t>D</t>
  </si>
  <si>
    <t>Somme de MNT</t>
  </si>
  <si>
    <t>Étiquettes de colonnes</t>
  </si>
  <si>
    <t>janv</t>
  </si>
  <si>
    <t>févr</t>
  </si>
  <si>
    <t>Code</t>
  </si>
  <si>
    <t>Montant</t>
  </si>
  <si>
    <t>Date</t>
  </si>
  <si>
    <t>Banque</t>
  </si>
  <si>
    <t>Caisse</t>
  </si>
  <si>
    <t>Total</t>
  </si>
  <si>
    <t xml:space="preserve">Totaal Banque </t>
  </si>
  <si>
    <t xml:space="preserve">Banque </t>
  </si>
  <si>
    <t>Totaal  Caisse</t>
  </si>
  <si>
    <t xml:space="preserve"> Caisse</t>
  </si>
  <si>
    <t>Totaal B&amp;C</t>
  </si>
  <si>
    <t>B&amp;C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</si>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</sst>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164" fontId="0" fillId="2" borderId="0" xfId="0" applyNumberFormat="1" applyFill="1"/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Standaard" xfId="0" builtinId="0"/>
  </cellStyles>
  <dxfs count="7">
    <dxf>
      <numFmt numFmtId="164" formatCode="#,##0.00\ &quot;€&quot;"/>
    </dxf>
    <dxf>
      <numFmt numFmtId="164" formatCode="#,##0.00\ &quot;€&quot;"/>
    </dxf>
    <dxf>
      <numFmt numFmtId="165" formatCode="dd/mm/yyyy"/>
    </dxf>
    <dxf>
      <numFmt numFmtId="164" formatCode="#,##0.00\ &quot;€&quot;"/>
    </dxf>
    <dxf>
      <numFmt numFmtId="165" formatCode="dd/mm/yyyy"/>
    </dxf>
    <dxf>
      <numFmt numFmtId="164" formatCode="#,##0.00\ &quot;€&quot;"/>
    </dxf>
    <dxf>
      <numFmt numFmtId="165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3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jullien" refreshedDate="45716.681549537039" createdVersion="8" refreshedVersion="8" minRefreshableVersion="3" recordCount="10" xr:uid="{50CA24CE-43EC-476E-AF29-56BB83A28916}">
  <cacheSource type="worksheet">
    <worksheetSource name="op"/>
  </cacheSource>
  <cacheFields count="5">
    <cacheField name="DATE" numFmtId="14">
      <sharedItems containsSemiMixedTypes="0" containsNonDate="0" containsDate="1" containsString="0" minDate="2025-01-15T00:00:00" maxDate="2025-02-14T00:00:00" count="9">
        <d v="2025-01-15T00:00:00"/>
        <d v="2025-01-19T00:00:00"/>
        <d v="2025-01-22T00:00:00"/>
        <d v="2025-01-29T00:00:00"/>
        <d v="2025-02-02T00:00:00"/>
        <d v="2025-02-04T00:00:00"/>
        <d v="2025-02-06T00:00:00"/>
        <d v="2025-02-10T00:00:00"/>
        <d v="2025-02-13T00:00:00"/>
      </sharedItems>
      <fieldGroup par="4"/>
    </cacheField>
    <cacheField name="CODE" numFmtId="0">
      <sharedItems count="4">
        <s v="A"/>
        <s v="D"/>
        <s v="C"/>
        <s v="B"/>
      </sharedItems>
    </cacheField>
    <cacheField name="MNT" numFmtId="164">
      <sharedItems containsSemiMixedTypes="0" containsString="0" containsNumber="1" containsInteger="1" minValue="20" maxValue="140"/>
    </cacheField>
    <cacheField name="Jours (DATE)" numFmtId="0" databaseField="0">
      <fieldGroup base="0">
        <rangePr groupBy="days" startDate="2025-01-15T00:00:00" endDate="2025-02-14T00:00:00"/>
        <groupItems count="368">
          <s v="&lt;15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02/2025"/>
        </groupItems>
      </fieldGroup>
    </cacheField>
    <cacheField name="Mois (DATE)" numFmtId="0" databaseField="0">
      <fieldGroup base="0">
        <rangePr groupBy="months" startDate="2025-01-15T00:00:00" endDate="2025-02-14T00:00:00"/>
        <groupItems count="14">
          <s v="&lt;15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2/2025"/>
        </groupItems>
      </fieldGroup>
    </cacheField>
  </cacheFields>
  <extLst>
    <ext xmlns:x14="http://schemas.microsoft.com/office/spreadsheetml/2009/9/main" uri="{725AE2AE-9491-48be-B2B4-4EB974FC3084}">
      <x14:pivotCacheDefinition pivotCacheId="2004889988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jullien" refreshedDate="45716.68198587963" createdVersion="8" refreshedVersion="8" minRefreshableVersion="3" recordCount="10" xr:uid="{5DDEA67E-BA2D-4544-9F11-3FAAC0FBF989}">
  <cacheSource type="worksheet">
    <worksheetSource name="caisse"/>
  </cacheSource>
  <cacheFields count="5">
    <cacheField name="DATE" numFmtId="14">
      <sharedItems containsSemiMixedTypes="0" containsNonDate="0" containsDate="1" containsString="0" minDate="2025-01-07T00:00:00" maxDate="2025-02-16T00:00:00" count="10">
        <d v="2025-01-07T00:00:00"/>
        <d v="2025-01-14T00:00:00"/>
        <d v="2025-01-20T00:00:00"/>
        <d v="2025-01-25T00:00:00"/>
        <d v="2025-01-29T00:00:00"/>
        <d v="2025-02-03T00:00:00"/>
        <d v="2025-02-04T00:00:00"/>
        <d v="2025-02-07T00:00:00"/>
        <d v="2025-02-09T00:00:00"/>
        <d v="2025-02-15T00:00:00"/>
      </sharedItems>
      <fieldGroup par="4"/>
    </cacheField>
    <cacheField name="CODE" numFmtId="0">
      <sharedItems count="4">
        <s v="B"/>
        <s v="D"/>
        <s v="A"/>
        <s v="C"/>
      </sharedItems>
    </cacheField>
    <cacheField name="MNT" numFmtId="164">
      <sharedItems containsSemiMixedTypes="0" containsString="0" containsNumber="1" containsInteger="1" minValue="2" maxValue="14"/>
    </cacheField>
    <cacheField name="Jours (DATE)" numFmtId="0" databaseField="0">
      <fieldGroup base="0">
        <rangePr groupBy="days" startDate="2025-01-07T00:00:00" endDate="2025-02-16T00:00:00"/>
        <groupItems count="368">
          <s v="&lt;07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2/2025"/>
        </groupItems>
      </fieldGroup>
    </cacheField>
    <cacheField name="Mois (DATE)" numFmtId="0" databaseField="0">
      <fieldGroup base="0">
        <rangePr groupBy="months" startDate="2025-01-07T00:00:00" endDate="2025-02-16T00:00:00"/>
        <groupItems count="14">
          <s v="&lt;07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2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jullien" refreshedDate="45717.486422569447" createdVersion="8" refreshedVersion="8" minRefreshableVersion="3" recordCount="18" xr:uid="{34BCA648-2CB7-4962-AC7E-C18BCAD48C41}">
  <cacheSource type="worksheet">
    <worksheetSource name="Tableau3"/>
  </cacheSource>
  <cacheFields count="7">
    <cacheField name="Date" numFmtId="14">
      <sharedItems containsSemiMixedTypes="0" containsNonDate="0" containsDate="1" containsString="0" minDate="2025-01-15T00:00:00" maxDate="2025-02-14T00:00:00" count="13">
        <d v="2025-01-15T00:00:00"/>
        <d v="2025-01-17T00:00:00"/>
        <d v="2025-01-19T00:00:00"/>
        <d v="2025-01-22T00:00:00"/>
        <d v="2025-01-29T00:00:00"/>
        <d v="2025-01-30T00:00:00"/>
        <d v="2025-02-02T00:00:00"/>
        <d v="2025-02-03T00:00:00"/>
        <d v="2025-02-04T00:00:00"/>
        <d v="2025-02-06T00:00:00"/>
        <d v="2025-02-08T00:00:00"/>
        <d v="2025-02-10T00:00:00"/>
        <d v="2025-02-13T00:00:00"/>
      </sharedItems>
      <fieldGroup par="5"/>
    </cacheField>
    <cacheField name="Code" numFmtId="0">
      <sharedItems count="4">
        <s v="A"/>
        <s v="C"/>
        <s v="D"/>
        <s v="B"/>
      </sharedItems>
    </cacheField>
    <cacheField name="Banque" numFmtId="164">
      <sharedItems containsString="0" containsBlank="1" containsNumber="1" containsInteger="1" minValue="20" maxValue="140"/>
    </cacheField>
    <cacheField name="Caisse" numFmtId="164">
      <sharedItems containsString="0" containsBlank="1" containsNumber="1" containsInteger="1" minValue="2" maxValue="14"/>
    </cacheField>
    <cacheField name="Jours (Date)" numFmtId="0" databaseField="0">
      <fieldGroup base="0">
        <rangePr groupBy="days" startDate="2025-01-15T00:00:00" endDate="2025-02-14T00:00:00"/>
        <groupItems count="368">
          <s v="&lt;15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02/2025"/>
        </groupItems>
      </fieldGroup>
    </cacheField>
    <cacheField name="Mois (Date)" numFmtId="0" databaseField="0">
      <fieldGroup base="0">
        <rangePr groupBy="months" startDate="2025-01-15T00:00:00" endDate="2025-02-14T00:00:00"/>
        <groupItems count="14">
          <s v="&lt;15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2/2025"/>
        </groupItems>
      </fieldGroup>
    </cacheField>
    <cacheField name="somme" numFmtId="0" formula="Banque +Caiss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50"/>
  </r>
  <r>
    <x v="1"/>
    <x v="1"/>
    <n v="20"/>
  </r>
  <r>
    <x v="2"/>
    <x v="1"/>
    <n v="60"/>
  </r>
  <r>
    <x v="2"/>
    <x v="2"/>
    <n v="40"/>
  </r>
  <r>
    <x v="3"/>
    <x v="3"/>
    <n v="30"/>
  </r>
  <r>
    <x v="4"/>
    <x v="3"/>
    <n v="100"/>
  </r>
  <r>
    <x v="5"/>
    <x v="0"/>
    <n v="140"/>
  </r>
  <r>
    <x v="6"/>
    <x v="2"/>
    <n v="70"/>
  </r>
  <r>
    <x v="7"/>
    <x v="3"/>
    <n v="90"/>
  </r>
  <r>
    <x v="8"/>
    <x v="1"/>
    <n v="12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5"/>
  </r>
  <r>
    <x v="1"/>
    <x v="1"/>
    <n v="2"/>
  </r>
  <r>
    <x v="2"/>
    <x v="2"/>
    <n v="6"/>
  </r>
  <r>
    <x v="3"/>
    <x v="3"/>
    <n v="4"/>
  </r>
  <r>
    <x v="4"/>
    <x v="1"/>
    <n v="3"/>
  </r>
  <r>
    <x v="5"/>
    <x v="3"/>
    <n v="10"/>
  </r>
  <r>
    <x v="6"/>
    <x v="0"/>
    <n v="14"/>
  </r>
  <r>
    <x v="7"/>
    <x v="3"/>
    <n v="7"/>
  </r>
  <r>
    <x v="8"/>
    <x v="1"/>
    <n v="9"/>
  </r>
  <r>
    <x v="9"/>
    <x v="2"/>
    <n v="1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n v="50"/>
    <m/>
  </r>
  <r>
    <x v="1"/>
    <x v="1"/>
    <m/>
    <n v="5"/>
  </r>
  <r>
    <x v="2"/>
    <x v="2"/>
    <n v="20"/>
    <m/>
  </r>
  <r>
    <x v="3"/>
    <x v="2"/>
    <n v="60"/>
    <m/>
  </r>
  <r>
    <x v="3"/>
    <x v="3"/>
    <m/>
    <n v="2"/>
  </r>
  <r>
    <x v="3"/>
    <x v="0"/>
    <m/>
    <n v="6"/>
  </r>
  <r>
    <x v="3"/>
    <x v="1"/>
    <n v="40"/>
    <m/>
  </r>
  <r>
    <x v="4"/>
    <x v="3"/>
    <n v="30"/>
    <m/>
  </r>
  <r>
    <x v="5"/>
    <x v="0"/>
    <m/>
    <n v="3"/>
  </r>
  <r>
    <x v="6"/>
    <x v="3"/>
    <n v="100"/>
    <m/>
  </r>
  <r>
    <x v="7"/>
    <x v="3"/>
    <m/>
    <n v="10"/>
  </r>
  <r>
    <x v="7"/>
    <x v="2"/>
    <m/>
    <n v="12"/>
  </r>
  <r>
    <x v="7"/>
    <x v="1"/>
    <m/>
    <n v="14"/>
  </r>
  <r>
    <x v="8"/>
    <x v="0"/>
    <n v="140"/>
    <m/>
  </r>
  <r>
    <x v="9"/>
    <x v="1"/>
    <n v="70"/>
    <m/>
  </r>
  <r>
    <x v="10"/>
    <x v="3"/>
    <m/>
    <n v="7"/>
  </r>
  <r>
    <x v="11"/>
    <x v="3"/>
    <n v="90"/>
    <m/>
  </r>
  <r>
    <x v="12"/>
    <x v="2"/>
    <n v="1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7C80B6-6A41-4DE8-A15B-E0D31CD79A05}" name="op_recap" cacheId="0" applyNumberFormats="0" applyBorderFormats="0" applyFontFormats="0" applyPatternFormats="0" applyAlignmentFormats="0" applyWidthHeightFormats="1" dataCaption="Valeurs" grandTotalCaption="Total" updatedVersion="8" minRefreshableVersion="3" useAutoFormatting="1" itemPrintTitles="1" createdVersion="8" indent="0" outline="1" outlineData="1" multipleFieldFilters="0" rowHeaderCaption="Code">
  <location ref="E1:H7" firstHeaderRow="1" firstDataRow="2" firstDataCol="1"/>
  <pivotFields count="5">
    <pivotField numFmtId="1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5">
        <item x="0"/>
        <item x="3"/>
        <item x="2"/>
        <item x="1"/>
        <item t="default"/>
      </items>
    </pivotField>
    <pivotField dataField="1" numFmtId="16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 v="1"/>
    </i>
    <i>
      <x v="2"/>
    </i>
    <i t="grand">
      <x/>
    </i>
  </colItems>
  <dataFields count="1">
    <dataField name="Somme de MNT" fld="2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5E5EC2-846D-4E28-93C2-3583C666828B}" name="caisse_recap" cacheId="1" applyNumberFormats="0" applyBorderFormats="0" applyFontFormats="0" applyPatternFormats="0" applyAlignmentFormats="0" applyWidthHeightFormats="1" dataCaption="Valeurs" grandTotalCaption="Total" updatedVersion="8" minRefreshableVersion="3" useAutoFormatting="1" itemPrintTitles="1" createdVersion="8" indent="0" outline="1" outlineData="1" multipleFieldFilters="0" rowHeaderCaption="Code">
  <location ref="E13:H19" firstHeaderRow="1" firstDataRow="2" firstDataCol="1"/>
  <pivotFields count="5">
    <pivotField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5">
        <item x="2"/>
        <item x="0"/>
        <item x="3"/>
        <item x="1"/>
        <item t="default"/>
      </items>
    </pivotField>
    <pivotField dataField="1" numFmtId="16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 v="1"/>
    </i>
    <i>
      <x v="2"/>
    </i>
    <i t="grand">
      <x/>
    </i>
  </colItems>
  <dataFields count="1">
    <dataField name="Somme de MNT" fld="2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C00CFE-7332-46AB-A9E2-4C52EA32A7FB}" name="Tableau croisé dynamique1" cacheId="4" dataOnRows="1" applyNumberFormats="0" applyBorderFormats="0" applyFontFormats="0" applyPatternFormats="0" applyAlignmentFormats="0" applyWidthHeightFormats="1" dataCaption="Valeurs" grandTotalCaption="Total" updatedVersion="8" minRefreshableVersion="3" useAutoFormatting="1" itemPrintTitles="1" createdVersion="8" indent="0" outline="1" outlineData="1" multipleFieldFilters="0" rowHeaderCaption="Code" colHeaderCaption="Mois">
  <location ref="F1:I23" firstHeaderRow="1" firstDataRow="2" firstDataCol="1"/>
  <pivotFields count="7">
    <pivotField numFmtId="14" showAll="0" insertBlankRow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showAll="0" insertBlankRow="1">
      <items count="5">
        <item x="0"/>
        <item x="3"/>
        <item x="1"/>
        <item x="2"/>
        <item t="default"/>
      </items>
    </pivotField>
    <pivotField dataField="1" showAll="0" insertBlankRow="1"/>
    <pivotField dataField="1" showAll="0" insertBlankRow="1"/>
    <pivotField showAll="0" insertBlankRow="1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 insertBlankRow="1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insertBlankRow="1" defaultSubtotal="0"/>
  </pivotFields>
  <rowFields count="2">
    <field x="-2"/>
    <field x="1"/>
  </rowFields>
  <rowItems count="21">
    <i>
      <x/>
    </i>
    <i r="1">
      <x/>
    </i>
    <i r="1">
      <x v="1"/>
    </i>
    <i r="1">
      <x v="2"/>
    </i>
    <i r="1">
      <x v="3"/>
    </i>
    <i t="blank">
      <x/>
    </i>
    <i i="1">
      <x v="1"/>
    </i>
    <i r="1" i="1">
      <x/>
    </i>
    <i r="1" i="1">
      <x v="1"/>
    </i>
    <i r="1" i="1">
      <x v="2"/>
    </i>
    <i r="1" i="1">
      <x v="3"/>
    </i>
    <i t="blank">
      <x v="1"/>
    </i>
    <i i="2">
      <x v="2"/>
    </i>
    <i r="1" i="2">
      <x/>
    </i>
    <i r="1" i="2">
      <x v="1"/>
    </i>
    <i r="1" i="2">
      <x v="2"/>
    </i>
    <i r="1" i="2">
      <x v="3"/>
    </i>
    <i t="blank">
      <x v="2"/>
    </i>
    <i t="grand">
      <x/>
    </i>
    <i t="grand" i="1">
      <x/>
    </i>
    <i t="grand" i="2">
      <x/>
    </i>
  </rowItems>
  <colFields count="1">
    <field x="5"/>
  </colFields>
  <colItems count="3">
    <i>
      <x v="1"/>
    </i>
    <i>
      <x v="2"/>
    </i>
    <i t="grand">
      <x/>
    </i>
  </colItems>
  <dataFields count="3">
    <dataField name="Banque " fld="2" baseField="1" baseItem="0"/>
    <dataField name=" Caisse" fld="3" baseField="0" baseItem="0"/>
    <dataField name="B&amp;C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8CFC2B-5EBB-4757-B1C6-741701314EF2}" name="op" displayName="op" ref="A1:C11" totalsRowShown="0">
  <autoFilter ref="A1:C11" xr:uid="{108CFC2B-5EBB-4757-B1C6-741701314EF2}"/>
  <tableColumns count="3">
    <tableColumn id="1" xr3:uid="{735C6C9F-47E1-422C-9AE3-AEED058B327A}" name="Date" dataDxfId="6"/>
    <tableColumn id="2" xr3:uid="{DFEBEE4E-8E72-4097-8D16-C9ABAECB2CE1}" name="Code"/>
    <tableColumn id="3" xr3:uid="{F223A9B7-B9F5-496E-9970-A902A66300A0}" name="Montan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B2D74B-8D12-4D81-AAFE-37C7B57A79D9}" name="caisse" displayName="caisse" ref="A13:C23" totalsRowShown="0">
  <autoFilter ref="A13:C23" xr:uid="{AAB2D74B-8D12-4D81-AAFE-37C7B57A79D9}"/>
  <tableColumns count="3">
    <tableColumn id="1" xr3:uid="{1347FD9F-1DE4-463F-B791-2F29DD74D5B0}" name="Date" dataDxfId="4"/>
    <tableColumn id="2" xr3:uid="{A01AC746-3AFC-4662-A59D-F9CB0D265910}" name="Code"/>
    <tableColumn id="3" xr3:uid="{E16671B7-89A4-4AD8-80CB-026F1B278EC3}" name="Montant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D6332BD-8AE9-47F0-9906-E35417A834AF}" name="Tableau3" displayName="Tableau3" ref="A1:D19" totalsRowShown="0">
  <autoFilter ref="A1:D19" xr:uid="{FD6332BD-8AE9-47F0-9906-E35417A834AF}"/>
  <tableColumns count="4">
    <tableColumn id="1" xr3:uid="{BBC3A068-AFF0-4F87-A170-6F3AB2CF4C51}" name="Date" dataDxfId="2"/>
    <tableColumn id="2" xr3:uid="{8BE199E5-FC90-4627-89DB-D3B2F9DFF8AD}" name="Code"/>
    <tableColumn id="3" xr3:uid="{0640448B-68E7-4F40-A652-EC0166A2774A}" name="Banque" dataDxfId="1"/>
    <tableColumn id="4" xr3:uid="{94E6A0DA-8EC6-493D-94E0-D2A8ADFFF1DA}" name="Cais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zoomScale="140" zoomScaleNormal="140" workbookViewId="0">
      <selection activeCell="G4" sqref="G4"/>
    </sheetView>
  </sheetViews>
  <sheetFormatPr defaultColWidth="9.140625" defaultRowHeight="15" x14ac:dyDescent="0.25"/>
  <cols>
    <col min="1" max="1" width="13.85546875" style="1" customWidth="1"/>
    <col min="2" max="2" width="7.42578125" customWidth="1"/>
    <col min="3" max="3" width="16.140625" style="2" customWidth="1"/>
    <col min="4" max="4" width="12.5703125" bestFit="1" customWidth="1"/>
    <col min="5" max="5" width="15.140625" bestFit="1" customWidth="1"/>
    <col min="6" max="6" width="10.5703125" customWidth="1"/>
    <col min="7" max="7" width="10.140625" customWidth="1"/>
    <col min="8" max="8" width="10" customWidth="1"/>
    <col min="9" max="9" width="12.5703125" bestFit="1" customWidth="1"/>
    <col min="10" max="10" width="21" bestFit="1" customWidth="1"/>
    <col min="11" max="11" width="18.7109375" bestFit="1" customWidth="1"/>
    <col min="12" max="16" width="10.7109375" bestFit="1" customWidth="1"/>
    <col min="17" max="17" width="12.5703125" bestFit="1" customWidth="1"/>
  </cols>
  <sheetData>
    <row r="1" spans="1:8" x14ac:dyDescent="0.25">
      <c r="A1" s="1" t="s">
        <v>10</v>
      </c>
      <c r="B1" t="s">
        <v>8</v>
      </c>
      <c r="C1" s="2" t="s">
        <v>9</v>
      </c>
      <c r="E1" s="3" t="s">
        <v>4</v>
      </c>
      <c r="F1" s="3" t="s">
        <v>5</v>
      </c>
    </row>
    <row r="2" spans="1:8" x14ac:dyDescent="0.25">
      <c r="A2" s="1">
        <v>45672</v>
      </c>
      <c r="B2" t="s">
        <v>0</v>
      </c>
      <c r="C2" s="2">
        <v>50</v>
      </c>
      <c r="E2" s="3" t="s">
        <v>8</v>
      </c>
      <c r="F2" t="s">
        <v>6</v>
      </c>
      <c r="G2" t="s">
        <v>7</v>
      </c>
      <c r="H2" t="s">
        <v>13</v>
      </c>
    </row>
    <row r="3" spans="1:8" x14ac:dyDescent="0.25">
      <c r="A3" s="1">
        <v>45676</v>
      </c>
      <c r="B3" t="s">
        <v>3</v>
      </c>
      <c r="C3" s="2">
        <v>20</v>
      </c>
      <c r="E3" s="4" t="s">
        <v>0</v>
      </c>
      <c r="F3" s="2">
        <v>50</v>
      </c>
      <c r="G3" s="2">
        <v>140</v>
      </c>
      <c r="H3" s="2">
        <v>190</v>
      </c>
    </row>
    <row r="4" spans="1:8" x14ac:dyDescent="0.25">
      <c r="A4" s="1">
        <v>45679</v>
      </c>
      <c r="B4" t="s">
        <v>3</v>
      </c>
      <c r="C4" s="2">
        <v>60</v>
      </c>
      <c r="E4" s="4" t="s">
        <v>1</v>
      </c>
      <c r="F4" s="2">
        <v>30</v>
      </c>
      <c r="G4" s="2">
        <v>190</v>
      </c>
      <c r="H4" s="2">
        <v>220</v>
      </c>
    </row>
    <row r="5" spans="1:8" x14ac:dyDescent="0.25">
      <c r="A5" s="1">
        <v>45679</v>
      </c>
      <c r="B5" t="s">
        <v>2</v>
      </c>
      <c r="C5" s="2">
        <v>40</v>
      </c>
      <c r="E5" s="4" t="s">
        <v>2</v>
      </c>
      <c r="F5" s="2">
        <v>40</v>
      </c>
      <c r="G5" s="2">
        <v>70</v>
      </c>
      <c r="H5" s="2">
        <v>110</v>
      </c>
    </row>
    <row r="6" spans="1:8" x14ac:dyDescent="0.25">
      <c r="A6" s="1">
        <v>45686</v>
      </c>
      <c r="B6" t="s">
        <v>1</v>
      </c>
      <c r="C6" s="2">
        <v>30</v>
      </c>
      <c r="E6" s="4" t="s">
        <v>3</v>
      </c>
      <c r="F6" s="2">
        <v>80</v>
      </c>
      <c r="G6" s="2">
        <v>120</v>
      </c>
      <c r="H6" s="2">
        <v>200</v>
      </c>
    </row>
    <row r="7" spans="1:8" x14ac:dyDescent="0.25">
      <c r="A7" s="1">
        <v>45690</v>
      </c>
      <c r="B7" t="s">
        <v>1</v>
      </c>
      <c r="C7" s="2">
        <v>100</v>
      </c>
      <c r="E7" s="4" t="s">
        <v>13</v>
      </c>
      <c r="F7" s="2">
        <v>200</v>
      </c>
      <c r="G7" s="2">
        <v>520</v>
      </c>
      <c r="H7" s="2">
        <v>720</v>
      </c>
    </row>
    <row r="8" spans="1:8" x14ac:dyDescent="0.25">
      <c r="A8" s="1">
        <v>45692</v>
      </c>
      <c r="B8" t="s">
        <v>0</v>
      </c>
      <c r="C8" s="2">
        <v>140</v>
      </c>
    </row>
    <row r="9" spans="1:8" x14ac:dyDescent="0.25">
      <c r="A9" s="1">
        <v>45694</v>
      </c>
      <c r="B9" t="s">
        <v>2</v>
      </c>
      <c r="C9" s="2">
        <v>70</v>
      </c>
    </row>
    <row r="10" spans="1:8" x14ac:dyDescent="0.25">
      <c r="A10" s="1">
        <v>45698</v>
      </c>
      <c r="B10" t="s">
        <v>1</v>
      </c>
      <c r="C10" s="2">
        <v>90</v>
      </c>
    </row>
    <row r="11" spans="1:8" x14ac:dyDescent="0.25">
      <c r="A11" s="1">
        <v>45701</v>
      </c>
      <c r="B11" t="s">
        <v>3</v>
      </c>
      <c r="C11" s="2">
        <v>120</v>
      </c>
    </row>
    <row r="13" spans="1:8" x14ac:dyDescent="0.25">
      <c r="A13" s="1" t="s">
        <v>10</v>
      </c>
      <c r="B13" t="s">
        <v>8</v>
      </c>
      <c r="C13" s="2" t="s">
        <v>9</v>
      </c>
      <c r="E13" s="3" t="s">
        <v>4</v>
      </c>
      <c r="F13" s="3" t="s">
        <v>5</v>
      </c>
    </row>
    <row r="14" spans="1:8" x14ac:dyDescent="0.25">
      <c r="A14" s="1">
        <v>45664</v>
      </c>
      <c r="B14" t="s">
        <v>1</v>
      </c>
      <c r="C14" s="2">
        <v>5</v>
      </c>
      <c r="E14" s="3" t="s">
        <v>8</v>
      </c>
      <c r="F14" t="s">
        <v>6</v>
      </c>
      <c r="G14" t="s">
        <v>7</v>
      </c>
      <c r="H14" t="s">
        <v>13</v>
      </c>
    </row>
    <row r="15" spans="1:8" x14ac:dyDescent="0.25">
      <c r="A15" s="1">
        <v>45671</v>
      </c>
      <c r="B15" t="s">
        <v>3</v>
      </c>
      <c r="C15" s="2">
        <v>2</v>
      </c>
      <c r="E15" s="4" t="s">
        <v>0</v>
      </c>
      <c r="F15" s="2">
        <v>6</v>
      </c>
      <c r="G15" s="2">
        <v>12</v>
      </c>
      <c r="H15" s="2">
        <v>18</v>
      </c>
    </row>
    <row r="16" spans="1:8" x14ac:dyDescent="0.25">
      <c r="A16" s="1">
        <v>45677</v>
      </c>
      <c r="B16" t="s">
        <v>0</v>
      </c>
      <c r="C16" s="2">
        <v>6</v>
      </c>
      <c r="E16" s="4" t="s">
        <v>1</v>
      </c>
      <c r="F16" s="2">
        <v>5</v>
      </c>
      <c r="G16" s="2">
        <v>14</v>
      </c>
      <c r="H16" s="2">
        <v>19</v>
      </c>
    </row>
    <row r="17" spans="1:8" x14ac:dyDescent="0.25">
      <c r="A17" s="1">
        <v>45682</v>
      </c>
      <c r="B17" t="s">
        <v>2</v>
      </c>
      <c r="C17" s="2">
        <v>4</v>
      </c>
      <c r="E17" s="4" t="s">
        <v>2</v>
      </c>
      <c r="F17" s="2">
        <v>4</v>
      </c>
      <c r="G17" s="2">
        <v>17</v>
      </c>
      <c r="H17" s="2">
        <v>21</v>
      </c>
    </row>
    <row r="18" spans="1:8" x14ac:dyDescent="0.25">
      <c r="A18" s="1">
        <v>45686</v>
      </c>
      <c r="B18" t="s">
        <v>3</v>
      </c>
      <c r="C18" s="2">
        <v>3</v>
      </c>
      <c r="E18" s="4" t="s">
        <v>3</v>
      </c>
      <c r="F18" s="2">
        <v>5</v>
      </c>
      <c r="G18" s="2">
        <v>9</v>
      </c>
      <c r="H18" s="2">
        <v>14</v>
      </c>
    </row>
    <row r="19" spans="1:8" x14ac:dyDescent="0.25">
      <c r="A19" s="1">
        <v>45691</v>
      </c>
      <c r="B19" t="s">
        <v>2</v>
      </c>
      <c r="C19" s="2">
        <v>10</v>
      </c>
      <c r="E19" s="4" t="s">
        <v>13</v>
      </c>
      <c r="F19" s="2">
        <v>20</v>
      </c>
      <c r="G19" s="2">
        <v>52</v>
      </c>
      <c r="H19" s="2">
        <v>72</v>
      </c>
    </row>
    <row r="20" spans="1:8" x14ac:dyDescent="0.25">
      <c r="A20" s="1">
        <v>45692</v>
      </c>
      <c r="B20" t="s">
        <v>1</v>
      </c>
      <c r="C20" s="2">
        <v>14</v>
      </c>
    </row>
    <row r="21" spans="1:8" x14ac:dyDescent="0.25">
      <c r="A21" s="1">
        <v>45695</v>
      </c>
      <c r="B21" t="s">
        <v>2</v>
      </c>
      <c r="C21" s="2">
        <v>7</v>
      </c>
    </row>
    <row r="22" spans="1:8" x14ac:dyDescent="0.25">
      <c r="A22" s="1">
        <v>45697</v>
      </c>
      <c r="B22" t="s">
        <v>3</v>
      </c>
      <c r="C22" s="2">
        <v>9</v>
      </c>
    </row>
    <row r="23" spans="1:8" x14ac:dyDescent="0.25">
      <c r="A23" s="1">
        <v>45703</v>
      </c>
      <c r="B23" t="s">
        <v>0</v>
      </c>
      <c r="C23" s="2">
        <v>12</v>
      </c>
      <c r="E23" s="5" t="s">
        <v>0</v>
      </c>
      <c r="F23" s="6">
        <f>GETPIVOTDATA("MNT",$E$1,"CODE","A","Mois (DATE)",1)+GETPIVOTDATA("MNT",$E$13,"CODE","A","Mois (DATE)",1)</f>
        <v>56</v>
      </c>
      <c r="G23" s="6">
        <f>GETPIVOTDATA("MNT",$E$1,"CODE","A","Mois (DATE)",2)+GETPIVOTDATA("MNT",$E$13,"CODE","A","Mois (DATE)",2)</f>
        <v>152</v>
      </c>
      <c r="H23" s="6">
        <f>F23+G23</f>
        <v>208</v>
      </c>
    </row>
    <row r="24" spans="1:8" x14ac:dyDescent="0.25">
      <c r="E24" s="5" t="s">
        <v>1</v>
      </c>
      <c r="F24" s="6">
        <f>GETPIVOTDATA("MNT",$E$1,"CODE","B","Mois (DATE)",1)+GETPIVOTDATA("MNT",$E$13,"CODE","B","Mois (DATE)",1)</f>
        <v>35</v>
      </c>
      <c r="G24" s="6">
        <f>GETPIVOTDATA("MNT",$E$1,"CODE","B","Mois (DATE)",2)+GETPIVOTDATA("MNT",$E$13,"CODE","B","Mois (DATE)",2)</f>
        <v>204</v>
      </c>
      <c r="H24" s="6">
        <f>F24+G24</f>
        <v>239</v>
      </c>
    </row>
    <row r="25" spans="1:8" x14ac:dyDescent="0.25">
      <c r="E25" s="5" t="s">
        <v>2</v>
      </c>
      <c r="F25" s="6">
        <f>GETPIVOTDATA("MNT",$E$13,"CODE","C","Mois (DATE)",1)+GETPIVOTDATA("MNT",$E$1,"CODE","C","Mois (DATE)",1)</f>
        <v>44</v>
      </c>
      <c r="G25" s="6">
        <f>GETPIVOTDATA("MNT",$E$1,"CODE","C","Mois (DATE)",2)+GETPIVOTDATA("MNT",$E$13,"CODE","C","Mois (DATE)",2)</f>
        <v>87</v>
      </c>
      <c r="H25" s="6">
        <f>F25+G25</f>
        <v>131</v>
      </c>
    </row>
    <row r="26" spans="1:8" x14ac:dyDescent="0.25">
      <c r="E26" s="5" t="s">
        <v>3</v>
      </c>
      <c r="F26" s="6">
        <f>GETPIVOTDATA("MNT",$E$1,"CODE","D","Mois (DATE)",1)+GETPIVOTDATA("MNT",$E$13,"CODE","D","Mois (DATE)",1)</f>
        <v>85</v>
      </c>
      <c r="G26" s="6">
        <f>GETPIVOTDATA("MNT",$E$1,"CODE","D","Mois (DATE)",2)+GETPIVOTDATA("MNT",$E$13,"CODE","D","Mois (DATE)",2)</f>
        <v>129</v>
      </c>
      <c r="H26" s="6">
        <f>F26+G26</f>
        <v>214</v>
      </c>
    </row>
    <row r="33" spans="1:3" x14ac:dyDescent="0.25">
      <c r="A33"/>
      <c r="C33"/>
    </row>
    <row r="34" spans="1:3" x14ac:dyDescent="0.25">
      <c r="A34"/>
      <c r="C34"/>
    </row>
    <row r="35" spans="1:3" x14ac:dyDescent="0.25">
      <c r="A35"/>
      <c r="C35"/>
    </row>
    <row r="36" spans="1:3" x14ac:dyDescent="0.25">
      <c r="A36"/>
      <c r="C36"/>
    </row>
    <row r="37" spans="1:3" x14ac:dyDescent="0.25">
      <c r="A37"/>
      <c r="C37"/>
    </row>
    <row r="38" spans="1:3" x14ac:dyDescent="0.25">
      <c r="A38"/>
      <c r="C38"/>
    </row>
    <row r="39" spans="1:3" x14ac:dyDescent="0.25">
      <c r="A39"/>
      <c r="C39"/>
    </row>
    <row r="40" spans="1:3" x14ac:dyDescent="0.25">
      <c r="A40"/>
      <c r="C40"/>
    </row>
    <row r="41" spans="1:3" x14ac:dyDescent="0.25">
      <c r="A41"/>
      <c r="C41"/>
    </row>
    <row r="42" spans="1:3" x14ac:dyDescent="0.25">
      <c r="A42"/>
      <c r="C42"/>
    </row>
    <row r="43" spans="1:3" x14ac:dyDescent="0.25">
      <c r="A43"/>
      <c r="C43"/>
    </row>
  </sheetData>
  <pageMargins left="0.7" right="0.7" top="0.75" bottom="0.75" header="0.3" footer="0.3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21C6-264D-4509-9B82-6ACC3A0F0587}">
  <dimension ref="A1:I23"/>
  <sheetViews>
    <sheetView tabSelected="1" workbookViewId="0">
      <selection activeCell="N9" sqref="N9"/>
    </sheetView>
  </sheetViews>
  <sheetFormatPr defaultColWidth="11.42578125" defaultRowHeight="15" x14ac:dyDescent="0.25"/>
  <cols>
    <col min="6" max="6" width="14.140625" bestFit="1" customWidth="1"/>
    <col min="7" max="7" width="7.7109375" bestFit="1" customWidth="1"/>
    <col min="8" max="8" width="4.5703125" bestFit="1" customWidth="1"/>
    <col min="9" max="9" width="5.42578125" bestFit="1" customWidth="1"/>
    <col min="10" max="10" width="8.140625" bestFit="1" customWidth="1"/>
    <col min="11" max="11" width="7" bestFit="1" customWidth="1"/>
    <col min="12" max="12" width="4.85546875" bestFit="1" customWidth="1"/>
    <col min="13" max="13" width="14.140625" bestFit="1" customWidth="1"/>
    <col min="14" max="14" width="12.85546875" bestFit="1" customWidth="1"/>
    <col min="15" max="19" width="10.7109375" bestFit="1" customWidth="1"/>
    <col min="20" max="20" width="12.5703125" bestFit="1" customWidth="1"/>
  </cols>
  <sheetData>
    <row r="1" spans="1:9" x14ac:dyDescent="0.25">
      <c r="A1" t="s">
        <v>10</v>
      </c>
      <c r="B1" t="s">
        <v>8</v>
      </c>
      <c r="C1" t="s">
        <v>11</v>
      </c>
      <c r="D1" t="s">
        <v>12</v>
      </c>
      <c r="G1" s="3" t="s">
        <v>20</v>
      </c>
    </row>
    <row r="2" spans="1:9" x14ac:dyDescent="0.25">
      <c r="A2" s="1">
        <v>45672</v>
      </c>
      <c r="B2" t="s">
        <v>0</v>
      </c>
      <c r="C2" s="2">
        <v>50</v>
      </c>
      <c r="D2" s="2"/>
      <c r="F2" s="3" t="s">
        <v>8</v>
      </c>
      <c r="G2" t="s">
        <v>6</v>
      </c>
      <c r="H2" t="s">
        <v>7</v>
      </c>
      <c r="I2" t="s">
        <v>13</v>
      </c>
    </row>
    <row r="3" spans="1:9" x14ac:dyDescent="0.25">
      <c r="A3" s="1">
        <v>45674</v>
      </c>
      <c r="B3" t="s">
        <v>2</v>
      </c>
      <c r="C3" s="2"/>
      <c r="D3" s="2">
        <v>5</v>
      </c>
      <c r="F3" s="4" t="s">
        <v>15</v>
      </c>
      <c r="G3" s="7"/>
      <c r="H3" s="7"/>
      <c r="I3" s="7"/>
    </row>
    <row r="4" spans="1:9" x14ac:dyDescent="0.25">
      <c r="A4" s="1">
        <v>45676</v>
      </c>
      <c r="B4" t="s">
        <v>3</v>
      </c>
      <c r="C4" s="2">
        <v>20</v>
      </c>
      <c r="D4" s="2"/>
      <c r="F4" s="8" t="s">
        <v>0</v>
      </c>
      <c r="G4" s="7">
        <v>50</v>
      </c>
      <c r="H4" s="7">
        <v>140</v>
      </c>
      <c r="I4" s="7">
        <v>190</v>
      </c>
    </row>
    <row r="5" spans="1:9" x14ac:dyDescent="0.25">
      <c r="A5" s="1">
        <v>45679</v>
      </c>
      <c r="B5" t="s">
        <v>3</v>
      </c>
      <c r="C5" s="2">
        <v>60</v>
      </c>
      <c r="D5" s="2"/>
      <c r="F5" s="8" t="s">
        <v>1</v>
      </c>
      <c r="G5" s="7">
        <v>30</v>
      </c>
      <c r="H5" s="7">
        <v>190</v>
      </c>
      <c r="I5" s="7">
        <v>220</v>
      </c>
    </row>
    <row r="6" spans="1:9" x14ac:dyDescent="0.25">
      <c r="A6" s="1">
        <v>45679</v>
      </c>
      <c r="B6" t="s">
        <v>1</v>
      </c>
      <c r="C6" s="2"/>
      <c r="D6" s="2">
        <v>2</v>
      </c>
      <c r="F6" s="8" t="s">
        <v>2</v>
      </c>
      <c r="G6" s="7">
        <v>40</v>
      </c>
      <c r="H6" s="7">
        <v>70</v>
      </c>
      <c r="I6" s="7">
        <v>110</v>
      </c>
    </row>
    <row r="7" spans="1:9" x14ac:dyDescent="0.25">
      <c r="A7" s="1">
        <v>45679</v>
      </c>
      <c r="B7" t="s">
        <v>0</v>
      </c>
      <c r="C7" s="2"/>
      <c r="D7" s="2">
        <v>6</v>
      </c>
      <c r="F7" s="8" t="s">
        <v>3</v>
      </c>
      <c r="G7" s="7">
        <v>80</v>
      </c>
      <c r="H7" s="7">
        <v>120</v>
      </c>
      <c r="I7" s="7">
        <v>200</v>
      </c>
    </row>
    <row r="8" spans="1:9" x14ac:dyDescent="0.25">
      <c r="A8" s="1">
        <v>45679</v>
      </c>
      <c r="B8" t="s">
        <v>2</v>
      </c>
      <c r="C8" s="2">
        <v>40</v>
      </c>
      <c r="D8" s="2"/>
      <c r="F8" s="4"/>
      <c r="G8" s="7"/>
      <c r="H8" s="7"/>
      <c r="I8" s="7"/>
    </row>
    <row r="9" spans="1:9" x14ac:dyDescent="0.25">
      <c r="A9" s="1">
        <v>45686</v>
      </c>
      <c r="B9" t="s">
        <v>1</v>
      </c>
      <c r="C9" s="2">
        <v>30</v>
      </c>
      <c r="D9" s="2"/>
      <c r="F9" s="4" t="s">
        <v>17</v>
      </c>
      <c r="G9" s="7"/>
      <c r="H9" s="7"/>
      <c r="I9" s="7"/>
    </row>
    <row r="10" spans="1:9" x14ac:dyDescent="0.25">
      <c r="A10" s="1">
        <v>45687</v>
      </c>
      <c r="B10" t="s">
        <v>0</v>
      </c>
      <c r="C10" s="2"/>
      <c r="D10" s="2">
        <v>3</v>
      </c>
      <c r="F10" s="8" t="s">
        <v>0</v>
      </c>
      <c r="G10" s="7">
        <v>9</v>
      </c>
      <c r="H10" s="7"/>
      <c r="I10" s="7">
        <v>9</v>
      </c>
    </row>
    <row r="11" spans="1:9" x14ac:dyDescent="0.25">
      <c r="A11" s="1">
        <v>45690</v>
      </c>
      <c r="B11" t="s">
        <v>1</v>
      </c>
      <c r="C11" s="2">
        <v>100</v>
      </c>
      <c r="D11" s="2"/>
      <c r="F11" s="8" t="s">
        <v>1</v>
      </c>
      <c r="G11" s="7">
        <v>2</v>
      </c>
      <c r="H11" s="7">
        <v>17</v>
      </c>
      <c r="I11" s="7">
        <v>19</v>
      </c>
    </row>
    <row r="12" spans="1:9" x14ac:dyDescent="0.25">
      <c r="A12" s="1">
        <v>45691</v>
      </c>
      <c r="B12" t="s">
        <v>1</v>
      </c>
      <c r="C12" s="2"/>
      <c r="D12" s="2">
        <v>10</v>
      </c>
      <c r="F12" s="8" t="s">
        <v>2</v>
      </c>
      <c r="G12" s="7">
        <v>5</v>
      </c>
      <c r="H12" s="7">
        <v>14</v>
      </c>
      <c r="I12" s="7">
        <v>19</v>
      </c>
    </row>
    <row r="13" spans="1:9" x14ac:dyDescent="0.25">
      <c r="A13" s="1">
        <v>45691</v>
      </c>
      <c r="B13" t="s">
        <v>3</v>
      </c>
      <c r="C13" s="2"/>
      <c r="D13" s="2">
        <v>12</v>
      </c>
      <c r="F13" s="8" t="s">
        <v>3</v>
      </c>
      <c r="G13" s="7"/>
      <c r="H13" s="7">
        <v>12</v>
      </c>
      <c r="I13" s="7">
        <v>12</v>
      </c>
    </row>
    <row r="14" spans="1:9" x14ac:dyDescent="0.25">
      <c r="A14" s="1">
        <v>45691</v>
      </c>
      <c r="B14" t="s">
        <v>2</v>
      </c>
      <c r="C14" s="2"/>
      <c r="D14" s="2">
        <v>14</v>
      </c>
      <c r="F14" s="4"/>
      <c r="G14" s="7"/>
      <c r="H14" s="7"/>
      <c r="I14" s="7"/>
    </row>
    <row r="15" spans="1:9" x14ac:dyDescent="0.25">
      <c r="A15" s="1">
        <v>45692</v>
      </c>
      <c r="B15" t="s">
        <v>0</v>
      </c>
      <c r="C15" s="2">
        <v>140</v>
      </c>
      <c r="D15" s="2"/>
      <c r="F15" s="4" t="s">
        <v>19</v>
      </c>
      <c r="G15" s="7"/>
      <c r="H15" s="7"/>
      <c r="I15" s="7"/>
    </row>
    <row r="16" spans="1:9" x14ac:dyDescent="0.25">
      <c r="A16" s="1">
        <v>45694</v>
      </c>
      <c r="B16" t="s">
        <v>2</v>
      </c>
      <c r="C16" s="2">
        <v>70</v>
      </c>
      <c r="D16" s="2"/>
      <c r="F16" s="8" t="s">
        <v>0</v>
      </c>
      <c r="G16" s="7">
        <v>59</v>
      </c>
      <c r="H16" s="7">
        <v>140</v>
      </c>
      <c r="I16" s="7">
        <v>199</v>
      </c>
    </row>
    <row r="17" spans="1:9" x14ac:dyDescent="0.25">
      <c r="A17" s="1">
        <v>45696</v>
      </c>
      <c r="B17" t="s">
        <v>1</v>
      </c>
      <c r="C17" s="2"/>
      <c r="D17" s="2">
        <v>7</v>
      </c>
      <c r="F17" s="8" t="s">
        <v>1</v>
      </c>
      <c r="G17" s="7">
        <v>32</v>
      </c>
      <c r="H17" s="7">
        <v>207</v>
      </c>
      <c r="I17" s="7">
        <v>239</v>
      </c>
    </row>
    <row r="18" spans="1:9" x14ac:dyDescent="0.25">
      <c r="A18" s="1">
        <v>45698</v>
      </c>
      <c r="B18" t="s">
        <v>1</v>
      </c>
      <c r="C18" s="2">
        <v>90</v>
      </c>
      <c r="D18" s="2"/>
      <c r="F18" s="8" t="s">
        <v>2</v>
      </c>
      <c r="G18" s="7">
        <v>45</v>
      </c>
      <c r="H18" s="7">
        <v>84</v>
      </c>
      <c r="I18" s="7">
        <v>129</v>
      </c>
    </row>
    <row r="19" spans="1:9" x14ac:dyDescent="0.25">
      <c r="A19" s="1">
        <v>45701</v>
      </c>
      <c r="B19" t="s">
        <v>3</v>
      </c>
      <c r="C19" s="2">
        <v>120</v>
      </c>
      <c r="D19" s="2"/>
      <c r="F19" s="8" t="s">
        <v>3</v>
      </c>
      <c r="G19" s="7">
        <v>80</v>
      </c>
      <c r="H19" s="7">
        <v>132</v>
      </c>
      <c r="I19" s="7">
        <v>212</v>
      </c>
    </row>
    <row r="20" spans="1:9" x14ac:dyDescent="0.25">
      <c r="F20" s="4"/>
      <c r="G20" s="7"/>
      <c r="H20" s="7"/>
      <c r="I20" s="7"/>
    </row>
    <row r="21" spans="1:9" x14ac:dyDescent="0.25">
      <c r="F21" s="4" t="s">
        <v>14</v>
      </c>
      <c r="G21" s="7">
        <v>200</v>
      </c>
      <c r="H21" s="7">
        <v>520</v>
      </c>
      <c r="I21" s="7">
        <v>720</v>
      </c>
    </row>
    <row r="22" spans="1:9" x14ac:dyDescent="0.25">
      <c r="F22" s="4" t="s">
        <v>16</v>
      </c>
      <c r="G22" s="7">
        <v>16</v>
      </c>
      <c r="H22" s="7">
        <v>43</v>
      </c>
      <c r="I22" s="7">
        <v>59</v>
      </c>
    </row>
    <row r="23" spans="1:9" x14ac:dyDescent="0.25">
      <c r="F23" s="4" t="s">
        <v>18</v>
      </c>
      <c r="G23" s="7">
        <v>216</v>
      </c>
      <c r="H23" s="7">
        <v>563</v>
      </c>
      <c r="I23" s="7">
        <v>779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1DF22C-B641-48E1-9010-4327BE4074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cjullien</dc:creator>
  <cp:lastModifiedBy>BSA</cp:lastModifiedBy>
  <dcterms:created xsi:type="dcterms:W3CDTF">2015-06-05T18:17:20Z</dcterms:created>
  <dcterms:modified xsi:type="dcterms:W3CDTF">2025-03-03T10:26:16Z</dcterms:modified>
</cp:coreProperties>
</file>