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7CA4F6A-8E97-4CE0-AF5B-A0EDFDBD4E5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_xlnm._FilterDatabase" localSheetId="0" hidden="1">Feuil1!$C$5:$C$32</definedName>
    <definedName name="Date">OFFSET(Entreprise,,4,,)</definedName>
    <definedName name="Entreprise">Feuil1!$C$6:$C$32</definedName>
    <definedName name="Fonds">OFFSET(Entreprise,,1,,)</definedName>
    <definedName name="_xlnm.Extract" localSheetId="0">Feuil1!$M$5:$N$5</definedName>
    <definedName name="Valeur">OFFSET(Entreprise,,7,,)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7" i="1" l="1"/>
  <c r="O6" i="1"/>
  <c r="O5" i="1"/>
  <c r="P7" i="1"/>
  <c r="P6" i="1"/>
  <c r="P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23" i="1"/>
</calcChain>
</file>

<file path=xl/sharedStrings.xml><?xml version="1.0" encoding="utf-8"?>
<sst xmlns="http://schemas.openxmlformats.org/spreadsheetml/2006/main" count="39" uniqueCount="7">
  <si>
    <t>Entreprise</t>
  </si>
  <si>
    <t>Date</t>
  </si>
  <si>
    <t>Valeur</t>
  </si>
  <si>
    <t>Entreprise 1</t>
  </si>
  <si>
    <t>Entreprise 2</t>
  </si>
  <si>
    <t>Entreprise 3</t>
  </si>
  <si>
    <t>tri2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</si>
</sst>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4" fontId="0" fillId="0" borderId="0" xfId="0" applyNumberFormat="1"/>
    <xf numFmtId="14" fontId="0" fillId="0" borderId="0" xfId="0" applyNumberFormat="1"/>
    <xf numFmtId="9" fontId="0" fillId="0" borderId="0" xfId="1" applyFont="1"/>
    <xf numFmtId="10" fontId="0" fillId="0" borderId="0" xfId="0" applyNumberFormat="1"/>
    <xf numFmtId="0" fontId="0" fillId="3" borderId="0" xfId="0" applyFill="1"/>
    <xf numFmtId="10" fontId="0" fillId="3" borderId="0" xfId="0" applyNumberFormat="1" applyFill="1"/>
    <xf numFmtId="9" fontId="0" fillId="3" borderId="0" xfId="1" applyFont="1" applyFill="1"/>
    <xf numFmtId="10" fontId="0" fillId="2" borderId="0" xfId="1" applyNumberFormat="1" applyFont="1" applyFill="1"/>
    <xf numFmtId="10" fontId="0" fillId="2" borderId="0" xfId="0" applyNumberFormat="1" applyFill="1"/>
    <xf numFmtId="10" fontId="0" fillId="0" borderId="0" xfId="1" quotePrefix="1" applyNumberFormat="1" applyFont="1"/>
    <xf numFmtId="164" fontId="0" fillId="0" borderId="0" xfId="0" applyNumberFormat="1"/>
    <xf numFmtId="164" fontId="0" fillId="0" borderId="0" xfId="0" applyNumberFormat="1" applyFill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C5:P37"/>
  <sheetViews>
    <sheetView tabSelected="1" topLeftCell="A12" workbookViewId="0">
      <selection activeCell="Q13" sqref="Q13"/>
    </sheetView>
  </sheetViews>
  <sheetFormatPr defaultColWidth="9.140625" defaultRowHeight="15" x14ac:dyDescent="0.25"/>
  <cols>
    <col min="3" max="5" width="12.85546875" customWidth="1"/>
    <col min="6" max="8" width="19.7109375" customWidth="1"/>
    <col min="9" max="9" width="19.5703125" customWidth="1"/>
    <col min="10" max="10" width="11.140625" customWidth="1"/>
    <col min="13" max="13" width="16.5703125" customWidth="1"/>
    <col min="15" max="15" width="13.5703125" style="4" customWidth="1"/>
    <col min="16" max="16" width="16" style="11" bestFit="1" customWidth="1"/>
  </cols>
  <sheetData>
    <row r="5" spans="3:16" x14ac:dyDescent="0.25">
      <c r="C5" t="s">
        <v>0</v>
      </c>
      <c r="F5" t="s">
        <v>1</v>
      </c>
      <c r="I5" t="s">
        <v>2</v>
      </c>
      <c r="J5" t="s">
        <v>6</v>
      </c>
      <c r="M5" s="5" t="s">
        <v>3</v>
      </c>
      <c r="N5" s="5"/>
      <c r="O5" s="6">
        <f>XIRR(I6:I16,F6:F16,SIGN(P5)/10)</f>
        <v>-0.19930846355855467</v>
      </c>
      <c r="P5" s="12">
        <f>SUM(I6:I16)</f>
        <v>-370468.96</v>
      </c>
    </row>
    <row r="6" spans="3:16" x14ac:dyDescent="0.25">
      <c r="C6" t="s">
        <v>3</v>
      </c>
      <c r="F6" s="2">
        <v>37537</v>
      </c>
      <c r="G6" s="2"/>
      <c r="H6" s="2"/>
      <c r="I6" s="1">
        <v>-228675</v>
      </c>
      <c r="J6" s="8">
        <f ca="1">IF(COUNTIF($C$6:C6,C6)=1,XIRR(OFFSET(I6,,,COUNTIF($C$6:$C$37,C6),),OFFSET(F6,,,COUNTIF($C$6:$C$37,C6),),SIGN(SUM(OFFSET(I6,,,COUNTIF($C$6:$C$37,C6),)))/10),"-")</f>
        <v>-0.19930846355855467</v>
      </c>
      <c r="K6" s="10"/>
      <c r="M6" s="5" t="s">
        <v>4</v>
      </c>
      <c r="N6" s="5"/>
      <c r="O6" s="6">
        <f>XIRR(I17:I22,F17:F22,SIGN(P6)/10)</f>
        <v>0.29517948031425489</v>
      </c>
      <c r="P6" s="12">
        <f>SUM(I17:I22)</f>
        <v>2671025.1500000004</v>
      </c>
    </row>
    <row r="7" spans="3:16" x14ac:dyDescent="0.25">
      <c r="C7" t="s">
        <v>3</v>
      </c>
      <c r="F7" s="2">
        <v>37537</v>
      </c>
      <c r="G7" s="2"/>
      <c r="H7" s="2"/>
      <c r="I7" s="1">
        <v>-273675</v>
      </c>
      <c r="J7" s="8" t="str">
        <f ca="1">IF(COUNTIF($C$6:C7,C7)=1,XIRR(OFFSET(I7,,,COUNTIF($C$6:$C$37,C7),),OFFSET(F7,,,COUNTIF($C$6:$C$37,C7),),SIGN(SUM(OFFSET(I7,,,COUNTIF($C$6:$C$37,C7),)))/10),"-")</f>
        <v>-</v>
      </c>
      <c r="K7" s="10"/>
      <c r="M7" s="5" t="s">
        <v>5</v>
      </c>
      <c r="N7" s="5"/>
      <c r="O7" s="9">
        <f>XIRR(I23:I37,F23:F37,SIGN(P7)/10)</f>
        <v>-0.18763888501985881</v>
      </c>
      <c r="P7" s="12">
        <f>SUM(I23:I37)</f>
        <v>-10142752.208104236</v>
      </c>
    </row>
    <row r="8" spans="3:16" x14ac:dyDescent="0.25">
      <c r="C8" t="s">
        <v>3</v>
      </c>
      <c r="F8" s="2">
        <v>37986</v>
      </c>
      <c r="G8" s="2"/>
      <c r="H8" s="2"/>
      <c r="I8" s="1">
        <v>16870.38</v>
      </c>
      <c r="J8" s="8" t="str">
        <f ca="1">IF(COUNTIF($C$6:C8,C8)=1,XIRR(OFFSET(I8,,,COUNTIF($C$6:$C$37,C8),),OFFSET(F8,,,COUNTIF($C$6:$C$37,C8),),SIGN(SUM(OFFSET(I8,,,COUNTIF($C$6:$C$37,C8),)))/10),"-")</f>
        <v>-</v>
      </c>
      <c r="M8" s="5"/>
      <c r="N8" s="5"/>
      <c r="O8" s="6"/>
    </row>
    <row r="9" spans="3:16" x14ac:dyDescent="0.25">
      <c r="C9" t="s">
        <v>3</v>
      </c>
      <c r="F9" s="2">
        <v>38365</v>
      </c>
      <c r="G9" s="2"/>
      <c r="H9" s="2"/>
      <c r="I9" s="1">
        <v>13721.24</v>
      </c>
      <c r="J9" s="8" t="str">
        <f ca="1">IF(COUNTIF($C$6:C9,C9)=1,XIRR(OFFSET(I9,,,COUNTIF($C$6:$C$37,C9),),OFFSET(F9,,,COUNTIF($C$6:$C$37,C9),),SIGN(SUM(OFFSET(I9,,,COUNTIF($C$6:$C$37,C9),)))/10),"-")</f>
        <v>-</v>
      </c>
      <c r="M9" s="5"/>
      <c r="N9" s="5"/>
      <c r="O9" s="6"/>
    </row>
    <row r="10" spans="3:16" x14ac:dyDescent="0.25">
      <c r="C10" t="s">
        <v>3</v>
      </c>
      <c r="F10" s="2">
        <v>38567</v>
      </c>
      <c r="G10" s="2"/>
      <c r="H10" s="2"/>
      <c r="I10" s="1">
        <v>9998.17</v>
      </c>
      <c r="J10" s="8" t="str">
        <f ca="1">IF(COUNTIF($C$6:C10,C10)=1,XIRR(OFFSET(I10,,,COUNTIF($C$6:$C$37,C10),),OFFSET(F10,,,COUNTIF($C$6:$C$37,C10),),SIGN(SUM(OFFSET(I10,,,COUNTIF($C$6:$C$37,C10),)))/10),"-")</f>
        <v>-</v>
      </c>
      <c r="M10" s="5"/>
      <c r="N10" s="5"/>
      <c r="O10" s="6"/>
    </row>
    <row r="11" spans="3:16" x14ac:dyDescent="0.25">
      <c r="C11" t="s">
        <v>3</v>
      </c>
      <c r="F11" s="2">
        <v>38723</v>
      </c>
      <c r="G11" s="2"/>
      <c r="H11" s="2"/>
      <c r="I11" s="1">
        <v>13683.75</v>
      </c>
      <c r="J11" s="8" t="str">
        <f ca="1">IF(COUNTIF($C$6:C11,C11)=1,XIRR(OFFSET(I11,,,COUNTIF($C$6:$C$37,C11),),OFFSET(F11,,,COUNTIF($C$6:$C$37,C11),),SIGN(SUM(OFFSET(I11,,,COUNTIF($C$6:$C$37,C11),)))/10),"-")</f>
        <v>-</v>
      </c>
      <c r="M11" s="5"/>
      <c r="N11" s="5"/>
      <c r="O11" s="6"/>
    </row>
    <row r="12" spans="3:16" x14ac:dyDescent="0.25">
      <c r="C12" t="s">
        <v>3</v>
      </c>
      <c r="F12" s="2">
        <v>39085</v>
      </c>
      <c r="G12" s="2"/>
      <c r="H12" s="2"/>
      <c r="I12" s="1">
        <v>13683.75</v>
      </c>
      <c r="J12" s="8" t="str">
        <f ca="1">IF(COUNTIF($C$6:C12,C12)=1,XIRR(OFFSET(I12,,,COUNTIF($C$6:$C$37,C12),),OFFSET(F12,,,COUNTIF($C$6:$C$37,C12),),SIGN(SUM(OFFSET(I12,,,COUNTIF($C$6:$C$37,C12),)))/10),"-")</f>
        <v>-</v>
      </c>
      <c r="M12" s="5"/>
      <c r="N12" s="5"/>
      <c r="O12" s="6"/>
    </row>
    <row r="13" spans="3:16" x14ac:dyDescent="0.25">
      <c r="C13" t="s">
        <v>3</v>
      </c>
      <c r="F13" s="2">
        <v>39508</v>
      </c>
      <c r="G13" s="2"/>
      <c r="H13" s="2"/>
      <c r="I13" s="1">
        <v>13683.75</v>
      </c>
      <c r="J13" s="8" t="str">
        <f ca="1">IF(COUNTIF($C$6:C13,C13)=1,XIRR(OFFSET(I13,,,COUNTIF($C$6:$C$37,C13),),OFFSET(F13,,,COUNTIF($C$6:$C$37,C13),),SIGN(SUM(OFFSET(I13,,,COUNTIF($C$6:$C$37,C13),)))/10),"-")</f>
        <v>-</v>
      </c>
      <c r="M13" s="5"/>
      <c r="N13" s="5"/>
      <c r="O13" s="6"/>
    </row>
    <row r="14" spans="3:16" x14ac:dyDescent="0.25">
      <c r="C14" t="s">
        <v>3</v>
      </c>
      <c r="F14" s="2">
        <v>39974</v>
      </c>
      <c r="G14" s="2"/>
      <c r="H14" s="2"/>
      <c r="I14" s="1">
        <v>2033</v>
      </c>
      <c r="J14" s="8" t="str">
        <f ca="1">IF(COUNTIF($C$6:C14,C14)=1,XIRR(OFFSET(I14,,,COUNTIF($C$6:$C$37,C14),),OFFSET(F14,,,COUNTIF($C$6:$C$37,C14),),SIGN(SUM(OFFSET(I14,,,COUNTIF($C$6:$C$37,C14),)))/10),"-")</f>
        <v>-</v>
      </c>
      <c r="M14" s="5"/>
      <c r="N14" s="5"/>
      <c r="O14" s="6"/>
    </row>
    <row r="15" spans="3:16" x14ac:dyDescent="0.25">
      <c r="C15" t="s">
        <v>3</v>
      </c>
      <c r="F15" s="2">
        <v>40652</v>
      </c>
      <c r="G15" s="2"/>
      <c r="H15" s="2"/>
      <c r="I15" s="1">
        <v>50001.000000000007</v>
      </c>
      <c r="J15" s="8" t="str">
        <f ca="1">IF(COUNTIF($C$6:C15,C15)=1,XIRR(OFFSET(I15,,,COUNTIF($C$6:$C$37,C15),),OFFSET(F15,,,COUNTIF($C$6:$C$37,C15),),SIGN(SUM(OFFSET(I15,,,COUNTIF($C$6:$C$37,C15),)))/10),"-")</f>
        <v>-</v>
      </c>
      <c r="M15" s="7"/>
      <c r="N15" s="5"/>
      <c r="O15" s="6"/>
    </row>
    <row r="16" spans="3:16" x14ac:dyDescent="0.25">
      <c r="C16" t="s">
        <v>3</v>
      </c>
      <c r="F16" s="2">
        <v>40695</v>
      </c>
      <c r="G16" s="2"/>
      <c r="H16" s="2"/>
      <c r="I16" s="1">
        <v>-1794</v>
      </c>
      <c r="J16" s="8" t="str">
        <f ca="1">IF(COUNTIF($C$6:C16,C16)=1,XIRR(OFFSET(I16,,,COUNTIF($C$6:$C$37,C16),),OFFSET(F16,,,COUNTIF($C$6:$C$37,C16),),SIGN(SUM(OFFSET(I16,,,COUNTIF($C$6:$C$37,C16),)))/10),"-")</f>
        <v>-</v>
      </c>
      <c r="M16" s="7"/>
      <c r="N16" s="5"/>
      <c r="O16" s="6"/>
    </row>
    <row r="17" spans="3:13" x14ac:dyDescent="0.25">
      <c r="C17" t="s">
        <v>4</v>
      </c>
      <c r="F17" s="2">
        <v>37651</v>
      </c>
      <c r="G17" s="2"/>
      <c r="H17" s="2"/>
      <c r="I17" s="1">
        <v>-278680</v>
      </c>
      <c r="J17" s="8">
        <f ca="1">IF(COUNTIF($C$6:C17,C17)=1,XIRR(OFFSET(I17,,,COUNTIF($C$6:$C$37,C17),),OFFSET(F17,,,COUNTIF($C$6:$C$37,C17),),SIGN(SUM(OFFSET(I17,,,COUNTIF($C$6:$C$37,C17),)))/10),"-")</f>
        <v>0.29517948031425489</v>
      </c>
    </row>
    <row r="18" spans="3:13" x14ac:dyDescent="0.25">
      <c r="C18" t="s">
        <v>4</v>
      </c>
      <c r="F18" s="2">
        <v>37909</v>
      </c>
      <c r="G18" s="2"/>
      <c r="H18" s="2"/>
      <c r="I18" s="1">
        <v>-100000</v>
      </c>
      <c r="J18" s="8" t="str">
        <f ca="1">IF(COUNTIF($C$6:C18,C18)=1,XIRR(OFFSET(I18,,,COUNTIF($C$6:$C$37,C18),),OFFSET(F18,,,COUNTIF($C$6:$C$37,C18),),SIGN(SUM(OFFSET(I18,,,COUNTIF($C$6:$C$37,C18),)))/10),"-")</f>
        <v>-</v>
      </c>
    </row>
    <row r="19" spans="3:13" x14ac:dyDescent="0.25">
      <c r="C19" t="s">
        <v>4</v>
      </c>
      <c r="F19" s="2">
        <v>39772</v>
      </c>
      <c r="G19" s="2"/>
      <c r="H19" s="2"/>
      <c r="I19" s="1">
        <v>-199969.91999999998</v>
      </c>
      <c r="J19" s="8" t="str">
        <f ca="1">IF(COUNTIF($C$6:C19,C19)=1,XIRR(OFFSET(I19,,,COUNTIF($C$6:$C$37,C19),),OFFSET(F19,,,COUNTIF($C$6:$C$37,C19),),SIGN(SUM(OFFSET(I19,,,COUNTIF($C$6:$C$37,C19),)))/10),"-")</f>
        <v>-</v>
      </c>
    </row>
    <row r="20" spans="3:13" x14ac:dyDescent="0.25">
      <c r="C20" t="s">
        <v>4</v>
      </c>
      <c r="F20" s="2">
        <v>40585</v>
      </c>
      <c r="G20" s="2"/>
      <c r="H20" s="2"/>
      <c r="I20" s="1">
        <v>3405596.7800000003</v>
      </c>
      <c r="J20" s="8" t="str">
        <f ca="1">IF(COUNTIF($C$6:C20,C20)=1,XIRR(OFFSET(I20,,,COUNTIF($C$6:$C$37,C20),),OFFSET(F20,,,COUNTIF($C$6:$C$37,C20),),SIGN(SUM(OFFSET(I20,,,COUNTIF($C$6:$C$37,C20),)))/10),"-")</f>
        <v>-</v>
      </c>
    </row>
    <row r="21" spans="3:13" x14ac:dyDescent="0.25">
      <c r="C21" t="s">
        <v>4</v>
      </c>
      <c r="F21" s="2">
        <v>40588</v>
      </c>
      <c r="G21" s="2"/>
      <c r="H21" s="2"/>
      <c r="I21" s="1">
        <v>-131874.55000000002</v>
      </c>
      <c r="J21" s="8" t="str">
        <f ca="1">IF(COUNTIF($C$6:C21,C21)=1,XIRR(OFFSET(I21,,,COUNTIF($C$6:$C$37,C21),),OFFSET(F21,,,COUNTIF($C$6:$C$37,C21),),SIGN(SUM(OFFSET(I21,,,COUNTIF($C$6:$C$37,C21),)))/10),"-")</f>
        <v>-</v>
      </c>
    </row>
    <row r="22" spans="3:13" x14ac:dyDescent="0.25">
      <c r="C22" t="s">
        <v>4</v>
      </c>
      <c r="F22" s="2">
        <v>40623</v>
      </c>
      <c r="G22" s="2"/>
      <c r="H22" s="2"/>
      <c r="I22" s="1">
        <v>-24047.16</v>
      </c>
      <c r="J22" s="8" t="str">
        <f ca="1">IF(COUNTIF($C$6:C22,C22)=1,XIRR(OFFSET(I22,,,COUNTIF($C$6:$C$37,C22),),OFFSET(F22,,,COUNTIF($C$6:$C$37,C22),),SIGN(SUM(OFFSET(I22,,,COUNTIF($C$6:$C$37,C22),)))/10),"-")</f>
        <v>-</v>
      </c>
      <c r="M22" s="3"/>
    </row>
    <row r="23" spans="3:13" x14ac:dyDescent="0.25">
      <c r="C23" t="s">
        <v>5</v>
      </c>
      <c r="F23" s="2">
        <v>44364</v>
      </c>
      <c r="G23" s="2"/>
      <c r="H23" s="2"/>
      <c r="I23" s="1">
        <v>-1</v>
      </c>
      <c r="J23" s="8">
        <f ca="1">IF(COUNTIF($C$6:C23,C23)=1,XIRR(OFFSET(I23,,,COUNTIF($C$6:$C$37,C23),),OFFSET(F23,,,COUNTIF($C$6:$C$37,C23),),SIGN(SUM(OFFSET(I23,,,COUNTIF($C$6:$C$37,C23),)))/10),"-")</f>
        <v>-0.18763888501985881</v>
      </c>
      <c r="M23" s="3"/>
    </row>
    <row r="24" spans="3:13" x14ac:dyDescent="0.25">
      <c r="C24" t="s">
        <v>5</v>
      </c>
      <c r="F24" s="2">
        <v>44476</v>
      </c>
      <c r="G24" s="2"/>
      <c r="H24" s="2"/>
      <c r="I24" s="1">
        <v>-3333.34</v>
      </c>
      <c r="J24" s="8" t="str">
        <f ca="1">IF(COUNTIF($C$6:C24,C24)=1,XIRR(OFFSET(I24,,,COUNTIF($C$6:$C$37,C24),),OFFSET(F24,,,COUNTIF($C$6:$C$37,C24),),SIGN(SUM(OFFSET(I24,,,COUNTIF($C$6:$C$37,C24),)))/10),"-")</f>
        <v>-</v>
      </c>
      <c r="M24" s="3"/>
    </row>
    <row r="25" spans="3:13" x14ac:dyDescent="0.25">
      <c r="C25" t="s">
        <v>5</v>
      </c>
      <c r="F25" s="2">
        <v>44208</v>
      </c>
      <c r="G25" s="2"/>
      <c r="H25" s="2"/>
      <c r="I25" s="1">
        <v>-5000</v>
      </c>
      <c r="J25" s="8" t="str">
        <f ca="1">IF(COUNTIF($C$6:C25,C25)=1,XIRR(OFFSET(I25,,,COUNTIF($C$6:$C$37,C25),),OFFSET(F25,,,COUNTIF($C$6:$C$37,C25),),SIGN(SUM(OFFSET(I25,,,COUNTIF($C$6:$C$37,C25),)))/10),"-")</f>
        <v>-</v>
      </c>
      <c r="M25" s="3"/>
    </row>
    <row r="26" spans="3:13" x14ac:dyDescent="0.25">
      <c r="C26" t="s">
        <v>5</v>
      </c>
      <c r="F26" s="2">
        <v>44312</v>
      </c>
      <c r="G26" s="2"/>
      <c r="H26" s="2"/>
      <c r="I26" s="1">
        <v>-2000</v>
      </c>
      <c r="J26" s="8" t="str">
        <f ca="1">IF(COUNTIF($C$6:C26,C26)=1,XIRR(OFFSET(I26,,,COUNTIF($C$6:$C$37,C26),),OFFSET(F26,,,COUNTIF($C$6:$C$37,C26),),SIGN(SUM(OFFSET(I26,,,COUNTIF($C$6:$C$37,C26),)))/10),"-")</f>
        <v>-</v>
      </c>
      <c r="M26" s="3"/>
    </row>
    <row r="27" spans="3:13" x14ac:dyDescent="0.25">
      <c r="C27" t="s">
        <v>5</v>
      </c>
      <c r="F27" s="2">
        <v>44375</v>
      </c>
      <c r="G27" s="2"/>
      <c r="H27" s="2"/>
      <c r="I27" s="1">
        <v>-20000</v>
      </c>
      <c r="J27" s="8" t="str">
        <f ca="1">IF(COUNTIF($C$6:C27,C27)=1,XIRR(OFFSET(I27,,,COUNTIF($C$6:$C$37,C27),),OFFSET(F27,,,COUNTIF($C$6:$C$37,C27),),SIGN(SUM(OFFSET(I27,,,COUNTIF($C$6:$C$37,C27),)))/10),"-")</f>
        <v>-</v>
      </c>
      <c r="M27" s="3"/>
    </row>
    <row r="28" spans="3:13" x14ac:dyDescent="0.25">
      <c r="C28" t="s">
        <v>5</v>
      </c>
      <c r="F28" s="2">
        <v>44379</v>
      </c>
      <c r="G28" s="2"/>
      <c r="H28" s="2"/>
      <c r="I28" s="1">
        <v>-18906927</v>
      </c>
      <c r="J28" s="8" t="str">
        <f ca="1">IF(COUNTIF($C$6:C28,C28)=1,XIRR(OFFSET(I28,,,COUNTIF($C$6:$C$37,C28),),OFFSET(F28,,,COUNTIF($C$6:$C$37,C28),),SIGN(SUM(OFFSET(I28,,,COUNTIF($C$6:$C$37,C28),)))/10),"-")</f>
        <v>-</v>
      </c>
      <c r="M28" s="3"/>
    </row>
    <row r="29" spans="3:13" x14ac:dyDescent="0.25">
      <c r="C29" t="s">
        <v>5</v>
      </c>
      <c r="F29" s="2">
        <v>44442</v>
      </c>
      <c r="G29" s="2"/>
      <c r="H29" s="2"/>
      <c r="I29" s="1">
        <v>-2560</v>
      </c>
      <c r="J29" s="8" t="str">
        <f ca="1">IF(COUNTIF($C$6:C29,C29)=1,XIRR(OFFSET(I29,,,COUNTIF($C$6:$C$37,C29),),OFFSET(F29,,,COUNTIF($C$6:$C$37,C29),),SIGN(SUM(OFFSET(I29,,,COUNTIF($C$6:$C$37,C29),)))/10),"-")</f>
        <v>-</v>
      </c>
    </row>
    <row r="30" spans="3:13" x14ac:dyDescent="0.25">
      <c r="C30" t="s">
        <v>5</v>
      </c>
      <c r="F30" s="2">
        <v>44613</v>
      </c>
      <c r="G30" s="2"/>
      <c r="H30" s="2"/>
      <c r="I30" s="1">
        <v>-9180</v>
      </c>
      <c r="J30" s="8" t="str">
        <f ca="1">IF(COUNTIF($C$6:C30,C30)=1,XIRR(OFFSET(I30,,,COUNTIF($C$6:$C$37,C30),),OFFSET(F30,,,COUNTIF($C$6:$C$37,C30),),SIGN(SUM(OFFSET(I30,,,COUNTIF($C$6:$C$37,C30),)))/10),"-")</f>
        <v>-</v>
      </c>
    </row>
    <row r="31" spans="3:13" x14ac:dyDescent="0.25">
      <c r="C31" t="s">
        <v>5</v>
      </c>
      <c r="F31" s="2">
        <v>45069</v>
      </c>
      <c r="I31" s="1">
        <v>-14280</v>
      </c>
      <c r="J31" s="8" t="str">
        <f ca="1">IF(COUNTIF($C$6:C31,C31)=1,XIRR(OFFSET(I31,,,COUNTIF($C$6:$C$37,C31),),OFFSET(F31,,,COUNTIF($C$6:$C$37,C31),),SIGN(SUM(OFFSET(I31,,,COUNTIF($C$6:$C$37,C31),)))/10),"-")</f>
        <v>-</v>
      </c>
    </row>
    <row r="32" spans="3:13" x14ac:dyDescent="0.25">
      <c r="C32" t="s">
        <v>5</v>
      </c>
      <c r="F32" s="2">
        <v>45223</v>
      </c>
      <c r="I32" s="1">
        <v>-47168.7</v>
      </c>
      <c r="J32" s="8" t="str">
        <f ca="1">IF(COUNTIF($C$6:C32,C32)=1,XIRR(OFFSET(I32,,,COUNTIF($C$6:$C$37,C32),),OFFSET(F32,,,COUNTIF($C$6:$C$37,C32),),SIGN(SUM(OFFSET(I32,,,COUNTIF($C$6:$C$37,C32),)))/10),"-")</f>
        <v>-</v>
      </c>
    </row>
    <row r="33" spans="3:10" x14ac:dyDescent="0.25">
      <c r="C33" t="s">
        <v>5</v>
      </c>
      <c r="F33" s="2">
        <v>45288</v>
      </c>
      <c r="I33" s="1">
        <v>-51662.89</v>
      </c>
      <c r="J33" s="8" t="str">
        <f ca="1">IF(COUNTIF($C$6:C33,C33)=1,XIRR(OFFSET(I33,,,COUNTIF($C$6:$C$37,C33),),OFFSET(F33,,,COUNTIF($C$6:$C$37,C33),),SIGN(SUM(OFFSET(I33,,,COUNTIF($C$6:$C$37,C33),)))/10),"-")</f>
        <v>-</v>
      </c>
    </row>
    <row r="34" spans="3:10" x14ac:dyDescent="0.25">
      <c r="C34" t="s">
        <v>5</v>
      </c>
      <c r="F34" s="2">
        <v>45303</v>
      </c>
      <c r="I34" s="1">
        <v>-1750000</v>
      </c>
      <c r="J34" s="8" t="str">
        <f ca="1">IF(COUNTIF($C$6:C34,C34)=1,XIRR(OFFSET(I34,,,COUNTIF($C$6:$C$37,C34),),OFFSET(F34,,,COUNTIF($C$6:$C$37,C34),),SIGN(SUM(OFFSET(I34,,,COUNTIF($C$6:$C$37,C34),)))/10),"-")</f>
        <v>-</v>
      </c>
    </row>
    <row r="35" spans="3:10" x14ac:dyDescent="0.25">
      <c r="C35" t="s">
        <v>5</v>
      </c>
      <c r="F35" s="2">
        <v>45336</v>
      </c>
      <c r="I35" s="1">
        <v>-10674</v>
      </c>
      <c r="J35" s="8" t="str">
        <f ca="1">IF(COUNTIF($C$6:C35,C35)=1,XIRR(OFFSET(I35,,,COUNTIF($C$6:$C$37,C35),),OFFSET(F35,,,COUNTIF($C$6:$C$37,C35),),SIGN(SUM(OFFSET(I35,,,COUNTIF($C$6:$C$37,C35),)))/10),"-")</f>
        <v>-</v>
      </c>
    </row>
    <row r="36" spans="3:10" x14ac:dyDescent="0.25">
      <c r="C36" t="s">
        <v>5</v>
      </c>
      <c r="F36" s="2">
        <v>45336</v>
      </c>
      <c r="I36" s="1">
        <v>-13680</v>
      </c>
      <c r="J36" s="8" t="str">
        <f ca="1">IF(COUNTIF($C$6:C36,C36)=1,XIRR(OFFSET(I36,,,COUNTIF($C$6:$C$37,C36),),OFFSET(F36,,,COUNTIF($C$6:$C$37,C36),),SIGN(SUM(OFFSET(I36,,,COUNTIF($C$6:$C$37,C36),)))/10),"-")</f>
        <v>-</v>
      </c>
    </row>
    <row r="37" spans="3:10" x14ac:dyDescent="0.25">
      <c r="C37" t="s">
        <v>5</v>
      </c>
      <c r="F37" s="2">
        <v>45657</v>
      </c>
      <c r="I37" s="1">
        <v>10693714.721895764</v>
      </c>
      <c r="J37" s="8" t="str">
        <f ca="1">IF(COUNTIF($C$6:C37,C37)=1,XIRR(OFFSET(I37,,,COUNTIF($C$6:$C$37,C37),),OFFSET(F37,,,COUNTIF($C$6:$C$37,C37),),SIGN(SUM(OFFSET(I37,,,COUNTIF($C$6:$C$37,C37),)))/10),"-")</f>
        <v>-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7c688cb-4aad-4f42-9bf1-1960532623f7">
      <Terms xmlns="http://schemas.microsoft.com/office/infopath/2007/PartnerControls"/>
    </lcf76f155ced4ddcb4097134ff3c332f>
    <TaxCatchAll xmlns="b2329a53-96f0-43aa-91b4-8f3672335a2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21B19F8DE44B43A7A485C7D8A2017C" ma:contentTypeVersion="13" ma:contentTypeDescription="Crée un document." ma:contentTypeScope="" ma:versionID="8b8302f7cd714014d3436912e5cdadd9">
  <xsd:schema xmlns:xsd="http://www.w3.org/2001/XMLSchema" xmlns:xs="http://www.w3.org/2001/XMLSchema" xmlns:p="http://schemas.microsoft.com/office/2006/metadata/properties" xmlns:ns2="c7c688cb-4aad-4f42-9bf1-1960532623f7" xmlns:ns3="b2329a53-96f0-43aa-91b4-8f3672335a21" targetNamespace="http://schemas.microsoft.com/office/2006/metadata/properties" ma:root="true" ma:fieldsID="19c80b6ebe497f21ab082092545f0972" ns2:_="" ns3:_="">
    <xsd:import namespace="c7c688cb-4aad-4f42-9bf1-1960532623f7"/>
    <xsd:import namespace="b2329a53-96f0-43aa-91b4-8f3672335a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c688cb-4aad-4f42-9bf1-1960532623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b0275286-b3c1-4591-8ffa-dc955442531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329a53-96f0-43aa-91b4-8f3672335a2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726192-fb8b-4ba8-9d7a-e82b40366c43}" ma:internalName="TaxCatchAll" ma:showField="CatchAllData" ma:web="b2329a53-96f0-43aa-91b4-8f3672335a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6E98E0-03FD-4DBE-BB61-27B3BBD817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0B43EE-797E-49E8-A99A-D36289AA4815}">
  <ds:schemaRefs>
    <ds:schemaRef ds:uri="http://schemas.microsoft.com/office/2006/metadata/properties"/>
    <ds:schemaRef ds:uri="http://schemas.microsoft.com/office/infopath/2007/PartnerControls"/>
    <ds:schemaRef ds:uri="c7c688cb-4aad-4f42-9bf1-1960532623f7"/>
    <ds:schemaRef ds:uri="b2329a53-96f0-43aa-91b4-8f3672335a21"/>
  </ds:schemaRefs>
</ds:datastoreItem>
</file>

<file path=customXml/itemProps3.xml><?xml version="1.0" encoding="utf-8"?>
<ds:datastoreItem xmlns:ds="http://schemas.openxmlformats.org/officeDocument/2006/customXml" ds:itemID="{FF8F1BCC-4E1F-4ADC-ACBB-18D873D278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c688cb-4aad-4f42-9bf1-1960532623f7"/>
    <ds:schemaRef ds:uri="b2329a53-96f0-43aa-91b4-8f3672335a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Feuil1</vt:lpstr>
      <vt:lpstr>Entreprise</vt:lpstr>
      <vt:lpstr>Feuil1!Ophalen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Vavasseur</dc:creator>
  <cp:lastModifiedBy>BSA</cp:lastModifiedBy>
  <dcterms:created xsi:type="dcterms:W3CDTF">2015-06-05T18:19:34Z</dcterms:created>
  <dcterms:modified xsi:type="dcterms:W3CDTF">2025-02-21T16:10:57Z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0x0101002F21B19F8DE44B43A7A485C7D8A2017C</vt:lpwstr>
  </property>
  <property fmtid="{D5CDD505-2E9C-101B-9397-08002B2CF9AE}" pid="3" name="MediaServiceImageTags">
    <vt:lpwstr/>
  </property>
</Properties>
</file>