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F65C4D5-C15E-4420-B122-419A7EEED3D1}" xr6:coauthVersionLast="47" xr6:coauthVersionMax="47" xr10:uidLastSave="{00000000-0000-0000-0000-000000000000}"/>
  <bookViews>
    <workbookView xWindow="-120" yWindow="-120" windowWidth="29040" windowHeight="15990" xr2:uid="{144BC2DD-F43A-4C03-80F3-E9BAA21048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G13" i="1"/>
  <c r="G14" i="1"/>
  <c r="G11" i="1" s="1"/>
  <c r="G15" i="1"/>
  <c r="G16" i="1"/>
  <c r="G17" i="1"/>
  <c r="G18" i="1"/>
  <c r="G19" i="1"/>
  <c r="D11" i="1"/>
  <c r="D16" i="1" l="1"/>
  <c r="D18" i="1"/>
  <c r="D14" i="1"/>
  <c r="D15" i="1"/>
  <c r="D17" i="1"/>
  <c r="D19" i="1"/>
  <c r="D13" i="1"/>
  <c r="B7" i="1" l="1"/>
  <c r="C7" i="1" s="1"/>
  <c r="D7" i="1" s="1"/>
  <c r="B9" i="1"/>
  <c r="B8" i="1" l="1"/>
  <c r="C9" i="1"/>
  <c r="C8" i="1" l="1"/>
  <c r="D8" i="1" s="1"/>
  <c r="D9" i="1"/>
</calcChain>
</file>

<file path=xl/sharedStrings.xml><?xml version="1.0" encoding="utf-8"?>
<sst xmlns="http://schemas.openxmlformats.org/spreadsheetml/2006/main" count="26" uniqueCount="25">
  <si>
    <t>Produit 1</t>
  </si>
  <si>
    <t>Produit 2</t>
  </si>
  <si>
    <t>Produit 3</t>
  </si>
  <si>
    <t>Produit 4</t>
  </si>
  <si>
    <t>Produit 5</t>
  </si>
  <si>
    <t>Produit 6</t>
  </si>
  <si>
    <t>Produit 7</t>
  </si>
  <si>
    <t>Prix d'achat</t>
  </si>
  <si>
    <t>Remise</t>
  </si>
  <si>
    <t>Prix d'achat net</t>
  </si>
  <si>
    <t>Produit</t>
  </si>
  <si>
    <t>Promotion</t>
  </si>
  <si>
    <t>Qté</t>
  </si>
  <si>
    <t>promotion</t>
  </si>
  <si>
    <t>Pondoré</t>
  </si>
  <si>
    <t>quoi</t>
  </si>
  <si>
    <t>pourcentage</t>
  </si>
  <si>
    <t>achat</t>
  </si>
  <si>
    <t>vendu</t>
  </si>
  <si>
    <t>reste</t>
  </si>
  <si>
    <t>total</t>
  </si>
  <si>
    <t>marge</t>
  </si>
  <si>
    <t>check</t>
  </si>
  <si>
    <t>marges</t>
  </si>
  <si>
    <t>prix vente (arrondi)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</si>
</sst>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 * #,##0.00_ ;_ * \-#,##0.00_ ;_ * &quot;-&quot;??_ ;_ @_ "/>
    <numFmt numFmtId="166" formatCode="#,##0.00\ &quot;€&quot;"/>
    <numFmt numFmtId="167" formatCode="0.000%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/>
    <xf numFmtId="166" fontId="0" fillId="0" borderId="0" xfId="0" applyNumberFormat="1" applyFill="1"/>
    <xf numFmtId="3" fontId="0" fillId="0" borderId="0" xfId="0" applyNumberFormat="1" applyFill="1"/>
    <xf numFmtId="3" fontId="0" fillId="0" borderId="0" xfId="0" applyNumberFormat="1" applyFill="1" applyAlignment="1">
      <alignment horizontal="center"/>
    </xf>
    <xf numFmtId="9" fontId="0" fillId="0" borderId="0" xfId="2" applyFont="1" applyFill="1"/>
    <xf numFmtId="0" fontId="3" fillId="0" borderId="0" xfId="0" applyFont="1" applyFill="1" applyAlignment="1">
      <alignment horizontal="right"/>
    </xf>
    <xf numFmtId="166" fontId="3" fillId="0" borderId="0" xfId="0" applyNumberFormat="1" applyFont="1" applyFill="1"/>
    <xf numFmtId="0" fontId="3" fillId="0" borderId="0" xfId="0" applyFont="1" applyFill="1"/>
    <xf numFmtId="10" fontId="3" fillId="0" borderId="0" xfId="2" applyNumberFormat="1" applyFont="1" applyFill="1"/>
    <xf numFmtId="0" fontId="0" fillId="0" borderId="0" xfId="0" applyFill="1" applyAlignment="1">
      <alignment horizontal="center" vertical="center" wrapText="1"/>
    </xf>
    <xf numFmtId="166" fontId="0" fillId="0" borderId="0" xfId="0" applyNumberFormat="1" applyFill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/>
    </xf>
    <xf numFmtId="166" fontId="0" fillId="0" borderId="0" xfId="1" applyNumberFormat="1" applyFont="1" applyFill="1"/>
    <xf numFmtId="9" fontId="0" fillId="0" borderId="0" xfId="0" applyNumberFormat="1" applyFill="1"/>
    <xf numFmtId="3" fontId="0" fillId="0" borderId="0" xfId="1" applyNumberFormat="1" applyFont="1" applyFill="1"/>
    <xf numFmtId="3" fontId="0" fillId="0" borderId="0" xfId="1" applyNumberFormat="1" applyFont="1" applyFill="1" applyAlignment="1">
      <alignment horizontal="center"/>
    </xf>
    <xf numFmtId="166" fontId="0" fillId="0" borderId="0" xfId="0" applyNumberFormat="1" applyFill="1" applyAlignment="1">
      <alignment horizontal="right"/>
    </xf>
    <xf numFmtId="44" fontId="3" fillId="0" borderId="0" xfId="3" applyFont="1" applyFill="1"/>
    <xf numFmtId="10" fontId="4" fillId="2" borderId="0" xfId="2" applyNumberFormat="1" applyFont="1" applyFill="1"/>
    <xf numFmtId="167" fontId="3" fillId="0" borderId="0" xfId="2" applyNumberFormat="1" applyFont="1" applyFill="1"/>
    <xf numFmtId="0" fontId="3" fillId="0" borderId="0" xfId="0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</cellXfs>
  <cellStyles count="4">
    <cellStyle name="Komma" xfId="1" builtinId="3"/>
    <cellStyle name="Procent" xfId="2" builtinId="5"/>
    <cellStyle name="Standaard" xfId="0" builtinId="0"/>
    <cellStyle name="Valuta" xfId="3" builtinId="4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#,##0.00\ &quot;€&quot;"/>
      <fill>
        <patternFill patternType="none">
          <fgColor indexed="64"/>
          <bgColor auto="1"/>
        </patternFill>
      </fill>
    </dxf>
    <dxf>
      <numFmt numFmtId="13" formatCode="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#,##0.00\ &quot;€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5C9470-340E-42EA-9D0A-03EC221464B0}" name="Tabel1" displayName="Tabel1" ref="A12:G19" totalsRowShown="0" headerRowDxfId="12" dataDxfId="11">
  <tableColumns count="7">
    <tableColumn id="1" xr3:uid="{DEA93AF3-35BD-4DCC-AD86-DB8B6BA8E93D}" name="Produit" dataDxfId="18"/>
    <tableColumn id="2" xr3:uid="{1B7F089E-54E0-42C3-AC21-182D4E4A58CA}" name="Prix d'achat" dataDxfId="17" dataCellStyle="Komma"/>
    <tableColumn id="3" xr3:uid="{236C5471-FF19-4310-A08E-9465A5DACBC9}" name="Remise" dataDxfId="16"/>
    <tableColumn id="4" xr3:uid="{40CA2616-F351-42AB-9403-4248C107738F}" name="Prix d'achat net" dataDxfId="15" dataCellStyle="Komma">
      <calculatedColumnFormula>B13*0.95</calculatedColumnFormula>
    </tableColumn>
    <tableColumn id="13" xr3:uid="{D193824B-DBE4-45D1-A175-4FD03893174E}" name="Qté" dataDxfId="14" dataCellStyle="Komma"/>
    <tableColumn id="12" xr3:uid="{15ECF228-DB4B-4A4C-813E-2F799DE8D83F}" name="Promotion" dataDxfId="13" dataCellStyle="Komma"/>
    <tableColumn id="14" xr3:uid="{32E0222B-43B8-4A08-841F-5F64F258837D}" name="prix vente (arrondi)" dataDxfId="3">
      <calculatedColumnFormula>ROUND(Tabel1[[#This Row],[Prix d''achat net]]*(1+IF(Tabel1[[#This Row],[Promotion]],$D$7,$D$8)),2)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0FC64F-5843-4A71-B292-5298A989387D}" name="Tabel2" displayName="Tabel2" ref="A1:B3" totalsRowShown="0" headerRowDxfId="8" dataDxfId="7">
  <tableColumns count="2">
    <tableColumn id="1" xr3:uid="{A0E1D410-5258-45D9-A0F5-F0A82A29A984}" name="marges" dataDxfId="10"/>
    <tableColumn id="2" xr3:uid="{932429C5-7E3A-4C28-8CAC-2533F6F4D579}" name="pourcentage" dataDxfId="9" dataCellStyle="Proc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1A48C1-425E-4AEA-984B-621C21223A25}" name="Tabel3" displayName="Tabel3" ref="A6:D9" totalsRowShown="0" headerRowDxfId="2" dataDxfId="4">
  <tableColumns count="4">
    <tableColumn id="1" xr3:uid="{54390AD7-3E11-48EE-B6DE-E9F5471B8ACF}" name="quoi" dataDxfId="0"/>
    <tableColumn id="2" xr3:uid="{50FA03F8-D1FA-40B8-8851-D6898EDF0E6D}" name="achat" dataDxfId="1" dataCellStyle="Valuta"/>
    <tableColumn id="3" xr3:uid="{24F97E06-BDE1-4FEF-BFFE-7235493FAD84}" name="vendu" dataDxfId="6" dataCellStyle="Valuta"/>
    <tableColumn id="4" xr3:uid="{8C1EC2CA-8AF9-4A8A-958D-15797C48C9CD}" name="marge" dataDxfId="5" dataCellStyle="Procent">
      <calculatedColumnFormula>+(C7/B7)-1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3720D-BDBC-4732-A91A-3CC85DE9392B}">
  <sheetPr codeName="Blad1"/>
  <dimension ref="A1:H19"/>
  <sheetViews>
    <sheetView tabSelected="1" workbookViewId="0">
      <selection activeCell="C8" sqref="C8"/>
    </sheetView>
  </sheetViews>
  <sheetFormatPr defaultColWidth="11.42578125" defaultRowHeight="15" x14ac:dyDescent="0.25"/>
  <cols>
    <col min="1" max="1" width="14.7109375" style="1" bestFit="1" customWidth="1"/>
    <col min="2" max="2" width="15.85546875" style="2" bestFit="1" customWidth="1"/>
    <col min="3" max="3" width="12.42578125" style="1" bestFit="1" customWidth="1"/>
    <col min="4" max="4" width="19.42578125" style="2" bestFit="1" customWidth="1"/>
    <col min="5" max="5" width="8.85546875" style="3" bestFit="1" customWidth="1"/>
    <col min="6" max="6" width="15" style="4" bestFit="1" customWidth="1"/>
    <col min="7" max="7" width="14.5703125" style="1" bestFit="1" customWidth="1"/>
    <col min="8" max="8" width="8.5703125" style="1" customWidth="1"/>
    <col min="9" max="16384" width="11.42578125" style="1"/>
  </cols>
  <sheetData>
    <row r="1" spans="1:8" x14ac:dyDescent="0.25">
      <c r="A1" s="1" t="s">
        <v>23</v>
      </c>
      <c r="B1" s="2" t="s">
        <v>16</v>
      </c>
    </row>
    <row r="2" spans="1:8" x14ac:dyDescent="0.25">
      <c r="A2" s="1" t="s">
        <v>13</v>
      </c>
      <c r="B2" s="5">
        <v>0.15</v>
      </c>
    </row>
    <row r="3" spans="1:8" x14ac:dyDescent="0.25">
      <c r="A3" s="1" t="s">
        <v>14</v>
      </c>
      <c r="B3" s="5">
        <v>0.2</v>
      </c>
    </row>
    <row r="4" spans="1:8" x14ac:dyDescent="0.25">
      <c r="B4" s="5"/>
    </row>
    <row r="5" spans="1:8" x14ac:dyDescent="0.25">
      <c r="B5" s="5"/>
    </row>
    <row r="6" spans="1:8" x14ac:dyDescent="0.25">
      <c r="A6" s="22" t="s">
        <v>15</v>
      </c>
      <c r="B6" s="23" t="s">
        <v>17</v>
      </c>
      <c r="C6" s="22" t="s">
        <v>18</v>
      </c>
      <c r="D6" s="23" t="s">
        <v>21</v>
      </c>
    </row>
    <row r="7" spans="1:8" x14ac:dyDescent="0.25">
      <c r="A7" s="22" t="s">
        <v>13</v>
      </c>
      <c r="B7" s="19">
        <f>SUMPRODUCT(Tabel1[Prix d''achat net],Tabel1[Qté],Tabel1[Promotion])</f>
        <v>28471.5</v>
      </c>
      <c r="C7" s="19">
        <f>+B7*(1+$B$2)</f>
        <v>32742.224999999999</v>
      </c>
      <c r="D7" s="9">
        <f>+(C7/B7)-1</f>
        <v>0.14999999999999991</v>
      </c>
    </row>
    <row r="8" spans="1:8" x14ac:dyDescent="0.25">
      <c r="A8" s="22" t="s">
        <v>19</v>
      </c>
      <c r="B8" s="19">
        <f>+B9-B7</f>
        <v>11495</v>
      </c>
      <c r="C8" s="19">
        <f>+C9-C7</f>
        <v>15217.574999999997</v>
      </c>
      <c r="D8" s="20">
        <f t="shared" ref="D8:D9" si="0">+(C8/B8)-1</f>
        <v>0.32384297520661143</v>
      </c>
    </row>
    <row r="9" spans="1:8" x14ac:dyDescent="0.25">
      <c r="A9" s="22" t="s">
        <v>20</v>
      </c>
      <c r="B9" s="19">
        <f>SUMPRODUCT(Tabel1[Prix d''achat net],Tabel1[Qté])</f>
        <v>39966.5</v>
      </c>
      <c r="C9" s="19">
        <f>+B9*(1+B3)</f>
        <v>47959.799999999996</v>
      </c>
      <c r="D9" s="9">
        <f t="shared" si="0"/>
        <v>0.19999999999999996</v>
      </c>
    </row>
    <row r="10" spans="1:8" x14ac:dyDescent="0.25">
      <c r="A10" s="6"/>
      <c r="B10" s="7"/>
      <c r="C10" s="8"/>
      <c r="D10" s="9"/>
      <c r="H10" s="1" t="s">
        <v>22</v>
      </c>
    </row>
    <row r="11" spans="1:8" x14ac:dyDescent="0.25">
      <c r="A11" s="6"/>
      <c r="B11" s="7"/>
      <c r="C11" s="8"/>
      <c r="D11" s="19">
        <f>SUMPRODUCT(Tabel1[Prix d''achat net],Tabel1[Qté])</f>
        <v>39966.5</v>
      </c>
      <c r="G11" s="19">
        <f>SUMPRODUCT(Tabel1[Qté],Tabel1[prix vente (arrondi)])</f>
        <v>47959.4</v>
      </c>
      <c r="H11" s="21">
        <f>+(G11/D11)-1</f>
        <v>0.19998999161798015</v>
      </c>
    </row>
    <row r="12" spans="1:8" s="10" customFormat="1" ht="30" x14ac:dyDescent="0.25">
      <c r="A12" s="10" t="s">
        <v>10</v>
      </c>
      <c r="B12" s="11" t="s">
        <v>7</v>
      </c>
      <c r="C12" s="10" t="s">
        <v>8</v>
      </c>
      <c r="D12" s="11" t="s">
        <v>9</v>
      </c>
      <c r="E12" s="12" t="s">
        <v>12</v>
      </c>
      <c r="F12" s="13" t="s">
        <v>11</v>
      </c>
      <c r="G12" s="10" t="s">
        <v>24</v>
      </c>
    </row>
    <row r="13" spans="1:8" x14ac:dyDescent="0.25">
      <c r="A13" s="1" t="s">
        <v>0</v>
      </c>
      <c r="B13" s="14">
        <v>22</v>
      </c>
      <c r="C13" s="15">
        <v>0.05</v>
      </c>
      <c r="D13" s="14">
        <f>B13*0.95</f>
        <v>20.9</v>
      </c>
      <c r="E13" s="16">
        <v>100</v>
      </c>
      <c r="F13" s="17"/>
      <c r="G13" s="18">
        <f>ROUND(Tabel1[[#This Row],[Prix d''achat net]]*(1+IF(Tabel1[[#This Row],[Promotion]],$D$7,$D$8)),2)</f>
        <v>27.67</v>
      </c>
    </row>
    <row r="14" spans="1:8" x14ac:dyDescent="0.25">
      <c r="A14" s="1" t="s">
        <v>1</v>
      </c>
      <c r="B14" s="14">
        <v>32</v>
      </c>
      <c r="C14" s="15">
        <v>0.05</v>
      </c>
      <c r="D14" s="14">
        <f t="shared" ref="D14:D19" si="1">B14*0.95</f>
        <v>30.4</v>
      </c>
      <c r="E14" s="16">
        <v>100</v>
      </c>
      <c r="F14" s="17"/>
      <c r="G14" s="18">
        <f>ROUND(Tabel1[[#This Row],[Prix d''achat net]]*(1+IF(Tabel1[[#This Row],[Promotion]],$D$7,$D$8)),2)</f>
        <v>40.24</v>
      </c>
    </row>
    <row r="15" spans="1:8" x14ac:dyDescent="0.25">
      <c r="A15" s="1" t="s">
        <v>2</v>
      </c>
      <c r="B15" s="14">
        <v>51</v>
      </c>
      <c r="C15" s="15">
        <v>0.05</v>
      </c>
      <c r="D15" s="14">
        <f t="shared" si="1"/>
        <v>48.449999999999996</v>
      </c>
      <c r="E15" s="16">
        <v>100</v>
      </c>
      <c r="F15" s="17"/>
      <c r="G15" s="18">
        <f>ROUND(Tabel1[[#This Row],[Prix d''achat net]]*(1+IF(Tabel1[[#This Row],[Promotion]],$D$7,$D$8)),2)</f>
        <v>64.14</v>
      </c>
    </row>
    <row r="16" spans="1:8" x14ac:dyDescent="0.25">
      <c r="A16" s="1" t="s">
        <v>3</v>
      </c>
      <c r="B16" s="14">
        <v>555</v>
      </c>
      <c r="C16" s="15">
        <v>0.05</v>
      </c>
      <c r="D16" s="14">
        <f t="shared" si="1"/>
        <v>527.25</v>
      </c>
      <c r="E16" s="16">
        <v>50</v>
      </c>
      <c r="F16" s="17">
        <v>1</v>
      </c>
      <c r="G16" s="18">
        <f>ROUND(Tabel1[[#This Row],[Prix d''achat net]]*(1+IF(Tabel1[[#This Row],[Promotion]],$D$7,$D$8)),2)</f>
        <v>606.34</v>
      </c>
    </row>
    <row r="17" spans="1:7" x14ac:dyDescent="0.25">
      <c r="A17" s="1" t="s">
        <v>4</v>
      </c>
      <c r="B17" s="14">
        <v>11</v>
      </c>
      <c r="C17" s="15">
        <v>0.05</v>
      </c>
      <c r="D17" s="14">
        <f t="shared" si="1"/>
        <v>10.45</v>
      </c>
      <c r="E17" s="16">
        <v>100</v>
      </c>
      <c r="F17" s="17"/>
      <c r="G17" s="18">
        <f>ROUND(Tabel1[[#This Row],[Prix d''achat net]]*(1+IF(Tabel1[[#This Row],[Promotion]],$D$7,$D$8)),2)</f>
        <v>13.83</v>
      </c>
    </row>
    <row r="18" spans="1:7" x14ac:dyDescent="0.25">
      <c r="A18" s="1" t="s">
        <v>5</v>
      </c>
      <c r="B18" s="14">
        <v>111</v>
      </c>
      <c r="C18" s="15">
        <v>0.05</v>
      </c>
      <c r="D18" s="14">
        <f t="shared" si="1"/>
        <v>105.44999999999999</v>
      </c>
      <c r="E18" s="16">
        <v>20</v>
      </c>
      <c r="F18" s="17">
        <v>1</v>
      </c>
      <c r="G18" s="18">
        <f>ROUND(Tabel1[[#This Row],[Prix d''achat net]]*(1+IF(Tabel1[[#This Row],[Promotion]],$D$7,$D$8)),2)</f>
        <v>121.27</v>
      </c>
    </row>
    <row r="19" spans="1:7" x14ac:dyDescent="0.25">
      <c r="A19" s="1" t="s">
        <v>6</v>
      </c>
      <c r="B19" s="14">
        <v>5</v>
      </c>
      <c r="C19" s="15">
        <v>0.05</v>
      </c>
      <c r="D19" s="14">
        <f t="shared" si="1"/>
        <v>4.75</v>
      </c>
      <c r="E19" s="16">
        <v>100</v>
      </c>
      <c r="F19" s="17"/>
      <c r="G19" s="18">
        <f>ROUND(Tabel1[[#This Row],[Prix d''achat net]]*(1+IF(Tabel1[[#This Row],[Promotion]],$D$7,$D$8)),2)</f>
        <v>6.29</v>
      </c>
    </row>
  </sheetData>
  <phoneticPr fontId="2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BSA</cp:lastModifiedBy>
  <dcterms:created xsi:type="dcterms:W3CDTF">2025-01-26T07:27:24Z</dcterms:created>
  <dcterms:modified xsi:type="dcterms:W3CDTF">2025-01-26T12:04:31Z</dcterms:modified>
</cp:coreProperties>
</file>