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99182060-77C7-4663-B232-9DDD503D3ADB}" xr6:coauthVersionLast="47" xr6:coauthVersionMax="47" xr10:uidLastSave="{00000000-0000-0000-0000-000000000000}"/>
  <bookViews>
    <workbookView xWindow="-120" yWindow="-120" windowWidth="29040" windowHeight="15990" activeTab="1" xr2:uid="{0A69722C-7C25-4BD0-979D-721A38349B86}"/>
  </bookViews>
  <sheets>
    <sheet name="Données" sheetId="1" r:id="rId1"/>
    <sheet name="Mouvements Stocks" sheetId="2" r:id="rId2"/>
  </sheets>
  <externalReferences>
    <externalReference r:id="rId3"/>
  </externalReferences>
  <definedNames>
    <definedName name="_xlnm._FilterDatabase" localSheetId="1" hidden="1">'Mouvements Stocks'!$A$5:$M$5053</definedName>
    <definedName name="Opérations">Données!$A$1:$A$4</definedName>
    <definedName name="Tiers_Clients">Données!$C$1:$C$8</definedName>
    <definedName name="Tiers_Fournisseurs">Données!$E$1:$E$4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34" i="2" l="1" a="1"/>
  <c r="K134" i="2" s="1"/>
  <c r="K133" i="2" a="1"/>
  <c r="K133" i="2" s="1"/>
  <c r="N132" i="2" a="1"/>
  <c r="N132" i="2" s="1"/>
  <c r="K132" i="2" s="1" a="1"/>
  <c r="K132" i="2" s="1"/>
  <c r="N131" i="2" a="1"/>
  <c r="N131" i="2" s="1"/>
  <c r="K131" i="2" s="1" a="1"/>
  <c r="K131" i="2" s="1"/>
  <c r="N130" i="2" a="1"/>
  <c r="N130" i="2" s="1"/>
  <c r="N129" i="2" a="1"/>
  <c r="N129" i="2" s="1"/>
  <c r="N128" i="2" a="1"/>
  <c r="N128" i="2" s="1"/>
  <c r="N127" i="2" a="1"/>
  <c r="N127" i="2" s="1"/>
  <c r="N126" i="2" a="1"/>
  <c r="N126" i="2" s="1"/>
  <c r="N125" i="2" a="1"/>
  <c r="N125" i="2" s="1"/>
  <c r="N124" i="2" a="1"/>
  <c r="N124" i="2" s="1"/>
  <c r="N123" i="2" a="1"/>
  <c r="N123" i="2" s="1"/>
  <c r="N122" i="2" a="1"/>
  <c r="N122" i="2" s="1"/>
  <c r="N121" i="2" a="1"/>
  <c r="N121" i="2" s="1"/>
  <c r="N120" i="2" a="1"/>
  <c r="N120" i="2" s="1"/>
  <c r="N119" i="2" a="1"/>
  <c r="N119" i="2" s="1"/>
  <c r="N118" i="2" a="1"/>
  <c r="N118" i="2" s="1"/>
  <c r="N117" i="2" a="1"/>
  <c r="N117" i="2" s="1"/>
  <c r="N116" i="2" a="1"/>
  <c r="N116" i="2" s="1"/>
  <c r="N115" i="2" a="1"/>
  <c r="N115" i="2" s="1"/>
  <c r="N114" i="2" a="1"/>
  <c r="N114" i="2" s="1"/>
  <c r="N113" i="2" a="1"/>
  <c r="N113" i="2" s="1"/>
  <c r="N112" i="2" a="1"/>
  <c r="N112" i="2" s="1"/>
  <c r="N111" i="2" a="1"/>
  <c r="N111" i="2" s="1"/>
  <c r="N110" i="2" a="1"/>
  <c r="N110" i="2" s="1"/>
  <c r="N109" i="2" a="1"/>
  <c r="N109" i="2" s="1"/>
  <c r="N108" i="2" a="1"/>
  <c r="N108" i="2" s="1"/>
  <c r="N107" i="2" a="1"/>
  <c r="N107" i="2" s="1"/>
  <c r="N106" i="2" a="1"/>
  <c r="N106" i="2" s="1"/>
  <c r="N105" i="2" a="1"/>
  <c r="N105" i="2" s="1"/>
  <c r="N104" i="2" a="1"/>
  <c r="N104" i="2" s="1"/>
  <c r="N103" i="2" a="1"/>
  <c r="N103" i="2" s="1"/>
  <c r="N102" i="2" a="1"/>
  <c r="N102" i="2" s="1"/>
  <c r="N101" i="2" a="1"/>
  <c r="N101" i="2" s="1"/>
  <c r="N100" i="2" a="1"/>
  <c r="N100" i="2" s="1"/>
  <c r="N99" i="2" a="1"/>
  <c r="N99" i="2" s="1"/>
  <c r="N98" i="2" a="1"/>
  <c r="N98" i="2" s="1"/>
  <c r="N97" i="2" a="1"/>
  <c r="N97" i="2" s="1"/>
  <c r="N96" i="2" a="1"/>
  <c r="N96" i="2" s="1"/>
  <c r="N95" i="2" a="1"/>
  <c r="N95" i="2" s="1"/>
  <c r="N94" i="2" a="1"/>
  <c r="N94" i="2" s="1"/>
  <c r="N93" i="2" a="1"/>
  <c r="N93" i="2" s="1"/>
  <c r="N92" i="2" a="1"/>
  <c r="N92" i="2" s="1"/>
  <c r="N91" i="2" a="1"/>
  <c r="N91" i="2" s="1"/>
  <c r="N90" i="2" a="1"/>
  <c r="N90" i="2" s="1"/>
  <c r="N89" i="2" a="1"/>
  <c r="N89" i="2" s="1"/>
  <c r="N88" i="2" a="1"/>
  <c r="N88" i="2" s="1"/>
  <c r="N87" i="2" a="1"/>
  <c r="N87" i="2" s="1"/>
  <c r="N86" i="2" a="1"/>
  <c r="N86" i="2" s="1"/>
  <c r="N85" i="2" a="1"/>
  <c r="N85" i="2" s="1"/>
  <c r="N84" i="2" a="1"/>
  <c r="N84" i="2" s="1"/>
  <c r="N83" i="2" a="1"/>
  <c r="N83" i="2" s="1"/>
  <c r="N82" i="2" a="1"/>
  <c r="N82" i="2" s="1"/>
  <c r="N81" i="2" a="1"/>
  <c r="N81" i="2" s="1"/>
  <c r="N80" i="2" a="1"/>
  <c r="N80" i="2" s="1"/>
  <c r="N79" i="2" a="1"/>
  <c r="N79" i="2" s="1"/>
  <c r="N78" i="2" a="1"/>
  <c r="N78" i="2" s="1"/>
  <c r="N77" i="2" a="1"/>
  <c r="N77" i="2" s="1"/>
  <c r="N76" i="2" a="1"/>
  <c r="N76" i="2" s="1"/>
  <c r="N75" i="2" a="1"/>
  <c r="N75" i="2" s="1"/>
  <c r="N74" i="2" a="1"/>
  <c r="N74" i="2" s="1"/>
  <c r="N73" i="2" a="1"/>
  <c r="N73" i="2" s="1"/>
  <c r="N72" i="2" a="1"/>
  <c r="N72" i="2" s="1"/>
  <c r="N71" i="2" a="1"/>
  <c r="N71" i="2" s="1"/>
  <c r="N70" i="2" a="1"/>
  <c r="N70" i="2" s="1"/>
  <c r="N69" i="2" a="1"/>
  <c r="N69" i="2" s="1"/>
  <c r="N68" i="2" a="1"/>
  <c r="N68" i="2" s="1"/>
  <c r="N67" i="2" a="1"/>
  <c r="N67" i="2" s="1"/>
  <c r="N66" i="2" a="1"/>
  <c r="N66" i="2" s="1"/>
  <c r="N65" i="2" a="1"/>
  <c r="N65" i="2" s="1"/>
  <c r="N64" i="2" a="1"/>
  <c r="N64" i="2" s="1"/>
  <c r="N63" i="2" a="1"/>
  <c r="N63" i="2" s="1"/>
  <c r="N62" i="2" a="1"/>
  <c r="N62" i="2" s="1"/>
  <c r="N61" i="2" a="1"/>
  <c r="N61" i="2" s="1"/>
  <c r="N60" i="2" a="1"/>
  <c r="N60" i="2" s="1"/>
  <c r="N59" i="2" a="1"/>
  <c r="N59" i="2" s="1"/>
  <c r="N58" i="2" a="1"/>
  <c r="N58" i="2" s="1"/>
  <c r="N57" i="2" a="1"/>
  <c r="N57" i="2" s="1"/>
  <c r="N56" i="2" a="1"/>
  <c r="N56" i="2" s="1"/>
  <c r="N55" i="2" a="1"/>
  <c r="N55" i="2" s="1"/>
  <c r="N54" i="2" a="1"/>
  <c r="N54" i="2" s="1"/>
  <c r="N53" i="2" a="1"/>
  <c r="N53" i="2" s="1"/>
  <c r="N52" i="2" a="1"/>
  <c r="N52" i="2" s="1"/>
  <c r="N51" i="2" a="1"/>
  <c r="N51" i="2" s="1"/>
  <c r="N50" i="2" a="1"/>
  <c r="N50" i="2" s="1"/>
  <c r="N49" i="2" a="1"/>
  <c r="N49" i="2" s="1"/>
  <c r="N48" i="2" a="1"/>
  <c r="N48" i="2" s="1"/>
  <c r="N47" i="2" a="1"/>
  <c r="N47" i="2" s="1"/>
  <c r="N46" i="2" a="1"/>
  <c r="N46" i="2" s="1"/>
  <c r="N45" i="2" a="1"/>
  <c r="N45" i="2" s="1"/>
  <c r="N44" i="2" a="1"/>
  <c r="N44" i="2" s="1"/>
  <c r="N43" i="2" a="1"/>
  <c r="N43" i="2" s="1"/>
  <c r="N42" i="2" a="1"/>
  <c r="N42" i="2" s="1"/>
  <c r="N41" i="2" a="1"/>
  <c r="N41" i="2" s="1"/>
  <c r="N40" i="2" a="1"/>
  <c r="N40" i="2" s="1"/>
  <c r="N39" i="2" a="1"/>
  <c r="N39" i="2" s="1"/>
  <c r="N38" i="2" a="1"/>
  <c r="N38" i="2" s="1"/>
  <c r="N37" i="2" a="1"/>
  <c r="N37" i="2" s="1"/>
  <c r="N36" i="2" a="1"/>
  <c r="N36" i="2" s="1"/>
  <c r="N35" i="2" a="1"/>
  <c r="N35" i="2" s="1"/>
  <c r="N34" i="2" a="1"/>
  <c r="N34" i="2" s="1"/>
  <c r="N33" i="2" a="1"/>
  <c r="N33" i="2" s="1"/>
  <c r="N32" i="2" a="1"/>
  <c r="N32" i="2" s="1"/>
  <c r="N31" i="2" a="1"/>
  <c r="N31" i="2" s="1"/>
  <c r="N30" i="2" a="1"/>
  <c r="N30" i="2" s="1"/>
  <c r="N29" i="2" a="1"/>
  <c r="N29" i="2" s="1"/>
  <c r="N28" i="2" a="1"/>
  <c r="N28" i="2" s="1"/>
  <c r="N27" i="2" a="1"/>
  <c r="N27" i="2" s="1"/>
  <c r="N26" i="2" a="1"/>
  <c r="N26" i="2" s="1"/>
  <c r="N25" i="2" a="1"/>
  <c r="N25" i="2" s="1"/>
  <c r="N24" i="2" a="1"/>
  <c r="N24" i="2" s="1"/>
  <c r="N23" i="2" a="1"/>
  <c r="N23" i="2" s="1"/>
  <c r="N22" i="2" a="1"/>
  <c r="N22" i="2" s="1"/>
  <c r="N21" i="2" a="1"/>
  <c r="N21" i="2" s="1"/>
  <c r="N20" i="2" a="1"/>
  <c r="N20" i="2" s="1"/>
  <c r="N19" i="2" a="1"/>
  <c r="N19" i="2" s="1"/>
  <c r="N18" i="2" a="1"/>
  <c r="N18" i="2" s="1"/>
  <c r="N17" i="2" a="1"/>
  <c r="N17" i="2" s="1"/>
  <c r="N16" i="2" a="1"/>
  <c r="N16" i="2" s="1"/>
  <c r="N15" i="2" a="1"/>
  <c r="N15" i="2" s="1"/>
  <c r="N14" i="2" a="1"/>
  <c r="N14" i="2" s="1"/>
  <c r="N13" i="2" a="1"/>
  <c r="N13" i="2" s="1"/>
  <c r="N12" i="2" a="1"/>
  <c r="N12" i="2" s="1"/>
  <c r="N11" i="2" a="1"/>
  <c r="N11" i="2" s="1"/>
  <c r="N10" i="2" a="1"/>
  <c r="N10" i="2" s="1"/>
  <c r="N9" i="2" a="1"/>
  <c r="N9" i="2" s="1"/>
  <c r="N8" i="2" a="1"/>
  <c r="N8" i="2" s="1"/>
  <c r="N7" i="2" a="1"/>
  <c r="N7" i="2" s="1"/>
  <c r="N6" i="2" a="1"/>
  <c r="N6" i="2" s="1"/>
  <c r="K95" i="2" l="1" a="1"/>
  <c r="K95" i="2" s="1"/>
  <c r="K36" i="2" a="1"/>
  <c r="K36" i="2" s="1"/>
  <c r="K100" i="2" a="1"/>
  <c r="K100" i="2" s="1"/>
  <c r="K41" i="2" a="1"/>
  <c r="K41" i="2" s="1"/>
  <c r="K105" i="2" a="1"/>
  <c r="K105" i="2" s="1"/>
  <c r="K71" i="2" a="1"/>
  <c r="K71" i="2" s="1"/>
  <c r="K14" i="2" a="1"/>
  <c r="K14" i="2" s="1"/>
  <c r="K62" i="2" a="1"/>
  <c r="K62" i="2" s="1"/>
  <c r="K78" i="2" a="1"/>
  <c r="K78" i="2" s="1"/>
  <c r="K126" i="2" a="1"/>
  <c r="K126" i="2" s="1"/>
  <c r="J130" i="2"/>
  <c r="A130" i="2"/>
  <c r="J129" i="2"/>
  <c r="A129" i="2"/>
  <c r="J128" i="2"/>
  <c r="A128" i="2"/>
  <c r="J127" i="2"/>
  <c r="A127" i="2"/>
  <c r="J126" i="2"/>
  <c r="A126" i="2"/>
  <c r="J125" i="2"/>
  <c r="A125" i="2"/>
  <c r="J124" i="2"/>
  <c r="A124" i="2"/>
  <c r="J123" i="2"/>
  <c r="A123" i="2"/>
  <c r="I122" i="2"/>
  <c r="J122" i="2" s="1"/>
  <c r="A122" i="2"/>
  <c r="I121" i="2"/>
  <c r="J121" i="2" s="1"/>
  <c r="A121" i="2"/>
  <c r="I120" i="2"/>
  <c r="J120" i="2" s="1"/>
  <c r="A120" i="2"/>
  <c r="I119" i="2"/>
  <c r="J119" i="2" s="1"/>
  <c r="A119" i="2"/>
  <c r="I118" i="2"/>
  <c r="J118" i="2" s="1"/>
  <c r="A118" i="2"/>
  <c r="I117" i="2"/>
  <c r="J117" i="2" s="1"/>
  <c r="A117" i="2"/>
  <c r="I116" i="2"/>
  <c r="J116" i="2" s="1"/>
  <c r="A116" i="2"/>
  <c r="I115" i="2"/>
  <c r="J115" i="2" s="1"/>
  <c r="A115" i="2"/>
  <c r="I114" i="2"/>
  <c r="J114" i="2" s="1"/>
  <c r="A114" i="2"/>
  <c r="I113" i="2"/>
  <c r="J113" i="2" s="1"/>
  <c r="A113" i="2"/>
  <c r="I112" i="2"/>
  <c r="J112" i="2" s="1"/>
  <c r="A112" i="2"/>
  <c r="I111" i="2"/>
  <c r="J111" i="2" s="1"/>
  <c r="A111" i="2"/>
  <c r="I110" i="2"/>
  <c r="J110" i="2" s="1"/>
  <c r="A110" i="2"/>
  <c r="I109" i="2"/>
  <c r="J109" i="2" s="1"/>
  <c r="A109" i="2"/>
  <c r="I108" i="2"/>
  <c r="J108" i="2" s="1"/>
  <c r="A108" i="2"/>
  <c r="I107" i="2"/>
  <c r="J107" i="2" s="1"/>
  <c r="A107" i="2"/>
  <c r="I106" i="2"/>
  <c r="J106" i="2" s="1"/>
  <c r="A106" i="2"/>
  <c r="I105" i="2"/>
  <c r="J105" i="2" s="1"/>
  <c r="A105" i="2"/>
  <c r="I104" i="2"/>
  <c r="J104" i="2" s="1"/>
  <c r="A104" i="2"/>
  <c r="I103" i="2"/>
  <c r="J103" i="2" s="1"/>
  <c r="A103" i="2"/>
  <c r="I102" i="2"/>
  <c r="J102" i="2" s="1"/>
  <c r="A102" i="2"/>
  <c r="I101" i="2"/>
  <c r="J101" i="2" s="1"/>
  <c r="A101" i="2"/>
  <c r="I100" i="2"/>
  <c r="J100" i="2" s="1"/>
  <c r="A100" i="2"/>
  <c r="I99" i="2"/>
  <c r="J99" i="2"/>
  <c r="E99" i="2"/>
  <c r="A99" i="2"/>
  <c r="I98" i="2"/>
  <c r="J98" i="2"/>
  <c r="E98" i="2"/>
  <c r="A98" i="2"/>
  <c r="I97" i="2"/>
  <c r="J97" i="2"/>
  <c r="E97" i="2"/>
  <c r="A97" i="2"/>
  <c r="I96" i="2"/>
  <c r="J96" i="2"/>
  <c r="E96" i="2"/>
  <c r="A96" i="2"/>
  <c r="I95" i="2"/>
  <c r="J95" i="2" s="1"/>
  <c r="E95" i="2"/>
  <c r="A95" i="2"/>
  <c r="I94" i="2"/>
  <c r="J94" i="2" s="1"/>
  <c r="E94" i="2"/>
  <c r="A94" i="2"/>
  <c r="I93" i="2"/>
  <c r="J93" i="2" s="1"/>
  <c r="E93" i="2"/>
  <c r="A93" i="2"/>
  <c r="I92" i="2"/>
  <c r="J92" i="2"/>
  <c r="E92" i="2"/>
  <c r="A92" i="2"/>
  <c r="I91" i="2"/>
  <c r="J91" i="2" s="1"/>
  <c r="L91" i="2" s="1"/>
  <c r="E91" i="2"/>
  <c r="A91" i="2"/>
  <c r="H90" i="2"/>
  <c r="E90" i="2"/>
  <c r="A90" i="2"/>
  <c r="I89" i="2"/>
  <c r="J89" i="2" s="1"/>
  <c r="L89" i="2" s="1"/>
  <c r="E89" i="2"/>
  <c r="A89" i="2"/>
  <c r="I88" i="2"/>
  <c r="J88" i="2" s="1"/>
  <c r="L88" i="2" s="1"/>
  <c r="E88" i="2"/>
  <c r="A88" i="2"/>
  <c r="I87" i="2"/>
  <c r="J87" i="2" s="1"/>
  <c r="E87" i="2"/>
  <c r="A87" i="2"/>
  <c r="I86" i="2"/>
  <c r="J86" i="2" s="1"/>
  <c r="E86" i="2"/>
  <c r="A86" i="2"/>
  <c r="I85" i="2"/>
  <c r="J85" i="2" s="1"/>
  <c r="E85" i="2"/>
  <c r="A85" i="2"/>
  <c r="I84" i="2"/>
  <c r="J84" i="2" s="1"/>
  <c r="E84" i="2"/>
  <c r="A84" i="2"/>
  <c r="I83" i="2"/>
  <c r="J83" i="2" s="1"/>
  <c r="E83" i="2"/>
  <c r="A83" i="2"/>
  <c r="J82" i="2"/>
  <c r="E82" i="2"/>
  <c r="A82" i="2"/>
  <c r="I81" i="2"/>
  <c r="J81" i="2" s="1"/>
  <c r="E81" i="2"/>
  <c r="A81" i="2"/>
  <c r="I80" i="2"/>
  <c r="J80" i="2" s="1"/>
  <c r="E80" i="2"/>
  <c r="A80" i="2"/>
  <c r="I79" i="2"/>
  <c r="J79" i="2" s="1"/>
  <c r="E79" i="2"/>
  <c r="A79" i="2"/>
  <c r="I78" i="2"/>
  <c r="J78" i="2" s="1"/>
  <c r="E78" i="2"/>
  <c r="A78" i="2"/>
  <c r="I77" i="2"/>
  <c r="J77" i="2" s="1"/>
  <c r="E77" i="2"/>
  <c r="A77" i="2"/>
  <c r="I76" i="2"/>
  <c r="J76" i="2" s="1"/>
  <c r="E76" i="2"/>
  <c r="A76" i="2"/>
  <c r="I75" i="2"/>
  <c r="J75" i="2" s="1"/>
  <c r="E75" i="2"/>
  <c r="A75" i="2"/>
  <c r="I74" i="2"/>
  <c r="J74" i="2" s="1"/>
  <c r="E74" i="2"/>
  <c r="A74" i="2"/>
  <c r="I73" i="2"/>
  <c r="J73" i="2" s="1"/>
  <c r="E73" i="2"/>
  <c r="A73" i="2"/>
  <c r="I72" i="2"/>
  <c r="J72" i="2" s="1"/>
  <c r="E72" i="2"/>
  <c r="A72" i="2"/>
  <c r="I71" i="2"/>
  <c r="J71" i="2" s="1"/>
  <c r="E71" i="2"/>
  <c r="A71" i="2"/>
  <c r="I70" i="2"/>
  <c r="J70" i="2" s="1"/>
  <c r="E70" i="2"/>
  <c r="A70" i="2"/>
  <c r="I69" i="2"/>
  <c r="J69" i="2" s="1"/>
  <c r="E69" i="2"/>
  <c r="A69" i="2"/>
  <c r="I68" i="2"/>
  <c r="J68" i="2" s="1"/>
  <c r="E68" i="2"/>
  <c r="A68" i="2"/>
  <c r="I67" i="2"/>
  <c r="J67" i="2" s="1"/>
  <c r="E67" i="2"/>
  <c r="A67" i="2"/>
  <c r="J66" i="2"/>
  <c r="E66" i="2"/>
  <c r="A66" i="2"/>
  <c r="I65" i="2"/>
  <c r="J65" i="2" s="1"/>
  <c r="E65" i="2"/>
  <c r="A65" i="2"/>
  <c r="I64" i="2"/>
  <c r="J64" i="2" s="1"/>
  <c r="E64" i="2"/>
  <c r="A64" i="2"/>
  <c r="I63" i="2"/>
  <c r="J63" i="2" s="1"/>
  <c r="E63" i="2"/>
  <c r="A63" i="2"/>
  <c r="J62" i="2"/>
  <c r="E62" i="2"/>
  <c r="A62" i="2"/>
  <c r="I61" i="2"/>
  <c r="J61" i="2" s="1"/>
  <c r="E61" i="2"/>
  <c r="A61" i="2"/>
  <c r="I60" i="2"/>
  <c r="J60" i="2" s="1"/>
  <c r="E60" i="2"/>
  <c r="A60" i="2"/>
  <c r="I59" i="2"/>
  <c r="J59" i="2" s="1"/>
  <c r="E59" i="2"/>
  <c r="A59" i="2"/>
  <c r="I58" i="2"/>
  <c r="J58" i="2" s="1"/>
  <c r="E58" i="2"/>
  <c r="A58" i="2"/>
  <c r="I57" i="2"/>
  <c r="J57" i="2" s="1"/>
  <c r="E57" i="2"/>
  <c r="A57" i="2"/>
  <c r="I56" i="2"/>
  <c r="J56" i="2" s="1"/>
  <c r="L56" i="2" s="1"/>
  <c r="E56" i="2"/>
  <c r="A56" i="2"/>
  <c r="I55" i="2"/>
  <c r="J55" i="2" s="1"/>
  <c r="E55" i="2"/>
  <c r="A55" i="2"/>
  <c r="I54" i="2"/>
  <c r="J54" i="2" s="1"/>
  <c r="H54" i="2"/>
  <c r="E54" i="2"/>
  <c r="A54" i="2"/>
  <c r="I53" i="2"/>
  <c r="J53" i="2" s="1"/>
  <c r="H53" i="2"/>
  <c r="E53" i="2"/>
  <c r="A53" i="2"/>
  <c r="I52" i="2"/>
  <c r="J52" i="2" s="1"/>
  <c r="L101" i="2" s="1"/>
  <c r="H52" i="2"/>
  <c r="E52" i="2"/>
  <c r="A52" i="2"/>
  <c r="I51" i="2"/>
  <c r="J51" i="2" s="1"/>
  <c r="H51" i="2"/>
  <c r="E51" i="2"/>
  <c r="A51" i="2"/>
  <c r="I50" i="2"/>
  <c r="J50" i="2" s="1"/>
  <c r="E50" i="2"/>
  <c r="A50" i="2"/>
  <c r="I49" i="2"/>
  <c r="J49" i="2" s="1"/>
  <c r="E49" i="2"/>
  <c r="A49" i="2"/>
  <c r="I48" i="2"/>
  <c r="J48" i="2" s="1"/>
  <c r="E48" i="2"/>
  <c r="A48" i="2"/>
  <c r="I47" i="2"/>
  <c r="J47" i="2" s="1"/>
  <c r="E47" i="2"/>
  <c r="A47" i="2"/>
  <c r="I46" i="2"/>
  <c r="J46" i="2" s="1"/>
  <c r="L46" i="2" s="1"/>
  <c r="E46" i="2"/>
  <c r="A46" i="2"/>
  <c r="I45" i="2"/>
  <c r="J45" i="2" s="1"/>
  <c r="E45" i="2"/>
  <c r="A45" i="2"/>
  <c r="I44" i="2"/>
  <c r="J44" i="2" s="1"/>
  <c r="E44" i="2"/>
  <c r="A44" i="2"/>
  <c r="I43" i="2"/>
  <c r="J43" i="2" s="1"/>
  <c r="E43" i="2"/>
  <c r="A43" i="2"/>
  <c r="I42" i="2"/>
  <c r="J42" i="2" s="1"/>
  <c r="E42" i="2"/>
  <c r="A42" i="2"/>
  <c r="I41" i="2"/>
  <c r="J41" i="2" s="1"/>
  <c r="E41" i="2"/>
  <c r="A41" i="2"/>
  <c r="I40" i="2"/>
  <c r="J40" i="2" s="1"/>
  <c r="E40" i="2"/>
  <c r="A40" i="2"/>
  <c r="I39" i="2"/>
  <c r="J39" i="2" s="1"/>
  <c r="E39" i="2"/>
  <c r="A39" i="2"/>
  <c r="I38" i="2"/>
  <c r="J38" i="2" s="1"/>
  <c r="E38" i="2"/>
  <c r="A38" i="2"/>
  <c r="I37" i="2"/>
  <c r="J37" i="2" s="1"/>
  <c r="E37" i="2"/>
  <c r="A37" i="2"/>
  <c r="I36" i="2"/>
  <c r="J36" i="2" s="1"/>
  <c r="E36" i="2"/>
  <c r="A36" i="2"/>
  <c r="I35" i="2"/>
  <c r="J35" i="2" s="1"/>
  <c r="E35" i="2"/>
  <c r="A35" i="2"/>
  <c r="I34" i="2"/>
  <c r="J34" i="2" s="1"/>
  <c r="E34" i="2"/>
  <c r="A34" i="2"/>
  <c r="I33" i="2"/>
  <c r="J33" i="2" s="1"/>
  <c r="E33" i="2"/>
  <c r="A33" i="2"/>
  <c r="I32" i="2"/>
  <c r="J32" i="2" s="1"/>
  <c r="E32" i="2"/>
  <c r="A32" i="2"/>
  <c r="I31" i="2"/>
  <c r="J31" i="2" s="1"/>
  <c r="E31" i="2"/>
  <c r="A31" i="2"/>
  <c r="I30" i="2"/>
  <c r="J30" i="2" s="1"/>
  <c r="E30" i="2"/>
  <c r="A30" i="2"/>
  <c r="I29" i="2"/>
  <c r="H29" i="2"/>
  <c r="E29" i="2"/>
  <c r="A29" i="2"/>
  <c r="I28" i="2"/>
  <c r="H28" i="2"/>
  <c r="E28" i="2"/>
  <c r="A28" i="2"/>
  <c r="I27" i="2"/>
  <c r="H27" i="2"/>
  <c r="E27" i="2"/>
  <c r="A27" i="2"/>
  <c r="I26" i="2"/>
  <c r="H26" i="2"/>
  <c r="E26" i="2"/>
  <c r="A26" i="2"/>
  <c r="I25" i="2"/>
  <c r="H25" i="2"/>
  <c r="E25" i="2"/>
  <c r="A25" i="2"/>
  <c r="I24" i="2"/>
  <c r="H24" i="2"/>
  <c r="E24" i="2"/>
  <c r="A24" i="2"/>
  <c r="I23" i="2"/>
  <c r="H23" i="2"/>
  <c r="E23" i="2"/>
  <c r="A23" i="2"/>
  <c r="I22" i="2"/>
  <c r="H22" i="2"/>
  <c r="E22" i="2"/>
  <c r="A22" i="2"/>
  <c r="I21" i="2"/>
  <c r="H21" i="2"/>
  <c r="E21" i="2"/>
  <c r="A21" i="2"/>
  <c r="I20" i="2"/>
  <c r="H20" i="2"/>
  <c r="E20" i="2"/>
  <c r="A20" i="2"/>
  <c r="I19" i="2"/>
  <c r="H19" i="2"/>
  <c r="E19" i="2"/>
  <c r="A19" i="2"/>
  <c r="I18" i="2"/>
  <c r="H18" i="2"/>
  <c r="E18" i="2"/>
  <c r="A18" i="2"/>
  <c r="I17" i="2"/>
  <c r="H17" i="2"/>
  <c r="E17" i="2"/>
  <c r="A17" i="2"/>
  <c r="I16" i="2"/>
  <c r="H16" i="2"/>
  <c r="E16" i="2"/>
  <c r="A16" i="2"/>
  <c r="I15" i="2"/>
  <c r="H15" i="2"/>
  <c r="E15" i="2"/>
  <c r="A15" i="2"/>
  <c r="I14" i="2"/>
  <c r="H14" i="2"/>
  <c r="E14" i="2"/>
  <c r="A14" i="2"/>
  <c r="I13" i="2"/>
  <c r="H13" i="2"/>
  <c r="E13" i="2"/>
  <c r="A13" i="2"/>
  <c r="I12" i="2"/>
  <c r="H12" i="2"/>
  <c r="E12" i="2"/>
  <c r="A12" i="2"/>
  <c r="I11" i="2"/>
  <c r="H11" i="2"/>
  <c r="E11" i="2"/>
  <c r="A11" i="2"/>
  <c r="I10" i="2"/>
  <c r="H10" i="2"/>
  <c r="E10" i="2"/>
  <c r="A10" i="2"/>
  <c r="I9" i="2"/>
  <c r="H9" i="2"/>
  <c r="E9" i="2"/>
  <c r="A9" i="2"/>
  <c r="I8" i="2"/>
  <c r="H8" i="2"/>
  <c r="E8" i="2"/>
  <c r="A8" i="2"/>
  <c r="I7" i="2"/>
  <c r="H7" i="2"/>
  <c r="E7" i="2"/>
  <c r="A7" i="2"/>
  <c r="I6" i="2"/>
  <c r="H6" i="2"/>
  <c r="K15" i="2" s="1" a="1"/>
  <c r="K15" i="2" s="1"/>
  <c r="E6" i="2"/>
  <c r="A6" i="2"/>
  <c r="A1" i="2"/>
  <c r="I90" i="2"/>
  <c r="J90" i="2" s="1"/>
  <c r="L90" i="2" s="1"/>
  <c r="K89" i="2" l="1" a="1"/>
  <c r="K89" i="2" s="1"/>
  <c r="K25" i="2" a="1"/>
  <c r="K25" i="2" s="1"/>
  <c r="K84" i="2" a="1"/>
  <c r="K84" i="2" s="1"/>
  <c r="K20" i="2" a="1"/>
  <c r="K20" i="2" s="1"/>
  <c r="K75" i="2" a="1"/>
  <c r="K75" i="2" s="1"/>
  <c r="K110" i="2" a="1"/>
  <c r="K110" i="2" s="1"/>
  <c r="K46" i="2" a="1"/>
  <c r="K46" i="2" s="1"/>
  <c r="K23" i="2" a="1"/>
  <c r="K23" i="2" s="1"/>
  <c r="K73" i="2" a="1"/>
  <c r="K73" i="2" s="1"/>
  <c r="K9" i="2" a="1"/>
  <c r="K9" i="2" s="1"/>
  <c r="K68" i="2" a="1"/>
  <c r="K68" i="2" s="1"/>
  <c r="K127" i="2" a="1"/>
  <c r="K127" i="2" s="1"/>
  <c r="K31" i="2" a="1"/>
  <c r="K31" i="2" s="1"/>
  <c r="J8" i="2"/>
  <c r="L8" i="2" s="1"/>
  <c r="K94" i="2" a="1"/>
  <c r="K94" i="2" s="1"/>
  <c r="K30" i="2" a="1"/>
  <c r="K30" i="2" s="1"/>
  <c r="K121" i="2" a="1"/>
  <c r="K121" i="2" s="1"/>
  <c r="K57" i="2" a="1"/>
  <c r="K57" i="2" s="1"/>
  <c r="K116" i="2" a="1"/>
  <c r="K116" i="2" s="1"/>
  <c r="K52" i="2" a="1"/>
  <c r="K52" i="2" s="1"/>
  <c r="M52" i="2" s="1"/>
  <c r="K111" i="2" a="1"/>
  <c r="K111" i="2" s="1"/>
  <c r="K47" i="2" a="1"/>
  <c r="K47" i="2" s="1"/>
  <c r="M89" i="2"/>
  <c r="K122" i="2" a="1"/>
  <c r="K122" i="2" s="1"/>
  <c r="K106" i="2" a="1"/>
  <c r="K106" i="2" s="1"/>
  <c r="K90" i="2" a="1"/>
  <c r="K90" i="2" s="1"/>
  <c r="M90" i="2" s="1"/>
  <c r="K74" i="2" a="1"/>
  <c r="K74" i="2" s="1"/>
  <c r="K58" i="2" a="1"/>
  <c r="K58" i="2" s="1"/>
  <c r="K42" i="2" a="1"/>
  <c r="K42" i="2" s="1"/>
  <c r="K26" i="2" a="1"/>
  <c r="K26" i="2" s="1"/>
  <c r="K10" i="2" a="1"/>
  <c r="K10" i="2" s="1"/>
  <c r="K63" i="2" a="1"/>
  <c r="K63" i="2" s="1"/>
  <c r="M63" i="2" s="1"/>
  <c r="K11" i="2" a="1"/>
  <c r="K11" i="2" s="1"/>
  <c r="K117" i="2" a="1"/>
  <c r="K117" i="2" s="1"/>
  <c r="K101" i="2" a="1"/>
  <c r="K101" i="2" s="1"/>
  <c r="K85" i="2" a="1"/>
  <c r="K85" i="2" s="1"/>
  <c r="K69" i="2" a="1"/>
  <c r="K69" i="2" s="1"/>
  <c r="K53" i="2" a="1"/>
  <c r="K53" i="2" s="1"/>
  <c r="K37" i="2" a="1"/>
  <c r="K37" i="2" s="1"/>
  <c r="K21" i="2" a="1"/>
  <c r="K21" i="2" s="1"/>
  <c r="K128" i="2" a="1"/>
  <c r="K128" i="2" s="1"/>
  <c r="K112" i="2" a="1"/>
  <c r="K112" i="2" s="1"/>
  <c r="K96" i="2" a="1"/>
  <c r="K96" i="2" s="1"/>
  <c r="K80" i="2" a="1"/>
  <c r="K80" i="2" s="1"/>
  <c r="K64" i="2" a="1"/>
  <c r="K64" i="2" s="1"/>
  <c r="K48" i="2" a="1"/>
  <c r="K48" i="2" s="1"/>
  <c r="K32" i="2" a="1"/>
  <c r="K32" i="2" s="1"/>
  <c r="K16" i="2" a="1"/>
  <c r="K16" i="2" s="1"/>
  <c r="K123" i="2" a="1"/>
  <c r="K123" i="2" s="1"/>
  <c r="K107" i="2" a="1"/>
  <c r="K107" i="2" s="1"/>
  <c r="K91" i="2" a="1"/>
  <c r="K91" i="2" s="1"/>
  <c r="K67" i="2" a="1"/>
  <c r="K67" i="2" s="1"/>
  <c r="K27" i="2" a="1"/>
  <c r="K27" i="2" s="1"/>
  <c r="K39" i="2" a="1"/>
  <c r="K39" i="2" s="1"/>
  <c r="J12" i="2"/>
  <c r="L12" i="2" s="1"/>
  <c r="J18" i="2"/>
  <c r="L87" i="2" s="1"/>
  <c r="M87" i="2" s="1"/>
  <c r="J19" i="2"/>
  <c r="K118" i="2" a="1"/>
  <c r="K118" i="2" s="1"/>
  <c r="K102" i="2" a="1"/>
  <c r="K102" i="2" s="1"/>
  <c r="K86" i="2" a="1"/>
  <c r="K86" i="2" s="1"/>
  <c r="K70" i="2" a="1"/>
  <c r="K70" i="2" s="1"/>
  <c r="K54" i="2" a="1"/>
  <c r="K54" i="2" s="1"/>
  <c r="K38" i="2" a="1"/>
  <c r="K38" i="2" s="1"/>
  <c r="K22" i="2" a="1"/>
  <c r="K22" i="2" s="1"/>
  <c r="K6" i="2" a="1"/>
  <c r="K6" i="2" s="1"/>
  <c r="K51" i="2" a="1"/>
  <c r="K51" i="2" s="1"/>
  <c r="K129" i="2" a="1"/>
  <c r="K129" i="2" s="1"/>
  <c r="K113" i="2" a="1"/>
  <c r="K113" i="2" s="1"/>
  <c r="K97" i="2" a="1"/>
  <c r="K97" i="2" s="1"/>
  <c r="K81" i="2" a="1"/>
  <c r="K81" i="2" s="1"/>
  <c r="K65" i="2" a="1"/>
  <c r="K65" i="2" s="1"/>
  <c r="K49" i="2" a="1"/>
  <c r="K49" i="2" s="1"/>
  <c r="K33" i="2" a="1"/>
  <c r="K33" i="2" s="1"/>
  <c r="K17" i="2" a="1"/>
  <c r="K17" i="2" s="1"/>
  <c r="K124" i="2" a="1"/>
  <c r="K124" i="2" s="1"/>
  <c r="K108" i="2" a="1"/>
  <c r="K108" i="2" s="1"/>
  <c r="K92" i="2" a="1"/>
  <c r="K92" i="2" s="1"/>
  <c r="K76" i="2" a="1"/>
  <c r="K76" i="2" s="1"/>
  <c r="K60" i="2" a="1"/>
  <c r="K60" i="2" s="1"/>
  <c r="K44" i="2" a="1"/>
  <c r="K44" i="2" s="1"/>
  <c r="K28" i="2" a="1"/>
  <c r="K28" i="2" s="1"/>
  <c r="K12" i="2" a="1"/>
  <c r="K12" i="2" s="1"/>
  <c r="M12" i="2" s="1"/>
  <c r="K119" i="2" a="1"/>
  <c r="K119" i="2" s="1"/>
  <c r="K103" i="2" a="1"/>
  <c r="K103" i="2" s="1"/>
  <c r="K87" i="2" a="1"/>
  <c r="K87" i="2" s="1"/>
  <c r="K55" i="2" a="1"/>
  <c r="K55" i="2" s="1"/>
  <c r="K7" i="2" a="1"/>
  <c r="K7" i="2" s="1"/>
  <c r="K19" i="2" a="1"/>
  <c r="K19" i="2" s="1"/>
  <c r="M46" i="2"/>
  <c r="K130" i="2" a="1"/>
  <c r="K130" i="2" s="1"/>
  <c r="K114" i="2" a="1"/>
  <c r="K114" i="2" s="1"/>
  <c r="K98" i="2" a="1"/>
  <c r="K98" i="2" s="1"/>
  <c r="K82" i="2" a="1"/>
  <c r="K82" i="2" s="1"/>
  <c r="K66" i="2" a="1"/>
  <c r="K66" i="2" s="1"/>
  <c r="K50" i="2" a="1"/>
  <c r="K50" i="2" s="1"/>
  <c r="K34" i="2" a="1"/>
  <c r="K34" i="2" s="1"/>
  <c r="K18" i="2" a="1"/>
  <c r="K18" i="2" s="1"/>
  <c r="K79" i="2" a="1"/>
  <c r="K79" i="2" s="1"/>
  <c r="K35" i="2" a="1"/>
  <c r="K35" i="2" s="1"/>
  <c r="K125" i="2" a="1"/>
  <c r="K125" i="2" s="1"/>
  <c r="K109" i="2" a="1"/>
  <c r="K109" i="2" s="1"/>
  <c r="K93" i="2" a="1"/>
  <c r="K93" i="2" s="1"/>
  <c r="K77" i="2" a="1"/>
  <c r="K77" i="2" s="1"/>
  <c r="K61" i="2" a="1"/>
  <c r="K61" i="2" s="1"/>
  <c r="K45" i="2" a="1"/>
  <c r="K45" i="2" s="1"/>
  <c r="K29" i="2" a="1"/>
  <c r="K29" i="2" s="1"/>
  <c r="K13" i="2" a="1"/>
  <c r="K13" i="2" s="1"/>
  <c r="K120" i="2" a="1"/>
  <c r="K120" i="2" s="1"/>
  <c r="K104" i="2" a="1"/>
  <c r="K104" i="2" s="1"/>
  <c r="K88" i="2" a="1"/>
  <c r="K88" i="2" s="1"/>
  <c r="M88" i="2" s="1"/>
  <c r="K72" i="2" a="1"/>
  <c r="K72" i="2" s="1"/>
  <c r="K56" i="2" a="1"/>
  <c r="K56" i="2" s="1"/>
  <c r="M56" i="2" s="1"/>
  <c r="K40" i="2" a="1"/>
  <c r="K40" i="2" s="1"/>
  <c r="K24" i="2" a="1"/>
  <c r="K24" i="2" s="1"/>
  <c r="K8" i="2" a="1"/>
  <c r="K8" i="2" s="1"/>
  <c r="K115" i="2" a="1"/>
  <c r="K115" i="2" s="1"/>
  <c r="K99" i="2" a="1"/>
  <c r="K99" i="2" s="1"/>
  <c r="K83" i="2" a="1"/>
  <c r="K83" i="2" s="1"/>
  <c r="K43" i="2" a="1"/>
  <c r="K43" i="2" s="1"/>
  <c r="K59" i="2" a="1"/>
  <c r="K59" i="2" s="1"/>
  <c r="L104" i="2"/>
  <c r="L47" i="2"/>
  <c r="M47" i="2" s="1"/>
  <c r="L62" i="2"/>
  <c r="M62" i="2" s="1"/>
  <c r="L76" i="2"/>
  <c r="L102" i="2"/>
  <c r="M102" i="2" s="1"/>
  <c r="L123" i="2"/>
  <c r="M123" i="2" s="1"/>
  <c r="L107" i="2"/>
  <c r="L65" i="2"/>
  <c r="M65" i="2" s="1"/>
  <c r="J23" i="2"/>
  <c r="L108" i="2" s="1"/>
  <c r="L53" i="2"/>
  <c r="L63" i="2"/>
  <c r="L64" i="2"/>
  <c r="M64" i="2" s="1"/>
  <c r="L54" i="2"/>
  <c r="L99" i="2"/>
  <c r="L19" i="2"/>
  <c r="M101" i="2"/>
  <c r="L52" i="2"/>
  <c r="M8" i="2"/>
  <c r="J22" i="2"/>
  <c r="L34" i="2" s="1"/>
  <c r="J24" i="2"/>
  <c r="L24" i="2" s="1"/>
  <c r="J25" i="2"/>
  <c r="M91" i="2"/>
  <c r="L83" i="2"/>
  <c r="L51" i="2"/>
  <c r="L55" i="2"/>
  <c r="L75" i="2"/>
  <c r="M75" i="2" s="1"/>
  <c r="L120" i="2"/>
  <c r="M104" i="2"/>
  <c r="J11" i="2"/>
  <c r="L11" i="2" s="1"/>
  <c r="J13" i="2"/>
  <c r="J14" i="2"/>
  <c r="L85" i="2" s="1"/>
  <c r="J26" i="2"/>
  <c r="L26" i="2" s="1"/>
  <c r="J15" i="2"/>
  <c r="L15" i="2" s="1"/>
  <c r="M15" i="2" s="1"/>
  <c r="L122" i="2"/>
  <c r="M122" i="2" s="1"/>
  <c r="J6" i="2"/>
  <c r="J7" i="2"/>
  <c r="L73" i="2"/>
  <c r="L42" i="2"/>
  <c r="L81" i="2"/>
  <c r="L127" i="2"/>
  <c r="L60" i="2"/>
  <c r="J28" i="2"/>
  <c r="L86" i="2"/>
  <c r="J9" i="2"/>
  <c r="J10" i="2"/>
  <c r="L77" i="2"/>
  <c r="M77" i="2" s="1"/>
  <c r="L106" i="2"/>
  <c r="M106" i="2" s="1"/>
  <c r="L67" i="2"/>
  <c r="M67" i="2" s="1"/>
  <c r="L103" i="2"/>
  <c r="L57" i="2"/>
  <c r="M57" i="2" s="1"/>
  <c r="L119" i="2"/>
  <c r="M119" i="2" s="1"/>
  <c r="J20" i="2"/>
  <c r="J27" i="2"/>
  <c r="L27" i="2" s="1"/>
  <c r="J21" i="2"/>
  <c r="J29" i="2"/>
  <c r="J16" i="2"/>
  <c r="L16" i="2" s="1"/>
  <c r="M16" i="2" s="1"/>
  <c r="J17" i="2"/>
  <c r="L105" i="2"/>
  <c r="M105" i="2" s="1"/>
  <c r="L114" i="2"/>
  <c r="M114" i="2" s="1"/>
  <c r="L74" i="2"/>
  <c r="M74" i="2" s="1"/>
  <c r="L100" i="2" l="1"/>
  <c r="M100" i="2" s="1"/>
  <c r="M24" i="2"/>
  <c r="M103" i="2"/>
  <c r="L18" i="2"/>
  <c r="M18" i="2" s="1"/>
  <c r="M120" i="2"/>
  <c r="M83" i="2"/>
  <c r="M76" i="2"/>
  <c r="L118" i="2"/>
  <c r="M118" i="2" s="1"/>
  <c r="M107" i="2"/>
  <c r="L71" i="2"/>
  <c r="M26" i="2"/>
  <c r="M55" i="2"/>
  <c r="M53" i="2"/>
  <c r="L22" i="2"/>
  <c r="M51" i="2"/>
  <c r="M54" i="2"/>
  <c r="M34" i="2"/>
  <c r="M99" i="2"/>
  <c r="M42" i="2"/>
  <c r="L80" i="2"/>
  <c r="M80" i="2" s="1"/>
  <c r="L94" i="2"/>
  <c r="M60" i="2"/>
  <c r="M86" i="2"/>
  <c r="M27" i="2"/>
  <c r="M108" i="2"/>
  <c r="L23" i="2"/>
  <c r="M23" i="2" s="1"/>
  <c r="M71" i="2"/>
  <c r="L130" i="2"/>
  <c r="M130" i="2" s="1"/>
  <c r="L32" i="2"/>
  <c r="M32" i="2" s="1"/>
  <c r="L121" i="2"/>
  <c r="M121" i="2" s="1"/>
  <c r="L50" i="2"/>
  <c r="M50" i="2" s="1"/>
  <c r="L38" i="2"/>
  <c r="M85" i="2"/>
  <c r="L25" i="2"/>
  <c r="M25" i="2" s="1"/>
  <c r="L44" i="2"/>
  <c r="M44" i="2" s="1"/>
  <c r="M38" i="2"/>
  <c r="M19" i="2"/>
  <c r="L112" i="2"/>
  <c r="M112" i="2" s="1"/>
  <c r="M73" i="2"/>
  <c r="M11" i="2"/>
  <c r="L98" i="2"/>
  <c r="M98" i="2" s="1"/>
  <c r="L14" i="2"/>
  <c r="M14" i="2" s="1"/>
  <c r="M94" i="2"/>
  <c r="L13" i="2"/>
  <c r="M13" i="2" s="1"/>
  <c r="L37" i="2"/>
  <c r="M37" i="2" s="1"/>
  <c r="L69" i="2"/>
  <c r="M69" i="2" s="1"/>
  <c r="L49" i="2"/>
  <c r="M49" i="2" s="1"/>
  <c r="L31" i="2"/>
  <c r="M31" i="2" s="1"/>
  <c r="L21" i="2"/>
  <c r="M21" i="2" s="1"/>
  <c r="L79" i="2"/>
  <c r="L129" i="2"/>
  <c r="M129" i="2" s="1"/>
  <c r="L43" i="2"/>
  <c r="M43" i="2" s="1"/>
  <c r="L35" i="2"/>
  <c r="M35" i="2" s="1"/>
  <c r="L28" i="2"/>
  <c r="L116" i="2"/>
  <c r="M116" i="2" s="1"/>
  <c r="L59" i="2"/>
  <c r="M59" i="2" s="1"/>
  <c r="L126" i="2"/>
  <c r="M126" i="2" s="1"/>
  <c r="L7" i="2"/>
  <c r="M7" i="2" s="1"/>
  <c r="L40" i="2"/>
  <c r="M40" i="2" s="1"/>
  <c r="M127" i="2"/>
  <c r="M81" i="2"/>
  <c r="M22" i="2"/>
  <c r="L39" i="2"/>
  <c r="M39" i="2" s="1"/>
  <c r="L17" i="2"/>
  <c r="M17" i="2" s="1"/>
  <c r="L29" i="2"/>
  <c r="M29" i="2" s="1"/>
  <c r="L36" i="2"/>
  <c r="M36" i="2" s="1"/>
  <c r="L84" i="2"/>
  <c r="M84" i="2" s="1"/>
  <c r="L109" i="2"/>
  <c r="M109" i="2" s="1"/>
  <c r="L30" i="2"/>
  <c r="M30" i="2" s="1"/>
  <c r="L20" i="2"/>
  <c r="M20" i="2" s="1"/>
  <c r="L48" i="2"/>
  <c r="M48" i="2" s="1"/>
  <c r="L128" i="2"/>
  <c r="M128" i="2" s="1"/>
  <c r="L61" i="2"/>
  <c r="M61" i="2" s="1"/>
  <c r="L70" i="2"/>
  <c r="M70" i="2" s="1"/>
  <c r="L33" i="2"/>
  <c r="M33" i="2" s="1"/>
  <c r="L78" i="2"/>
  <c r="M78" i="2" s="1"/>
  <c r="L117" i="2"/>
  <c r="M117" i="2" s="1"/>
  <c r="L125" i="2"/>
  <c r="M125" i="2" s="1"/>
  <c r="L10" i="2"/>
  <c r="M10" i="2" s="1"/>
  <c r="L97" i="2"/>
  <c r="M97" i="2" s="1"/>
  <c r="L111" i="2"/>
  <c r="M111" i="2" s="1"/>
  <c r="L110" i="2"/>
  <c r="M110" i="2" s="1"/>
  <c r="L58" i="2"/>
  <c r="M58" i="2" s="1"/>
  <c r="L93" i="2"/>
  <c r="M93" i="2" s="1"/>
  <c r="L72" i="2"/>
  <c r="M72" i="2" s="1"/>
  <c r="L115" i="2"/>
  <c r="M115" i="2" s="1"/>
  <c r="L41" i="2"/>
  <c r="M41" i="2" s="1"/>
  <c r="L95" i="2"/>
  <c r="M95" i="2" s="1"/>
  <c r="L113" i="2"/>
  <c r="M113" i="2" s="1"/>
  <c r="L82" i="2"/>
  <c r="M82" i="2" s="1"/>
  <c r="L66" i="2"/>
  <c r="M66" i="2" s="1"/>
  <c r="L92" i="2"/>
  <c r="M92" i="2" s="1"/>
  <c r="L45" i="2"/>
  <c r="M45" i="2" s="1"/>
  <c r="L124" i="2"/>
  <c r="M124" i="2" s="1"/>
  <c r="L9" i="2"/>
  <c r="M9" i="2" s="1"/>
  <c r="L68" i="2"/>
  <c r="M68" i="2" s="1"/>
  <c r="M28" i="2"/>
  <c r="M79" i="2"/>
  <c r="L96" i="2"/>
  <c r="M96" i="2" s="1"/>
  <c r="L6" i="2"/>
  <c r="M6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<sst xmlns="http://schemas.openxmlformats.org/spreadsheetml/2006/main" count="290" uniqueCount="69">
  <si>
    <t>Entrée</t>
  </si>
  <si>
    <t>Sortie</t>
  </si>
  <si>
    <t>Ajustement</t>
  </si>
  <si>
    <t>N°</t>
  </si>
  <si>
    <t>Date</t>
  </si>
  <si>
    <t>Opération</t>
  </si>
  <si>
    <t>Tiers</t>
  </si>
  <si>
    <t xml:space="preserve">N° Piece </t>
  </si>
  <si>
    <t>Désignation</t>
  </si>
  <si>
    <t>Libellé</t>
  </si>
  <si>
    <t>Qté</t>
  </si>
  <si>
    <t>PU</t>
  </si>
  <si>
    <t>Montant</t>
  </si>
  <si>
    <t>Qté en Stock</t>
  </si>
  <si>
    <t>Valeur SF</t>
  </si>
  <si>
    <t>CMUP</t>
  </si>
  <si>
    <t>ATAS</t>
  </si>
  <si>
    <t>Flask Calao menthos 120 ml x 24</t>
  </si>
  <si>
    <t>Flask Calao Vodka Energie 120 ml x 24</t>
  </si>
  <si>
    <t>Flask Etfonton Liqueur Pomme 120 ml x 24</t>
  </si>
  <si>
    <t>Flask Gin Lord Etfonton 120ml x 24</t>
  </si>
  <si>
    <t>Flask Jord Back 120 ml x 24</t>
  </si>
  <si>
    <t>Flask Pastis Marseille 120 ml x 24</t>
  </si>
  <si>
    <t>Flask Rhum Calao 120 ml x 24</t>
  </si>
  <si>
    <t>Gin Amiral 1l x12</t>
  </si>
  <si>
    <t>Gin Etfonton 1l x 12</t>
  </si>
  <si>
    <t>Gin London Dry Citron 1l x 12</t>
  </si>
  <si>
    <t>Rhum Calao Blanc 1l x 12</t>
  </si>
  <si>
    <t>Rhum Royal 1l x 12</t>
  </si>
  <si>
    <t>Rhum Calao Rouge 1l x 12</t>
  </si>
  <si>
    <t>Whisky Jord Back 1l x 12</t>
  </si>
  <si>
    <t>Vin Château de France Bleu 250 ml x 48</t>
  </si>
  <si>
    <t>Vin Château de France Bleu 500 ml x 24</t>
  </si>
  <si>
    <t>Vin Château de France Sangria 250 ml x 48</t>
  </si>
  <si>
    <t>Sangria Forte Tetra 25cl x24</t>
  </si>
  <si>
    <t>Sangria Forte Tetra 50cl x 12</t>
  </si>
  <si>
    <t>Vin St Bernard Blanc Tetra 250 ml x 48</t>
  </si>
  <si>
    <t>Vin st Bernard Blanc Tetra 500 ml x 24</t>
  </si>
  <si>
    <t>RLG rouge 75 cl x 6</t>
  </si>
  <si>
    <t>RLG Carte Rouge Moelleux 75 cl x 6</t>
  </si>
  <si>
    <t>Mendoza Cuvée Reserve 75cl x 6</t>
  </si>
  <si>
    <t>Whisky Jord Back 35cl x 12</t>
  </si>
  <si>
    <t>Pastis de Marseille 1l x 12</t>
  </si>
  <si>
    <t>T. Pela</t>
  </si>
  <si>
    <t>Cody's Bière au citron 50 cl x 24</t>
  </si>
  <si>
    <t>Vody Tropical mix 25cl x 24</t>
  </si>
  <si>
    <t>Cody's Bière Blanc 50 cl x 24</t>
  </si>
  <si>
    <t>Cody's Energie 25cl x 24</t>
  </si>
  <si>
    <t>Alomo Bitters 75cl x 12</t>
  </si>
  <si>
    <t>Alomo Bitters 100ml x 24</t>
  </si>
  <si>
    <t>Ivoire Lime 75cl x 12</t>
  </si>
  <si>
    <t>vin Château de France Bleu 500 ml x 24</t>
  </si>
  <si>
    <t>Jean</t>
  </si>
  <si>
    <t>Sachet 123 x 10</t>
  </si>
  <si>
    <t>Striker x 10</t>
  </si>
  <si>
    <t>Café Rhum x 10</t>
  </si>
  <si>
    <t>Alomo Sachets x 6</t>
  </si>
  <si>
    <t>Michelle (Manguier)</t>
  </si>
  <si>
    <t>Clients Divers</t>
  </si>
  <si>
    <t>Emma</t>
  </si>
  <si>
    <t>Nathalie (Maman Amy)</t>
  </si>
  <si>
    <t xml:space="preserve">T. Glawdys </t>
  </si>
  <si>
    <t xml:space="preserve">Mme Irène </t>
  </si>
  <si>
    <t>Mme Gastien ( Clt Monument)</t>
  </si>
  <si>
    <t>Opérations</t>
  </si>
  <si>
    <t>Tiers Clients</t>
  </si>
  <si>
    <t>Tiers Fournisseurs</t>
  </si>
  <si>
    <t>ajustement</t>
  </si>
  <si>
    <t>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</si>
</sst>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40C]d\-mmm\-yy;@"/>
    <numFmt numFmtId="165" formatCode="_(* #,##0.00_);_(* \(#,##0.00\);_(* &quot;-&quot;??_);_(@_)"/>
    <numFmt numFmtId="166" formatCode="_(* #,##0_);_(* \(#,##0\);_(* &quot;-&quot;??_);_(@_)"/>
    <numFmt numFmtId="167" formatCode="_-* #,##0_-;\-* #,##0_-;_-* &quot;-&quot;??_-;_-@_-"/>
    <numFmt numFmtId="168" formatCode="[$-40C]mmm\-yy;@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onsolas"/>
      <family val="3"/>
      <charset val="204"/>
    </font>
    <font>
      <b/>
      <sz val="14"/>
      <color theme="1"/>
      <name val="Consolas"/>
      <family val="3"/>
      <charset val="204"/>
    </font>
    <font>
      <sz val="11"/>
      <color theme="1"/>
      <name val="Consolas"/>
      <family val="3"/>
      <charset val="204"/>
    </font>
    <font>
      <b/>
      <sz val="14"/>
      <color theme="9" tint="-0.249977111117893"/>
      <name val="Consolas"/>
      <family val="3"/>
      <charset val="204"/>
    </font>
    <font>
      <b/>
      <sz val="11"/>
      <color theme="1"/>
      <name val="Consolas"/>
      <family val="3"/>
      <charset val="204"/>
    </font>
    <font>
      <b/>
      <sz val="11"/>
      <color theme="9" tint="-0.249977111117893"/>
      <name val="Consolas"/>
      <family val="3"/>
      <charset val="204"/>
    </font>
    <font>
      <b/>
      <sz val="11"/>
      <color theme="5" tint="-0.249977111117893"/>
      <name val="Consolas"/>
      <family val="3"/>
      <charset val="204"/>
    </font>
    <font>
      <b/>
      <sz val="12"/>
      <color theme="1"/>
      <name val="Consolas"/>
      <family val="3"/>
      <charset val="204"/>
    </font>
    <font>
      <b/>
      <sz val="11"/>
      <color theme="0" tint="-0.499984740745262"/>
      <name val="Consolas"/>
      <family val="3"/>
      <charset val="204"/>
    </font>
    <font>
      <b/>
      <sz val="11"/>
      <color theme="3" tint="-0.249977111117893"/>
      <name val="Consolas"/>
      <family val="3"/>
      <charset val="204"/>
    </font>
    <font>
      <sz val="11"/>
      <color rgb="FFFF0000"/>
      <name val="Consolas"/>
      <family val="3"/>
      <charset val="204"/>
    </font>
    <font>
      <sz val="11"/>
      <color theme="7" tint="-0.249977111117893"/>
      <name val="Consolas"/>
      <family val="3"/>
      <charset val="204"/>
    </font>
    <font>
      <b/>
      <sz val="11"/>
      <color theme="3" tint="-0.499984740745262"/>
      <name val="Consolas"/>
      <family val="3"/>
      <charset val="204"/>
    </font>
    <font>
      <b/>
      <sz val="11"/>
      <color theme="7" tint="-0.249977111117893"/>
      <name val="Consolas"/>
      <family val="3"/>
      <charset val="204"/>
    </font>
    <font>
      <b/>
      <sz val="11"/>
      <color rgb="FFFF0000"/>
      <name val="Consolas"/>
      <family val="3"/>
      <charset val="204"/>
    </font>
    <font>
      <b/>
      <sz val="11"/>
      <color rgb="FF00B050"/>
      <name val="Consolas"/>
      <family val="3"/>
      <charset val="204"/>
    </font>
    <font>
      <sz val="11"/>
      <color rgb="FF7030A0"/>
      <name val="Consolas"/>
      <family val="3"/>
      <charset val="204"/>
    </font>
    <font>
      <b/>
      <sz val="11"/>
      <color rgb="FF7030A0"/>
      <name val="Consolas"/>
      <family val="3"/>
      <charset val="204"/>
    </font>
    <font>
      <sz val="11"/>
      <color rgb="FF92D050"/>
      <name val="Consolas"/>
      <family val="3"/>
      <charset val="204"/>
    </font>
    <font>
      <b/>
      <sz val="11"/>
      <color rgb="FF92D050"/>
      <name val="Consolas"/>
      <family val="3"/>
      <charset val="204"/>
    </font>
    <font>
      <b/>
      <sz val="11"/>
      <name val="Consolas"/>
      <family val="3"/>
      <charset val="204"/>
    </font>
    <font>
      <sz val="11"/>
      <color theme="9" tint="-0.499984740745262"/>
      <name val="Consolas"/>
      <family val="3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rgb="FF505050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76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1" xfId="0" applyFont="1" applyBorder="1" applyAlignment="1">
      <alignment horizontal="left"/>
    </xf>
    <xf numFmtId="164" fontId="4" fillId="0" borderId="2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166" fontId="5" fillId="0" borderId="0" xfId="1" applyNumberFormat="1" applyFont="1" applyBorder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6" fillId="0" borderId="0" xfId="0" applyFont="1"/>
    <xf numFmtId="3" fontId="4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left"/>
    </xf>
    <xf numFmtId="164" fontId="4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/>
    <xf numFmtId="166" fontId="7" fillId="0" borderId="0" xfId="1" applyNumberFormat="1" applyFont="1"/>
    <xf numFmtId="0" fontId="4" fillId="0" borderId="0" xfId="0" applyFont="1" applyAlignment="1">
      <alignment horizontal="center"/>
    </xf>
    <xf numFmtId="4" fontId="4" fillId="0" borderId="0" xfId="0" applyNumberFormat="1" applyFont="1" applyAlignment="1">
      <alignment horizontal="center" vertical="center"/>
    </xf>
    <xf numFmtId="167" fontId="9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16" fontId="6" fillId="0" borderId="0" xfId="1" applyNumberFormat="1" applyFont="1" applyAlignment="1">
      <alignment horizontal="center" vertical="center" wrapText="1"/>
    </xf>
    <xf numFmtId="3" fontId="6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66" fontId="8" fillId="0" borderId="0" xfId="1" applyNumberFormat="1" applyFont="1" applyAlignment="1">
      <alignment horizontal="center" vertical="center" wrapText="1"/>
    </xf>
    <xf numFmtId="168" fontId="6" fillId="0" borderId="0" xfId="0" applyNumberFormat="1" applyFont="1" applyAlignment="1">
      <alignment horizontal="center" vertical="center" wrapText="1"/>
    </xf>
    <xf numFmtId="167" fontId="6" fillId="0" borderId="0" xfId="0" applyNumberFormat="1" applyFont="1" applyAlignment="1">
      <alignment horizontal="center" vertical="center" wrapText="1"/>
    </xf>
    <xf numFmtId="16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3" fontId="10" fillId="0" borderId="0" xfId="0" applyNumberFormat="1" applyFont="1" applyAlignment="1">
      <alignment horizontal="center" vertical="center"/>
    </xf>
    <xf numFmtId="3" fontId="11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66" fontId="7" fillId="0" borderId="0" xfId="1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3" fontId="14" fillId="0" borderId="0" xfId="0" applyNumberFormat="1" applyFont="1" applyAlignment="1">
      <alignment horizontal="center" vertical="center"/>
    </xf>
    <xf numFmtId="0" fontId="13" fillId="0" borderId="0" xfId="0" applyFont="1"/>
    <xf numFmtId="0" fontId="15" fillId="0" borderId="0" xfId="0" applyFont="1" applyAlignment="1">
      <alignment horizontal="center" vertical="center" wrapText="1"/>
    </xf>
    <xf numFmtId="164" fontId="12" fillId="0" borderId="0" xfId="0" applyNumberFormat="1" applyFont="1" applyAlignment="1">
      <alignment horizontal="center" vertical="center"/>
    </xf>
    <xf numFmtId="0" fontId="12" fillId="0" borderId="0" xfId="0" applyFont="1"/>
    <xf numFmtId="3" fontId="16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7" fillId="0" borderId="0" xfId="0" applyFont="1"/>
    <xf numFmtId="0" fontId="17" fillId="0" borderId="0" xfId="0" applyFont="1" applyAlignment="1">
      <alignment horizontal="center" vertical="center" wrapText="1"/>
    </xf>
    <xf numFmtId="3" fontId="17" fillId="0" borderId="0" xfId="0" applyNumberFormat="1" applyFont="1" applyAlignment="1">
      <alignment horizontal="center" vertical="center"/>
    </xf>
    <xf numFmtId="164" fontId="18" fillId="0" borderId="0" xfId="0" applyNumberFormat="1" applyFont="1" applyAlignment="1">
      <alignment horizontal="center" vertical="center"/>
    </xf>
    <xf numFmtId="0" fontId="18" fillId="0" borderId="0" xfId="0" applyFont="1"/>
    <xf numFmtId="0" fontId="18" fillId="0" borderId="0" xfId="0" applyFont="1" applyAlignment="1">
      <alignment horizontal="center" vertical="center" wrapText="1"/>
    </xf>
    <xf numFmtId="3" fontId="19" fillId="0" borderId="0" xfId="0" applyNumberFormat="1" applyFont="1" applyAlignment="1">
      <alignment horizontal="center" vertical="center"/>
    </xf>
    <xf numFmtId="164" fontId="20" fillId="0" borderId="0" xfId="0" applyNumberFormat="1" applyFont="1" applyAlignment="1">
      <alignment horizontal="center" vertical="center"/>
    </xf>
    <xf numFmtId="0" fontId="20" fillId="0" borderId="0" xfId="0" applyFont="1"/>
    <xf numFmtId="0" fontId="20" fillId="0" borderId="0" xfId="0" applyFont="1" applyAlignment="1">
      <alignment horizontal="center" vertical="center" wrapText="1"/>
    </xf>
    <xf numFmtId="3" fontId="21" fillId="0" borderId="0" xfId="0" applyNumberFormat="1" applyFont="1" applyAlignment="1">
      <alignment horizontal="center" vertical="center"/>
    </xf>
    <xf numFmtId="166" fontId="21" fillId="0" borderId="0" xfId="1" applyNumberFormat="1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3" fontId="22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166" fontId="7" fillId="0" borderId="0" xfId="1" applyNumberFormat="1" applyFont="1" applyFill="1" applyAlignment="1">
      <alignment horizontal="center" vertical="center"/>
    </xf>
    <xf numFmtId="0" fontId="4" fillId="0" borderId="0" xfId="0" applyFont="1" applyAlignment="1">
      <alignment horizontal="left"/>
    </xf>
    <xf numFmtId="0" fontId="16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3" fontId="10" fillId="2" borderId="0" xfId="0" applyNumberFormat="1" applyFont="1" applyFill="1" applyAlignment="1">
      <alignment horizontal="center" vertical="center"/>
    </xf>
    <xf numFmtId="3" fontId="14" fillId="2" borderId="0" xfId="0" applyNumberFormat="1" applyFont="1" applyFill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5" fillId="0" borderId="0" xfId="0" applyFont="1" applyAlignment="1">
      <alignment horizontal="left"/>
    </xf>
    <xf numFmtId="0" fontId="7" fillId="0" borderId="0" xfId="0" quotePrefix="1" applyFont="1" applyAlignment="1">
      <alignment horizontal="center" vertical="center"/>
    </xf>
  </cellXfs>
  <cellStyles count="2">
    <cellStyle name="Milliers 2" xfId="1" xr:uid="{F535B459-7088-459C-8976-C7B6895EBCEA}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40822</xdr:colOff>
      <xdr:row>1</xdr:row>
      <xdr:rowOff>15875</xdr:rowOff>
    </xdr:from>
    <xdr:to>
      <xdr:col>13</xdr:col>
      <xdr:colOff>1</xdr:colOff>
      <xdr:row>2</xdr:row>
      <xdr:rowOff>174625</xdr:rowOff>
    </xdr:to>
    <xdr:sp macro="[1]!Affiche_Lvw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B939F26-E5BE-4729-8655-418DB19CDD7F}"/>
            </a:ext>
          </a:extLst>
        </xdr:cNvPr>
        <xdr:cNvSpPr/>
      </xdr:nvSpPr>
      <xdr:spPr>
        <a:xfrm>
          <a:off x="14838590" y="376464"/>
          <a:ext cx="762000" cy="3492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D:\M&#233;m&#233;\Chikka%20Services\Compta\GStock_Boissons_(R).xlsm" TargetMode="External"/><Relationship Id="rId1" Type="http://schemas.openxmlformats.org/officeDocument/2006/relationships/externalLinkPath" Target="file:///D:\M&#233;m&#233;\Chikka%20Services\Compta\GStock_Boissons_(R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rticles"/>
      <sheetName val="Clients"/>
      <sheetName val="Mouvements Stocks"/>
      <sheetName val="Recap Ventes_Fact"/>
      <sheetName val="Recap Ventes_Jour"/>
      <sheetName val="Recap Ventes_Mensuel"/>
      <sheetName val="Recap Ventes_Clients"/>
      <sheetName val="MB_Articles"/>
      <sheetName val="Inventaire Phys"/>
      <sheetName val="Historique Inventaire"/>
      <sheetName val="Rapport Inventaire"/>
      <sheetName val="TcD_Achats"/>
      <sheetName val="TcD_Ventes"/>
      <sheetName val="Données"/>
      <sheetName val="Tableau de Bord"/>
      <sheetName val="GStock_Boissons_(R)"/>
    </sheetNames>
    <definedNames>
      <definedName name="Affiche_Lvw"/>
    </definedNames>
    <sheetDataSet>
      <sheetData sheetId="0">
        <row r="5">
          <cell r="A5" t="str">
            <v>ART - 001</v>
          </cell>
          <cell r="B5" t="str">
            <v>Flask Calao menthos 120 ml x 24</v>
          </cell>
          <cell r="C5">
            <v>24</v>
          </cell>
          <cell r="D5">
            <v>4200</v>
          </cell>
          <cell r="E5">
            <v>4500</v>
          </cell>
        </row>
        <row r="6">
          <cell r="A6" t="str">
            <v>ART - 002</v>
          </cell>
          <cell r="B6" t="str">
            <v>Flask Calao Vodka Energie 120 ml x 24</v>
          </cell>
          <cell r="C6">
            <v>24</v>
          </cell>
          <cell r="D6">
            <v>4200</v>
          </cell>
          <cell r="E6">
            <v>4500</v>
          </cell>
        </row>
        <row r="7">
          <cell r="A7" t="str">
            <v>ART - 003</v>
          </cell>
          <cell r="B7" t="str">
            <v>Flask Etfonton Liqueur Pomme 120 ml x 24</v>
          </cell>
          <cell r="C7">
            <v>24</v>
          </cell>
          <cell r="D7">
            <v>4000</v>
          </cell>
          <cell r="E7">
            <v>4500</v>
          </cell>
        </row>
        <row r="8">
          <cell r="A8" t="str">
            <v>ART - 004</v>
          </cell>
          <cell r="B8" t="str">
            <v>Flask Gin Lord Etfonton 120ml x 24</v>
          </cell>
          <cell r="C8">
            <v>24</v>
          </cell>
          <cell r="D8">
            <v>4200</v>
          </cell>
          <cell r="E8">
            <v>4500</v>
          </cell>
        </row>
        <row r="9">
          <cell r="A9" t="str">
            <v>ART - 005</v>
          </cell>
          <cell r="B9" t="str">
            <v>Flask Jord Back 120 ml x 24</v>
          </cell>
          <cell r="C9">
            <v>24</v>
          </cell>
          <cell r="D9">
            <v>4200</v>
          </cell>
          <cell r="E9">
            <v>4500</v>
          </cell>
        </row>
        <row r="10">
          <cell r="A10" t="str">
            <v>ART - 006</v>
          </cell>
          <cell r="B10" t="str">
            <v>Flask Pastis Marseille 120 ml x 24</v>
          </cell>
          <cell r="C10">
            <v>24</v>
          </cell>
          <cell r="D10">
            <v>4200</v>
          </cell>
          <cell r="E10">
            <v>4500</v>
          </cell>
        </row>
        <row r="11">
          <cell r="A11" t="str">
            <v>ART - 007</v>
          </cell>
          <cell r="B11" t="str">
            <v>Flask Rhum Calao 120 ml x 24</v>
          </cell>
          <cell r="C11">
            <v>24</v>
          </cell>
          <cell r="D11">
            <v>4200</v>
          </cell>
          <cell r="E11">
            <v>4500</v>
          </cell>
        </row>
        <row r="12">
          <cell r="A12" t="str">
            <v>ART - 008</v>
          </cell>
          <cell r="B12" t="str">
            <v>Gin Amiral 1l x12</v>
          </cell>
          <cell r="C12">
            <v>12</v>
          </cell>
          <cell r="D12">
            <v>19100</v>
          </cell>
          <cell r="E12">
            <v>21000</v>
          </cell>
        </row>
        <row r="13">
          <cell r="A13" t="str">
            <v>ART - 009</v>
          </cell>
          <cell r="B13" t="str">
            <v>Gin Etfonton 1l x 12</v>
          </cell>
          <cell r="C13">
            <v>12</v>
          </cell>
          <cell r="D13">
            <v>19100</v>
          </cell>
          <cell r="E13">
            <v>21000</v>
          </cell>
        </row>
        <row r="14">
          <cell r="A14" t="str">
            <v>ART - 010</v>
          </cell>
          <cell r="B14" t="str">
            <v>Gin London Dry Citron 1l x 12</v>
          </cell>
          <cell r="C14">
            <v>12</v>
          </cell>
          <cell r="D14">
            <v>19100</v>
          </cell>
          <cell r="E14">
            <v>21000</v>
          </cell>
        </row>
        <row r="15">
          <cell r="A15" t="str">
            <v>ART - 011</v>
          </cell>
          <cell r="B15" t="str">
            <v>Rhum Calao Blanc 1l x 12</v>
          </cell>
          <cell r="C15">
            <v>12</v>
          </cell>
          <cell r="D15">
            <v>19100</v>
          </cell>
          <cell r="E15">
            <v>21000</v>
          </cell>
        </row>
        <row r="16">
          <cell r="A16" t="str">
            <v>ART - 012</v>
          </cell>
          <cell r="B16" t="str">
            <v>Rhum Royal 1l x 12</v>
          </cell>
          <cell r="C16">
            <v>12</v>
          </cell>
          <cell r="D16">
            <v>19100</v>
          </cell>
          <cell r="E16">
            <v>21000</v>
          </cell>
        </row>
        <row r="17">
          <cell r="A17" t="str">
            <v>ART - 013</v>
          </cell>
          <cell r="B17" t="str">
            <v>Rhum Calao Rouge 1l x 12</v>
          </cell>
          <cell r="C17">
            <v>12</v>
          </cell>
          <cell r="D17">
            <v>19100</v>
          </cell>
          <cell r="E17">
            <v>21000</v>
          </cell>
        </row>
        <row r="18">
          <cell r="A18" t="str">
            <v>ART - 014</v>
          </cell>
          <cell r="B18" t="str">
            <v>Whisky Jord Back 1l x 12</v>
          </cell>
          <cell r="C18">
            <v>12</v>
          </cell>
          <cell r="D18">
            <v>19100</v>
          </cell>
          <cell r="E18">
            <v>21000</v>
          </cell>
        </row>
        <row r="19">
          <cell r="A19" t="str">
            <v>ART - 015</v>
          </cell>
          <cell r="B19" t="str">
            <v>Vin Château de France Bleu 250 ml x 48</v>
          </cell>
          <cell r="C19">
            <v>48</v>
          </cell>
          <cell r="D19">
            <v>11800</v>
          </cell>
          <cell r="E19">
            <v>12500</v>
          </cell>
        </row>
        <row r="20">
          <cell r="A20" t="str">
            <v>ART - 016</v>
          </cell>
          <cell r="B20" t="str">
            <v>Vin Château de France Bleu 500 ml x 24</v>
          </cell>
          <cell r="C20">
            <v>24</v>
          </cell>
          <cell r="D20">
            <v>11800</v>
          </cell>
          <cell r="E20">
            <v>12500</v>
          </cell>
        </row>
        <row r="21">
          <cell r="A21" t="str">
            <v>ART - 017</v>
          </cell>
          <cell r="B21" t="str">
            <v>Vin Château de France Sangria 250 ml x 48</v>
          </cell>
          <cell r="C21">
            <v>48</v>
          </cell>
          <cell r="D21">
            <v>11300</v>
          </cell>
          <cell r="E21">
            <v>12500</v>
          </cell>
        </row>
        <row r="22">
          <cell r="A22" t="str">
            <v>ART - 018</v>
          </cell>
          <cell r="B22" t="str">
            <v>Vin Château de France Sangria 500 ml x 24</v>
          </cell>
          <cell r="C22">
            <v>48</v>
          </cell>
          <cell r="D22">
            <v>11300</v>
          </cell>
          <cell r="E22">
            <v>12500</v>
          </cell>
        </row>
        <row r="23">
          <cell r="A23" t="str">
            <v>ART - 019</v>
          </cell>
          <cell r="B23" t="str">
            <v>Sangria Forte Tetra 25cl x24</v>
          </cell>
          <cell r="C23">
            <v>24</v>
          </cell>
          <cell r="D23">
            <v>6600</v>
          </cell>
          <cell r="E23">
            <v>7000</v>
          </cell>
        </row>
        <row r="24">
          <cell r="A24" t="str">
            <v>ART - 020</v>
          </cell>
          <cell r="B24" t="str">
            <v>Sangria Forte Tetra 50cl x 12</v>
          </cell>
          <cell r="C24">
            <v>12</v>
          </cell>
          <cell r="D24">
            <v>6600</v>
          </cell>
          <cell r="E24">
            <v>7000</v>
          </cell>
        </row>
        <row r="25">
          <cell r="A25" t="str">
            <v>ART - 021</v>
          </cell>
          <cell r="B25" t="str">
            <v>Vin St Bernard Blanc Tetra 250 ml x 48</v>
          </cell>
          <cell r="C25">
            <v>48</v>
          </cell>
          <cell r="D25">
            <v>11800</v>
          </cell>
          <cell r="E25">
            <v>12500</v>
          </cell>
        </row>
        <row r="26">
          <cell r="A26" t="str">
            <v>ART - 022</v>
          </cell>
          <cell r="B26" t="str">
            <v>Vin st Bernard Blanc Tetra 500 ml x 24</v>
          </cell>
          <cell r="C26">
            <v>24</v>
          </cell>
          <cell r="D26">
            <v>11800</v>
          </cell>
          <cell r="E26">
            <v>12500</v>
          </cell>
        </row>
        <row r="27">
          <cell r="A27" t="str">
            <v>ART - 023</v>
          </cell>
          <cell r="B27" t="str">
            <v>RLG rouge 75 cl x 6</v>
          </cell>
          <cell r="C27">
            <v>6</v>
          </cell>
          <cell r="D27">
            <v>10500</v>
          </cell>
          <cell r="E27">
            <v>11500</v>
          </cell>
        </row>
        <row r="28">
          <cell r="A28" t="str">
            <v>ART - 024</v>
          </cell>
          <cell r="B28" t="str">
            <v>RLG Carte Rouge Moelleux 75 cl x 6</v>
          </cell>
          <cell r="C28">
            <v>6</v>
          </cell>
          <cell r="D28">
            <v>10500</v>
          </cell>
          <cell r="E28">
            <v>11500</v>
          </cell>
        </row>
        <row r="29">
          <cell r="A29" t="str">
            <v>ART - 025</v>
          </cell>
          <cell r="B29" t="str">
            <v>Mendoza Cuvée Reserve 75cl x 6</v>
          </cell>
          <cell r="C29">
            <v>6</v>
          </cell>
          <cell r="D29">
            <v>10500</v>
          </cell>
          <cell r="E29">
            <v>11500</v>
          </cell>
        </row>
        <row r="30">
          <cell r="A30" t="str">
            <v>ART - 026</v>
          </cell>
          <cell r="B30" t="str">
            <v>Pastis de Marseille 1l x 12</v>
          </cell>
          <cell r="C30">
            <v>1</v>
          </cell>
          <cell r="D30">
            <v>17500</v>
          </cell>
          <cell r="E30">
            <v>19200</v>
          </cell>
        </row>
        <row r="31">
          <cell r="A31" t="str">
            <v>ART - 027</v>
          </cell>
          <cell r="B31" t="str">
            <v>Whisky Jord Back 35cl x 12</v>
          </cell>
          <cell r="C31">
            <v>1</v>
          </cell>
          <cell r="D31">
            <v>10000</v>
          </cell>
          <cell r="E31">
            <v>11000</v>
          </cell>
        </row>
        <row r="32">
          <cell r="A32" t="str">
            <v>ART - 028</v>
          </cell>
          <cell r="B32" t="str">
            <v>Cody's Bière au citron 50 cl x 24</v>
          </cell>
          <cell r="C32">
            <v>35</v>
          </cell>
          <cell r="D32">
            <v>10972</v>
          </cell>
          <cell r="E32">
            <v>11500</v>
          </cell>
        </row>
        <row r="33">
          <cell r="A33" t="str">
            <v>ART - 029</v>
          </cell>
          <cell r="B33" t="str">
            <v>Vody Tropical mix 25cl x 24</v>
          </cell>
          <cell r="C33">
            <v>10</v>
          </cell>
          <cell r="D33">
            <v>10172</v>
          </cell>
          <cell r="E33">
            <v>11000</v>
          </cell>
        </row>
        <row r="34">
          <cell r="A34" t="str">
            <v>ART - 030</v>
          </cell>
          <cell r="B34" t="str">
            <v>Cody's Bière Blanc 50 cl x 24</v>
          </cell>
          <cell r="C34">
            <v>5</v>
          </cell>
          <cell r="D34">
            <v>10172</v>
          </cell>
          <cell r="E34">
            <v>10500</v>
          </cell>
        </row>
        <row r="35">
          <cell r="A35" t="str">
            <v>ART - 031</v>
          </cell>
          <cell r="B35" t="str">
            <v>Cody's Energie 25cl x 24</v>
          </cell>
          <cell r="C35">
            <v>5</v>
          </cell>
          <cell r="D35">
            <v>8672</v>
          </cell>
          <cell r="E35">
            <v>9500</v>
          </cell>
        </row>
        <row r="36">
          <cell r="A36" t="str">
            <v>ART - 032</v>
          </cell>
          <cell r="B36" t="str">
            <v>Alomo Bitters 75cl x 12</v>
          </cell>
          <cell r="C36">
            <v>1</v>
          </cell>
          <cell r="D36">
            <v>17672</v>
          </cell>
          <cell r="E36">
            <v>19200</v>
          </cell>
        </row>
        <row r="37">
          <cell r="A37" t="str">
            <v>ART - 033</v>
          </cell>
          <cell r="B37" t="str">
            <v>Alomo Bitters 100ml x 24</v>
          </cell>
          <cell r="C37">
            <v>1</v>
          </cell>
          <cell r="D37">
            <v>5672</v>
          </cell>
          <cell r="E37">
            <v>6000</v>
          </cell>
        </row>
        <row r="38">
          <cell r="A38" t="str">
            <v>ART - 034</v>
          </cell>
          <cell r="B38" t="str">
            <v>Ivoire Lime 75cl x 12</v>
          </cell>
          <cell r="C38">
            <v>1</v>
          </cell>
          <cell r="D38">
            <v>9172</v>
          </cell>
          <cell r="E38">
            <v>12000</v>
          </cell>
        </row>
        <row r="39">
          <cell r="A39" t="str">
            <v>ART - 035</v>
          </cell>
          <cell r="B39" t="str">
            <v>Sachet 123 x 10</v>
          </cell>
          <cell r="C39">
            <v>1</v>
          </cell>
          <cell r="D39">
            <v>20367</v>
          </cell>
          <cell r="E39">
            <v>21000</v>
          </cell>
        </row>
        <row r="40">
          <cell r="A40" t="str">
            <v>ART - 036</v>
          </cell>
          <cell r="B40" t="str">
            <v>Striker x 10</v>
          </cell>
          <cell r="C40">
            <v>1</v>
          </cell>
          <cell r="D40">
            <v>15867</v>
          </cell>
          <cell r="E40">
            <v>17000</v>
          </cell>
        </row>
        <row r="41">
          <cell r="A41" t="str">
            <v>ART - 037</v>
          </cell>
          <cell r="B41" t="str">
            <v>Café Rhum x 10</v>
          </cell>
          <cell r="C41">
            <v>10</v>
          </cell>
          <cell r="D41">
            <v>19367</v>
          </cell>
          <cell r="E41">
            <v>21000</v>
          </cell>
        </row>
        <row r="42">
          <cell r="A42" t="str">
            <v>ART - 038</v>
          </cell>
          <cell r="B42" t="str">
            <v>Alomo Sachets x 6</v>
          </cell>
          <cell r="C42">
            <v>6</v>
          </cell>
          <cell r="D42">
            <v>12867</v>
          </cell>
          <cell r="E42">
            <v>13200</v>
          </cell>
        </row>
        <row r="43">
          <cell r="A43" t="str">
            <v>ART - 039</v>
          </cell>
          <cell r="B43" t="str">
            <v>Energy 3 X 33cl x 24</v>
          </cell>
          <cell r="C43">
            <v>1</v>
          </cell>
          <cell r="D43">
            <v>9786</v>
          </cell>
          <cell r="E43">
            <v>10500</v>
          </cell>
        </row>
        <row r="44">
          <cell r="A44" t="str">
            <v>ART - 040</v>
          </cell>
          <cell r="B44" t="str">
            <v>Calao Okalamar 25cl x 24</v>
          </cell>
          <cell r="C44">
            <v>1</v>
          </cell>
          <cell r="D44">
            <v>9286</v>
          </cell>
          <cell r="E44">
            <v>10000</v>
          </cell>
        </row>
        <row r="45">
          <cell r="A45" t="str">
            <v>ART - 041</v>
          </cell>
          <cell r="B45" t="str">
            <v>Mangoustan's Rhum Café Cola 25cl x 24</v>
          </cell>
          <cell r="C45">
            <v>1</v>
          </cell>
          <cell r="D45">
            <v>10586</v>
          </cell>
          <cell r="E45">
            <v>10800</v>
          </cell>
        </row>
        <row r="46">
          <cell r="A46" t="str">
            <v>ART - 042</v>
          </cell>
          <cell r="B46" t="str">
            <v>Gin Royal 75cl x 12</v>
          </cell>
          <cell r="C46">
            <v>12</v>
          </cell>
          <cell r="D46">
            <v>50791</v>
          </cell>
          <cell r="E46">
            <v>60000</v>
          </cell>
        </row>
        <row r="47">
          <cell r="A47" t="str">
            <v>ART - 043</v>
          </cell>
          <cell r="B47" t="str">
            <v>Gin ETfonton 35cl x 12</v>
          </cell>
          <cell r="C47">
            <v>12</v>
          </cell>
          <cell r="D47">
            <v>10000</v>
          </cell>
          <cell r="E47">
            <v>11000</v>
          </cell>
        </row>
        <row r="48">
          <cell r="A48" t="str">
            <v>ART - 044</v>
          </cell>
          <cell r="B48" t="str">
            <v>Gin ETfonton 70cl x 12</v>
          </cell>
          <cell r="C48">
            <v>12</v>
          </cell>
          <cell r="D48">
            <v>16000</v>
          </cell>
          <cell r="E48">
            <v>18500</v>
          </cell>
        </row>
        <row r="49">
          <cell r="A49" t="str">
            <v>ART - 045</v>
          </cell>
          <cell r="B49" t="str">
            <v>Whisky Jord Back 70cl x 12</v>
          </cell>
          <cell r="C49">
            <v>12</v>
          </cell>
          <cell r="D49">
            <v>16000</v>
          </cell>
          <cell r="E49">
            <v>18500</v>
          </cell>
        </row>
        <row r="50">
          <cell r="A50" t="str">
            <v>ART - 046</v>
          </cell>
          <cell r="B50" t="str">
            <v>Rhum Calao Rouge 35cl x 12</v>
          </cell>
          <cell r="C50">
            <v>12</v>
          </cell>
          <cell r="D50">
            <v>10000</v>
          </cell>
          <cell r="E50">
            <v>11000</v>
          </cell>
        </row>
        <row r="51">
          <cell r="A51" t="str">
            <v>ART - 047</v>
          </cell>
          <cell r="B51" t="str">
            <v>Rhum Calao Rouge 70cl x 12</v>
          </cell>
          <cell r="C51">
            <v>12</v>
          </cell>
          <cell r="D51">
            <v>16000</v>
          </cell>
          <cell r="E51">
            <v>18500</v>
          </cell>
        </row>
        <row r="52">
          <cell r="A52" t="str">
            <v>ART - 048</v>
          </cell>
          <cell r="B52" t="str">
            <v>Calao Vodka Energy 35cl x 12</v>
          </cell>
          <cell r="C52">
            <v>12</v>
          </cell>
          <cell r="D52">
            <v>10000</v>
          </cell>
          <cell r="E52">
            <v>11000</v>
          </cell>
        </row>
        <row r="53">
          <cell r="A53" t="str">
            <v>ART - 049</v>
          </cell>
          <cell r="B53" t="str">
            <v>Lime Cordial 75cl x 12</v>
          </cell>
          <cell r="C53">
            <v>12</v>
          </cell>
          <cell r="D53">
            <v>10125</v>
          </cell>
          <cell r="E53">
            <v>12000</v>
          </cell>
        </row>
        <row r="54">
          <cell r="A54" t="str">
            <v>ART - 050</v>
          </cell>
          <cell r="B54" t="str">
            <v>Cabernet de Jouvence 75cl x 6</v>
          </cell>
          <cell r="C54">
            <v>6</v>
          </cell>
          <cell r="D54">
            <v>10500</v>
          </cell>
          <cell r="E54">
            <v>11500</v>
          </cell>
        </row>
        <row r="55">
          <cell r="A55" t="str">
            <v>ART - 051</v>
          </cell>
          <cell r="B55" t="str">
            <v>Café Rhum Mafia Bull x 10</v>
          </cell>
          <cell r="C55">
            <v>10</v>
          </cell>
          <cell r="D55">
            <v>14600</v>
          </cell>
          <cell r="E55">
            <v>15000</v>
          </cell>
        </row>
        <row r="56">
          <cell r="A56" t="str">
            <v>ART - 052</v>
          </cell>
          <cell r="B56" t="str">
            <v>Cola Force 1L x 12</v>
          </cell>
          <cell r="C56">
            <v>12</v>
          </cell>
          <cell r="D56">
            <v>19100</v>
          </cell>
          <cell r="E56">
            <v>21000</v>
          </cell>
        </row>
        <row r="57">
          <cell r="A57" t="str">
            <v>ART - 053</v>
          </cell>
          <cell r="B57" t="str">
            <v>Vte Non Enregistrées</v>
          </cell>
          <cell r="C57">
            <v>1</v>
          </cell>
          <cell r="D57">
            <v>1</v>
          </cell>
          <cell r="E57">
            <v>1</v>
          </cell>
        </row>
        <row r="58">
          <cell r="A58" t="str">
            <v/>
          </cell>
        </row>
        <row r="59">
          <cell r="A59" t="str">
            <v/>
          </cell>
        </row>
        <row r="60">
          <cell r="A60" t="str">
            <v/>
          </cell>
        </row>
        <row r="61">
          <cell r="A61" t="str">
            <v/>
          </cell>
        </row>
        <row r="62">
          <cell r="A62" t="str">
            <v/>
          </cell>
        </row>
        <row r="63">
          <cell r="A63" t="str">
            <v/>
          </cell>
        </row>
        <row r="64">
          <cell r="A64" t="str">
            <v/>
          </cell>
        </row>
        <row r="65">
          <cell r="A65" t="str">
            <v/>
          </cell>
        </row>
        <row r="66">
          <cell r="A66" t="str">
            <v/>
          </cell>
        </row>
        <row r="67">
          <cell r="A67" t="str">
            <v/>
          </cell>
        </row>
        <row r="68">
          <cell r="A68" t="str">
            <v/>
          </cell>
        </row>
        <row r="69">
          <cell r="A69" t="str">
            <v/>
          </cell>
        </row>
        <row r="70">
          <cell r="A70" t="str">
            <v/>
          </cell>
        </row>
        <row r="71">
          <cell r="A71" t="str">
            <v/>
          </cell>
        </row>
        <row r="72">
          <cell r="A72" t="str">
            <v/>
          </cell>
        </row>
        <row r="73">
          <cell r="A73" t="str">
            <v/>
          </cell>
        </row>
        <row r="74">
          <cell r="A74" t="str">
            <v/>
          </cell>
        </row>
        <row r="75">
          <cell r="A75" t="str">
            <v/>
          </cell>
        </row>
        <row r="76">
          <cell r="A76" t="str">
            <v/>
          </cell>
        </row>
        <row r="77">
          <cell r="A77" t="str">
            <v/>
          </cell>
        </row>
        <row r="78">
          <cell r="A78" t="str">
            <v/>
          </cell>
        </row>
        <row r="79">
          <cell r="A79" t="str">
            <v/>
          </cell>
        </row>
        <row r="80">
          <cell r="A80" t="str">
            <v/>
          </cell>
        </row>
        <row r="81">
          <cell r="A81" t="str">
            <v/>
          </cell>
        </row>
        <row r="82">
          <cell r="A82" t="str">
            <v/>
          </cell>
        </row>
        <row r="83">
          <cell r="A83" t="str">
            <v/>
          </cell>
        </row>
        <row r="84">
          <cell r="A84" t="str">
            <v/>
          </cell>
        </row>
        <row r="85">
          <cell r="A85" t="str">
            <v/>
          </cell>
        </row>
        <row r="86">
          <cell r="A86" t="str">
            <v/>
          </cell>
        </row>
        <row r="87">
          <cell r="A87" t="str">
            <v/>
          </cell>
        </row>
        <row r="88">
          <cell r="A88" t="str">
            <v/>
          </cell>
        </row>
        <row r="89">
          <cell r="A89" t="str">
            <v/>
          </cell>
        </row>
        <row r="90">
          <cell r="A90" t="str">
            <v/>
          </cell>
        </row>
        <row r="91">
          <cell r="A91" t="str">
            <v/>
          </cell>
        </row>
        <row r="92">
          <cell r="A92" t="str">
            <v/>
          </cell>
        </row>
        <row r="93">
          <cell r="A93" t="str">
            <v/>
          </cell>
        </row>
        <row r="94">
          <cell r="A94" t="str">
            <v/>
          </cell>
        </row>
        <row r="95">
          <cell r="A95" t="str">
            <v/>
          </cell>
        </row>
        <row r="96">
          <cell r="A96" t="str">
            <v/>
          </cell>
        </row>
        <row r="97">
          <cell r="A97" t="str">
            <v/>
          </cell>
        </row>
        <row r="98">
          <cell r="A98" t="str">
            <v/>
          </cell>
        </row>
        <row r="99">
          <cell r="A99" t="str">
            <v/>
          </cell>
        </row>
        <row r="100">
          <cell r="A100" t="str">
            <v/>
          </cell>
        </row>
        <row r="101">
          <cell r="A101" t="str">
            <v/>
          </cell>
        </row>
        <row r="102">
          <cell r="A102" t="str">
            <v/>
          </cell>
        </row>
        <row r="103">
          <cell r="A103" t="str">
            <v/>
          </cell>
        </row>
        <row r="104">
          <cell r="A104" t="str">
            <v/>
          </cell>
        </row>
        <row r="105">
          <cell r="A105" t="str">
            <v/>
          </cell>
        </row>
        <row r="106">
          <cell r="A106" t="str">
            <v/>
          </cell>
        </row>
        <row r="107">
          <cell r="A107" t="str">
            <v/>
          </cell>
        </row>
        <row r="108">
          <cell r="A108" t="str">
            <v/>
          </cell>
        </row>
        <row r="109">
          <cell r="A109" t="str">
            <v/>
          </cell>
        </row>
        <row r="110">
          <cell r="A110" t="str">
            <v/>
          </cell>
        </row>
        <row r="111">
          <cell r="A111" t="str">
            <v/>
          </cell>
        </row>
        <row r="112">
          <cell r="A112" t="str">
            <v/>
          </cell>
        </row>
        <row r="113">
          <cell r="A113" t="str">
            <v/>
          </cell>
        </row>
        <row r="114">
          <cell r="A114" t="str">
            <v/>
          </cell>
        </row>
        <row r="115">
          <cell r="A115" t="str">
            <v/>
          </cell>
        </row>
        <row r="116">
          <cell r="A116" t="str">
            <v/>
          </cell>
        </row>
        <row r="117">
          <cell r="A117" t="str">
            <v/>
          </cell>
        </row>
        <row r="118">
          <cell r="A118" t="str">
            <v/>
          </cell>
        </row>
        <row r="119">
          <cell r="A119" t="str">
            <v/>
          </cell>
        </row>
        <row r="120">
          <cell r="A120" t="str">
            <v/>
          </cell>
        </row>
        <row r="121">
          <cell r="A121" t="str">
            <v/>
          </cell>
        </row>
        <row r="122">
          <cell r="A122" t="str">
            <v/>
          </cell>
        </row>
        <row r="123">
          <cell r="A123" t="str">
            <v/>
          </cell>
        </row>
        <row r="124">
          <cell r="A124" t="str">
            <v/>
          </cell>
        </row>
        <row r="125">
          <cell r="A125" t="str">
            <v/>
          </cell>
        </row>
        <row r="126">
          <cell r="A126" t="str">
            <v/>
          </cell>
        </row>
        <row r="127">
          <cell r="A127" t="str">
            <v/>
          </cell>
        </row>
        <row r="128">
          <cell r="A128" t="str">
            <v/>
          </cell>
        </row>
        <row r="129">
          <cell r="A129" t="str">
            <v/>
          </cell>
        </row>
        <row r="130">
          <cell r="A130" t="str">
            <v/>
          </cell>
        </row>
        <row r="131">
          <cell r="A131" t="str">
            <v/>
          </cell>
        </row>
        <row r="132">
          <cell r="A132" t="str">
            <v/>
          </cell>
        </row>
        <row r="133">
          <cell r="A133" t="str">
            <v/>
          </cell>
        </row>
        <row r="134">
          <cell r="A134" t="str">
            <v/>
          </cell>
        </row>
        <row r="135">
          <cell r="A135" t="str">
            <v/>
          </cell>
        </row>
        <row r="136">
          <cell r="A136" t="str">
            <v/>
          </cell>
        </row>
        <row r="137">
          <cell r="A137" t="str">
            <v/>
          </cell>
        </row>
        <row r="138">
          <cell r="A138" t="str">
            <v/>
          </cell>
        </row>
        <row r="139">
          <cell r="A139" t="str">
            <v/>
          </cell>
        </row>
        <row r="140">
          <cell r="A140" t="str">
            <v/>
          </cell>
        </row>
        <row r="141">
          <cell r="A141" t="str">
            <v/>
          </cell>
        </row>
        <row r="142">
          <cell r="A142" t="str">
            <v/>
          </cell>
        </row>
        <row r="143">
          <cell r="A143" t="str">
            <v/>
          </cell>
        </row>
        <row r="144">
          <cell r="A144" t="str">
            <v/>
          </cell>
        </row>
        <row r="145">
          <cell r="A145" t="str">
            <v/>
          </cell>
        </row>
        <row r="146">
          <cell r="A146" t="str">
            <v/>
          </cell>
        </row>
        <row r="147">
          <cell r="A147" t="str">
            <v/>
          </cell>
        </row>
        <row r="148">
          <cell r="A148" t="str">
            <v/>
          </cell>
        </row>
        <row r="149">
          <cell r="A149" t="str">
            <v/>
          </cell>
        </row>
        <row r="150">
          <cell r="A150" t="str">
            <v/>
          </cell>
        </row>
        <row r="151">
          <cell r="A151" t="str">
            <v/>
          </cell>
        </row>
        <row r="152">
          <cell r="A152" t="str">
            <v/>
          </cell>
        </row>
        <row r="153">
          <cell r="A153" t="str">
            <v/>
          </cell>
        </row>
        <row r="154">
          <cell r="A154" t="str">
            <v/>
          </cell>
        </row>
        <row r="155">
          <cell r="A155" t="str">
            <v/>
          </cell>
        </row>
        <row r="156">
          <cell r="A156" t="str">
            <v/>
          </cell>
        </row>
        <row r="157">
          <cell r="A157" t="str">
            <v/>
          </cell>
        </row>
        <row r="158">
          <cell r="A158" t="str">
            <v/>
          </cell>
        </row>
        <row r="159">
          <cell r="A159" t="str">
            <v/>
          </cell>
        </row>
        <row r="160">
          <cell r="A160" t="str">
            <v/>
          </cell>
        </row>
        <row r="161">
          <cell r="A161" t="str">
            <v/>
          </cell>
        </row>
        <row r="162">
          <cell r="A162" t="str">
            <v/>
          </cell>
        </row>
        <row r="163">
          <cell r="A163" t="str">
            <v/>
          </cell>
        </row>
        <row r="164">
          <cell r="A164" t="str">
            <v/>
          </cell>
        </row>
        <row r="165">
          <cell r="A165" t="str">
            <v/>
          </cell>
        </row>
        <row r="166">
          <cell r="A166" t="str">
            <v/>
          </cell>
        </row>
        <row r="167">
          <cell r="A167" t="str">
            <v/>
          </cell>
        </row>
        <row r="168">
          <cell r="A168" t="str">
            <v/>
          </cell>
        </row>
        <row r="169">
          <cell r="A169" t="str">
            <v/>
          </cell>
        </row>
        <row r="170">
          <cell r="A170" t="str">
            <v/>
          </cell>
        </row>
        <row r="171">
          <cell r="A171" t="str">
            <v/>
          </cell>
        </row>
        <row r="172">
          <cell r="A172" t="str">
            <v/>
          </cell>
        </row>
        <row r="173">
          <cell r="A173" t="str">
            <v/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/>
          </cell>
        </row>
        <row r="180">
          <cell r="A180" t="str">
            <v/>
          </cell>
        </row>
        <row r="181">
          <cell r="A181" t="str">
            <v/>
          </cell>
        </row>
        <row r="182">
          <cell r="A182" t="str">
            <v/>
          </cell>
        </row>
        <row r="183">
          <cell r="A183" t="str">
            <v/>
          </cell>
        </row>
        <row r="184">
          <cell r="A184" t="str">
            <v/>
          </cell>
        </row>
        <row r="185">
          <cell r="A185" t="str">
            <v/>
          </cell>
        </row>
        <row r="186">
          <cell r="A186" t="str">
            <v/>
          </cell>
        </row>
        <row r="187">
          <cell r="A187" t="str">
            <v/>
          </cell>
        </row>
        <row r="188">
          <cell r="A188" t="str">
            <v/>
          </cell>
        </row>
        <row r="189">
          <cell r="A189" t="str">
            <v/>
          </cell>
        </row>
        <row r="190">
          <cell r="A190" t="str">
            <v/>
          </cell>
        </row>
        <row r="191">
          <cell r="A191" t="str">
            <v/>
          </cell>
        </row>
        <row r="192">
          <cell r="A192" t="str">
            <v/>
          </cell>
        </row>
        <row r="193">
          <cell r="A193" t="str">
            <v/>
          </cell>
        </row>
        <row r="194">
          <cell r="A194" t="str">
            <v/>
          </cell>
        </row>
        <row r="195">
          <cell r="A195" t="str">
            <v/>
          </cell>
        </row>
        <row r="196">
          <cell r="A196" t="str">
            <v/>
          </cell>
        </row>
        <row r="197">
          <cell r="A197" t="str">
            <v/>
          </cell>
        </row>
        <row r="198">
          <cell r="A198" t="str">
            <v/>
          </cell>
        </row>
        <row r="199">
          <cell r="A199" t="str">
            <v/>
          </cell>
        </row>
        <row r="200">
          <cell r="A200" t="str">
            <v/>
          </cell>
        </row>
        <row r="201">
          <cell r="A201" t="str">
            <v/>
          </cell>
        </row>
        <row r="202">
          <cell r="A202" t="str">
            <v/>
          </cell>
        </row>
        <row r="203">
          <cell r="A203" t="str">
            <v/>
          </cell>
        </row>
        <row r="204">
          <cell r="A204" t="str">
            <v/>
          </cell>
        </row>
        <row r="205">
          <cell r="A205" t="str">
            <v/>
          </cell>
        </row>
        <row r="206">
          <cell r="A206" t="str">
            <v/>
          </cell>
        </row>
      </sheetData>
      <sheetData sheetId="1"/>
      <sheetData sheetId="2"/>
      <sheetData sheetId="3">
        <row r="4">
          <cell r="B4">
            <v>8119962.25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3">
          <cell r="A3" t="str">
            <v>Flask Calao menthos 120 ml x 24</v>
          </cell>
        </row>
      </sheetData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E3EB9-BBC1-450B-9077-D05FAA1FDD15}">
  <dimension ref="A1:E120"/>
  <sheetViews>
    <sheetView workbookViewId="0">
      <selection activeCell="E13" sqref="E13"/>
    </sheetView>
  </sheetViews>
  <sheetFormatPr defaultColWidth="44.140625" defaultRowHeight="18.75" x14ac:dyDescent="0.3"/>
  <cols>
    <col min="1" max="1" width="22.42578125" style="1" customWidth="1"/>
    <col min="2" max="2" width="19.85546875" style="1" customWidth="1"/>
    <col min="3" max="3" width="44.140625" style="1"/>
    <col min="4" max="4" width="17.28515625" style="1" customWidth="1"/>
    <col min="5" max="5" width="28" style="1" customWidth="1"/>
    <col min="6" max="16384" width="44.140625" style="1"/>
  </cols>
  <sheetData>
    <row r="1" spans="1:5" x14ac:dyDescent="0.3">
      <c r="A1" s="2" t="s">
        <v>64</v>
      </c>
      <c r="C1" s="2" t="s">
        <v>65</v>
      </c>
      <c r="E1" s="2" t="s">
        <v>66</v>
      </c>
    </row>
    <row r="2" spans="1:5" x14ac:dyDescent="0.3">
      <c r="A2" s="1" t="s">
        <v>0</v>
      </c>
      <c r="C2" s="1" t="s">
        <v>61</v>
      </c>
      <c r="E2" s="9" t="s">
        <v>16</v>
      </c>
    </row>
    <row r="3" spans="1:5" x14ac:dyDescent="0.3">
      <c r="A3" s="1" t="s">
        <v>1</v>
      </c>
      <c r="C3" s="1" t="s">
        <v>60</v>
      </c>
      <c r="E3" s="9" t="s">
        <v>43</v>
      </c>
    </row>
    <row r="4" spans="1:5" x14ac:dyDescent="0.3">
      <c r="A4" s="1" t="s">
        <v>2</v>
      </c>
      <c r="C4" s="1" t="s">
        <v>59</v>
      </c>
      <c r="E4" s="9" t="s">
        <v>52</v>
      </c>
    </row>
    <row r="5" spans="1:5" x14ac:dyDescent="0.3">
      <c r="C5" s="1" t="s">
        <v>62</v>
      </c>
      <c r="E5" s="9"/>
    </row>
    <row r="6" spans="1:5" x14ac:dyDescent="0.3">
      <c r="C6" s="1" t="s">
        <v>58</v>
      </c>
      <c r="E6"/>
    </row>
    <row r="7" spans="1:5" x14ac:dyDescent="0.3">
      <c r="C7" s="1" t="s">
        <v>57</v>
      </c>
      <c r="E7"/>
    </row>
    <row r="8" spans="1:5" x14ac:dyDescent="0.3">
      <c r="C8" s="1" t="s">
        <v>63</v>
      </c>
      <c r="E8"/>
    </row>
    <row r="9" spans="1:5" x14ac:dyDescent="0.3">
      <c r="E9"/>
    </row>
    <row r="10" spans="1:5" x14ac:dyDescent="0.3">
      <c r="E10"/>
    </row>
    <row r="11" spans="1:5" x14ac:dyDescent="0.3">
      <c r="E11"/>
    </row>
    <row r="12" spans="1:5" x14ac:dyDescent="0.3">
      <c r="E12"/>
    </row>
    <row r="13" spans="1:5" x14ac:dyDescent="0.3">
      <c r="E13"/>
    </row>
    <row r="14" spans="1:5" x14ac:dyDescent="0.3">
      <c r="E14"/>
    </row>
    <row r="15" spans="1:5" x14ac:dyDescent="0.3">
      <c r="E15"/>
    </row>
    <row r="16" spans="1:5" x14ac:dyDescent="0.3">
      <c r="E16"/>
    </row>
    <row r="17" spans="5:5" x14ac:dyDescent="0.3">
      <c r="E17"/>
    </row>
    <row r="18" spans="5:5" x14ac:dyDescent="0.3">
      <c r="E18"/>
    </row>
    <row r="19" spans="5:5" x14ac:dyDescent="0.3">
      <c r="E19"/>
    </row>
    <row r="20" spans="5:5" x14ac:dyDescent="0.3">
      <c r="E20"/>
    </row>
    <row r="21" spans="5:5" x14ac:dyDescent="0.3">
      <c r="E21"/>
    </row>
    <row r="22" spans="5:5" x14ac:dyDescent="0.3">
      <c r="E22"/>
    </row>
    <row r="23" spans="5:5" x14ac:dyDescent="0.3">
      <c r="E23"/>
    </row>
    <row r="24" spans="5:5" x14ac:dyDescent="0.3">
      <c r="E24"/>
    </row>
    <row r="25" spans="5:5" x14ac:dyDescent="0.3">
      <c r="E25"/>
    </row>
    <row r="26" spans="5:5" x14ac:dyDescent="0.3">
      <c r="E26"/>
    </row>
    <row r="27" spans="5:5" x14ac:dyDescent="0.3">
      <c r="E27"/>
    </row>
    <row r="28" spans="5:5" x14ac:dyDescent="0.3">
      <c r="E28"/>
    </row>
    <row r="29" spans="5:5" x14ac:dyDescent="0.3">
      <c r="E29"/>
    </row>
    <row r="30" spans="5:5" x14ac:dyDescent="0.3">
      <c r="E30"/>
    </row>
    <row r="31" spans="5:5" x14ac:dyDescent="0.3">
      <c r="E31"/>
    </row>
    <row r="32" spans="5:5" x14ac:dyDescent="0.3">
      <c r="E32"/>
    </row>
    <row r="33" spans="5:5" x14ac:dyDescent="0.3">
      <c r="E33"/>
    </row>
    <row r="34" spans="5:5" x14ac:dyDescent="0.3">
      <c r="E34"/>
    </row>
    <row r="35" spans="5:5" x14ac:dyDescent="0.3">
      <c r="E35"/>
    </row>
    <row r="36" spans="5:5" x14ac:dyDescent="0.3">
      <c r="E36"/>
    </row>
    <row r="37" spans="5:5" x14ac:dyDescent="0.3">
      <c r="E37"/>
    </row>
    <row r="38" spans="5:5" x14ac:dyDescent="0.3">
      <c r="E38"/>
    </row>
    <row r="39" spans="5:5" x14ac:dyDescent="0.3">
      <c r="E39"/>
    </row>
    <row r="40" spans="5:5" x14ac:dyDescent="0.3">
      <c r="E40"/>
    </row>
    <row r="41" spans="5:5" x14ac:dyDescent="0.3">
      <c r="E41"/>
    </row>
    <row r="42" spans="5:5" x14ac:dyDescent="0.3">
      <c r="E42"/>
    </row>
    <row r="43" spans="5:5" x14ac:dyDescent="0.3">
      <c r="E43"/>
    </row>
    <row r="44" spans="5:5" x14ac:dyDescent="0.3">
      <c r="E44"/>
    </row>
    <row r="45" spans="5:5" x14ac:dyDescent="0.3">
      <c r="E45"/>
    </row>
    <row r="46" spans="5:5" x14ac:dyDescent="0.3">
      <c r="E46"/>
    </row>
    <row r="47" spans="5:5" x14ac:dyDescent="0.3">
      <c r="E47"/>
    </row>
    <row r="48" spans="5:5" x14ac:dyDescent="0.3">
      <c r="E48"/>
    </row>
    <row r="49" spans="5:5" x14ac:dyDescent="0.3">
      <c r="E49"/>
    </row>
    <row r="50" spans="5:5" x14ac:dyDescent="0.3">
      <c r="E50"/>
    </row>
    <row r="51" spans="5:5" x14ac:dyDescent="0.3">
      <c r="E51"/>
    </row>
    <row r="52" spans="5:5" x14ac:dyDescent="0.3">
      <c r="E52"/>
    </row>
    <row r="53" spans="5:5" x14ac:dyDescent="0.3">
      <c r="E53"/>
    </row>
    <row r="54" spans="5:5" x14ac:dyDescent="0.3">
      <c r="E54"/>
    </row>
    <row r="55" spans="5:5" x14ac:dyDescent="0.3">
      <c r="E55"/>
    </row>
    <row r="56" spans="5:5" x14ac:dyDescent="0.3">
      <c r="E56"/>
    </row>
    <row r="57" spans="5:5" x14ac:dyDescent="0.3">
      <c r="E57"/>
    </row>
    <row r="58" spans="5:5" x14ac:dyDescent="0.3">
      <c r="E58"/>
    </row>
    <row r="59" spans="5:5" x14ac:dyDescent="0.3">
      <c r="E59"/>
    </row>
    <row r="60" spans="5:5" x14ac:dyDescent="0.3">
      <c r="E60"/>
    </row>
    <row r="61" spans="5:5" x14ac:dyDescent="0.3">
      <c r="E61"/>
    </row>
    <row r="62" spans="5:5" x14ac:dyDescent="0.3">
      <c r="E62"/>
    </row>
    <row r="63" spans="5:5" x14ac:dyDescent="0.3">
      <c r="E63"/>
    </row>
    <row r="64" spans="5:5" x14ac:dyDescent="0.3">
      <c r="E64"/>
    </row>
    <row r="65" spans="5:5" x14ac:dyDescent="0.3">
      <c r="E65"/>
    </row>
    <row r="66" spans="5:5" x14ac:dyDescent="0.3">
      <c r="E66"/>
    </row>
    <row r="67" spans="5:5" x14ac:dyDescent="0.3">
      <c r="E67"/>
    </row>
    <row r="68" spans="5:5" x14ac:dyDescent="0.3">
      <c r="E68"/>
    </row>
    <row r="69" spans="5:5" x14ac:dyDescent="0.3">
      <c r="E69"/>
    </row>
    <row r="70" spans="5:5" x14ac:dyDescent="0.3">
      <c r="E70"/>
    </row>
    <row r="71" spans="5:5" x14ac:dyDescent="0.3">
      <c r="E71"/>
    </row>
    <row r="72" spans="5:5" x14ac:dyDescent="0.3">
      <c r="E72"/>
    </row>
    <row r="73" spans="5:5" x14ac:dyDescent="0.3">
      <c r="E73"/>
    </row>
    <row r="74" spans="5:5" x14ac:dyDescent="0.3">
      <c r="E74"/>
    </row>
    <row r="75" spans="5:5" x14ac:dyDescent="0.3">
      <c r="E75"/>
    </row>
    <row r="76" spans="5:5" x14ac:dyDescent="0.3">
      <c r="E76"/>
    </row>
    <row r="77" spans="5:5" x14ac:dyDescent="0.3">
      <c r="E77"/>
    </row>
    <row r="78" spans="5:5" x14ac:dyDescent="0.3">
      <c r="E78"/>
    </row>
    <row r="79" spans="5:5" x14ac:dyDescent="0.3">
      <c r="E79"/>
    </row>
    <row r="80" spans="5:5" x14ac:dyDescent="0.3">
      <c r="E80"/>
    </row>
    <row r="81" spans="5:5" x14ac:dyDescent="0.3">
      <c r="E81"/>
    </row>
    <row r="82" spans="5:5" x14ac:dyDescent="0.3">
      <c r="E82"/>
    </row>
    <row r="83" spans="5:5" x14ac:dyDescent="0.3">
      <c r="E83"/>
    </row>
    <row r="84" spans="5:5" x14ac:dyDescent="0.3">
      <c r="E84"/>
    </row>
    <row r="85" spans="5:5" x14ac:dyDescent="0.3">
      <c r="E85"/>
    </row>
    <row r="86" spans="5:5" x14ac:dyDescent="0.3">
      <c r="E86"/>
    </row>
    <row r="87" spans="5:5" x14ac:dyDescent="0.3">
      <c r="E87"/>
    </row>
    <row r="88" spans="5:5" x14ac:dyDescent="0.3">
      <c r="E88"/>
    </row>
    <row r="89" spans="5:5" x14ac:dyDescent="0.3">
      <c r="E89"/>
    </row>
    <row r="90" spans="5:5" x14ac:dyDescent="0.3">
      <c r="E90"/>
    </row>
    <row r="91" spans="5:5" x14ac:dyDescent="0.3">
      <c r="E91"/>
    </row>
    <row r="92" spans="5:5" x14ac:dyDescent="0.3">
      <c r="E92"/>
    </row>
    <row r="93" spans="5:5" x14ac:dyDescent="0.3">
      <c r="E93"/>
    </row>
    <row r="94" spans="5:5" x14ac:dyDescent="0.3">
      <c r="E94"/>
    </row>
    <row r="95" spans="5:5" x14ac:dyDescent="0.3">
      <c r="E95"/>
    </row>
    <row r="96" spans="5:5" x14ac:dyDescent="0.3">
      <c r="E96"/>
    </row>
    <row r="97" spans="5:5" x14ac:dyDescent="0.3">
      <c r="E97"/>
    </row>
    <row r="98" spans="5:5" x14ac:dyDescent="0.3">
      <c r="E98"/>
    </row>
    <row r="99" spans="5:5" x14ac:dyDescent="0.3">
      <c r="E99"/>
    </row>
    <row r="100" spans="5:5" x14ac:dyDescent="0.3">
      <c r="E100"/>
    </row>
    <row r="101" spans="5:5" x14ac:dyDescent="0.3">
      <c r="E101"/>
    </row>
    <row r="102" spans="5:5" x14ac:dyDescent="0.3">
      <c r="E102"/>
    </row>
    <row r="103" spans="5:5" x14ac:dyDescent="0.3">
      <c r="E103"/>
    </row>
    <row r="104" spans="5:5" x14ac:dyDescent="0.3">
      <c r="E104"/>
    </row>
    <row r="105" spans="5:5" x14ac:dyDescent="0.3">
      <c r="E105"/>
    </row>
    <row r="106" spans="5:5" x14ac:dyDescent="0.3">
      <c r="E106"/>
    </row>
    <row r="107" spans="5:5" x14ac:dyDescent="0.3">
      <c r="E107"/>
    </row>
    <row r="108" spans="5:5" x14ac:dyDescent="0.3">
      <c r="E108"/>
    </row>
    <row r="109" spans="5:5" x14ac:dyDescent="0.3">
      <c r="E109"/>
    </row>
    <row r="110" spans="5:5" x14ac:dyDescent="0.3">
      <c r="E110"/>
    </row>
    <row r="111" spans="5:5" x14ac:dyDescent="0.3">
      <c r="E111"/>
    </row>
    <row r="112" spans="5:5" x14ac:dyDescent="0.3">
      <c r="E112"/>
    </row>
    <row r="113" spans="5:5" x14ac:dyDescent="0.3">
      <c r="E113"/>
    </row>
    <row r="114" spans="5:5" x14ac:dyDescent="0.3">
      <c r="E114"/>
    </row>
    <row r="115" spans="5:5" x14ac:dyDescent="0.3">
      <c r="E115"/>
    </row>
    <row r="116" spans="5:5" x14ac:dyDescent="0.3">
      <c r="E116"/>
    </row>
    <row r="117" spans="5:5" x14ac:dyDescent="0.3">
      <c r="E117"/>
    </row>
    <row r="118" spans="5:5" x14ac:dyDescent="0.3">
      <c r="E118"/>
    </row>
    <row r="119" spans="5:5" x14ac:dyDescent="0.3">
      <c r="E119"/>
    </row>
    <row r="120" spans="5:5" x14ac:dyDescent="0.3">
      <c r="E12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D580B-DAB4-42E8-A05A-B96D40F8DFBC}">
  <sheetPr codeName="Feuil3"/>
  <dimension ref="A1:AN5053"/>
  <sheetViews>
    <sheetView tabSelected="1" topLeftCell="C1" zoomScaleNormal="100" zoomScaleSheetLayoutView="100" workbookViewId="0">
      <pane ySplit="5" topLeftCell="A6" activePane="bottomLeft" state="frozen"/>
      <selection activeCell="C17" sqref="C17"/>
      <selection pane="bottomLeft" activeCell="O5" sqref="O5"/>
    </sheetView>
  </sheetViews>
  <sheetFormatPr defaultColWidth="8.5703125" defaultRowHeight="15" x14ac:dyDescent="0.25"/>
  <cols>
    <col min="1" max="1" width="5.85546875" style="9" customWidth="1"/>
    <col min="2" max="2" width="16.42578125" style="14" customWidth="1"/>
    <col min="3" max="3" width="15.85546875" style="9" customWidth="1"/>
    <col min="4" max="4" width="18.5703125" style="9" customWidth="1"/>
    <col min="5" max="5" width="18.42578125" style="9" customWidth="1"/>
    <col min="6" max="6" width="50.140625" style="9" customWidth="1"/>
    <col min="7" max="7" width="46.28515625" style="9" customWidth="1"/>
    <col min="8" max="8" width="7.28515625" style="15" customWidth="1"/>
    <col min="9" max="9" width="10.28515625" style="12" customWidth="1"/>
    <col min="10" max="10" width="14.5703125" style="12" customWidth="1"/>
    <col min="11" max="11" width="19.42578125" style="16" bestFit="1" customWidth="1"/>
    <col min="12" max="12" width="10.140625" style="16" customWidth="1"/>
    <col min="13" max="13" width="12" style="17" customWidth="1"/>
    <col min="14" max="14" width="16.42578125" style="9" bestFit="1" customWidth="1"/>
    <col min="15" max="15" width="14.85546875" style="13" customWidth="1"/>
    <col min="16" max="16" width="15" style="9" customWidth="1"/>
    <col min="17" max="18" width="8.5703125" style="9"/>
    <col min="19" max="19" width="22.28515625" style="9" bestFit="1" customWidth="1"/>
    <col min="20" max="20" width="10.140625" style="9" bestFit="1" customWidth="1"/>
    <col min="21" max="21" width="11" style="9" bestFit="1" customWidth="1"/>
    <col min="22" max="23" width="10.140625" style="9" bestFit="1" customWidth="1"/>
    <col min="24" max="24" width="11" style="9" bestFit="1" customWidth="1"/>
    <col min="25" max="25" width="10.140625" style="9" bestFit="1" customWidth="1"/>
    <col min="26" max="26" width="11.5703125" style="9" customWidth="1"/>
    <col min="27" max="27" width="10.140625" style="9" bestFit="1" customWidth="1"/>
    <col min="28" max="28" width="11.5703125" style="9" bestFit="1" customWidth="1"/>
    <col min="29" max="29" width="10.140625" style="9" bestFit="1" customWidth="1"/>
    <col min="30" max="30" width="10.85546875" style="9" bestFit="1" customWidth="1"/>
    <col min="31" max="31" width="10.5703125" style="9" bestFit="1" customWidth="1"/>
    <col min="32" max="32" width="8.5703125" style="9"/>
    <col min="33" max="33" width="21.85546875" style="9" customWidth="1"/>
    <col min="34" max="34" width="10.140625" style="9" bestFit="1" customWidth="1"/>
    <col min="35" max="36" width="8.7109375" style="9" bestFit="1" customWidth="1"/>
    <col min="37" max="38" width="8.5703125" style="9"/>
    <col min="39" max="40" width="10" style="9" bestFit="1" customWidth="1"/>
    <col min="41" max="16384" width="8.5703125" style="9"/>
  </cols>
  <sheetData>
    <row r="1" spans="1:40" ht="28.5" customHeight="1" thickBot="1" x14ac:dyDescent="0.35">
      <c r="A1" s="3" t="str">
        <f ca="1">"Mouvement des Stoks du "&amp;TEXT(B6,"jj-mmm-aaa")&amp;" au "&amp;TEXT(OFFSET(B5,COUNTA('Mouvements Stocks'!$B$6:$B$1000003),),"jj-mmm-aaa")</f>
        <v>Mouvement des Stoks du 24-jun-wo au 24-jul-vr</v>
      </c>
      <c r="B1" s="4"/>
      <c r="C1" s="3"/>
      <c r="D1" s="3"/>
      <c r="E1" s="3"/>
      <c r="F1" s="3"/>
      <c r="G1" s="3"/>
      <c r="H1" s="5"/>
      <c r="I1" s="6"/>
      <c r="J1" s="6"/>
      <c r="K1" s="7"/>
      <c r="L1" s="74"/>
      <c r="M1" s="8"/>
    </row>
    <row r="3" spans="1:40" x14ac:dyDescent="0.25">
      <c r="I3" s="19"/>
    </row>
    <row r="4" spans="1:40" ht="15.75" x14ac:dyDescent="0.25">
      <c r="C4" s="10"/>
      <c r="D4" s="10"/>
      <c r="E4" s="10"/>
      <c r="F4" s="10"/>
      <c r="G4" s="10"/>
      <c r="N4" s="20"/>
      <c r="O4" s="21"/>
    </row>
    <row r="5" spans="1:40" s="22" customFormat="1" ht="25.5" customHeight="1" x14ac:dyDescent="0.25">
      <c r="A5" s="22" t="s">
        <v>3</v>
      </c>
      <c r="B5" s="23" t="s">
        <v>4</v>
      </c>
      <c r="C5" s="22" t="s">
        <v>5</v>
      </c>
      <c r="D5" s="24" t="s">
        <v>6</v>
      </c>
      <c r="E5" s="24" t="s">
        <v>7</v>
      </c>
      <c r="F5" s="22" t="s">
        <v>8</v>
      </c>
      <c r="G5" s="22" t="s">
        <v>9</v>
      </c>
      <c r="H5" s="22" t="s">
        <v>10</v>
      </c>
      <c r="I5" s="25" t="s">
        <v>11</v>
      </c>
      <c r="J5" s="25" t="s">
        <v>12</v>
      </c>
      <c r="K5" s="26" t="s">
        <v>13</v>
      </c>
      <c r="L5" s="26" t="s">
        <v>15</v>
      </c>
      <c r="M5" s="27" t="s">
        <v>14</v>
      </c>
      <c r="N5" s="9" t="s">
        <v>68</v>
      </c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M5" s="29"/>
      <c r="AN5" s="29"/>
    </row>
    <row r="6" spans="1:40" x14ac:dyDescent="0.25">
      <c r="A6" s="10">
        <f>IF(B6="","",ROW()-ROW($A$5))</f>
        <v>1</v>
      </c>
      <c r="B6" s="30">
        <v>45455</v>
      </c>
      <c r="C6" s="9" t="s">
        <v>0</v>
      </c>
      <c r="E6" s="9" t="str">
        <f>IF(C6="","",IF(C6="Entrée","","Fact "&amp;RIGHT(G6,7)))</f>
        <v/>
      </c>
      <c r="F6" s="9" t="s">
        <v>17</v>
      </c>
      <c r="H6" s="31">
        <f>IFERROR(IF(F6="","",INDEX([1]Articles!$A$5:$C$1000,MATCH('Mouvements Stocks'!F6,[1]Articles!$B$5:$B$1000,0),3)),"")</f>
        <v>24</v>
      </c>
      <c r="I6" s="32">
        <f>IF(F6="","",IF(OR(C6="Entrée",C6="Stock Initial"),INDEX([1]Articles!$A$5:$E$100,MATCH(F6,[1]Articles!$B$5:$B$100,0),4)/RIGHT(F6,2),IF(C6="Sortie",INDEX([1]Articles!$A$5:$E$100,MATCH(F6,[1]Articles!$B$5:$B$100,0),5)/RIGHT(F6,2))))</f>
        <v>175</v>
      </c>
      <c r="J6" s="33">
        <f>IF(H6="","",H6*I6)</f>
        <v>4200</v>
      </c>
      <c r="K6" s="75" cm="1">
        <f t="array" aca="1" ref="K6" ca="1">IF(F6="","",SUMPRODUCT(IF(OFFSET($C$1,N6-1,,ROW()-N6+1)="sortie",-1,1)*OFFSET($H$1,N6-1,,ROW()-N6+1)*(OFFSET($F$1,N6-1,,ROW()-N6+1)=F6)))</f>
        <v>24</v>
      </c>
      <c r="L6" s="34">
        <f>SUMIFS($J$6:J6,$C$6:C6,"Entrée",$F$6:F6,F6)/SUMIFS($H$6:H6,$C$6:C6,"Entrée",$F$6:F6,F6)</f>
        <v>175</v>
      </c>
      <c r="M6" s="35">
        <f ca="1">IF(F6="","",K6*L6)</f>
        <v>4200</v>
      </c>
      <c r="N6" s="9" cm="1">
        <f t="array" ref="N6">IFERROR(_xlfn.AGGREGATE(14,6,ROW($F$5:F6)/(($F$5:F6=F6)*($C$5:C6="ajustement")),1),ROW($N$5)+1)</f>
        <v>6</v>
      </c>
      <c r="O6" s="9"/>
    </row>
    <row r="7" spans="1:40" x14ac:dyDescent="0.25">
      <c r="A7" s="10">
        <f t="shared" ref="A7:A70" si="0">IF(B7="","",ROW()-ROW($A$5))</f>
        <v>2</v>
      </c>
      <c r="B7" s="30">
        <v>45455</v>
      </c>
      <c r="C7" s="9" t="s">
        <v>0</v>
      </c>
      <c r="E7" s="9" t="str">
        <f t="shared" ref="E7:E70" si="1">IF(C7="","",IF(C7="Entrée","","Fact "&amp;RIGHT(G7,7)))</f>
        <v/>
      </c>
      <c r="F7" s="9" t="s">
        <v>18</v>
      </c>
      <c r="H7" s="31">
        <f>IFERROR(IF(F7="","",INDEX([1]Articles!$A$5:$C$1000,MATCH('Mouvements Stocks'!F7,[1]Articles!$B$5:$B$1000,0),3)),"")</f>
        <v>24</v>
      </c>
      <c r="I7" s="32">
        <f>IF(F7="","",IF(OR(C7="Entrée",C7="Stock Initial"),INDEX([1]Articles!$A$5:$E$100,MATCH(F7,[1]Articles!$B$5:$B$100,0),4)/RIGHT(F7,2),IF(C7="Sortie",INDEX([1]Articles!$A$5:$E$100,MATCH(F7,[1]Articles!$B$5:$B$100,0),5)/RIGHT(F7,2))))</f>
        <v>175</v>
      </c>
      <c r="J7" s="33">
        <f t="shared" ref="J7:J29" si="2">IF(H7="","",H7*I7)</f>
        <v>4200</v>
      </c>
      <c r="K7" s="75" cm="1">
        <f t="array" aca="1" ref="K7" ca="1">IF(F7="","",SUMPRODUCT(IF(OFFSET($C$1,N7-1,,ROW()-N7+1)="sortie",-1,1)*OFFSET($H$1,N7-1,,ROW()-N7+1)*(OFFSET($F$1,N7-1,,ROW()-N7+1)=F7)))</f>
        <v>24</v>
      </c>
      <c r="L7" s="34">
        <f>SUMIFS($J$6:J7,$C$6:C7,"Entrée",$F$6:F7,F7)/SUMIFS($H$6:H7,$C$6:C7,"Entrée",$F$6:F7,F7)</f>
        <v>175</v>
      </c>
      <c r="M7" s="35">
        <f t="shared" ref="M7:M70" ca="1" si="3">IF(F7="","",K7*L7)</f>
        <v>4200</v>
      </c>
      <c r="N7" s="9" cm="1">
        <f t="array" ref="N7">IFERROR(_xlfn.AGGREGATE(14,6,ROW($F$5:F7)/(($F$5:F7=F7)*($C$5:C7="ajustement")),1),ROW($N$5)+1)</f>
        <v>6</v>
      </c>
      <c r="O7" s="9"/>
    </row>
    <row r="8" spans="1:40" x14ac:dyDescent="0.25">
      <c r="A8" s="10">
        <f t="shared" si="0"/>
        <v>3</v>
      </c>
      <c r="B8" s="30">
        <v>45455</v>
      </c>
      <c r="C8" s="9" t="s">
        <v>0</v>
      </c>
      <c r="E8" s="9" t="str">
        <f t="shared" si="1"/>
        <v/>
      </c>
      <c r="F8" s="9" t="s">
        <v>19</v>
      </c>
      <c r="H8" s="31">
        <f>IFERROR(IF(F8="","",INDEX([1]Articles!$A$5:$C$1000,MATCH('Mouvements Stocks'!F8,[1]Articles!$B$5:$B$1000,0),3)),"")</f>
        <v>24</v>
      </c>
      <c r="I8" s="32">
        <f>IF(F8="","",IF(OR(C8="Entrée",C8="Stock Initial"),INDEX([1]Articles!$A$5:$E$100,MATCH(F8,[1]Articles!$B$5:$B$100,0),4)/RIGHT(F8,2),IF(C8="Sortie",INDEX([1]Articles!$A$5:$E$100,MATCH(F8,[1]Articles!$B$5:$B$100,0),5)/RIGHT(F8,2))))</f>
        <v>166.66666666666666</v>
      </c>
      <c r="J8" s="33">
        <f t="shared" si="2"/>
        <v>4000</v>
      </c>
      <c r="K8" s="75" cm="1">
        <f t="array" aca="1" ref="K8" ca="1">IF(F8="","",SUMPRODUCT(IF(OFFSET($C$1,N8-1,,ROW()-N8+1)="sortie",-1,1)*OFFSET($H$1,N8-1,,ROW()-N8+1)*(OFFSET($F$1,N8-1,,ROW()-N8+1)=F8)))</f>
        <v>24</v>
      </c>
      <c r="L8" s="34">
        <f>SUMIFS($J$6:J8,$C$6:C8,"Entrée",$F$6:F8,F8)/SUMIFS($H$6:H8,$C$6:C8,"Entrée",$F$6:F8,F8)</f>
        <v>166.66666666666666</v>
      </c>
      <c r="M8" s="35">
        <f t="shared" ca="1" si="3"/>
        <v>4000</v>
      </c>
      <c r="N8" s="9" cm="1">
        <f t="array" ref="N8">IFERROR(_xlfn.AGGREGATE(14,6,ROW($F$5:F8)/(($F$5:F8=F8)*($C$5:C8="ajustement")),1),ROW($N$5)+1)</f>
        <v>6</v>
      </c>
      <c r="O8" s="9"/>
    </row>
    <row r="9" spans="1:40" x14ac:dyDescent="0.25">
      <c r="A9" s="10">
        <f t="shared" si="0"/>
        <v>4</v>
      </c>
      <c r="B9" s="30">
        <v>45455</v>
      </c>
      <c r="C9" s="9" t="s">
        <v>0</v>
      </c>
      <c r="E9" s="9" t="str">
        <f t="shared" si="1"/>
        <v/>
      </c>
      <c r="F9" s="9" t="s">
        <v>20</v>
      </c>
      <c r="H9" s="31">
        <f>IFERROR(IF(F9="","",INDEX([1]Articles!$A$5:$C$1000,MATCH('Mouvements Stocks'!F9,[1]Articles!$B$5:$B$1000,0),3)),"")</f>
        <v>24</v>
      </c>
      <c r="I9" s="32">
        <f>IF(F9="","",IF(OR(C9="Entrée",C9="Stock Initial"),INDEX([1]Articles!$A$5:$E$100,MATCH(F9,[1]Articles!$B$5:$B$100,0),4)/RIGHT(F9,2),IF(C9="Sortie",INDEX([1]Articles!$A$5:$E$100,MATCH(F9,[1]Articles!$B$5:$B$100,0),5)/RIGHT(F9,2))))</f>
        <v>175</v>
      </c>
      <c r="J9" s="33">
        <f t="shared" si="2"/>
        <v>4200</v>
      </c>
      <c r="K9" s="75" cm="1">
        <f t="array" aca="1" ref="K9" ca="1">IF(F9="","",SUMPRODUCT(IF(OFFSET($C$1,N9-1,,ROW()-N9+1)="sortie",-1,1)*OFFSET($H$1,N9-1,,ROW()-N9+1)*(OFFSET($F$1,N9-1,,ROW()-N9+1)=F9)))</f>
        <v>24</v>
      </c>
      <c r="L9" s="34">
        <f>SUMIFS($J$6:J9,$C$6:C9,"Entrée",$F$6:F9,F9)/SUMIFS($H$6:H9,$C$6:C9,"Entrée",$F$6:F9,F9)</f>
        <v>175</v>
      </c>
      <c r="M9" s="35">
        <f t="shared" ca="1" si="3"/>
        <v>4200</v>
      </c>
      <c r="N9" s="9" cm="1">
        <f t="array" ref="N9">IFERROR(_xlfn.AGGREGATE(14,6,ROW($F$5:F9)/(($F$5:F9=F9)*($C$5:C9="ajustement")),1),ROW($N$5)+1)</f>
        <v>6</v>
      </c>
      <c r="O9" s="9"/>
    </row>
    <row r="10" spans="1:40" x14ac:dyDescent="0.25">
      <c r="A10" s="10">
        <f t="shared" si="0"/>
        <v>5</v>
      </c>
      <c r="B10" s="30">
        <v>45455</v>
      </c>
      <c r="C10" s="9" t="s">
        <v>0</v>
      </c>
      <c r="E10" s="9" t="str">
        <f t="shared" si="1"/>
        <v/>
      </c>
      <c r="F10" s="9" t="s">
        <v>21</v>
      </c>
      <c r="H10" s="36">
        <f>IFERROR(IF(F10="","",INDEX([1]Articles!$A$5:$C$1000,MATCH('Mouvements Stocks'!F10,[1]Articles!$B$5:$B$1000,0),3)),"")</f>
        <v>24</v>
      </c>
      <c r="I10" s="32">
        <f>IF(F10="","",IF(OR(C10="Entrée",C10="Stock Initial"),INDEX([1]Articles!$A$5:$E$100,MATCH(F10,[1]Articles!$B$5:$B$100,0),4)/RIGHT(F10,2),IF(C10="Sortie",INDEX([1]Articles!$A$5:$E$100,MATCH(F10,[1]Articles!$B$5:$B$100,0),5)/RIGHT(F10,2))))</f>
        <v>175</v>
      </c>
      <c r="J10" s="33">
        <f t="shared" si="2"/>
        <v>4200</v>
      </c>
      <c r="K10" s="75" cm="1">
        <f t="array" aca="1" ref="K10" ca="1">IF(F10="","",SUMPRODUCT(IF(OFFSET($C$1,N10-1,,ROW()-N10+1)="sortie",-1,1)*OFFSET($H$1,N10-1,,ROW()-N10+1)*(OFFSET($F$1,N10-1,,ROW()-N10+1)=F10)))</f>
        <v>24</v>
      </c>
      <c r="L10" s="34">
        <f>SUMIFS($J$6:J10,$C$6:C10,"Entrée",$F$6:F10,F10)/SUMIFS($H$6:H10,$C$6:C10,"Entrée",$F$6:F10,F10)</f>
        <v>175</v>
      </c>
      <c r="M10" s="35">
        <f t="shared" ca="1" si="3"/>
        <v>4200</v>
      </c>
      <c r="N10" s="9" cm="1">
        <f t="array" ref="N10">IFERROR(_xlfn.AGGREGATE(14,6,ROW($F$5:F10)/(($F$5:F10=F10)*($C$5:C10="ajustement")),1),ROW($N$5)+1)</f>
        <v>6</v>
      </c>
      <c r="O10" s="9"/>
    </row>
    <row r="11" spans="1:40" x14ac:dyDescent="0.25">
      <c r="A11" s="10">
        <f t="shared" si="0"/>
        <v>6</v>
      </c>
      <c r="B11" s="30">
        <v>45455</v>
      </c>
      <c r="C11" s="9" t="s">
        <v>0</v>
      </c>
      <c r="E11" s="9" t="str">
        <f t="shared" si="1"/>
        <v/>
      </c>
      <c r="F11" s="9" t="s">
        <v>22</v>
      </c>
      <c r="H11" s="31">
        <f>IFERROR(IF(F11="","",INDEX([1]Articles!$A$5:$C$1000,MATCH('Mouvements Stocks'!F11,[1]Articles!$B$5:$B$1000,0),3)),"")</f>
        <v>24</v>
      </c>
      <c r="I11" s="32">
        <f>IF(F11="","",IF(OR(C11="Entrée",C11="Stock Initial"),INDEX([1]Articles!$A$5:$E$100,MATCH(F11,[1]Articles!$B$5:$B$100,0),4)/RIGHT(F11,2),IF(C11="Sortie",INDEX([1]Articles!$A$5:$E$100,MATCH(F11,[1]Articles!$B$5:$B$100,0),5)/RIGHT(F11,2))))</f>
        <v>175</v>
      </c>
      <c r="J11" s="33">
        <f t="shared" si="2"/>
        <v>4200</v>
      </c>
      <c r="K11" s="75" cm="1">
        <f t="array" aca="1" ref="K11" ca="1">IF(F11="","",SUMPRODUCT(IF(OFFSET($C$1,N11-1,,ROW()-N11+1)="sortie",-1,1)*OFFSET($H$1,N11-1,,ROW()-N11+1)*(OFFSET($F$1,N11-1,,ROW()-N11+1)=F11)))</f>
        <v>24</v>
      </c>
      <c r="L11" s="34">
        <f>SUMIFS($J$6:J11,$C$6:C11,"Entrée",$F$6:F11,F11)/SUMIFS($H$6:H11,$C$6:C11,"Entrée",$F$6:F11,F11)</f>
        <v>175</v>
      </c>
      <c r="M11" s="35">
        <f t="shared" ca="1" si="3"/>
        <v>4200</v>
      </c>
      <c r="N11" s="9" cm="1">
        <f t="array" ref="N11">IFERROR(_xlfn.AGGREGATE(14,6,ROW($F$5:F11)/(($F$5:F11=F11)*($C$5:C11="ajustement")),1),ROW($N$5)+1)</f>
        <v>6</v>
      </c>
      <c r="O11" s="9"/>
    </row>
    <row r="12" spans="1:40" x14ac:dyDescent="0.25">
      <c r="A12" s="10">
        <f t="shared" si="0"/>
        <v>7</v>
      </c>
      <c r="B12" s="30">
        <v>45455</v>
      </c>
      <c r="C12" s="9" t="s">
        <v>0</v>
      </c>
      <c r="E12" s="9" t="str">
        <f t="shared" si="1"/>
        <v/>
      </c>
      <c r="F12" s="9" t="s">
        <v>23</v>
      </c>
      <c r="H12" s="31">
        <f>IFERROR(IF(F12="","",INDEX([1]Articles!$A$5:$C$1000,MATCH('Mouvements Stocks'!F12,[1]Articles!$B$5:$B$1000,0),3)),"")</f>
        <v>24</v>
      </c>
      <c r="I12" s="32">
        <f>IF(F12="","",IF(OR(C12="Entrée",C12="Stock Initial"),INDEX([1]Articles!$A$5:$E$100,MATCH(F12,[1]Articles!$B$5:$B$100,0),4)/RIGHT(F12,2),IF(C12="Sortie",INDEX([1]Articles!$A$5:$E$100,MATCH(F12,[1]Articles!$B$5:$B$100,0),5)/RIGHT(F12,2))))</f>
        <v>175</v>
      </c>
      <c r="J12" s="33">
        <f t="shared" si="2"/>
        <v>4200</v>
      </c>
      <c r="K12" s="75" cm="1">
        <f t="array" aca="1" ref="K12" ca="1">IF(F12="","",SUMPRODUCT(IF(OFFSET($C$1,N12-1,,ROW()-N12+1)="sortie",-1,1)*OFFSET($H$1,N12-1,,ROW()-N12+1)*(OFFSET($F$1,N12-1,,ROW()-N12+1)=F12)))</f>
        <v>24</v>
      </c>
      <c r="L12" s="34">
        <f>SUMIFS($J$6:J12,$C$6:C12,"Entrée",$F$6:F12,F12)/SUMIFS($H$6:H12,$C$6:C12,"Entrée",$F$6:F12,F12)</f>
        <v>175</v>
      </c>
      <c r="M12" s="35">
        <f t="shared" ca="1" si="3"/>
        <v>4200</v>
      </c>
      <c r="N12" s="9" cm="1">
        <f t="array" ref="N12">IFERROR(_xlfn.AGGREGATE(14,6,ROW($F$5:F12)/(($F$5:F12=F12)*($C$5:C12="ajustement")),1),ROW($N$5)+1)</f>
        <v>6</v>
      </c>
      <c r="O12" s="9"/>
    </row>
    <row r="13" spans="1:40" x14ac:dyDescent="0.25">
      <c r="A13" s="10">
        <f t="shared" si="0"/>
        <v>8</v>
      </c>
      <c r="B13" s="30">
        <v>45455</v>
      </c>
      <c r="C13" s="9" t="s">
        <v>0</v>
      </c>
      <c r="E13" s="9" t="str">
        <f t="shared" si="1"/>
        <v/>
      </c>
      <c r="F13" s="9" t="s">
        <v>24</v>
      </c>
      <c r="H13" s="31">
        <f>IFERROR(IF(F13="","",INDEX([1]Articles!$A$5:$C$1000,MATCH('Mouvements Stocks'!F13,[1]Articles!$B$5:$B$1000,0),3)),"")</f>
        <v>12</v>
      </c>
      <c r="I13" s="32">
        <f>IF(F13="","",IF(OR(C13="Entrée",C13="Stock Initial"),INDEX([1]Articles!$A$5:$E$100,MATCH(F13,[1]Articles!$B$5:$B$100,0),4)/RIGHT(F13,2),IF(C13="Sortie",INDEX([1]Articles!$A$5:$E$100,MATCH(F13,[1]Articles!$B$5:$B$100,0),5)/RIGHT(F13,2))))</f>
        <v>1591.6666666666667</v>
      </c>
      <c r="J13" s="33">
        <f t="shared" si="2"/>
        <v>19100</v>
      </c>
      <c r="K13" s="75" cm="1">
        <f t="array" aca="1" ref="K13" ca="1">IF(F13="","",SUMPRODUCT(IF(OFFSET($C$1,N13-1,,ROW()-N13+1)="sortie",-1,1)*OFFSET($H$1,N13-1,,ROW()-N13+1)*(OFFSET($F$1,N13-1,,ROW()-N13+1)=F13)))</f>
        <v>12</v>
      </c>
      <c r="L13" s="34">
        <f>SUMIFS($J$6:J13,$C$6:C13,"Entrée",$F$6:F13,F13)/SUMIFS($H$6:H13,$C$6:C13,"Entrée",$F$6:F13,F13)</f>
        <v>1591.6666666666667</v>
      </c>
      <c r="M13" s="35">
        <f t="shared" ca="1" si="3"/>
        <v>19100</v>
      </c>
      <c r="N13" s="9" cm="1">
        <f t="array" ref="N13">IFERROR(_xlfn.AGGREGATE(14,6,ROW($F$5:F13)/(($F$5:F13=F13)*($C$5:C13="ajustement")),1),ROW($N$5)+1)</f>
        <v>6</v>
      </c>
      <c r="O13" s="9"/>
    </row>
    <row r="14" spans="1:40" x14ac:dyDescent="0.25">
      <c r="A14" s="10">
        <f t="shared" si="0"/>
        <v>9</v>
      </c>
      <c r="B14" s="30">
        <v>45455</v>
      </c>
      <c r="C14" s="9" t="s">
        <v>0</v>
      </c>
      <c r="E14" s="9" t="str">
        <f t="shared" si="1"/>
        <v/>
      </c>
      <c r="F14" s="9" t="s">
        <v>25</v>
      </c>
      <c r="H14" s="31">
        <f>IFERROR(IF(F14="","",INDEX([1]Articles!$A$5:$C$1000,MATCH('Mouvements Stocks'!F14,[1]Articles!$B$5:$B$1000,0),3)),"")</f>
        <v>12</v>
      </c>
      <c r="I14" s="32">
        <f>IF(F14="","",IF(OR(C14="Entrée",C14="Stock Initial"),INDEX([1]Articles!$A$5:$E$100,MATCH(F14,[1]Articles!$B$5:$B$100,0),4)/RIGHT(F14,2),IF(C14="Sortie",INDEX([1]Articles!$A$5:$E$100,MATCH(F14,[1]Articles!$B$5:$B$100,0),5)/RIGHT(F14,2))))</f>
        <v>1591.6666666666667</v>
      </c>
      <c r="J14" s="33">
        <f t="shared" si="2"/>
        <v>19100</v>
      </c>
      <c r="K14" s="75" cm="1">
        <f t="array" aca="1" ref="K14" ca="1">IF(F14="","",SUMPRODUCT(IF(OFFSET($C$1,N14-1,,ROW()-N14+1)="sortie",-1,1)*OFFSET($H$1,N14-1,,ROW()-N14+1)*(OFFSET($F$1,N14-1,,ROW()-N14+1)=F14)))</f>
        <v>12</v>
      </c>
      <c r="L14" s="34">
        <f>SUMIFS($J$6:J14,$C$6:C14,"Entrée",$F$6:F14,F14)/SUMIFS($H$6:H14,$C$6:C14,"Entrée",$F$6:F14,F14)</f>
        <v>1591.6666666666667</v>
      </c>
      <c r="M14" s="35">
        <f t="shared" ca="1" si="3"/>
        <v>19100</v>
      </c>
      <c r="N14" s="9" cm="1">
        <f t="array" ref="N14">IFERROR(_xlfn.AGGREGATE(14,6,ROW($F$5:F14)/(($F$5:F14=F14)*($C$5:C14="ajustement")),1),ROW($N$5)+1)</f>
        <v>6</v>
      </c>
      <c r="O14" s="9"/>
    </row>
    <row r="15" spans="1:40" x14ac:dyDescent="0.25">
      <c r="A15" s="10">
        <f t="shared" si="0"/>
        <v>10</v>
      </c>
      <c r="B15" s="30">
        <v>45455</v>
      </c>
      <c r="C15" s="9" t="s">
        <v>0</v>
      </c>
      <c r="E15" s="9" t="str">
        <f t="shared" si="1"/>
        <v/>
      </c>
      <c r="F15" s="9" t="s">
        <v>26</v>
      </c>
      <c r="H15" s="31">
        <f>IFERROR(IF(F15="","",INDEX([1]Articles!$A$5:$C$1000,MATCH('Mouvements Stocks'!F15,[1]Articles!$B$5:$B$1000,0),3)),"")</f>
        <v>12</v>
      </c>
      <c r="I15" s="32">
        <f>IF(F15="","",IF(OR(C15="Entrée",C15="Stock Initial"),INDEX([1]Articles!$A$5:$E$100,MATCH(F15,[1]Articles!$B$5:$B$100,0),4)/RIGHT(F15,2),IF(C15="Sortie",INDEX([1]Articles!$A$5:$E$100,MATCH(F15,[1]Articles!$B$5:$B$100,0),5)/RIGHT(F15,2))))</f>
        <v>1591.6666666666667</v>
      </c>
      <c r="J15" s="33">
        <f t="shared" si="2"/>
        <v>19100</v>
      </c>
      <c r="K15" s="75" cm="1">
        <f t="array" aca="1" ref="K15" ca="1">IF(F15="","",SUMPRODUCT(IF(OFFSET($C$1,N15-1,,ROW()-N15+1)="sortie",-1,1)*OFFSET($H$1,N15-1,,ROW()-N15+1)*(OFFSET($F$1,N15-1,,ROW()-N15+1)=F15)))</f>
        <v>12</v>
      </c>
      <c r="L15" s="34">
        <f>SUMIFS($J$6:J15,$C$6:C15,"Entrée",$F$6:F15,F15)/SUMIFS($H$6:H15,$C$6:C15,"Entrée",$F$6:F15,F15)</f>
        <v>1591.6666666666667</v>
      </c>
      <c r="M15" s="35">
        <f t="shared" ca="1" si="3"/>
        <v>19100</v>
      </c>
      <c r="N15" s="9" cm="1">
        <f t="array" ref="N15">IFERROR(_xlfn.AGGREGATE(14,6,ROW($F$5:F15)/(($F$5:F15=F15)*($C$5:C15="ajustement")),1),ROW($N$5)+1)</f>
        <v>6</v>
      </c>
      <c r="O15" s="9"/>
    </row>
    <row r="16" spans="1:40" x14ac:dyDescent="0.25">
      <c r="A16" s="10">
        <f t="shared" si="0"/>
        <v>11</v>
      </c>
      <c r="B16" s="30">
        <v>45455</v>
      </c>
      <c r="C16" s="9" t="s">
        <v>0</v>
      </c>
      <c r="E16" s="9" t="str">
        <f t="shared" si="1"/>
        <v/>
      </c>
      <c r="F16" s="9" t="s">
        <v>27</v>
      </c>
      <c r="H16" s="31">
        <f>IFERROR(IF(F16="","",INDEX([1]Articles!$A$5:$C$1000,MATCH('Mouvements Stocks'!F16,[1]Articles!$B$5:$B$1000,0),3)),"")</f>
        <v>12</v>
      </c>
      <c r="I16" s="32">
        <f>IF(F16="","",IF(OR(C16="Entrée",C16="Stock Initial"),INDEX([1]Articles!$A$5:$E$100,MATCH(F16,[1]Articles!$B$5:$B$100,0),4)/RIGHT(F16,2),IF(C16="Sortie",INDEX([1]Articles!$A$5:$E$100,MATCH(F16,[1]Articles!$B$5:$B$100,0),5)/RIGHT(F16,2))))</f>
        <v>1591.6666666666667</v>
      </c>
      <c r="J16" s="33">
        <f t="shared" si="2"/>
        <v>19100</v>
      </c>
      <c r="K16" s="75" cm="1">
        <f t="array" aca="1" ref="K16" ca="1">IF(F16="","",SUMPRODUCT(IF(OFFSET($C$1,N16-1,,ROW()-N16+1)="sortie",-1,1)*OFFSET($H$1,N16-1,,ROW()-N16+1)*(OFFSET($F$1,N16-1,,ROW()-N16+1)=F16)))</f>
        <v>12</v>
      </c>
      <c r="L16" s="34">
        <f>SUMIFS($J$6:J16,$C$6:C16,"Entrée",$F$6:F16,F16)/SUMIFS($H$6:H16,$C$6:C16,"Entrée",$F$6:F16,F16)</f>
        <v>1591.6666666666667</v>
      </c>
      <c r="M16" s="35">
        <f t="shared" ca="1" si="3"/>
        <v>19100</v>
      </c>
      <c r="N16" s="9" cm="1">
        <f t="array" ref="N16">IFERROR(_xlfn.AGGREGATE(14,6,ROW($F$5:F16)/(($F$5:F16=F16)*($C$5:C16="ajustement")),1),ROW($N$5)+1)</f>
        <v>6</v>
      </c>
      <c r="O16" s="9"/>
    </row>
    <row r="17" spans="1:15" x14ac:dyDescent="0.25">
      <c r="A17" s="10">
        <f t="shared" si="0"/>
        <v>12</v>
      </c>
      <c r="B17" s="30">
        <v>45455</v>
      </c>
      <c r="C17" s="9" t="s">
        <v>0</v>
      </c>
      <c r="E17" s="9" t="str">
        <f t="shared" si="1"/>
        <v/>
      </c>
      <c r="F17" s="9" t="s">
        <v>28</v>
      </c>
      <c r="H17" s="31">
        <f>IFERROR(IF(F17="","",INDEX([1]Articles!$A$5:$C$1000,MATCH('Mouvements Stocks'!F17,[1]Articles!$B$5:$B$1000,0),3)),"")</f>
        <v>12</v>
      </c>
      <c r="I17" s="32">
        <f>IF(F17="","",IF(OR(C17="Entrée",C17="Stock Initial"),INDEX([1]Articles!$A$5:$E$100,MATCH(F17,[1]Articles!$B$5:$B$100,0),4)/RIGHT(F17,2),IF(C17="Sortie",INDEX([1]Articles!$A$5:$E$100,MATCH(F17,[1]Articles!$B$5:$B$100,0),5)/RIGHT(F17,2))))</f>
        <v>1591.6666666666667</v>
      </c>
      <c r="J17" s="33">
        <f t="shared" si="2"/>
        <v>19100</v>
      </c>
      <c r="K17" s="75" cm="1">
        <f t="array" aca="1" ref="K17" ca="1">IF(F17="","",SUMPRODUCT(IF(OFFSET($C$1,N17-1,,ROW()-N17+1)="sortie",-1,1)*OFFSET($H$1,N17-1,,ROW()-N17+1)*(OFFSET($F$1,N17-1,,ROW()-N17+1)=F17)))</f>
        <v>12</v>
      </c>
      <c r="L17" s="34">
        <f>SUMIFS($J$6:J17,$C$6:C17,"Entrée",$F$6:F17,F17)/SUMIFS($H$6:H17,$C$6:C17,"Entrée",$F$6:F17,F17)</f>
        <v>1591.6666666666667</v>
      </c>
      <c r="M17" s="35">
        <f t="shared" ca="1" si="3"/>
        <v>19100</v>
      </c>
      <c r="N17" s="9" cm="1">
        <f t="array" ref="N17">IFERROR(_xlfn.AGGREGATE(14,6,ROW($F$5:F17)/(($F$5:F17=F17)*($C$5:C17="ajustement")),1),ROW($N$5)+1)</f>
        <v>6</v>
      </c>
      <c r="O17" s="9"/>
    </row>
    <row r="18" spans="1:15" x14ac:dyDescent="0.25">
      <c r="A18" s="10">
        <f t="shared" si="0"/>
        <v>13</v>
      </c>
      <c r="B18" s="30">
        <v>45455</v>
      </c>
      <c r="C18" s="9" t="s">
        <v>0</v>
      </c>
      <c r="E18" s="9" t="str">
        <f t="shared" si="1"/>
        <v/>
      </c>
      <c r="F18" s="9" t="s">
        <v>29</v>
      </c>
      <c r="H18" s="31">
        <f>IFERROR(IF(F18="","",INDEX([1]Articles!$A$5:$C$1000,MATCH('Mouvements Stocks'!F18,[1]Articles!$B$5:$B$1000,0),3)),"")</f>
        <v>12</v>
      </c>
      <c r="I18" s="32">
        <f>IF(F18="","",IF(OR(C18="Entrée",C18="Stock Initial"),INDEX([1]Articles!$A$5:$E$100,MATCH(F18,[1]Articles!$B$5:$B$100,0),4)/RIGHT(F18,2),IF(C18="Sortie",INDEX([1]Articles!$A$5:$E$100,MATCH(F18,[1]Articles!$B$5:$B$100,0),5)/RIGHT(F18,2))))</f>
        <v>1591.6666666666667</v>
      </c>
      <c r="J18" s="33">
        <f t="shared" si="2"/>
        <v>19100</v>
      </c>
      <c r="K18" s="75" cm="1">
        <f t="array" aca="1" ref="K18" ca="1">IF(F18="","",SUMPRODUCT(IF(OFFSET($C$1,N18-1,,ROW()-N18+1)="sortie",-1,1)*OFFSET($H$1,N18-1,,ROW()-N18+1)*(OFFSET($F$1,N18-1,,ROW()-N18+1)=F18)))</f>
        <v>12</v>
      </c>
      <c r="L18" s="34">
        <f>SUMIFS($J$6:J18,$C$6:C18,"Entrée",$F$6:F18,F18)/SUMIFS($H$6:H18,$C$6:C18,"Entrée",$F$6:F18,F18)</f>
        <v>1591.6666666666667</v>
      </c>
      <c r="M18" s="35">
        <f t="shared" ca="1" si="3"/>
        <v>19100</v>
      </c>
      <c r="N18" s="9" cm="1">
        <f t="array" ref="N18">IFERROR(_xlfn.AGGREGATE(14,6,ROW($F$5:F18)/(($F$5:F18=F18)*($C$5:C18="ajustement")),1),ROW($N$5)+1)</f>
        <v>6</v>
      </c>
      <c r="O18" s="9"/>
    </row>
    <row r="19" spans="1:15" x14ac:dyDescent="0.25">
      <c r="A19" s="10">
        <f t="shared" si="0"/>
        <v>14</v>
      </c>
      <c r="B19" s="30">
        <v>45455</v>
      </c>
      <c r="C19" s="9" t="s">
        <v>0</v>
      </c>
      <c r="E19" s="9" t="str">
        <f t="shared" si="1"/>
        <v/>
      </c>
      <c r="F19" s="9" t="s">
        <v>30</v>
      </c>
      <c r="H19" s="31">
        <f>IFERROR(IF(F19="","",INDEX([1]Articles!$A$5:$C$1000,MATCH('Mouvements Stocks'!F19,[1]Articles!$B$5:$B$1000,0),3)),"")</f>
        <v>12</v>
      </c>
      <c r="I19" s="32">
        <f>IF(F19="","",IF(OR(C19="Entrée",C19="Stock Initial"),INDEX([1]Articles!$A$5:$E$100,MATCH(F19,[1]Articles!$B$5:$B$100,0),4)/RIGHT(F19,2),IF(C19="Sortie",INDEX([1]Articles!$A$5:$E$100,MATCH(F19,[1]Articles!$B$5:$B$100,0),5)/RIGHT(F19,2))))</f>
        <v>1591.6666666666667</v>
      </c>
      <c r="J19" s="33">
        <f t="shared" si="2"/>
        <v>19100</v>
      </c>
      <c r="K19" s="75" cm="1">
        <f t="array" aca="1" ref="K19" ca="1">IF(F19="","",SUMPRODUCT(IF(OFFSET($C$1,N19-1,,ROW()-N19+1)="sortie",-1,1)*OFFSET($H$1,N19-1,,ROW()-N19+1)*(OFFSET($F$1,N19-1,,ROW()-N19+1)=F19)))</f>
        <v>12</v>
      </c>
      <c r="L19" s="34">
        <f>SUMIFS($J$6:J19,$C$6:C19,"Entrée",$F$6:F19,F19)/SUMIFS($H$6:H19,$C$6:C19,"Entrée",$F$6:F19,F19)</f>
        <v>1591.6666666666667</v>
      </c>
      <c r="M19" s="35">
        <f t="shared" ca="1" si="3"/>
        <v>19100</v>
      </c>
      <c r="N19" s="9" cm="1">
        <f t="array" ref="N19">IFERROR(_xlfn.AGGREGATE(14,6,ROW($F$5:F19)/(($F$5:F19=F19)*($C$5:C19="ajustement")),1),ROW($N$5)+1)</f>
        <v>6</v>
      </c>
      <c r="O19" s="9"/>
    </row>
    <row r="20" spans="1:15" x14ac:dyDescent="0.25">
      <c r="A20" s="10">
        <f t="shared" si="0"/>
        <v>15</v>
      </c>
      <c r="B20" s="30">
        <v>45455</v>
      </c>
      <c r="C20" s="9" t="s">
        <v>0</v>
      </c>
      <c r="E20" s="9" t="str">
        <f t="shared" si="1"/>
        <v/>
      </c>
      <c r="F20" s="9" t="s">
        <v>31</v>
      </c>
      <c r="H20" s="31">
        <f>IFERROR(IF(F20="","",INDEX([1]Articles!$A$5:$C$1000,MATCH('Mouvements Stocks'!F20,[1]Articles!$B$5:$B$1000,0),3)),"")</f>
        <v>48</v>
      </c>
      <c r="I20" s="32">
        <f>IF(F20="","",IF(OR(C20="Entrée",C20="Stock Initial"),INDEX([1]Articles!$A$5:$E$100,MATCH(F20,[1]Articles!$B$5:$B$100,0),4)/RIGHT(F20,2),IF(C20="Sortie",INDEX([1]Articles!$A$5:$E$100,MATCH(F20,[1]Articles!$B$5:$B$100,0),5)/RIGHT(F20,2))))</f>
        <v>245.83333333333334</v>
      </c>
      <c r="J20" s="33">
        <f t="shared" si="2"/>
        <v>11800</v>
      </c>
      <c r="K20" s="75" cm="1">
        <f t="array" aca="1" ref="K20" ca="1">IF(F20="","",SUMPRODUCT(IF(OFFSET($C$1,N20-1,,ROW()-N20+1)="sortie",-1,1)*OFFSET($H$1,N20-1,,ROW()-N20+1)*(OFFSET($F$1,N20-1,,ROW()-N20+1)=F20)))</f>
        <v>48</v>
      </c>
      <c r="L20" s="34">
        <f>SUMIFS($J$6:J20,$C$6:C20,"Entrée",$F$6:F20,F20)/SUMIFS($H$6:H20,$C$6:C20,"Entrée",$F$6:F20,F20)</f>
        <v>245.83333333333334</v>
      </c>
      <c r="M20" s="35">
        <f t="shared" ca="1" si="3"/>
        <v>11800</v>
      </c>
      <c r="N20" s="9" cm="1">
        <f t="array" ref="N20">IFERROR(_xlfn.AGGREGATE(14,6,ROW($F$5:F20)/(($F$5:F20=F20)*($C$5:C20="ajustement")),1),ROW($N$5)+1)</f>
        <v>6</v>
      </c>
      <c r="O20" s="9"/>
    </row>
    <row r="21" spans="1:15" x14ac:dyDescent="0.25">
      <c r="A21" s="10">
        <f t="shared" si="0"/>
        <v>16</v>
      </c>
      <c r="B21" s="30">
        <v>45455</v>
      </c>
      <c r="C21" s="9" t="s">
        <v>0</v>
      </c>
      <c r="E21" s="9" t="str">
        <f t="shared" si="1"/>
        <v/>
      </c>
      <c r="F21" s="9" t="s">
        <v>32</v>
      </c>
      <c r="H21" s="31">
        <f>IFERROR(IF(F21="","",INDEX([1]Articles!$A$5:$C$1000,MATCH('Mouvements Stocks'!F21,[1]Articles!$B$5:$B$1000,0),3)),"")</f>
        <v>24</v>
      </c>
      <c r="I21" s="32">
        <f>IF(F21="","",IF(OR(C21="Entrée",C21="Stock Initial"),INDEX([1]Articles!$A$5:$E$100,MATCH(F21,[1]Articles!$B$5:$B$100,0),4)/RIGHT(F21,2),IF(C21="Sortie",INDEX([1]Articles!$A$5:$E$100,MATCH(F21,[1]Articles!$B$5:$B$100,0),5)/RIGHT(F21,2))))</f>
        <v>491.66666666666669</v>
      </c>
      <c r="J21" s="33">
        <f t="shared" si="2"/>
        <v>11800</v>
      </c>
      <c r="K21" s="75" cm="1">
        <f t="array" aca="1" ref="K21" ca="1">IF(F21="","",SUMPRODUCT(IF(OFFSET($C$1,N21-1,,ROW()-N21+1)="sortie",-1,1)*OFFSET($H$1,N21-1,,ROW()-N21+1)*(OFFSET($F$1,N21-1,,ROW()-N21+1)=F21)))</f>
        <v>24</v>
      </c>
      <c r="L21" s="34">
        <f>SUMIFS($J$6:J21,$C$6:C21,"Entrée",$F$6:F21,F21)/SUMIFS($H$6:H21,$C$6:C21,"Entrée",$F$6:F21,F21)</f>
        <v>491.66666666666669</v>
      </c>
      <c r="M21" s="35">
        <f t="shared" ca="1" si="3"/>
        <v>11800</v>
      </c>
      <c r="N21" s="9" cm="1">
        <f t="array" ref="N21">IFERROR(_xlfn.AGGREGATE(14,6,ROW($F$5:F21)/(($F$5:F21=F21)*($C$5:C21="ajustement")),1),ROW($N$5)+1)</f>
        <v>6</v>
      </c>
      <c r="O21" s="9"/>
    </row>
    <row r="22" spans="1:15" x14ac:dyDescent="0.25">
      <c r="A22" s="10">
        <f t="shared" si="0"/>
        <v>17</v>
      </c>
      <c r="B22" s="30">
        <v>45455</v>
      </c>
      <c r="C22" s="9" t="s">
        <v>0</v>
      </c>
      <c r="E22" s="9" t="str">
        <f t="shared" si="1"/>
        <v/>
      </c>
      <c r="F22" s="9" t="s">
        <v>33</v>
      </c>
      <c r="H22" s="31">
        <f>IFERROR(IF(F22="","",INDEX([1]Articles!$A$5:$C$1000,MATCH('Mouvements Stocks'!F22,[1]Articles!$B$5:$B$1000,0),3)),"")</f>
        <v>48</v>
      </c>
      <c r="I22" s="32">
        <f>IF(F22="","",IF(OR(C22="Entrée",C22="Stock Initial"),INDEX([1]Articles!$A$5:$E$100,MATCH(F22,[1]Articles!$B$5:$B$100,0),4)/RIGHT(F22,2),IF(C22="Sortie",INDEX([1]Articles!$A$5:$E$100,MATCH(F22,[1]Articles!$B$5:$B$100,0),5)/RIGHT(F22,2))))</f>
        <v>235.41666666666666</v>
      </c>
      <c r="J22" s="33">
        <f t="shared" si="2"/>
        <v>11300</v>
      </c>
      <c r="K22" s="75" cm="1">
        <f t="array" aca="1" ref="K22" ca="1">IF(F22="","",SUMPRODUCT(IF(OFFSET($C$1,N22-1,,ROW()-N22+1)="sortie",-1,1)*OFFSET($H$1,N22-1,,ROW()-N22+1)*(OFFSET($F$1,N22-1,,ROW()-N22+1)=F22)))</f>
        <v>48</v>
      </c>
      <c r="L22" s="34">
        <f>SUMIFS($J$6:J22,$C$6:C22,"Entrée",$F$6:F22,F22)/SUMIFS($H$6:H22,$C$6:C22,"Entrée",$F$6:F22,F22)</f>
        <v>235.41666666666666</v>
      </c>
      <c r="M22" s="35">
        <f t="shared" ca="1" si="3"/>
        <v>11300</v>
      </c>
      <c r="N22" s="9" cm="1">
        <f t="array" ref="N22">IFERROR(_xlfn.AGGREGATE(14,6,ROW($F$5:F22)/(($F$5:F22=F22)*($C$5:C22="ajustement")),1),ROW($N$5)+1)</f>
        <v>6</v>
      </c>
      <c r="O22" s="9"/>
    </row>
    <row r="23" spans="1:15" x14ac:dyDescent="0.25">
      <c r="A23" s="10">
        <f t="shared" si="0"/>
        <v>18</v>
      </c>
      <c r="B23" s="30">
        <v>45455</v>
      </c>
      <c r="C23" s="9" t="s">
        <v>0</v>
      </c>
      <c r="E23" s="9" t="str">
        <f t="shared" si="1"/>
        <v/>
      </c>
      <c r="F23" s="9" t="s">
        <v>34</v>
      </c>
      <c r="H23" s="31">
        <f>IFERROR(IF(F23="","",INDEX([1]Articles!$A$5:$C$1000,MATCH('Mouvements Stocks'!F23,[1]Articles!$B$5:$B$1000,0),3)),"")</f>
        <v>24</v>
      </c>
      <c r="I23" s="32">
        <f>IF(F23="","",IF(OR(C23="Entrée",C23="Stock Initial"),INDEX([1]Articles!$A$5:$E$100,MATCH(F23,[1]Articles!$B$5:$B$100,0),4)/RIGHT(F23,2),IF(C23="Sortie",INDEX([1]Articles!$A$5:$E$100,MATCH(F23,[1]Articles!$B$5:$B$100,0),5)/RIGHT(F23,2))))</f>
        <v>275</v>
      </c>
      <c r="J23" s="33">
        <f t="shared" si="2"/>
        <v>6600</v>
      </c>
      <c r="K23" s="75" cm="1">
        <f t="array" aca="1" ref="K23" ca="1">IF(F23="","",SUMPRODUCT(IF(OFFSET($C$1,N23-1,,ROW()-N23+1)="sortie",-1,1)*OFFSET($H$1,N23-1,,ROW()-N23+1)*(OFFSET($F$1,N23-1,,ROW()-N23+1)=F23)))</f>
        <v>24</v>
      </c>
      <c r="L23" s="34">
        <f>SUMIFS($J$6:J23,$C$6:C23,"Entrée",$F$6:F23,F23)/SUMIFS($H$6:H23,$C$6:C23,"Entrée",$F$6:F23,F23)</f>
        <v>275</v>
      </c>
      <c r="M23" s="35">
        <f t="shared" ca="1" si="3"/>
        <v>6600</v>
      </c>
      <c r="N23" s="9" cm="1">
        <f t="array" ref="N23">IFERROR(_xlfn.AGGREGATE(14,6,ROW($F$5:F23)/(($F$5:F23=F23)*($C$5:C23="ajustement")),1),ROW($N$5)+1)</f>
        <v>6</v>
      </c>
      <c r="O23" s="9"/>
    </row>
    <row r="24" spans="1:15" x14ac:dyDescent="0.25">
      <c r="A24" s="10">
        <f t="shared" si="0"/>
        <v>19</v>
      </c>
      <c r="B24" s="30">
        <v>45455</v>
      </c>
      <c r="C24" s="9" t="s">
        <v>0</v>
      </c>
      <c r="E24" s="9" t="str">
        <f t="shared" si="1"/>
        <v/>
      </c>
      <c r="F24" s="9" t="s">
        <v>35</v>
      </c>
      <c r="H24" s="31">
        <f>IFERROR(IF(F24="","",INDEX([1]Articles!$A$5:$C$1000,MATCH('Mouvements Stocks'!F24,[1]Articles!$B$5:$B$1000,0),3)),"")</f>
        <v>12</v>
      </c>
      <c r="I24" s="32">
        <f>IF(F24="","",IF(OR(C24="Entrée",C24="Stock Initial"),INDEX([1]Articles!$A$5:$E$100,MATCH(F24,[1]Articles!$B$5:$B$100,0),4)/RIGHT(F24,2),IF(C24="Sortie",INDEX([1]Articles!$A$5:$E$100,MATCH(F24,[1]Articles!$B$5:$B$100,0),5)/RIGHT(F24,2))))</f>
        <v>550</v>
      </c>
      <c r="J24" s="33">
        <f t="shared" si="2"/>
        <v>6600</v>
      </c>
      <c r="K24" s="75" cm="1">
        <f t="array" aca="1" ref="K24" ca="1">IF(F24="","",SUMPRODUCT(IF(OFFSET($C$1,N24-1,,ROW()-N24+1)="sortie",-1,1)*OFFSET($H$1,N24-1,,ROW()-N24+1)*(OFFSET($F$1,N24-1,,ROW()-N24+1)=F24)))</f>
        <v>12</v>
      </c>
      <c r="L24" s="34">
        <f>SUMIFS($J$6:J24,$C$6:C24,"Entrée",$F$6:F24,F24)/SUMIFS($H$6:H24,$C$6:C24,"Entrée",$F$6:F24,F24)</f>
        <v>550</v>
      </c>
      <c r="M24" s="35">
        <f t="shared" ca="1" si="3"/>
        <v>6600</v>
      </c>
      <c r="N24" s="9" cm="1">
        <f t="array" ref="N24">IFERROR(_xlfn.AGGREGATE(14,6,ROW($F$5:F24)/(($F$5:F24=F24)*($C$5:C24="ajustement")),1),ROW($N$5)+1)</f>
        <v>6</v>
      </c>
      <c r="O24" s="9"/>
    </row>
    <row r="25" spans="1:15" x14ac:dyDescent="0.25">
      <c r="A25" s="10">
        <f t="shared" si="0"/>
        <v>20</v>
      </c>
      <c r="B25" s="30">
        <v>45455</v>
      </c>
      <c r="C25" s="9" t="s">
        <v>0</v>
      </c>
      <c r="E25" s="9" t="str">
        <f t="shared" si="1"/>
        <v/>
      </c>
      <c r="F25" s="9" t="s">
        <v>36</v>
      </c>
      <c r="H25" s="31">
        <f>IFERROR(IF(F25="","",INDEX([1]Articles!$A$5:$C$1000,MATCH('Mouvements Stocks'!F25,[1]Articles!$B$5:$B$1000,0),3)),"")</f>
        <v>48</v>
      </c>
      <c r="I25" s="32">
        <f>IF(F25="","",IF(OR(C25="Entrée",C25="Stock Initial"),INDEX([1]Articles!$A$5:$E$100,MATCH(F25,[1]Articles!$B$5:$B$100,0),4)/RIGHT(F25,2),IF(C25="Sortie",INDEX([1]Articles!$A$5:$E$100,MATCH(F25,[1]Articles!$B$5:$B$100,0),5)/RIGHT(F25,2))))</f>
        <v>245.83333333333334</v>
      </c>
      <c r="J25" s="33">
        <f t="shared" si="2"/>
        <v>11800</v>
      </c>
      <c r="K25" s="75" cm="1">
        <f t="array" aca="1" ref="K25" ca="1">IF(F25="","",SUMPRODUCT(IF(OFFSET($C$1,N25-1,,ROW()-N25+1)="sortie",-1,1)*OFFSET($H$1,N25-1,,ROW()-N25+1)*(OFFSET($F$1,N25-1,,ROW()-N25+1)=F25)))</f>
        <v>48</v>
      </c>
      <c r="L25" s="34">
        <f>SUMIFS($J$6:J25,$C$6:C25,"Entrée",$F$6:F25,F25)/SUMIFS($H$6:H25,$C$6:C25,"Entrée",$F$6:F25,F25)</f>
        <v>245.83333333333334</v>
      </c>
      <c r="M25" s="35">
        <f t="shared" ca="1" si="3"/>
        <v>11800</v>
      </c>
      <c r="N25" s="9" cm="1">
        <f t="array" ref="N25">IFERROR(_xlfn.AGGREGATE(14,6,ROW($F$5:F25)/(($F$5:F25=F25)*($C$5:C25="ajustement")),1),ROW($N$5)+1)</f>
        <v>6</v>
      </c>
      <c r="O25" s="9"/>
    </row>
    <row r="26" spans="1:15" x14ac:dyDescent="0.25">
      <c r="A26" s="10">
        <f t="shared" si="0"/>
        <v>21</v>
      </c>
      <c r="B26" s="30">
        <v>45455</v>
      </c>
      <c r="C26" s="9" t="s">
        <v>0</v>
      </c>
      <c r="E26" s="9" t="str">
        <f t="shared" si="1"/>
        <v/>
      </c>
      <c r="F26" s="9" t="s">
        <v>37</v>
      </c>
      <c r="H26" s="31">
        <f>IFERROR(IF(F26="","",INDEX([1]Articles!$A$5:$C$1000,MATCH('Mouvements Stocks'!F26,[1]Articles!$B$5:$B$1000,0),3)),"")</f>
        <v>24</v>
      </c>
      <c r="I26" s="32">
        <f>IF(F26="","",IF(OR(C26="Entrée",C26="Stock Initial"),INDEX([1]Articles!$A$5:$E$100,MATCH(F26,[1]Articles!$B$5:$B$100,0),4)/RIGHT(F26,2),IF(C26="Sortie",INDEX([1]Articles!$A$5:$E$100,MATCH(F26,[1]Articles!$B$5:$B$100,0),5)/RIGHT(F26,2))))</f>
        <v>491.66666666666669</v>
      </c>
      <c r="J26" s="33">
        <f t="shared" si="2"/>
        <v>11800</v>
      </c>
      <c r="K26" s="75" cm="1">
        <f t="array" aca="1" ref="K26" ca="1">IF(F26="","",SUMPRODUCT(IF(OFFSET($C$1,N26-1,,ROW()-N26+1)="sortie",-1,1)*OFFSET($H$1,N26-1,,ROW()-N26+1)*(OFFSET($F$1,N26-1,,ROW()-N26+1)=F26)))</f>
        <v>24</v>
      </c>
      <c r="L26" s="34">
        <f>SUMIFS($J$6:J26,$C$6:C26,"Entrée",$F$6:F26,F26)/SUMIFS($H$6:H26,$C$6:C26,"Entrée",$F$6:F26,F26)</f>
        <v>491.66666666666669</v>
      </c>
      <c r="M26" s="35">
        <f t="shared" ca="1" si="3"/>
        <v>11800</v>
      </c>
      <c r="N26" s="9" cm="1">
        <f t="array" ref="N26">IFERROR(_xlfn.AGGREGATE(14,6,ROW($F$5:F26)/(($F$5:F26=F26)*($C$5:C26="ajustement")),1),ROW($N$5)+1)</f>
        <v>6</v>
      </c>
      <c r="O26" s="9"/>
    </row>
    <row r="27" spans="1:15" ht="16.5" customHeight="1" x14ac:dyDescent="0.25">
      <c r="A27" s="10">
        <f t="shared" si="0"/>
        <v>22</v>
      </c>
      <c r="B27" s="30">
        <v>45455</v>
      </c>
      <c r="C27" s="9" t="s">
        <v>0</v>
      </c>
      <c r="E27" s="9" t="str">
        <f t="shared" si="1"/>
        <v/>
      </c>
      <c r="F27" s="9" t="s">
        <v>38</v>
      </c>
      <c r="H27" s="31">
        <f>IFERROR(IF(F27="","",INDEX([1]Articles!$A$5:$C$1000,MATCH('Mouvements Stocks'!F27,[1]Articles!$B$5:$B$1000,0),3)),"")</f>
        <v>6</v>
      </c>
      <c r="I27" s="32">
        <f>IF(F27="","",IF(OR(C27="Entrée",C27="Stock Initial"),INDEX([1]Articles!$A$5:$E$100,MATCH(F27,[1]Articles!$B$5:$B$100,0),4)/RIGHT(F27,2),IF(C27="Sortie",INDEX([1]Articles!$A$5:$E$100,MATCH(F27,[1]Articles!$B$5:$B$100,0),5)/RIGHT(F27,2))))</f>
        <v>1750</v>
      </c>
      <c r="J27" s="33">
        <f t="shared" si="2"/>
        <v>10500</v>
      </c>
      <c r="K27" s="75" cm="1">
        <f t="array" aca="1" ref="K27" ca="1">IF(F27="","",SUMPRODUCT(IF(OFFSET($C$1,N27-1,,ROW()-N27+1)="sortie",-1,1)*OFFSET($H$1,N27-1,,ROW()-N27+1)*(OFFSET($F$1,N27-1,,ROW()-N27+1)=F27)))</f>
        <v>6</v>
      </c>
      <c r="L27" s="34">
        <f>SUMIFS($J$6:J27,$C$6:C27,"Entrée",$F$6:F27,F27)/SUMIFS($H$6:H27,$C$6:C27,"Entrée",$F$6:F27,F27)</f>
        <v>1750</v>
      </c>
      <c r="M27" s="35">
        <f t="shared" ca="1" si="3"/>
        <v>10500</v>
      </c>
      <c r="N27" s="9" cm="1">
        <f t="array" ref="N27">IFERROR(_xlfn.AGGREGATE(14,6,ROW($F$5:F27)/(($F$5:F27=F27)*($C$5:C27="ajustement")),1),ROW($N$5)+1)</f>
        <v>6</v>
      </c>
      <c r="O27" s="9"/>
    </row>
    <row r="28" spans="1:15" ht="14.25" customHeight="1" x14ac:dyDescent="0.25">
      <c r="A28" s="10">
        <f t="shared" si="0"/>
        <v>23</v>
      </c>
      <c r="B28" s="30">
        <v>45455</v>
      </c>
      <c r="C28" s="9" t="s">
        <v>0</v>
      </c>
      <c r="E28" s="9" t="str">
        <f t="shared" si="1"/>
        <v/>
      </c>
      <c r="F28" s="9" t="s">
        <v>39</v>
      </c>
      <c r="H28" s="31">
        <f>IFERROR(IF(F28="","",INDEX([1]Articles!$A$5:$C$1000,MATCH('Mouvements Stocks'!F28,[1]Articles!$B$5:$B$1000,0),3)),"")</f>
        <v>6</v>
      </c>
      <c r="I28" s="32">
        <f>IF(F28="","",IF(OR(C28="Entrée",C28="Stock Initial"),INDEX([1]Articles!$A$5:$E$100,MATCH(F28,[1]Articles!$B$5:$B$100,0),4)/RIGHT(F28,2),IF(C28="Sortie",INDEX([1]Articles!$A$5:$E$100,MATCH(F28,[1]Articles!$B$5:$B$100,0),5)/RIGHT(F28,2))))</f>
        <v>1750</v>
      </c>
      <c r="J28" s="33">
        <f t="shared" si="2"/>
        <v>10500</v>
      </c>
      <c r="K28" s="75" cm="1">
        <f t="array" aca="1" ref="K28" ca="1">IF(F28="","",SUMPRODUCT(IF(OFFSET($C$1,N28-1,,ROW()-N28+1)="sortie",-1,1)*OFFSET($H$1,N28-1,,ROW()-N28+1)*(OFFSET($F$1,N28-1,,ROW()-N28+1)=F28)))</f>
        <v>6</v>
      </c>
      <c r="L28" s="34">
        <f>SUMIFS($J$6:J28,$C$6:C28,"Entrée",$F$6:F28,F28)/SUMIFS($H$6:H28,$C$6:C28,"Entrée",$F$6:F28,F28)</f>
        <v>1750</v>
      </c>
      <c r="M28" s="35">
        <f t="shared" ca="1" si="3"/>
        <v>10500</v>
      </c>
      <c r="N28" s="9" cm="1">
        <f t="array" ref="N28">IFERROR(_xlfn.AGGREGATE(14,6,ROW($F$5:F28)/(($F$5:F28=F28)*($C$5:C28="ajustement")),1),ROW($N$5)+1)</f>
        <v>6</v>
      </c>
      <c r="O28" s="9"/>
    </row>
    <row r="29" spans="1:15" ht="18" customHeight="1" x14ac:dyDescent="0.25">
      <c r="A29" s="10">
        <f t="shared" si="0"/>
        <v>24</v>
      </c>
      <c r="B29" s="30">
        <v>45455</v>
      </c>
      <c r="C29" s="9" t="s">
        <v>0</v>
      </c>
      <c r="E29" s="9" t="str">
        <f t="shared" si="1"/>
        <v/>
      </c>
      <c r="F29" s="9" t="s">
        <v>40</v>
      </c>
      <c r="H29" s="31">
        <f>IFERROR(IF(F29="","",INDEX([1]Articles!$A$5:$C$1000,MATCH('Mouvements Stocks'!F29,[1]Articles!$B$5:$B$1000,0),3)),"")</f>
        <v>6</v>
      </c>
      <c r="I29" s="32">
        <f>IF(F29="","",IF(OR(C29="Entrée",C29="Stock Initial"),INDEX([1]Articles!$A$5:$E$100,MATCH(F29,[1]Articles!$B$5:$B$100,0),4)/RIGHT(F29,2),IF(C29="Sortie",INDEX([1]Articles!$A$5:$E$100,MATCH(F29,[1]Articles!$B$5:$B$100,0),5)/RIGHT(F29,2))))</f>
        <v>1750</v>
      </c>
      <c r="J29" s="33">
        <f t="shared" si="2"/>
        <v>10500</v>
      </c>
      <c r="K29" s="75" cm="1">
        <f t="array" aca="1" ref="K29" ca="1">IF(F29="","",SUMPRODUCT(IF(OFFSET($C$1,N29-1,,ROW()-N29+1)="sortie",-1,1)*OFFSET($H$1,N29-1,,ROW()-N29+1)*(OFFSET($F$1,N29-1,,ROW()-N29+1)=F29)))</f>
        <v>6</v>
      </c>
      <c r="L29" s="34">
        <f>SUMIFS($J$6:J29,$C$6:C29,"Entrée",$F$6:F29,F29)/SUMIFS($H$6:H29,$C$6:C29,"Entrée",$F$6:F29,F29)</f>
        <v>1750</v>
      </c>
      <c r="M29" s="35">
        <f t="shared" ca="1" si="3"/>
        <v>10500</v>
      </c>
      <c r="N29" s="9" cm="1">
        <f t="array" ref="N29">IFERROR(_xlfn.AGGREGATE(14,6,ROW($F$5:F29)/(($F$5:F29=F29)*($C$5:C29="ajustement")),1),ROW($N$5)+1)</f>
        <v>6</v>
      </c>
      <c r="O29" s="9"/>
    </row>
    <row r="30" spans="1:15" x14ac:dyDescent="0.25">
      <c r="A30" s="10">
        <f t="shared" si="0"/>
        <v>25</v>
      </c>
      <c r="B30" s="30">
        <v>45459</v>
      </c>
      <c r="C30" s="9" t="s">
        <v>1</v>
      </c>
      <c r="E30" s="9" t="str">
        <f t="shared" si="1"/>
        <v xml:space="preserve">Fact </v>
      </c>
      <c r="F30" s="9" t="s">
        <v>31</v>
      </c>
      <c r="H30" s="37">
        <v>24</v>
      </c>
      <c r="I30" s="32">
        <f>IF(F30="","",IF(OR(C30="Entrée",C30="Stock Initial"),INDEX([1]Articles!$A$5:$E$100,MATCH(F30,[1]Articles!$B$5:$B$100,0),4)/RIGHT(F30,2),IF(C30="Sortie",INDEX([1]Articles!$A$5:$E$100,MATCH(F30,[1]Articles!$B$5:$B$100,0),5)/RIGHT(F30,2))))</f>
        <v>260.41666666666669</v>
      </c>
      <c r="J30" s="38">
        <f>IFERROR('Mouvements Stocks'!$H30*'Mouvements Stocks'!$I30,"")</f>
        <v>6250</v>
      </c>
      <c r="K30" s="75" cm="1">
        <f t="array" aca="1" ref="K30" ca="1">IF(F30="","",SUMPRODUCT(IF(OFFSET($C$1,N30-1,,ROW()-N30+1)="sortie",-1,1)*OFFSET($H$1,N30-1,,ROW()-N30+1)*(OFFSET($F$1,N30-1,,ROW()-N30+1)=F30)))</f>
        <v>24</v>
      </c>
      <c r="L30" s="34">
        <f>SUMIFS($J$6:J30,$C$6:C30,"Entrée",$F$6:F30,F30)/SUMIFS($H$6:H30,$C$6:C30,"Entrée",$F$6:F30,F30)</f>
        <v>245.83333333333334</v>
      </c>
      <c r="M30" s="35">
        <f t="shared" ca="1" si="3"/>
        <v>5900</v>
      </c>
      <c r="N30" s="9" cm="1">
        <f t="array" ref="N30">IFERROR(_xlfn.AGGREGATE(14,6,ROW($F$5:F30)/(($F$5:F30=F30)*($C$5:C30="ajustement")),1),ROW($N$5)+1)</f>
        <v>6</v>
      </c>
      <c r="O30" s="9"/>
    </row>
    <row r="31" spans="1:15" x14ac:dyDescent="0.25">
      <c r="A31" s="10">
        <f t="shared" si="0"/>
        <v>26</v>
      </c>
      <c r="B31" s="30">
        <v>45459</v>
      </c>
      <c r="C31" s="9" t="s">
        <v>1</v>
      </c>
      <c r="E31" s="9" t="str">
        <f t="shared" si="1"/>
        <v xml:space="preserve">Fact </v>
      </c>
      <c r="F31" s="9" t="s">
        <v>32</v>
      </c>
      <c r="H31" s="31">
        <v>12</v>
      </c>
      <c r="I31" s="32">
        <f>IF(F31="","",IF(OR(C31="Entrée",C31="Stock Initial"),INDEX([1]Articles!$A$5:$E$100,MATCH(F31,[1]Articles!$B$5:$B$100,0),4)/RIGHT(F31,2),IF(C31="Sortie",INDEX([1]Articles!$A$5:$E$100,MATCH(F31,[1]Articles!$B$5:$B$100,0),5)/RIGHT(F31,2))))</f>
        <v>520.83333333333337</v>
      </c>
      <c r="J31" s="38">
        <f>IFERROR('Mouvements Stocks'!$H31*'Mouvements Stocks'!$I31,"")</f>
        <v>6250</v>
      </c>
      <c r="K31" s="75" cm="1">
        <f t="array" aca="1" ref="K31" ca="1">IF(F31="","",SUMPRODUCT(IF(OFFSET($C$1,N31-1,,ROW()-N31+1)="sortie",-1,1)*OFFSET($H$1,N31-1,,ROW()-N31+1)*(OFFSET($F$1,N31-1,,ROW()-N31+1)=F31)))</f>
        <v>12</v>
      </c>
      <c r="L31" s="34">
        <f>SUMIFS($J$6:J31,$C$6:C31,"Entrée",$F$6:F31,F31)/SUMIFS($H$6:H31,$C$6:C31,"Entrée",$F$6:F31,F31)</f>
        <v>491.66666666666669</v>
      </c>
      <c r="M31" s="35">
        <f t="shared" ca="1" si="3"/>
        <v>5900</v>
      </c>
      <c r="N31" s="9" cm="1">
        <f t="array" ref="N31">IFERROR(_xlfn.AGGREGATE(14,6,ROW($F$5:F31)/(($F$5:F31=F31)*($C$5:C31="ajustement")),1),ROW($N$5)+1)</f>
        <v>6</v>
      </c>
      <c r="O31" s="9"/>
    </row>
    <row r="32" spans="1:15" x14ac:dyDescent="0.25">
      <c r="A32" s="10">
        <f t="shared" si="0"/>
        <v>27</v>
      </c>
      <c r="B32" s="30">
        <v>45459</v>
      </c>
      <c r="C32" s="9" t="s">
        <v>1</v>
      </c>
      <c r="E32" s="9" t="str">
        <f t="shared" si="1"/>
        <v xml:space="preserve">Fact </v>
      </c>
      <c r="F32" s="9" t="s">
        <v>34</v>
      </c>
      <c r="H32" s="31">
        <v>24</v>
      </c>
      <c r="I32" s="32">
        <f>IF(F32="","",IF(OR(C32="Entrée",C32="Stock Initial"),INDEX([1]Articles!$A$5:$E$100,MATCH(F32,[1]Articles!$B$5:$B$100,0),4)/RIGHT(F32,2),IF(C32="Sortie",INDEX([1]Articles!$A$5:$E$100,MATCH(F32,[1]Articles!$B$5:$B$100,0),5)/RIGHT(F32,2))))</f>
        <v>291.66666666666669</v>
      </c>
      <c r="J32" s="38">
        <f>IFERROR('Mouvements Stocks'!$H32*'Mouvements Stocks'!$I32,"")</f>
        <v>7000</v>
      </c>
      <c r="K32" s="75" cm="1">
        <f t="array" aca="1" ref="K32" ca="1">IF(F32="","",SUMPRODUCT(IF(OFFSET($C$1,N32-1,,ROW()-N32+1)="sortie",-1,1)*OFFSET($H$1,N32-1,,ROW()-N32+1)*(OFFSET($F$1,N32-1,,ROW()-N32+1)=F32)))</f>
        <v>0</v>
      </c>
      <c r="L32" s="34">
        <f>SUMIFS($J$6:J32,$C$6:C32,"Entrée",$F$6:F32,F32)/SUMIFS($H$6:H32,$C$6:C32,"Entrée",$F$6:F32,F32)</f>
        <v>275</v>
      </c>
      <c r="M32" s="35">
        <f t="shared" ca="1" si="3"/>
        <v>0</v>
      </c>
      <c r="N32" s="9" cm="1">
        <f t="array" ref="N32">IFERROR(_xlfn.AGGREGATE(14,6,ROW($F$5:F32)/(($F$5:F32=F32)*($C$5:C32="ajustement")),1),ROW($N$5)+1)</f>
        <v>6</v>
      </c>
      <c r="O32" s="9"/>
    </row>
    <row r="33" spans="1:15" x14ac:dyDescent="0.25">
      <c r="A33" s="10">
        <f t="shared" si="0"/>
        <v>28</v>
      </c>
      <c r="B33" s="30">
        <v>45459</v>
      </c>
      <c r="C33" s="9" t="s">
        <v>1</v>
      </c>
      <c r="E33" s="9" t="str">
        <f t="shared" si="1"/>
        <v xml:space="preserve">Fact </v>
      </c>
      <c r="F33" s="9" t="s">
        <v>31</v>
      </c>
      <c r="H33" s="37">
        <v>20</v>
      </c>
      <c r="I33" s="32">
        <f>IF(F33="","",IF(OR(C33="Entrée",C33="Stock Initial"),INDEX([1]Articles!$A$5:$E$100,MATCH(F33,[1]Articles!$B$5:$B$100,0),4)/RIGHT(F33,2),IF(C33="Sortie",INDEX([1]Articles!$A$5:$E$100,MATCH(F33,[1]Articles!$B$5:$B$100,0),5)/RIGHT(F33,2))))</f>
        <v>260.41666666666669</v>
      </c>
      <c r="J33" s="38">
        <f>IFERROR('Mouvements Stocks'!$H33*'Mouvements Stocks'!$I33,"")</f>
        <v>5208.3333333333339</v>
      </c>
      <c r="K33" s="75" cm="1">
        <f t="array" aca="1" ref="K33" ca="1">IF(F33="","",SUMPRODUCT(IF(OFFSET($C$1,N33-1,,ROW()-N33+1)="sortie",-1,1)*OFFSET($H$1,N33-1,,ROW()-N33+1)*(OFFSET($F$1,N33-1,,ROW()-N33+1)=F33)))</f>
        <v>4</v>
      </c>
      <c r="L33" s="34">
        <f>SUMIFS($J$6:J33,$C$6:C33,"Entrée",$F$6:F33,F33)/SUMIFS($H$6:H33,$C$6:C33,"Entrée",$F$6:F33,F33)</f>
        <v>245.83333333333334</v>
      </c>
      <c r="M33" s="35">
        <f t="shared" ca="1" si="3"/>
        <v>983.33333333333337</v>
      </c>
      <c r="N33" s="9" cm="1">
        <f t="array" ref="N33">IFERROR(_xlfn.AGGREGATE(14,6,ROW($F$5:F33)/(($F$5:F33=F33)*($C$5:C33="ajustement")),1),ROW($N$5)+1)</f>
        <v>6</v>
      </c>
      <c r="O33" s="9"/>
    </row>
    <row r="34" spans="1:15" x14ac:dyDescent="0.25">
      <c r="A34" s="10">
        <f t="shared" si="0"/>
        <v>29</v>
      </c>
      <c r="B34" s="30">
        <v>45459</v>
      </c>
      <c r="C34" s="9" t="s">
        <v>1</v>
      </c>
      <c r="E34" s="9" t="str">
        <f t="shared" si="1"/>
        <v xml:space="preserve">Fact </v>
      </c>
      <c r="F34" s="9" t="s">
        <v>33</v>
      </c>
      <c r="H34" s="31">
        <v>4</v>
      </c>
      <c r="I34" s="32">
        <f>IF(F34="","",IF(OR(C34="Entrée",C34="Stock Initial"),INDEX([1]Articles!$A$5:$E$100,MATCH(F34,[1]Articles!$B$5:$B$100,0),4)/RIGHT(F34,2),IF(C34="Sortie",INDEX([1]Articles!$A$5:$E$100,MATCH(F34,[1]Articles!$B$5:$B$100,0),5)/RIGHT(F34,2))))</f>
        <v>260.41666666666669</v>
      </c>
      <c r="J34" s="38">
        <f>IFERROR('Mouvements Stocks'!$H34*'Mouvements Stocks'!$I34,"")</f>
        <v>1041.6666666666667</v>
      </c>
      <c r="K34" s="75" cm="1">
        <f t="array" aca="1" ref="K34" ca="1">IF(F34="","",SUMPRODUCT(IF(OFFSET($C$1,N34-1,,ROW()-N34+1)="sortie",-1,1)*OFFSET($H$1,N34-1,,ROW()-N34+1)*(OFFSET($F$1,N34-1,,ROW()-N34+1)=F34)))</f>
        <v>44</v>
      </c>
      <c r="L34" s="34">
        <f>SUMIFS($J$6:J34,$C$6:C34,"Entrée",$F$6:F34,F34)/SUMIFS($H$6:H34,$C$6:C34,"Entrée",$F$6:F34,F34)</f>
        <v>235.41666666666666</v>
      </c>
      <c r="M34" s="35">
        <f t="shared" ca="1" si="3"/>
        <v>10358.333333333332</v>
      </c>
      <c r="N34" s="9" cm="1">
        <f t="array" ref="N34">IFERROR(_xlfn.AGGREGATE(14,6,ROW($F$5:F34)/(($F$5:F34=F34)*($C$5:C34="ajustement")),1),ROW($N$5)+1)</f>
        <v>6</v>
      </c>
      <c r="O34" s="9"/>
    </row>
    <row r="35" spans="1:15" x14ac:dyDescent="0.25">
      <c r="A35" s="10">
        <f t="shared" si="0"/>
        <v>30</v>
      </c>
      <c r="B35" s="30">
        <v>45459</v>
      </c>
      <c r="C35" s="9" t="s">
        <v>1</v>
      </c>
      <c r="E35" s="9" t="str">
        <f t="shared" si="1"/>
        <v xml:space="preserve">Fact </v>
      </c>
      <c r="F35" s="9" t="s">
        <v>39</v>
      </c>
      <c r="H35" s="31">
        <v>3</v>
      </c>
      <c r="I35" s="32">
        <f>IF(F35="","",IF(OR(C35="Entrée",C35="Stock Initial"),INDEX([1]Articles!$A$5:$E$100,MATCH(F35,[1]Articles!$B$5:$B$100,0),4)/RIGHT(F35,2),IF(C35="Sortie",INDEX([1]Articles!$A$5:$E$100,MATCH(F35,[1]Articles!$B$5:$B$100,0),5)/RIGHT(F35,2))))</f>
        <v>1916.6666666666667</v>
      </c>
      <c r="J35" s="38">
        <f>IFERROR('Mouvements Stocks'!$H35*'Mouvements Stocks'!$I35,"")</f>
        <v>5750</v>
      </c>
      <c r="K35" s="75" cm="1">
        <f t="array" aca="1" ref="K35" ca="1">IF(F35="","",SUMPRODUCT(IF(OFFSET($C$1,N35-1,,ROW()-N35+1)="sortie",-1,1)*OFFSET($H$1,N35-1,,ROW()-N35+1)*(OFFSET($F$1,N35-1,,ROW()-N35+1)=F35)))</f>
        <v>3</v>
      </c>
      <c r="L35" s="34">
        <f>SUMIFS($J$6:J35,$C$6:C35,"Entrée",$F$6:F35,F35)/SUMIFS($H$6:H35,$C$6:C35,"Entrée",$F$6:F35,F35)</f>
        <v>1750</v>
      </c>
      <c r="M35" s="35">
        <f t="shared" ca="1" si="3"/>
        <v>5250</v>
      </c>
      <c r="N35" s="9" cm="1">
        <f t="array" ref="N35">IFERROR(_xlfn.AGGREGATE(14,6,ROW($F$5:F35)/(($F$5:F35=F35)*($C$5:C35="ajustement")),1),ROW($N$5)+1)</f>
        <v>6</v>
      </c>
      <c r="O35" s="9"/>
    </row>
    <row r="36" spans="1:15" x14ac:dyDescent="0.25">
      <c r="A36" s="10">
        <f t="shared" si="0"/>
        <v>31</v>
      </c>
      <c r="B36" s="14">
        <v>45460</v>
      </c>
      <c r="C36" s="9" t="s">
        <v>1</v>
      </c>
      <c r="E36" s="9" t="str">
        <f t="shared" si="1"/>
        <v xml:space="preserve">Fact </v>
      </c>
      <c r="F36" s="9" t="s">
        <v>40</v>
      </c>
      <c r="H36" s="31">
        <v>3</v>
      </c>
      <c r="I36" s="32">
        <f>IF(F36="","",IF(OR(C36="Entrée",C36="Stock Initial"),INDEX([1]Articles!$A$5:$E$100,MATCH(F36,[1]Articles!$B$5:$B$100,0),4)/RIGHT(F36,2),IF(C36="Sortie",INDEX([1]Articles!$A$5:$E$100,MATCH(F36,[1]Articles!$B$5:$B$100,0),5)/RIGHT(F36,2))))</f>
        <v>1916.6666666666667</v>
      </c>
      <c r="J36" s="38">
        <f>IFERROR('Mouvements Stocks'!$H36*'Mouvements Stocks'!$I36,"")</f>
        <v>5750</v>
      </c>
      <c r="K36" s="75" cm="1">
        <f t="array" aca="1" ref="K36" ca="1">IF(F36="","",SUMPRODUCT(IF(OFFSET($C$1,N36-1,,ROW()-N36+1)="sortie",-1,1)*OFFSET($H$1,N36-1,,ROW()-N36+1)*(OFFSET($F$1,N36-1,,ROW()-N36+1)=F36)))</f>
        <v>3</v>
      </c>
      <c r="L36" s="34">
        <f>SUMIFS($J$6:J36,$C$6:C36,"Entrée",$F$6:F36,F36)/SUMIFS($H$6:H36,$C$6:C36,"Entrée",$F$6:F36,F36)</f>
        <v>1750</v>
      </c>
      <c r="M36" s="35">
        <f t="shared" ca="1" si="3"/>
        <v>5250</v>
      </c>
      <c r="N36" s="9" cm="1">
        <f t="array" ref="N36">IFERROR(_xlfn.AGGREGATE(14,6,ROW($F$5:F36)/(($F$5:F36=F36)*($C$5:C36="ajustement")),1),ROW($N$5)+1)</f>
        <v>6</v>
      </c>
      <c r="O36" s="9"/>
    </row>
    <row r="37" spans="1:15" x14ac:dyDescent="0.25">
      <c r="A37" s="10">
        <f t="shared" si="0"/>
        <v>32</v>
      </c>
      <c r="B37" s="14">
        <v>45460</v>
      </c>
      <c r="C37" s="9" t="s">
        <v>1</v>
      </c>
      <c r="E37" s="9" t="str">
        <f t="shared" si="1"/>
        <v xml:space="preserve">Fact </v>
      </c>
      <c r="F37" s="9" t="s">
        <v>24</v>
      </c>
      <c r="H37" s="31">
        <v>4</v>
      </c>
      <c r="I37" s="32">
        <f>IF(F37="","",IF(OR(C37="Entrée",C37="Stock Initial"),INDEX([1]Articles!$A$5:$E$100,MATCH(F37,[1]Articles!$B$5:$B$100,0),4)/RIGHT(F37,2),IF(C37="Sortie",INDEX([1]Articles!$A$5:$E$100,MATCH(F37,[1]Articles!$B$5:$B$100,0),5)/RIGHT(F37,2))))</f>
        <v>1750</v>
      </c>
      <c r="J37" s="38">
        <f>IFERROR('Mouvements Stocks'!$H37*'Mouvements Stocks'!$I37,"")</f>
        <v>7000</v>
      </c>
      <c r="K37" s="75" cm="1">
        <f t="array" aca="1" ref="K37" ca="1">IF(F37="","",SUMPRODUCT(IF(OFFSET($C$1,N37-1,,ROW()-N37+1)="sortie",-1,1)*OFFSET($H$1,N37-1,,ROW()-N37+1)*(OFFSET($F$1,N37-1,,ROW()-N37+1)=F37)))</f>
        <v>8</v>
      </c>
      <c r="L37" s="34">
        <f>SUMIFS($J$6:J37,$C$6:C37,"Entrée",$F$6:F37,F37)/SUMIFS($H$6:H37,$C$6:C37,"Entrée",$F$6:F37,F37)</f>
        <v>1591.6666666666667</v>
      </c>
      <c r="M37" s="35">
        <f t="shared" ca="1" si="3"/>
        <v>12733.333333333334</v>
      </c>
      <c r="N37" s="9" cm="1">
        <f t="array" ref="N37">IFERROR(_xlfn.AGGREGATE(14,6,ROW($F$5:F37)/(($F$5:F37=F37)*($C$5:C37="ajustement")),1),ROW($N$5)+1)</f>
        <v>6</v>
      </c>
      <c r="O37" s="9"/>
    </row>
    <row r="38" spans="1:15" x14ac:dyDescent="0.25">
      <c r="A38" s="10">
        <f t="shared" si="0"/>
        <v>33</v>
      </c>
      <c r="B38" s="14">
        <v>45460</v>
      </c>
      <c r="C38" s="9" t="s">
        <v>1</v>
      </c>
      <c r="E38" s="9" t="str">
        <f t="shared" si="1"/>
        <v xml:space="preserve">Fact </v>
      </c>
      <c r="F38" s="9" t="s">
        <v>25</v>
      </c>
      <c r="H38" s="37">
        <v>4</v>
      </c>
      <c r="I38" s="32">
        <f>IF(F38="","",IF(OR(C38="Entrée",C38="Stock Initial"),INDEX([1]Articles!$A$5:$E$100,MATCH(F38,[1]Articles!$B$5:$B$100,0),4)/RIGHT(F38,2),IF(C38="Sortie",INDEX([1]Articles!$A$5:$E$100,MATCH(F38,[1]Articles!$B$5:$B$100,0),5)/RIGHT(F38,2))))</f>
        <v>1750</v>
      </c>
      <c r="J38" s="38">
        <f>IFERROR('Mouvements Stocks'!$H38*'Mouvements Stocks'!$I38,"")</f>
        <v>7000</v>
      </c>
      <c r="K38" s="75" cm="1">
        <f t="array" aca="1" ref="K38" ca="1">IF(F38="","",SUMPRODUCT(IF(OFFSET($C$1,N38-1,,ROW()-N38+1)="sortie",-1,1)*OFFSET($H$1,N38-1,,ROW()-N38+1)*(OFFSET($F$1,N38-1,,ROW()-N38+1)=F38)))</f>
        <v>8</v>
      </c>
      <c r="L38" s="34">
        <f>SUMIFS($J$6:J38,$C$6:C38,"Entrée",$F$6:F38,F38)/SUMIFS($H$6:H38,$C$6:C38,"Entrée",$F$6:F38,F38)</f>
        <v>1591.6666666666667</v>
      </c>
      <c r="M38" s="35">
        <f t="shared" ca="1" si="3"/>
        <v>12733.333333333334</v>
      </c>
      <c r="N38" s="9" cm="1">
        <f t="array" ref="N38">IFERROR(_xlfn.AGGREGATE(14,6,ROW($F$5:F38)/(($F$5:F38=F38)*($C$5:C38="ajustement")),1),ROW($N$5)+1)</f>
        <v>6</v>
      </c>
      <c r="O38" s="9"/>
    </row>
    <row r="39" spans="1:15" x14ac:dyDescent="0.25">
      <c r="A39" s="10">
        <f t="shared" si="0"/>
        <v>34</v>
      </c>
      <c r="B39" s="14">
        <v>45460</v>
      </c>
      <c r="C39" s="9" t="s">
        <v>1</v>
      </c>
      <c r="E39" s="9" t="str">
        <f t="shared" si="1"/>
        <v xml:space="preserve">Fact </v>
      </c>
      <c r="F39" s="9" t="s">
        <v>28</v>
      </c>
      <c r="H39" s="37">
        <v>4</v>
      </c>
      <c r="I39" s="32">
        <f>IF(F39="","",IF(OR(C39="Entrée",C39="Stock Initial"),INDEX([1]Articles!$A$5:$E$100,MATCH(F39,[1]Articles!$B$5:$B$100,0),4)/RIGHT(F39,2),IF(C39="Sortie",INDEX([1]Articles!$A$5:$E$100,MATCH(F39,[1]Articles!$B$5:$B$100,0),5)/RIGHT(F39,2))))</f>
        <v>1750</v>
      </c>
      <c r="J39" s="38">
        <f>IFERROR('Mouvements Stocks'!$H39*'Mouvements Stocks'!$I39,"")</f>
        <v>7000</v>
      </c>
      <c r="K39" s="75" cm="1">
        <f t="array" aca="1" ref="K39" ca="1">IF(F39="","",SUMPRODUCT(IF(OFFSET($C$1,N39-1,,ROW()-N39+1)="sortie",-1,1)*OFFSET($H$1,N39-1,,ROW()-N39+1)*(OFFSET($F$1,N39-1,,ROW()-N39+1)=F39)))</f>
        <v>8</v>
      </c>
      <c r="L39" s="34">
        <f>SUMIFS($J$6:J39,$C$6:C39,"Entrée",$F$6:F39,F39)/SUMIFS($H$6:H39,$C$6:C39,"Entrée",$F$6:F39,F39)</f>
        <v>1591.6666666666667</v>
      </c>
      <c r="M39" s="35">
        <f t="shared" ca="1" si="3"/>
        <v>12733.333333333334</v>
      </c>
      <c r="N39" s="9" cm="1">
        <f t="array" ref="N39">IFERROR(_xlfn.AGGREGATE(14,6,ROW($F$5:F39)/(($F$5:F39=F39)*($C$5:C39="ajustement")),1),ROW($N$5)+1)</f>
        <v>6</v>
      </c>
      <c r="O39" s="9"/>
    </row>
    <row r="40" spans="1:15" x14ac:dyDescent="0.25">
      <c r="A40" s="10">
        <f t="shared" si="0"/>
        <v>35</v>
      </c>
      <c r="B40" s="14">
        <v>45461</v>
      </c>
      <c r="C40" s="9" t="s">
        <v>1</v>
      </c>
      <c r="E40" s="9" t="str">
        <f t="shared" si="1"/>
        <v xml:space="preserve">Fact </v>
      </c>
      <c r="F40" s="9" t="s">
        <v>18</v>
      </c>
      <c r="H40" s="31">
        <v>3</v>
      </c>
      <c r="I40" s="32">
        <f>IF(F40="","",IF(OR(C40="Entrée",C40="Stock Initial"),INDEX([1]Articles!$A$5:$E$100,MATCH(F40,[1]Articles!$B$5:$B$100,0),4)/RIGHT(F40,2),IF(C40="Sortie",INDEX([1]Articles!$A$5:$E$100,MATCH(F40,[1]Articles!$B$5:$B$100,0),5)/RIGHT(F40,2))))</f>
        <v>187.5</v>
      </c>
      <c r="J40" s="38">
        <f>IFERROR('Mouvements Stocks'!$H40*'Mouvements Stocks'!$I40,"")</f>
        <v>562.5</v>
      </c>
      <c r="K40" s="75" cm="1">
        <f t="array" aca="1" ref="K40" ca="1">IF(F40="","",SUMPRODUCT(IF(OFFSET($C$1,N40-1,,ROW()-N40+1)="sortie",-1,1)*OFFSET($H$1,N40-1,,ROW()-N40+1)*(OFFSET($F$1,N40-1,,ROW()-N40+1)=F40)))</f>
        <v>21</v>
      </c>
      <c r="L40" s="34">
        <f>SUMIFS($J$6:J40,$C$6:C40,"Entrée",$F$6:F40,F40)/SUMIFS($H$6:H40,$C$6:C40,"Entrée",$F$6:F40,F40)</f>
        <v>175</v>
      </c>
      <c r="M40" s="35">
        <f t="shared" ca="1" si="3"/>
        <v>3675</v>
      </c>
      <c r="N40" s="9" cm="1">
        <f t="array" ref="N40">IFERROR(_xlfn.AGGREGATE(14,6,ROW($F$5:F40)/(($F$5:F40=F40)*($C$5:C40="ajustement")),1),ROW($N$5)+1)</f>
        <v>6</v>
      </c>
      <c r="O40" s="9"/>
    </row>
    <row r="41" spans="1:15" x14ac:dyDescent="0.25">
      <c r="A41" s="10">
        <f t="shared" si="0"/>
        <v>36</v>
      </c>
      <c r="B41" s="14">
        <v>45461</v>
      </c>
      <c r="C41" s="9" t="s">
        <v>1</v>
      </c>
      <c r="E41" s="9" t="str">
        <f t="shared" si="1"/>
        <v xml:space="preserve">Fact </v>
      </c>
      <c r="F41" s="9" t="s">
        <v>20</v>
      </c>
      <c r="H41" s="31">
        <v>6</v>
      </c>
      <c r="I41" s="32">
        <f>IF(F41="","",IF(OR(C41="Entrée",C41="Stock Initial"),INDEX([1]Articles!$A$5:$E$100,MATCH(F41,[1]Articles!$B$5:$B$100,0),4)/RIGHT(F41,2),IF(C41="Sortie",INDEX([1]Articles!$A$5:$E$100,MATCH(F41,[1]Articles!$B$5:$B$100,0),5)/RIGHT(F41,2))))</f>
        <v>187.5</v>
      </c>
      <c r="J41" s="38">
        <f>IFERROR('Mouvements Stocks'!$H41*'Mouvements Stocks'!$I41,"")</f>
        <v>1125</v>
      </c>
      <c r="K41" s="75" cm="1">
        <f t="array" aca="1" ref="K41" ca="1">IF(F41="","",SUMPRODUCT(IF(OFFSET($C$1,N41-1,,ROW()-N41+1)="sortie",-1,1)*OFFSET($H$1,N41-1,,ROW()-N41+1)*(OFFSET($F$1,N41-1,,ROW()-N41+1)=F41)))</f>
        <v>18</v>
      </c>
      <c r="L41" s="34">
        <f>SUMIFS($J$6:J41,$C$6:C41,"Entrée",$F$6:F41,F41)/SUMIFS($H$6:H41,$C$6:C41,"Entrée",$F$6:F41,F41)</f>
        <v>175</v>
      </c>
      <c r="M41" s="35">
        <f t="shared" ca="1" si="3"/>
        <v>3150</v>
      </c>
      <c r="N41" s="9" cm="1">
        <f t="array" ref="N41">IFERROR(_xlfn.AGGREGATE(14,6,ROW($F$5:F41)/(($F$5:F41=F41)*($C$5:C41="ajustement")),1),ROW($N$5)+1)</f>
        <v>6</v>
      </c>
      <c r="O41" s="9"/>
    </row>
    <row r="42" spans="1:15" x14ac:dyDescent="0.25">
      <c r="A42" s="10">
        <f t="shared" si="0"/>
        <v>37</v>
      </c>
      <c r="B42" s="14">
        <v>45461</v>
      </c>
      <c r="C42" s="9" t="s">
        <v>1</v>
      </c>
      <c r="E42" s="9" t="str">
        <f t="shared" si="1"/>
        <v xml:space="preserve">Fact </v>
      </c>
      <c r="F42" s="9" t="s">
        <v>23</v>
      </c>
      <c r="H42" s="31">
        <v>3</v>
      </c>
      <c r="I42" s="32">
        <f>IF(F42="","",IF(OR(C42="Entrée",C42="Stock Initial"),INDEX([1]Articles!$A$5:$E$100,MATCH(F42,[1]Articles!$B$5:$B$100,0),4)/RIGHT(F42,2),IF(C42="Sortie",INDEX([1]Articles!$A$5:$E$100,MATCH(F42,[1]Articles!$B$5:$B$100,0),5)/RIGHT(F42,2))))</f>
        <v>187.5</v>
      </c>
      <c r="J42" s="38">
        <f>IFERROR('Mouvements Stocks'!$H42*'Mouvements Stocks'!$I42,"")</f>
        <v>562.5</v>
      </c>
      <c r="K42" s="75" cm="1">
        <f t="array" aca="1" ref="K42" ca="1">IF(F42="","",SUMPRODUCT(IF(OFFSET($C$1,N42-1,,ROW()-N42+1)="sortie",-1,1)*OFFSET($H$1,N42-1,,ROW()-N42+1)*(OFFSET($F$1,N42-1,,ROW()-N42+1)=F42)))</f>
        <v>21</v>
      </c>
      <c r="L42" s="34">
        <f>SUMIFS($J$6:J42,$C$6:C42,"Entrée",$F$6:F42,F42)/SUMIFS($H$6:H42,$C$6:C42,"Entrée",$F$6:F42,F42)</f>
        <v>175</v>
      </c>
      <c r="M42" s="35">
        <f t="shared" ca="1" si="3"/>
        <v>3675</v>
      </c>
      <c r="N42" s="9" cm="1">
        <f t="array" ref="N42">IFERROR(_xlfn.AGGREGATE(14,6,ROW($F$5:F42)/(($F$5:F42=F42)*($C$5:C42="ajustement")),1),ROW($N$5)+1)</f>
        <v>6</v>
      </c>
      <c r="O42" s="9"/>
    </row>
    <row r="43" spans="1:15" x14ac:dyDescent="0.25">
      <c r="A43" s="10">
        <f t="shared" si="0"/>
        <v>38</v>
      </c>
      <c r="B43" s="14">
        <v>45469</v>
      </c>
      <c r="C43" s="9" t="s">
        <v>1</v>
      </c>
      <c r="E43" s="9" t="str">
        <f t="shared" si="1"/>
        <v xml:space="preserve">Fact </v>
      </c>
      <c r="F43" s="9" t="s">
        <v>32</v>
      </c>
      <c r="H43" s="31">
        <v>12</v>
      </c>
      <c r="I43" s="32">
        <f>IF(F43="","",IF(OR(C43="Entrée",C43="Stock Initial"),INDEX([1]Articles!$A$5:$E$100,MATCH(F43,[1]Articles!$B$5:$B$100,0),4)/RIGHT(F43,2),IF(C43="Sortie",INDEX([1]Articles!$A$5:$E$100,MATCH(F43,[1]Articles!$B$5:$B$100,0),5)/RIGHT(F43,2))))</f>
        <v>520.83333333333337</v>
      </c>
      <c r="J43" s="38">
        <f>IFERROR('Mouvements Stocks'!$H43*'Mouvements Stocks'!$I43,"")</f>
        <v>6250</v>
      </c>
      <c r="K43" s="75" cm="1">
        <f t="array" aca="1" ref="K43" ca="1">IF(F43="","",SUMPRODUCT(IF(OFFSET($C$1,N43-1,,ROW()-N43+1)="sortie",-1,1)*OFFSET($H$1,N43-1,,ROW()-N43+1)*(OFFSET($F$1,N43-1,,ROW()-N43+1)=F43)))</f>
        <v>0</v>
      </c>
      <c r="L43" s="34">
        <f>SUMIFS($J$6:J43,$C$6:C43,"Entrée",$F$6:F43,F43)/SUMIFS($H$6:H43,$C$6:C43,"Entrée",$F$6:F43,F43)</f>
        <v>491.66666666666669</v>
      </c>
      <c r="M43" s="35">
        <f t="shared" ca="1" si="3"/>
        <v>0</v>
      </c>
      <c r="N43" s="9" cm="1">
        <f t="array" ref="N43">IFERROR(_xlfn.AGGREGATE(14,6,ROW($F$5:F43)/(($F$5:F43=F43)*($C$5:C43="ajustement")),1),ROW($N$5)+1)</f>
        <v>6</v>
      </c>
      <c r="O43" s="9"/>
    </row>
    <row r="44" spans="1:15" x14ac:dyDescent="0.25">
      <c r="A44" s="10">
        <f t="shared" si="0"/>
        <v>39</v>
      </c>
      <c r="B44" s="14">
        <v>45469</v>
      </c>
      <c r="C44" s="9" t="s">
        <v>1</v>
      </c>
      <c r="E44" s="9" t="str">
        <f t="shared" si="1"/>
        <v xml:space="preserve">Fact </v>
      </c>
      <c r="F44" s="9" t="s">
        <v>36</v>
      </c>
      <c r="H44" s="31">
        <v>24</v>
      </c>
      <c r="I44" s="32">
        <f>IF(F44="","",IF(OR(C44="Entrée",C44="Stock Initial"),INDEX([1]Articles!$A$5:$E$100,MATCH(F44,[1]Articles!$B$5:$B$100,0),4)/RIGHT(F44,2),IF(C44="Sortie",INDEX([1]Articles!$A$5:$E$100,MATCH(F44,[1]Articles!$B$5:$B$100,0),5)/RIGHT(F44,2))))</f>
        <v>260.41666666666669</v>
      </c>
      <c r="J44" s="38">
        <f>IFERROR('Mouvements Stocks'!$H44*'Mouvements Stocks'!$I44,"")</f>
        <v>6250</v>
      </c>
      <c r="K44" s="75" cm="1">
        <f t="array" aca="1" ref="K44" ca="1">IF(F44="","",SUMPRODUCT(IF(OFFSET($C$1,N44-1,,ROW()-N44+1)="sortie",-1,1)*OFFSET($H$1,N44-1,,ROW()-N44+1)*(OFFSET($F$1,N44-1,,ROW()-N44+1)=F44)))</f>
        <v>24</v>
      </c>
      <c r="L44" s="34">
        <f>SUMIFS($J$6:J44,$C$6:C44,"Entrée",$F$6:F44,F44)/SUMIFS($H$6:H44,$C$6:C44,"Entrée",$F$6:F44,F44)</f>
        <v>245.83333333333334</v>
      </c>
      <c r="M44" s="35">
        <f t="shared" ca="1" si="3"/>
        <v>5900</v>
      </c>
      <c r="N44" s="9" cm="1">
        <f t="array" ref="N44">IFERROR(_xlfn.AGGREGATE(14,6,ROW($F$5:F44)/(($F$5:F44=F44)*($C$5:C44="ajustement")),1),ROW($N$5)+1)</f>
        <v>6</v>
      </c>
      <c r="O44" s="9"/>
    </row>
    <row r="45" spans="1:15" x14ac:dyDescent="0.25">
      <c r="A45" s="10">
        <f t="shared" si="0"/>
        <v>40</v>
      </c>
      <c r="B45" s="14">
        <v>45469</v>
      </c>
      <c r="C45" s="9" t="s">
        <v>0</v>
      </c>
      <c r="E45" s="9" t="str">
        <f t="shared" si="1"/>
        <v/>
      </c>
      <c r="F45" s="9" t="s">
        <v>20</v>
      </c>
      <c r="H45" s="31">
        <v>24</v>
      </c>
      <c r="I45" s="32">
        <f>IF(F45="","",IF(OR(C45="Entrée",C45="Stock Initial"),INDEX([1]Articles!$A$5:$E$100,MATCH(F45,[1]Articles!$B$5:$B$100,0),4)/RIGHT(F45,2),IF(C45="Sortie",INDEX([1]Articles!$A$5:$E$100,MATCH(F45,[1]Articles!$B$5:$B$100,0),5)/RIGHT(F45,2))))</f>
        <v>175</v>
      </c>
      <c r="J45" s="38">
        <f>IFERROR('Mouvements Stocks'!$H45*'Mouvements Stocks'!$I45,"")</f>
        <v>4200</v>
      </c>
      <c r="K45" s="75" cm="1">
        <f t="array" aca="1" ref="K45" ca="1">IF(F45="","",SUMPRODUCT(IF(OFFSET($C$1,N45-1,,ROW()-N45+1)="sortie",-1,1)*OFFSET($H$1,N45-1,,ROW()-N45+1)*(OFFSET($F$1,N45-1,,ROW()-N45+1)=F45)))</f>
        <v>42</v>
      </c>
      <c r="L45" s="34">
        <f>SUMIFS($J$6:J45,$C$6:C45,"Entrée",$F$6:F45,F45)/SUMIFS($H$6:H45,$C$6:C45,"Entrée",$F$6:F45,F45)</f>
        <v>175</v>
      </c>
      <c r="M45" s="35">
        <f t="shared" ca="1" si="3"/>
        <v>7350</v>
      </c>
      <c r="N45" s="9" cm="1">
        <f t="array" ref="N45">IFERROR(_xlfn.AGGREGATE(14,6,ROW($F$5:F45)/(($F$5:F45=F45)*($C$5:C45="ajustement")),1),ROW($N$5)+1)</f>
        <v>6</v>
      </c>
      <c r="O45" s="9"/>
    </row>
    <row r="46" spans="1:15" x14ac:dyDescent="0.25">
      <c r="A46" s="10">
        <f t="shared" si="0"/>
        <v>41</v>
      </c>
      <c r="B46" s="14">
        <v>45469</v>
      </c>
      <c r="C46" s="9" t="s">
        <v>0</v>
      </c>
      <c r="E46" s="9" t="str">
        <f t="shared" si="1"/>
        <v/>
      </c>
      <c r="F46" s="9" t="s">
        <v>41</v>
      </c>
      <c r="H46" s="31">
        <v>12</v>
      </c>
      <c r="I46" s="32">
        <f>IF(F46="","",IF(OR(C46="Entrée",C46="Stock Initial"),INDEX([1]Articles!$A$5:$E$100,MATCH(F46,[1]Articles!$B$5:$B$100,0),4)/RIGHT(F46,2),IF(C46="Sortie",INDEX([1]Articles!$A$5:$E$100,MATCH(F46,[1]Articles!$B$5:$B$100,0),5)/RIGHT(F46,2))))</f>
        <v>833.33333333333337</v>
      </c>
      <c r="J46" s="38">
        <f>IFERROR('Mouvements Stocks'!$H46*'Mouvements Stocks'!$I46,"")</f>
        <v>10000</v>
      </c>
      <c r="K46" s="75" cm="1">
        <f t="array" aca="1" ref="K46" ca="1">IF(F46="","",SUMPRODUCT(IF(OFFSET($C$1,N46-1,,ROW()-N46+1)="sortie",-1,1)*OFFSET($H$1,N46-1,,ROW()-N46+1)*(OFFSET($F$1,N46-1,,ROW()-N46+1)=F46)))</f>
        <v>12</v>
      </c>
      <c r="L46" s="34">
        <f>SUMIFS($J$6:J46,$C$6:C46,"Entrée",$F$6:F46,F46)/SUMIFS($H$6:H46,$C$6:C46,"Entrée",$F$6:F46,F46)</f>
        <v>833.33333333333337</v>
      </c>
      <c r="M46" s="35">
        <f t="shared" ca="1" si="3"/>
        <v>10000</v>
      </c>
      <c r="N46" s="9" cm="1">
        <f t="array" ref="N46">IFERROR(_xlfn.AGGREGATE(14,6,ROW($F$5:F46)/(($F$5:F46=F46)*($C$5:C46="ajustement")),1),ROW($N$5)+1)</f>
        <v>6</v>
      </c>
      <c r="O46" s="9"/>
    </row>
    <row r="47" spans="1:15" x14ac:dyDescent="0.25">
      <c r="A47" s="10">
        <f t="shared" si="0"/>
        <v>42</v>
      </c>
      <c r="B47" s="14">
        <v>45469</v>
      </c>
      <c r="C47" s="9" t="s">
        <v>0</v>
      </c>
      <c r="E47" s="9" t="str">
        <f t="shared" si="1"/>
        <v/>
      </c>
      <c r="F47" s="9" t="s">
        <v>42</v>
      </c>
      <c r="H47" s="31">
        <v>12</v>
      </c>
      <c r="I47" s="32">
        <f>IF(F47="","",IF(OR(C47="Entrée",C47="Stock Initial"),INDEX([1]Articles!$A$5:$E$100,MATCH(F47,[1]Articles!$B$5:$B$100,0),4)/RIGHT(F47,2),IF(C47="Sortie",INDEX([1]Articles!$A$5:$E$100,MATCH(F47,[1]Articles!$B$5:$B$100,0),5)/RIGHT(F47,2))))</f>
        <v>1458.3333333333333</v>
      </c>
      <c r="J47" s="38">
        <f>IFERROR('Mouvements Stocks'!$H47*'Mouvements Stocks'!$I47,"")</f>
        <v>17500</v>
      </c>
      <c r="K47" s="75" cm="1">
        <f t="array" aca="1" ref="K47" ca="1">IF(F47="","",SUMPRODUCT(IF(OFFSET($C$1,N47-1,,ROW()-N47+1)="sortie",-1,1)*OFFSET($H$1,N47-1,,ROW()-N47+1)*(OFFSET($F$1,N47-1,,ROW()-N47+1)=F47)))</f>
        <v>12</v>
      </c>
      <c r="L47" s="34">
        <f>SUMIFS($J$6:J47,$C$6:C47,"Entrée",$F$6:F47,F47)/SUMIFS($H$6:H47,$C$6:C47,"Entrée",$F$6:F47,F47)</f>
        <v>1458.3333333333333</v>
      </c>
      <c r="M47" s="35">
        <f t="shared" ca="1" si="3"/>
        <v>17500</v>
      </c>
      <c r="N47" s="9" cm="1">
        <f t="array" ref="N47">IFERROR(_xlfn.AGGREGATE(14,6,ROW($F$5:F47)/(($F$5:F47=F47)*($C$5:C47="ajustement")),1),ROW($N$5)+1)</f>
        <v>6</v>
      </c>
      <c r="O47" s="9"/>
    </row>
    <row r="48" spans="1:15" x14ac:dyDescent="0.25">
      <c r="A48" s="10">
        <f t="shared" si="0"/>
        <v>43</v>
      </c>
      <c r="B48" s="14">
        <v>45469</v>
      </c>
      <c r="C48" s="9" t="s">
        <v>0</v>
      </c>
      <c r="E48" s="9" t="str">
        <f t="shared" si="1"/>
        <v/>
      </c>
      <c r="F48" s="9" t="s">
        <v>31</v>
      </c>
      <c r="H48" s="31">
        <v>144</v>
      </c>
      <c r="I48" s="32">
        <f>IF(F48="","",IF(OR(C48="Entrée",C48="Stock Initial"),INDEX([1]Articles!$A$5:$E$100,MATCH(F48,[1]Articles!$B$5:$B$100,0),4)/RIGHT(F48,2),IF(C48="Sortie",INDEX([1]Articles!$A$5:$E$100,MATCH(F48,[1]Articles!$B$5:$B$100,0),5)/RIGHT(F48,2))))</f>
        <v>245.83333333333334</v>
      </c>
      <c r="J48" s="38">
        <f>IFERROR('Mouvements Stocks'!$H48*'Mouvements Stocks'!$I48,"")</f>
        <v>35400</v>
      </c>
      <c r="K48" s="75" cm="1">
        <f t="array" aca="1" ref="K48" ca="1">IF(F48="","",SUMPRODUCT(IF(OFFSET($C$1,N48-1,,ROW()-N48+1)="sortie",-1,1)*OFFSET($H$1,N48-1,,ROW()-N48+1)*(OFFSET($F$1,N48-1,,ROW()-N48+1)=F48)))</f>
        <v>148</v>
      </c>
      <c r="L48" s="34">
        <f>SUMIFS($J$6:J48,$C$6:C48,"Entrée",$F$6:F48,F48)/SUMIFS($H$6:H48,$C$6:C48,"Entrée",$F$6:F48,F48)</f>
        <v>245.83333333333334</v>
      </c>
      <c r="M48" s="35">
        <f t="shared" ca="1" si="3"/>
        <v>36383.333333333336</v>
      </c>
      <c r="N48" s="9" cm="1">
        <f t="array" ref="N48">IFERROR(_xlfn.AGGREGATE(14,6,ROW($F$5:F48)/(($F$5:F48=F48)*($C$5:C48="ajustement")),1),ROW($N$5)+1)</f>
        <v>6</v>
      </c>
      <c r="O48" s="9"/>
    </row>
    <row r="49" spans="1:15" x14ac:dyDescent="0.25">
      <c r="A49" s="10">
        <f t="shared" si="0"/>
        <v>44</v>
      </c>
      <c r="B49" s="14">
        <v>45469</v>
      </c>
      <c r="C49" s="9" t="s">
        <v>0</v>
      </c>
      <c r="E49" s="9" t="str">
        <f t="shared" si="1"/>
        <v/>
      </c>
      <c r="F49" s="9" t="s">
        <v>32</v>
      </c>
      <c r="H49" s="31">
        <v>72</v>
      </c>
      <c r="I49" s="32">
        <f>IF(F49="","",IF(OR(C49="Entrée",C49="Stock Initial"),INDEX([1]Articles!$A$5:$E$100,MATCH(F49,[1]Articles!$B$5:$B$100,0),4)/RIGHT(F49,2),IF(C49="Sortie",INDEX([1]Articles!$A$5:$E$100,MATCH(F49,[1]Articles!$B$5:$B$100,0),5)/RIGHT(F49,2))))</f>
        <v>491.66666666666669</v>
      </c>
      <c r="J49" s="38">
        <f>IFERROR('Mouvements Stocks'!$H49*'Mouvements Stocks'!$I49,"")</f>
        <v>35400</v>
      </c>
      <c r="K49" s="75" cm="1">
        <f t="array" aca="1" ref="K49" ca="1">IF(F49="","",SUMPRODUCT(IF(OFFSET($C$1,N49-1,,ROW()-N49+1)="sortie",-1,1)*OFFSET($H$1,N49-1,,ROW()-N49+1)*(OFFSET($F$1,N49-1,,ROW()-N49+1)=F49)))</f>
        <v>72</v>
      </c>
      <c r="L49" s="34">
        <f>SUMIFS($J$6:J49,$C$6:C49,"Entrée",$F$6:F49,F49)/SUMIFS($H$6:H49,$C$6:C49,"Entrée",$F$6:F49,F49)</f>
        <v>491.66666666666669</v>
      </c>
      <c r="M49" s="35">
        <f t="shared" ca="1" si="3"/>
        <v>35400</v>
      </c>
      <c r="N49" s="9" cm="1">
        <f t="array" ref="N49">IFERROR(_xlfn.AGGREGATE(14,6,ROW($F$5:F49)/(($F$5:F49=F49)*($C$5:C49="ajustement")),1),ROW($N$5)+1)</f>
        <v>6</v>
      </c>
      <c r="O49" s="9"/>
    </row>
    <row r="50" spans="1:15" x14ac:dyDescent="0.25">
      <c r="A50" s="10">
        <f t="shared" si="0"/>
        <v>45</v>
      </c>
      <c r="B50" s="14">
        <v>45469</v>
      </c>
      <c r="C50" s="9" t="s">
        <v>0</v>
      </c>
      <c r="E50" s="9" t="str">
        <f t="shared" si="1"/>
        <v/>
      </c>
      <c r="F50" s="9" t="s">
        <v>34</v>
      </c>
      <c r="H50" s="31">
        <v>96</v>
      </c>
      <c r="I50" s="32">
        <f>IF(F50="","",IF(OR(C50="Entrée",C50="Stock Initial"),INDEX([1]Articles!$A$5:$E$100,MATCH(F50,[1]Articles!$B$5:$B$100,0),4)/RIGHT(F50,2),IF(C50="Sortie",INDEX([1]Articles!$A$5:$E$100,MATCH(F50,[1]Articles!$B$5:$B$100,0),5)/RIGHT(F50,2))))</f>
        <v>275</v>
      </c>
      <c r="J50" s="38">
        <f>IFERROR('Mouvements Stocks'!$H50*'Mouvements Stocks'!$I50,"")</f>
        <v>26400</v>
      </c>
      <c r="K50" s="75" cm="1">
        <f t="array" aca="1" ref="K50" ca="1">IF(F50="","",SUMPRODUCT(IF(OFFSET($C$1,N50-1,,ROW()-N50+1)="sortie",-1,1)*OFFSET($H$1,N50-1,,ROW()-N50+1)*(OFFSET($F$1,N50-1,,ROW()-N50+1)=F50)))</f>
        <v>96</v>
      </c>
      <c r="L50" s="34">
        <f>SUMIFS($J$6:J50,$C$6:C50,"Entrée",$F$6:F50,F50)/SUMIFS($H$6:H50,$C$6:C50,"Entrée",$F$6:F50,F50)</f>
        <v>275</v>
      </c>
      <c r="M50" s="35">
        <f t="shared" ca="1" si="3"/>
        <v>26400</v>
      </c>
      <c r="N50" s="9" cm="1">
        <f t="array" ref="N50">IFERROR(_xlfn.AGGREGATE(14,6,ROW($F$5:F50)/(($F$5:F50=F50)*($C$5:C50="ajustement")),1),ROW($N$5)+1)</f>
        <v>6</v>
      </c>
      <c r="O50" s="9"/>
    </row>
    <row r="51" spans="1:15" x14ac:dyDescent="0.25">
      <c r="A51" s="10">
        <f t="shared" si="0"/>
        <v>46</v>
      </c>
      <c r="B51" s="14">
        <v>45470</v>
      </c>
      <c r="C51" s="9" t="s">
        <v>0</v>
      </c>
      <c r="E51" s="9" t="str">
        <f t="shared" si="1"/>
        <v/>
      </c>
      <c r="F51" s="9" t="s">
        <v>44</v>
      </c>
      <c r="H51" s="31">
        <f>35*24</f>
        <v>840</v>
      </c>
      <c r="I51" s="32">
        <f>IF(F51="","",IF(OR(C51="Entrée",C51="Stock Initial"),INDEX([1]Articles!$A$5:$E$100,MATCH(F51,[1]Articles!$B$5:$B$100,0),4)/RIGHT(F51,2),IF(C51="Sortie",INDEX([1]Articles!$A$5:$E$100,MATCH(F51,[1]Articles!$B$5:$B$100,0),5)/RIGHT(F51,2))))</f>
        <v>457.16666666666669</v>
      </c>
      <c r="J51" s="38">
        <f>IFERROR('Mouvements Stocks'!$H51*'Mouvements Stocks'!$I51,"")</f>
        <v>384020</v>
      </c>
      <c r="K51" s="75" cm="1">
        <f t="array" aca="1" ref="K51" ca="1">IF(F51="","",SUMPRODUCT(IF(OFFSET($C$1,N51-1,,ROW()-N51+1)="sortie",-1,1)*OFFSET($H$1,N51-1,,ROW()-N51+1)*(OFFSET($F$1,N51-1,,ROW()-N51+1)=F51)))</f>
        <v>840</v>
      </c>
      <c r="L51" s="34">
        <f>SUMIFS($J$6:J51,$C$6:C51,"Entrée",$F$6:F51,F51)/SUMIFS($H$6:H51,$C$6:C51,"Entrée",$F$6:F51,F51)</f>
        <v>457.16666666666669</v>
      </c>
      <c r="M51" s="35">
        <f t="shared" ca="1" si="3"/>
        <v>384020</v>
      </c>
      <c r="N51" s="9" cm="1">
        <f t="array" ref="N51">IFERROR(_xlfn.AGGREGATE(14,6,ROW($F$5:F51)/(($F$5:F51=F51)*($C$5:C51="ajustement")),1),ROW($N$5)+1)</f>
        <v>6</v>
      </c>
      <c r="O51" s="9"/>
    </row>
    <row r="52" spans="1:15" x14ac:dyDescent="0.25">
      <c r="A52" s="10">
        <f t="shared" si="0"/>
        <v>47</v>
      </c>
      <c r="B52" s="14">
        <v>45470</v>
      </c>
      <c r="C52" s="9" t="s">
        <v>0</v>
      </c>
      <c r="E52" s="9" t="str">
        <f t="shared" si="1"/>
        <v/>
      </c>
      <c r="F52" s="9" t="s">
        <v>45</v>
      </c>
      <c r="H52" s="31">
        <f>10*24</f>
        <v>240</v>
      </c>
      <c r="I52" s="32">
        <f>IF(F52="","",IF(OR(C52="Entrée",C52="Stock Initial"),INDEX([1]Articles!$A$5:$E$100,MATCH(F52,[1]Articles!$B$5:$B$100,0),4)/RIGHT(F52,2),IF(C52="Sortie",INDEX([1]Articles!$A$5:$E$100,MATCH(F52,[1]Articles!$B$5:$B$100,0),5)/RIGHT(F52,2))))</f>
        <v>423.83333333333331</v>
      </c>
      <c r="J52" s="38">
        <f>IFERROR('Mouvements Stocks'!$H52*'Mouvements Stocks'!$I52,"")</f>
        <v>101720</v>
      </c>
      <c r="K52" s="75" cm="1">
        <f t="array" aca="1" ref="K52" ca="1">IF(F52="","",SUMPRODUCT(IF(OFFSET($C$1,N52-1,,ROW()-N52+1)="sortie",-1,1)*OFFSET($H$1,N52-1,,ROW()-N52+1)*(OFFSET($F$1,N52-1,,ROW()-N52+1)=F52)))</f>
        <v>240</v>
      </c>
      <c r="L52" s="34">
        <f>SUMIFS($J$6:J52,$C$6:C52,"Entrée",$F$6:F52,F52)/SUMIFS($H$6:H52,$C$6:C52,"Entrée",$F$6:F52,F52)</f>
        <v>423.83333333333331</v>
      </c>
      <c r="M52" s="35">
        <f t="shared" ca="1" si="3"/>
        <v>101720</v>
      </c>
      <c r="N52" s="9" cm="1">
        <f t="array" ref="N52">IFERROR(_xlfn.AGGREGATE(14,6,ROW($F$5:F52)/(($F$5:F52=F52)*($C$5:C52="ajustement")),1),ROW($N$5)+1)</f>
        <v>6</v>
      </c>
      <c r="O52" s="9"/>
    </row>
    <row r="53" spans="1:15" x14ac:dyDescent="0.25">
      <c r="A53" s="10">
        <f t="shared" si="0"/>
        <v>48</v>
      </c>
      <c r="B53" s="14">
        <v>45470</v>
      </c>
      <c r="C53" s="9" t="s">
        <v>0</v>
      </c>
      <c r="E53" s="9" t="str">
        <f t="shared" si="1"/>
        <v/>
      </c>
      <c r="F53" s="9" t="s">
        <v>46</v>
      </c>
      <c r="H53" s="31">
        <f>5*24</f>
        <v>120</v>
      </c>
      <c r="I53" s="32">
        <f>IF(F53="","",IF(OR(C53="Entrée",C53="Stock Initial"),INDEX([1]Articles!$A$5:$E$100,MATCH(F53,[1]Articles!$B$5:$B$100,0),4)/RIGHT(F53,2),IF(C53="Sortie",INDEX([1]Articles!$A$5:$E$100,MATCH(F53,[1]Articles!$B$5:$B$100,0),5)/RIGHT(F53,2))))</f>
        <v>423.83333333333331</v>
      </c>
      <c r="J53" s="38">
        <f>IFERROR('Mouvements Stocks'!$H53*'Mouvements Stocks'!$I53,"")</f>
        <v>50860</v>
      </c>
      <c r="K53" s="75" cm="1">
        <f t="array" aca="1" ref="K53" ca="1">IF(F53="","",SUMPRODUCT(IF(OFFSET($C$1,N53-1,,ROW()-N53+1)="sortie",-1,1)*OFFSET($H$1,N53-1,,ROW()-N53+1)*(OFFSET($F$1,N53-1,,ROW()-N53+1)=F53)))</f>
        <v>120</v>
      </c>
      <c r="L53" s="34">
        <f>SUMIFS($J$6:J53,$C$6:C53,"Entrée",$F$6:F53,F53)/SUMIFS($H$6:H53,$C$6:C53,"Entrée",$F$6:F53,F53)</f>
        <v>423.83333333333331</v>
      </c>
      <c r="M53" s="35">
        <f t="shared" ca="1" si="3"/>
        <v>50860</v>
      </c>
      <c r="N53" s="9" cm="1">
        <f t="array" ref="N53">IFERROR(_xlfn.AGGREGATE(14,6,ROW($F$5:F53)/(($F$5:F53=F53)*($C$5:C53="ajustement")),1),ROW($N$5)+1)</f>
        <v>6</v>
      </c>
      <c r="O53" s="9"/>
    </row>
    <row r="54" spans="1:15" x14ac:dyDescent="0.25">
      <c r="A54" s="10">
        <f t="shared" si="0"/>
        <v>49</v>
      </c>
      <c r="B54" s="14">
        <v>45470</v>
      </c>
      <c r="C54" s="9" t="s">
        <v>0</v>
      </c>
      <c r="E54" s="9" t="str">
        <f t="shared" si="1"/>
        <v/>
      </c>
      <c r="F54" s="9" t="s">
        <v>47</v>
      </c>
      <c r="H54" s="31">
        <f>24*5</f>
        <v>120</v>
      </c>
      <c r="I54" s="32">
        <f>IF(F54="","",IF(OR(C54="Entrée",C54="Stock Initial"),INDEX([1]Articles!$A$5:$E$100,MATCH(F54,[1]Articles!$B$5:$B$100,0),4)/RIGHT(F54,2),IF(C54="Sortie",INDEX([1]Articles!$A$5:$E$100,MATCH(F54,[1]Articles!$B$5:$B$100,0),5)/RIGHT(F54,2))))</f>
        <v>361.33333333333331</v>
      </c>
      <c r="J54" s="38">
        <f>IFERROR('Mouvements Stocks'!$H54*'Mouvements Stocks'!$I54,"")</f>
        <v>43360</v>
      </c>
      <c r="K54" s="75" cm="1">
        <f t="array" aca="1" ref="K54" ca="1">IF(F54="","",SUMPRODUCT(IF(OFFSET($C$1,N54-1,,ROW()-N54+1)="sortie",-1,1)*OFFSET($H$1,N54-1,,ROW()-N54+1)*(OFFSET($F$1,N54-1,,ROW()-N54+1)=F54)))</f>
        <v>120</v>
      </c>
      <c r="L54" s="34">
        <f>SUMIFS($J$6:J54,$C$6:C54,"Entrée",$F$6:F54,F54)/SUMIFS($H$6:H54,$C$6:C54,"Entrée",$F$6:F54,F54)</f>
        <v>361.33333333333331</v>
      </c>
      <c r="M54" s="35">
        <f t="shared" ca="1" si="3"/>
        <v>43360</v>
      </c>
      <c r="N54" s="9" cm="1">
        <f t="array" ref="N54">IFERROR(_xlfn.AGGREGATE(14,6,ROW($F$5:F54)/(($F$5:F54=F54)*($C$5:C54="ajustement")),1),ROW($N$5)+1)</f>
        <v>6</v>
      </c>
      <c r="O54" s="9"/>
    </row>
    <row r="55" spans="1:15" x14ac:dyDescent="0.25">
      <c r="A55" s="10">
        <f t="shared" si="0"/>
        <v>50</v>
      </c>
      <c r="B55" s="14">
        <v>45470</v>
      </c>
      <c r="C55" s="9" t="s">
        <v>0</v>
      </c>
      <c r="E55" s="9" t="str">
        <f t="shared" si="1"/>
        <v/>
      </c>
      <c r="F55" s="9" t="s">
        <v>48</v>
      </c>
      <c r="H55" s="31">
        <v>12</v>
      </c>
      <c r="I55" s="32">
        <f>IF(F55="","",IF(OR(C55="Entrée",C55="Stock Initial"),INDEX([1]Articles!$A$5:$E$100,MATCH(F55,[1]Articles!$B$5:$B$100,0),4)/RIGHT(F55,2),IF(C55="Sortie",INDEX([1]Articles!$A$5:$E$100,MATCH(F55,[1]Articles!$B$5:$B$100,0),5)/RIGHT(F55,2))))</f>
        <v>1472.6666666666667</v>
      </c>
      <c r="J55" s="38">
        <f>IFERROR('Mouvements Stocks'!$H55*'Mouvements Stocks'!$I55,"")</f>
        <v>17672</v>
      </c>
      <c r="K55" s="75" cm="1">
        <f t="array" aca="1" ref="K55" ca="1">IF(F55="","",SUMPRODUCT(IF(OFFSET($C$1,N55-1,,ROW()-N55+1)="sortie",-1,1)*OFFSET($H$1,N55-1,,ROW()-N55+1)*(OFFSET($F$1,N55-1,,ROW()-N55+1)=F55)))</f>
        <v>12</v>
      </c>
      <c r="L55" s="34">
        <f>SUMIFS($J$6:J55,$C$6:C55,"Entrée",$F$6:F55,F55)/SUMIFS($H$6:H55,$C$6:C55,"Entrée",$F$6:F55,F55)</f>
        <v>1472.6666666666667</v>
      </c>
      <c r="M55" s="35">
        <f t="shared" ca="1" si="3"/>
        <v>17672</v>
      </c>
      <c r="N55" s="9" cm="1">
        <f t="array" ref="N55">IFERROR(_xlfn.AGGREGATE(14,6,ROW($F$5:F55)/(($F$5:F55=F55)*($C$5:C55="ajustement")),1),ROW($N$5)+1)</f>
        <v>6</v>
      </c>
      <c r="O55" s="9"/>
    </row>
    <row r="56" spans="1:15" x14ac:dyDescent="0.25">
      <c r="A56" s="10">
        <f t="shared" si="0"/>
        <v>51</v>
      </c>
      <c r="B56" s="14">
        <v>45470</v>
      </c>
      <c r="C56" s="9" t="s">
        <v>0</v>
      </c>
      <c r="E56" s="9" t="str">
        <f t="shared" si="1"/>
        <v/>
      </c>
      <c r="F56" s="9" t="s">
        <v>49</v>
      </c>
      <c r="H56" s="31">
        <v>24</v>
      </c>
      <c r="I56" s="32">
        <f>IF(F56="","",IF(OR(C56="Entrée",C56="Stock Initial"),INDEX([1]Articles!$A$5:$E$100,MATCH(F56,[1]Articles!$B$5:$B$100,0),4)/RIGHT(F56,2),IF(C56="Sortie",INDEX([1]Articles!$A$5:$E$100,MATCH(F56,[1]Articles!$B$5:$B$100,0),5)/RIGHT(F56,2))))</f>
        <v>236.33333333333334</v>
      </c>
      <c r="J56" s="38">
        <f>IFERROR('Mouvements Stocks'!$H56*'Mouvements Stocks'!$I56,"")</f>
        <v>5672</v>
      </c>
      <c r="K56" s="75" cm="1">
        <f t="array" aca="1" ref="K56" ca="1">IF(F56="","",SUMPRODUCT(IF(OFFSET($C$1,N56-1,,ROW()-N56+1)="sortie",-1,1)*OFFSET($H$1,N56-1,,ROW()-N56+1)*(OFFSET($F$1,N56-1,,ROW()-N56+1)=F56)))</f>
        <v>24</v>
      </c>
      <c r="L56" s="34">
        <f>SUMIFS($J$6:J56,$C$6:C56,"Entrée",$F$6:F56,F56)/SUMIFS($H$6:H56,$C$6:C56,"Entrée",$F$6:F56,F56)</f>
        <v>236.33333333333334</v>
      </c>
      <c r="M56" s="35">
        <f t="shared" ca="1" si="3"/>
        <v>5672</v>
      </c>
      <c r="N56" s="9" cm="1">
        <f t="array" ref="N56">IFERROR(_xlfn.AGGREGATE(14,6,ROW($F$5:F56)/(($F$5:F56=F56)*($C$5:C56="ajustement")),1),ROW($N$5)+1)</f>
        <v>6</v>
      </c>
      <c r="O56" s="9"/>
    </row>
    <row r="57" spans="1:15" x14ac:dyDescent="0.25">
      <c r="A57" s="10">
        <f t="shared" si="0"/>
        <v>52</v>
      </c>
      <c r="B57" s="14">
        <v>45470</v>
      </c>
      <c r="C57" s="9" t="s">
        <v>0</v>
      </c>
      <c r="E57" s="9" t="str">
        <f t="shared" si="1"/>
        <v/>
      </c>
      <c r="F57" s="9" t="s">
        <v>50</v>
      </c>
      <c r="H57" s="22">
        <v>12</v>
      </c>
      <c r="I57" s="32">
        <f>IF(F57="","",IF(OR(C57="Entrée",C57="Stock Initial"),INDEX([1]Articles!$A$5:$E$100,MATCH(F57,[1]Articles!$B$5:$B$100,0),4)/RIGHT(F57,2),IF(C57="Sortie",INDEX([1]Articles!$A$5:$E$100,MATCH(F57,[1]Articles!$B$5:$B$100,0),5)/RIGHT(F57,2))))</f>
        <v>764.33333333333337</v>
      </c>
      <c r="J57" s="38">
        <f>IFERROR('Mouvements Stocks'!$H57*'Mouvements Stocks'!$I57,"")</f>
        <v>9172</v>
      </c>
      <c r="K57" s="75" cm="1">
        <f t="array" aca="1" ref="K57" ca="1">IF(F57="","",SUMPRODUCT(IF(OFFSET($C$1,N57-1,,ROW()-N57+1)="sortie",-1,1)*OFFSET($H$1,N57-1,,ROW()-N57+1)*(OFFSET($F$1,N57-1,,ROW()-N57+1)=F57)))</f>
        <v>12</v>
      </c>
      <c r="L57" s="34">
        <f>SUMIFS($J$6:J57,$C$6:C57,"Entrée",$F$6:F57,F57)/SUMIFS($H$6:H57,$C$6:C57,"Entrée",$F$6:F57,F57)</f>
        <v>764.33333333333337</v>
      </c>
      <c r="M57" s="35">
        <f t="shared" ca="1" si="3"/>
        <v>9172</v>
      </c>
      <c r="N57" s="9" cm="1">
        <f t="array" ref="N57">IFERROR(_xlfn.AGGREGATE(14,6,ROW($F$5:F57)/(($F$5:F57=F57)*($C$5:C57="ajustement")),1),ROW($N$5)+1)</f>
        <v>6</v>
      </c>
      <c r="O57" s="9"/>
    </row>
    <row r="58" spans="1:15" x14ac:dyDescent="0.25">
      <c r="A58" s="10">
        <f t="shared" si="0"/>
        <v>53</v>
      </c>
      <c r="B58" s="14">
        <v>45470</v>
      </c>
      <c r="C58" s="9" t="s">
        <v>1</v>
      </c>
      <c r="E58" s="9" t="str">
        <f t="shared" si="1"/>
        <v xml:space="preserve">Fact </v>
      </c>
      <c r="F58" s="9" t="s">
        <v>20</v>
      </c>
      <c r="H58" s="31">
        <v>16</v>
      </c>
      <c r="I58" s="32">
        <f>IF(F58="","",IF(OR(C58="Entrée",C58="Stock Initial"),INDEX([1]Articles!$A$5:$E$100,MATCH(F58,[1]Articles!$B$5:$B$100,0),4)/RIGHT(F58,2),IF(C58="Sortie",INDEX([1]Articles!$A$5:$E$100,MATCH(F58,[1]Articles!$B$5:$B$100,0),5)/RIGHT(F58,2))))</f>
        <v>187.5</v>
      </c>
      <c r="J58" s="38">
        <f>IFERROR('Mouvements Stocks'!$H58*'Mouvements Stocks'!$I58,"")</f>
        <v>3000</v>
      </c>
      <c r="K58" s="75" cm="1">
        <f t="array" aca="1" ref="K58" ca="1">IF(F58="","",SUMPRODUCT(IF(OFFSET($C$1,N58-1,,ROW()-N58+1)="sortie",-1,1)*OFFSET($H$1,N58-1,,ROW()-N58+1)*(OFFSET($F$1,N58-1,,ROW()-N58+1)=F58)))</f>
        <v>26</v>
      </c>
      <c r="L58" s="34">
        <f>SUMIFS($J$6:J58,$C$6:C58,"Entrée",$F$6:F58,F58)/SUMIFS($H$6:H58,$C$6:C58,"Entrée",$F$6:F58,F58)</f>
        <v>175</v>
      </c>
      <c r="M58" s="35">
        <f t="shared" ca="1" si="3"/>
        <v>4550</v>
      </c>
      <c r="N58" s="9" cm="1">
        <f t="array" ref="N58">IFERROR(_xlfn.AGGREGATE(14,6,ROW($F$5:F58)/(($F$5:F58=F58)*($C$5:C58="ajustement")),1),ROW($N$5)+1)</f>
        <v>6</v>
      </c>
      <c r="O58" s="9"/>
    </row>
    <row r="59" spans="1:15" x14ac:dyDescent="0.25">
      <c r="A59" s="10">
        <f t="shared" si="0"/>
        <v>54</v>
      </c>
      <c r="B59" s="14">
        <v>45470</v>
      </c>
      <c r="C59" s="9" t="s">
        <v>1</v>
      </c>
      <c r="E59" s="9" t="str">
        <f t="shared" si="1"/>
        <v xml:space="preserve">Fact </v>
      </c>
      <c r="F59" s="9" t="s">
        <v>18</v>
      </c>
      <c r="H59" s="31">
        <v>8</v>
      </c>
      <c r="I59" s="32">
        <f>IF(F59="","",IF(OR(C59="Entrée",C59="Stock Initial"),INDEX([1]Articles!$A$5:$E$100,MATCH(F59,[1]Articles!$B$5:$B$100,0),4)/RIGHT(F59,2),IF(C59="Sortie",INDEX([1]Articles!$A$5:$E$100,MATCH(F59,[1]Articles!$B$5:$B$100,0),5)/RIGHT(F59,2))))</f>
        <v>187.5</v>
      </c>
      <c r="J59" s="38">
        <f>IFERROR('Mouvements Stocks'!$H59*'Mouvements Stocks'!$I59,"")</f>
        <v>1500</v>
      </c>
      <c r="K59" s="75" cm="1">
        <f t="array" aca="1" ref="K59" ca="1">IF(F59="","",SUMPRODUCT(IF(OFFSET($C$1,N59-1,,ROW()-N59+1)="sortie",-1,1)*OFFSET($H$1,N59-1,,ROW()-N59+1)*(OFFSET($F$1,N59-1,,ROW()-N59+1)=F59)))</f>
        <v>13</v>
      </c>
      <c r="L59" s="34">
        <f>SUMIFS($J$6:J59,$C$6:C59,"Entrée",$F$6:F59,F59)/SUMIFS($H$6:H59,$C$6:C59,"Entrée",$F$6:F59,F59)</f>
        <v>175</v>
      </c>
      <c r="M59" s="35">
        <f t="shared" ca="1" si="3"/>
        <v>2275</v>
      </c>
      <c r="N59" s="9" cm="1">
        <f t="array" ref="N59">IFERROR(_xlfn.AGGREGATE(14,6,ROW($F$5:F59)/(($F$5:F59=F59)*($C$5:C59="ajustement")),1),ROW($N$5)+1)</f>
        <v>6</v>
      </c>
      <c r="O59" s="9"/>
    </row>
    <row r="60" spans="1:15" x14ac:dyDescent="0.25">
      <c r="A60" s="10">
        <f t="shared" si="0"/>
        <v>55</v>
      </c>
      <c r="B60" s="14">
        <v>45470</v>
      </c>
      <c r="C60" s="9" t="s">
        <v>1</v>
      </c>
      <c r="E60" s="9" t="str">
        <f t="shared" si="1"/>
        <v xml:space="preserve">Fact </v>
      </c>
      <c r="F60" s="9" t="s">
        <v>34</v>
      </c>
      <c r="H60" s="31">
        <v>12</v>
      </c>
      <c r="I60" s="32">
        <f>IF(F60="","",IF(OR(C60="Entrée",C60="Stock Initial"),INDEX([1]Articles!$A$5:$E$100,MATCH(F60,[1]Articles!$B$5:$B$100,0),4)/RIGHT(F60,2),IF(C60="Sortie",INDEX([1]Articles!$A$5:$E$100,MATCH(F60,[1]Articles!$B$5:$B$100,0),5)/RIGHT(F60,2))))</f>
        <v>291.66666666666669</v>
      </c>
      <c r="J60" s="38">
        <f>IFERROR('Mouvements Stocks'!$H60*'Mouvements Stocks'!$I60,"")</f>
        <v>3500</v>
      </c>
      <c r="K60" s="75" cm="1">
        <f t="array" aca="1" ref="K60" ca="1">IF(F60="","",SUMPRODUCT(IF(OFFSET($C$1,N60-1,,ROW()-N60+1)="sortie",-1,1)*OFFSET($H$1,N60-1,,ROW()-N60+1)*(OFFSET($F$1,N60-1,,ROW()-N60+1)=F60)))</f>
        <v>84</v>
      </c>
      <c r="L60" s="34">
        <f>SUMIFS($J$6:J60,$C$6:C60,"Entrée",$F$6:F60,F60)/SUMIFS($H$6:H60,$C$6:C60,"Entrée",$F$6:F60,F60)</f>
        <v>275</v>
      </c>
      <c r="M60" s="35">
        <f t="shared" ca="1" si="3"/>
        <v>23100</v>
      </c>
      <c r="N60" s="9" cm="1">
        <f t="array" ref="N60">IFERROR(_xlfn.AGGREGATE(14,6,ROW($F$5:F60)/(($F$5:F60=F60)*($C$5:C60="ajustement")),1),ROW($N$5)+1)</f>
        <v>6</v>
      </c>
      <c r="O60" s="9"/>
    </row>
    <row r="61" spans="1:15" x14ac:dyDescent="0.25">
      <c r="A61" s="10">
        <f t="shared" si="0"/>
        <v>56</v>
      </c>
      <c r="B61" s="14">
        <v>45470</v>
      </c>
      <c r="C61" s="9" t="s">
        <v>1</v>
      </c>
      <c r="E61" s="9" t="str">
        <f t="shared" si="1"/>
        <v xml:space="preserve">Fact </v>
      </c>
      <c r="F61" s="39" t="s">
        <v>31</v>
      </c>
      <c r="H61" s="37">
        <v>12</v>
      </c>
      <c r="I61" s="32">
        <f>IF(F61="","",IF(OR(C61="Entrée",C61="Stock Initial"),INDEX([1]Articles!$A$5:$E$100,MATCH(F61,[1]Articles!$B$5:$B$100,0),4)/RIGHT(F61,2),IF(C61="Sortie",INDEX([1]Articles!$A$5:$E$100,MATCH(F61,[1]Articles!$B$5:$B$100,0),5)/RIGHT(F61,2))))</f>
        <v>260.41666666666669</v>
      </c>
      <c r="J61" s="38">
        <f>IFERROR('Mouvements Stocks'!$H61*'Mouvements Stocks'!$I61,"")</f>
        <v>3125</v>
      </c>
      <c r="K61" s="75" cm="1">
        <f t="array" aca="1" ref="K61" ca="1">IF(F61="","",SUMPRODUCT(IF(OFFSET($C$1,N61-1,,ROW()-N61+1)="sortie",-1,1)*OFFSET($H$1,N61-1,,ROW()-N61+1)*(OFFSET($F$1,N61-1,,ROW()-N61+1)=F61)))</f>
        <v>136</v>
      </c>
      <c r="L61" s="34">
        <f>SUMIFS($J$6:J61,$C$6:C61,"Entrée",$F$6:F61,F61)/SUMIFS($H$6:H61,$C$6:C61,"Entrée",$F$6:F61,F61)</f>
        <v>245.83333333333334</v>
      </c>
      <c r="M61" s="35">
        <f t="shared" ca="1" si="3"/>
        <v>33433.333333333336</v>
      </c>
      <c r="N61" s="9" cm="1">
        <f t="array" ref="N61">IFERROR(_xlfn.AGGREGATE(14,6,ROW($F$5:F61)/(($F$5:F61=F61)*($C$5:C61="ajustement")),1),ROW($N$5)+1)</f>
        <v>6</v>
      </c>
      <c r="O61" s="9"/>
    </row>
    <row r="62" spans="1:15" x14ac:dyDescent="0.25">
      <c r="A62" s="10">
        <f t="shared" si="0"/>
        <v>57</v>
      </c>
      <c r="B62" s="14">
        <v>45470</v>
      </c>
      <c r="C62" s="9" t="s">
        <v>1</v>
      </c>
      <c r="E62" s="9" t="str">
        <f t="shared" si="1"/>
        <v xml:space="preserve">Fact </v>
      </c>
      <c r="F62" s="9" t="s">
        <v>42</v>
      </c>
      <c r="H62" s="31">
        <v>1</v>
      </c>
      <c r="I62" s="32">
        <v>1575</v>
      </c>
      <c r="J62" s="38">
        <f>IFERROR('Mouvements Stocks'!$H62*'Mouvements Stocks'!$I62,"")</f>
        <v>1575</v>
      </c>
      <c r="K62" s="75" cm="1">
        <f t="array" aca="1" ref="K62" ca="1">IF(F62="","",SUMPRODUCT(IF(OFFSET($C$1,N62-1,,ROW()-N62+1)="sortie",-1,1)*OFFSET($H$1,N62-1,,ROW()-N62+1)*(OFFSET($F$1,N62-1,,ROW()-N62+1)=F62)))</f>
        <v>11</v>
      </c>
      <c r="L62" s="34">
        <f>SUMIFS($J$6:J62,$C$6:C62,"Entrée",$F$6:F62,F62)/SUMIFS($H$6:H62,$C$6:C62,"Entrée",$F$6:F62,F62)</f>
        <v>1458.3333333333333</v>
      </c>
      <c r="M62" s="35">
        <f t="shared" ca="1" si="3"/>
        <v>16041.666666666666</v>
      </c>
      <c r="N62" s="9" cm="1">
        <f t="array" ref="N62">IFERROR(_xlfn.AGGREGATE(14,6,ROW($F$5:F62)/(($F$5:F62=F62)*($C$5:C62="ajustement")),1),ROW($N$5)+1)</f>
        <v>6</v>
      </c>
      <c r="O62" s="9"/>
    </row>
    <row r="63" spans="1:15" x14ac:dyDescent="0.25">
      <c r="A63" s="10">
        <f t="shared" si="0"/>
        <v>58</v>
      </c>
      <c r="B63" s="14">
        <v>45472</v>
      </c>
      <c r="C63" s="9" t="s">
        <v>1</v>
      </c>
      <c r="E63" s="9" t="str">
        <f t="shared" si="1"/>
        <v xml:space="preserve">Fact </v>
      </c>
      <c r="F63" s="9" t="s">
        <v>46</v>
      </c>
      <c r="H63" s="31">
        <v>24</v>
      </c>
      <c r="I63" s="32">
        <f>IF(F63="","",IF(OR(C63="Entrée",C63="Stock Initial"),INDEX([1]Articles!$A$5:$E$100,MATCH(F63,[1]Articles!$B$5:$B$100,0),4)/RIGHT(F63,2),IF(C63="Sortie",INDEX([1]Articles!$A$5:$E$100,MATCH(F63,[1]Articles!$B$5:$B$100,0),5)/RIGHT(F63,2))))</f>
        <v>437.5</v>
      </c>
      <c r="J63" s="38">
        <f>IFERROR('Mouvements Stocks'!$H63*'Mouvements Stocks'!$I63,"")</f>
        <v>10500</v>
      </c>
      <c r="K63" s="75" cm="1">
        <f t="array" aca="1" ref="K63" ca="1">IF(F63="","",SUMPRODUCT(IF(OFFSET($C$1,N63-1,,ROW()-N63+1)="sortie",-1,1)*OFFSET($H$1,N63-1,,ROW()-N63+1)*(OFFSET($F$1,N63-1,,ROW()-N63+1)=F63)))</f>
        <v>96</v>
      </c>
      <c r="L63" s="34">
        <f>SUMIFS($J$6:J63,$C$6:C63,"Entrée",$F$6:F63,F63)/SUMIFS($H$6:H63,$C$6:C63,"Entrée",$F$6:F63,F63)</f>
        <v>423.83333333333331</v>
      </c>
      <c r="M63" s="35">
        <f t="shared" ca="1" si="3"/>
        <v>40688</v>
      </c>
      <c r="N63" s="9" cm="1">
        <f t="array" ref="N63">IFERROR(_xlfn.AGGREGATE(14,6,ROW($F$5:F63)/(($F$5:F63=F63)*($C$5:C63="ajustement")),1),ROW($N$5)+1)</f>
        <v>6</v>
      </c>
      <c r="O63" s="9"/>
    </row>
    <row r="64" spans="1:15" x14ac:dyDescent="0.25">
      <c r="A64" s="10">
        <f t="shared" si="0"/>
        <v>59</v>
      </c>
      <c r="B64" s="14">
        <v>45472</v>
      </c>
      <c r="C64" s="9" t="s">
        <v>1</v>
      </c>
      <c r="E64" s="9" t="str">
        <f t="shared" si="1"/>
        <v xml:space="preserve">Fact </v>
      </c>
      <c r="F64" s="9" t="s">
        <v>47</v>
      </c>
      <c r="H64" s="31">
        <v>24</v>
      </c>
      <c r="I64" s="32">
        <f>IF(F64="","",IF(OR(C64="Entrée",C64="Stock Initial"),INDEX([1]Articles!$A$5:$E$100,MATCH(F64,[1]Articles!$B$5:$B$100,0),4)/RIGHT(F64,2),IF(C64="Sortie",INDEX([1]Articles!$A$5:$E$100,MATCH(F64,[1]Articles!$B$5:$B$100,0),5)/RIGHT(F64,2))))</f>
        <v>395.83333333333331</v>
      </c>
      <c r="J64" s="38">
        <f>IFERROR('Mouvements Stocks'!$H64*'Mouvements Stocks'!$I64,"")</f>
        <v>9500</v>
      </c>
      <c r="K64" s="75" cm="1">
        <f t="array" aca="1" ref="K64" ca="1">IF(F64="","",SUMPRODUCT(IF(OFFSET($C$1,N64-1,,ROW()-N64+1)="sortie",-1,1)*OFFSET($H$1,N64-1,,ROW()-N64+1)*(OFFSET($F$1,N64-1,,ROW()-N64+1)=F64)))</f>
        <v>96</v>
      </c>
      <c r="L64" s="34">
        <f>SUMIFS($J$6:J64,$C$6:C64,"Entrée",$F$6:F64,F64)/SUMIFS($H$6:H64,$C$6:C64,"Entrée",$F$6:F64,F64)</f>
        <v>361.33333333333331</v>
      </c>
      <c r="M64" s="35">
        <f t="shared" ca="1" si="3"/>
        <v>34688</v>
      </c>
      <c r="N64" s="9" cm="1">
        <f t="array" ref="N64">IFERROR(_xlfn.AGGREGATE(14,6,ROW($F$5:F64)/(($F$5:F64=F64)*($C$5:C64="ajustement")),1),ROW($N$5)+1)</f>
        <v>6</v>
      </c>
      <c r="O64" s="9"/>
    </row>
    <row r="65" spans="1:15" x14ac:dyDescent="0.25">
      <c r="A65" s="10">
        <f t="shared" si="0"/>
        <v>60</v>
      </c>
      <c r="B65" s="14">
        <v>45472</v>
      </c>
      <c r="C65" s="9" t="s">
        <v>1</v>
      </c>
      <c r="E65" s="9" t="str">
        <f t="shared" si="1"/>
        <v xml:space="preserve">Fact </v>
      </c>
      <c r="F65" s="9" t="s">
        <v>45</v>
      </c>
      <c r="H65" s="31">
        <v>24</v>
      </c>
      <c r="I65" s="32">
        <f>IF(F65="","",IF(OR(C65="Entrée",C65="Stock Initial"),INDEX([1]Articles!$A$5:$E$100,MATCH(F65,[1]Articles!$B$5:$B$100,0),4)/RIGHT(F65,2),IF(C65="Sortie",INDEX([1]Articles!$A$5:$E$100,MATCH(F65,[1]Articles!$B$5:$B$100,0),5)/RIGHT(F65,2))))</f>
        <v>458.33333333333331</v>
      </c>
      <c r="J65" s="38">
        <f>IFERROR('Mouvements Stocks'!$H65*'Mouvements Stocks'!$I65,"")</f>
        <v>11000</v>
      </c>
      <c r="K65" s="75" cm="1">
        <f t="array" aca="1" ref="K65" ca="1">IF(F65="","",SUMPRODUCT(IF(OFFSET($C$1,N65-1,,ROW()-N65+1)="sortie",-1,1)*OFFSET($H$1,N65-1,,ROW()-N65+1)*(OFFSET($F$1,N65-1,,ROW()-N65+1)=F65)))</f>
        <v>216</v>
      </c>
      <c r="L65" s="34">
        <f>SUMIFS($J$6:J65,$C$6:C65,"Entrée",$F$6:F65,F65)/SUMIFS($H$6:H65,$C$6:C65,"Entrée",$F$6:F65,F65)</f>
        <v>423.83333333333331</v>
      </c>
      <c r="M65" s="35">
        <f t="shared" ca="1" si="3"/>
        <v>91548</v>
      </c>
      <c r="N65" s="9" cm="1">
        <f t="array" ref="N65">IFERROR(_xlfn.AGGREGATE(14,6,ROW($F$5:F65)/(($F$5:F65=F65)*($C$5:C65="ajustement")),1),ROW($N$5)+1)</f>
        <v>6</v>
      </c>
      <c r="O65" s="9"/>
    </row>
    <row r="66" spans="1:15" x14ac:dyDescent="0.25">
      <c r="A66" s="10">
        <f t="shared" si="0"/>
        <v>61</v>
      </c>
      <c r="B66" s="14">
        <v>45472</v>
      </c>
      <c r="C66" s="9" t="s">
        <v>1</v>
      </c>
      <c r="E66" s="9" t="str">
        <f t="shared" si="1"/>
        <v xml:space="preserve">Fact </v>
      </c>
      <c r="F66" s="9" t="s">
        <v>20</v>
      </c>
      <c r="H66" s="31">
        <v>2</v>
      </c>
      <c r="I66" s="32">
        <v>200</v>
      </c>
      <c r="J66" s="38">
        <f>IFERROR('Mouvements Stocks'!$H66*'Mouvements Stocks'!$I66,"")</f>
        <v>400</v>
      </c>
      <c r="K66" s="75" cm="1">
        <f t="array" aca="1" ref="K66" ca="1">IF(F66="","",SUMPRODUCT(IF(OFFSET($C$1,N66-1,,ROW()-N66+1)="sortie",-1,1)*OFFSET($H$1,N66-1,,ROW()-N66+1)*(OFFSET($F$1,N66-1,,ROW()-N66+1)=F66)))</f>
        <v>24</v>
      </c>
      <c r="L66" s="34">
        <f>SUMIFS($J$6:J66,$C$6:C66,"Entrée",$F$6:F66,F66)/SUMIFS($H$6:H66,$C$6:C66,"Entrée",$F$6:F66,F66)</f>
        <v>175</v>
      </c>
      <c r="M66" s="35">
        <f t="shared" ca="1" si="3"/>
        <v>4200</v>
      </c>
      <c r="N66" s="9" cm="1">
        <f t="array" ref="N66">IFERROR(_xlfn.AGGREGATE(14,6,ROW($F$5:F66)/(($F$5:F66=F66)*($C$5:C66="ajustement")),1),ROW($N$5)+1)</f>
        <v>6</v>
      </c>
      <c r="O66" s="9"/>
    </row>
    <row r="67" spans="1:15" x14ac:dyDescent="0.25">
      <c r="A67" s="10">
        <f t="shared" si="0"/>
        <v>62</v>
      </c>
      <c r="B67" s="14">
        <v>45473</v>
      </c>
      <c r="C67" s="9" t="s">
        <v>1</v>
      </c>
      <c r="E67" s="9" t="str">
        <f t="shared" si="1"/>
        <v xml:space="preserve">Fact </v>
      </c>
      <c r="F67" s="9" t="s">
        <v>50</v>
      </c>
      <c r="H67" s="40">
        <v>1</v>
      </c>
      <c r="I67" s="32">
        <f>IF(F67="","",IF(OR(C67="Entrée",C67="Stock Initial"),INDEX([1]Articles!$A$5:$E$100,MATCH(F67,[1]Articles!$B$5:$B$100,0),4)/RIGHT(F67,2),IF(C67="Sortie",INDEX([1]Articles!$A$5:$E$100,MATCH(F67,[1]Articles!$B$5:$B$100,0),5)/RIGHT(F67,2))))</f>
        <v>1000</v>
      </c>
      <c r="J67" s="38">
        <f>IFERROR('Mouvements Stocks'!$H67*'Mouvements Stocks'!$I67,"")</f>
        <v>1000</v>
      </c>
      <c r="K67" s="75" cm="1">
        <f t="array" aca="1" ref="K67" ca="1">IF(F67="","",SUMPRODUCT(IF(OFFSET($C$1,N67-1,,ROW()-N67+1)="sortie",-1,1)*OFFSET($H$1,N67-1,,ROW()-N67+1)*(OFFSET($F$1,N67-1,,ROW()-N67+1)=F67)))</f>
        <v>11</v>
      </c>
      <c r="L67" s="34">
        <f>SUMIFS($J$6:J67,$C$6:C67,"Entrée",$F$6:F67,F67)/SUMIFS($H$6:H67,$C$6:C67,"Entrée",$F$6:F67,F67)</f>
        <v>764.33333333333337</v>
      </c>
      <c r="M67" s="35">
        <f t="shared" ca="1" si="3"/>
        <v>8407.6666666666679</v>
      </c>
      <c r="N67" s="9" cm="1">
        <f t="array" ref="N67">IFERROR(_xlfn.AGGREGATE(14,6,ROW($F$5:F67)/(($F$5:F67=F67)*($C$5:C67="ajustement")),1),ROW($N$5)+1)</f>
        <v>6</v>
      </c>
      <c r="O67" s="9"/>
    </row>
    <row r="68" spans="1:15" x14ac:dyDescent="0.25">
      <c r="A68" s="10">
        <f t="shared" si="0"/>
        <v>63</v>
      </c>
      <c r="B68" s="14">
        <v>45473</v>
      </c>
      <c r="C68" s="9" t="s">
        <v>1</v>
      </c>
      <c r="E68" s="9" t="str">
        <f t="shared" si="1"/>
        <v xml:space="preserve">Fact </v>
      </c>
      <c r="F68" s="9" t="s">
        <v>20</v>
      </c>
      <c r="H68" s="31">
        <v>12</v>
      </c>
      <c r="I68" s="32">
        <f>IF(F68="","",IF(OR(C68="Entrée",C68="Stock Initial"),INDEX([1]Articles!$A$5:$E$100,MATCH(F68,[1]Articles!$B$5:$B$100,0),4)/RIGHT(F68,2),IF(C68="Sortie",INDEX([1]Articles!$A$5:$E$100,MATCH(F68,[1]Articles!$B$5:$B$100,0),5)/RIGHT(F68,2))))</f>
        <v>187.5</v>
      </c>
      <c r="J68" s="38">
        <f>IFERROR('Mouvements Stocks'!$H68*'Mouvements Stocks'!$I68,"")</f>
        <v>2250</v>
      </c>
      <c r="K68" s="75" cm="1">
        <f t="array" aca="1" ref="K68" ca="1">IF(F68="","",SUMPRODUCT(IF(OFFSET($C$1,N68-1,,ROW()-N68+1)="sortie",-1,1)*OFFSET($H$1,N68-1,,ROW()-N68+1)*(OFFSET($F$1,N68-1,,ROW()-N68+1)=F68)))</f>
        <v>12</v>
      </c>
      <c r="L68" s="34">
        <f>SUMIFS($J$6:J68,$C$6:C68,"Entrée",$F$6:F68,F68)/SUMIFS($H$6:H68,$C$6:C68,"Entrée",$F$6:F68,F68)</f>
        <v>175</v>
      </c>
      <c r="M68" s="35">
        <f t="shared" ca="1" si="3"/>
        <v>2100</v>
      </c>
      <c r="N68" s="9" cm="1">
        <f t="array" ref="N68">IFERROR(_xlfn.AGGREGATE(14,6,ROW($F$5:F68)/(($F$5:F68=F68)*($C$5:C68="ajustement")),1),ROW($N$5)+1)</f>
        <v>6</v>
      </c>
      <c r="O68" s="9"/>
    </row>
    <row r="69" spans="1:15" x14ac:dyDescent="0.25">
      <c r="A69" s="10">
        <f t="shared" si="0"/>
        <v>64</v>
      </c>
      <c r="B69" s="14">
        <v>45473</v>
      </c>
      <c r="C69" s="9" t="s">
        <v>1</v>
      </c>
      <c r="E69" s="9" t="str">
        <f t="shared" si="1"/>
        <v xml:space="preserve">Fact </v>
      </c>
      <c r="F69" s="9" t="s">
        <v>51</v>
      </c>
      <c r="H69" s="31">
        <v>12</v>
      </c>
      <c r="I69" s="32">
        <f>IF(F69="","",IF(OR(C69="Entrée",C69="Stock Initial"),INDEX([1]Articles!$A$5:$E$100,MATCH(F69,[1]Articles!$B$5:$B$100,0),4)/RIGHT(F69,2),IF(C69="Sortie",INDEX([1]Articles!$A$5:$E$100,MATCH(F69,[1]Articles!$B$5:$B$100,0),5)/RIGHT(F69,2))))</f>
        <v>520.83333333333337</v>
      </c>
      <c r="J69" s="38">
        <f>IFERROR('Mouvements Stocks'!$H69*'Mouvements Stocks'!$I69,"")</f>
        <v>6250</v>
      </c>
      <c r="K69" s="75" cm="1">
        <f t="array" aca="1" ref="K69" ca="1">IF(F69="","",SUMPRODUCT(IF(OFFSET($C$1,N69-1,,ROW()-N69+1)="sortie",-1,1)*OFFSET($H$1,N69-1,,ROW()-N69+1)*(OFFSET($F$1,N69-1,,ROW()-N69+1)=F69)))</f>
        <v>60</v>
      </c>
      <c r="L69" s="34">
        <f>SUMIFS($J$6:J69,$C$6:C69,"Entrée",$F$6:F69,F69)/SUMIFS($H$6:H69,$C$6:C69,"Entrée",$F$6:F69,F69)</f>
        <v>491.66666666666669</v>
      </c>
      <c r="M69" s="35">
        <f t="shared" ca="1" si="3"/>
        <v>29500</v>
      </c>
      <c r="N69" s="9" cm="1">
        <f t="array" ref="N69">IFERROR(_xlfn.AGGREGATE(14,6,ROW($F$5:F69)/(($F$5:F69=F69)*($C$5:C69="ajustement")),1),ROW($N$5)+1)</f>
        <v>6</v>
      </c>
      <c r="O69" s="9"/>
    </row>
    <row r="70" spans="1:15" x14ac:dyDescent="0.25">
      <c r="A70" s="10">
        <f t="shared" si="0"/>
        <v>65</v>
      </c>
      <c r="B70" s="14">
        <v>45473</v>
      </c>
      <c r="C70" s="9" t="s">
        <v>1</v>
      </c>
      <c r="E70" s="9" t="str">
        <f t="shared" si="1"/>
        <v xml:space="preserve">Fact </v>
      </c>
      <c r="F70" s="9" t="s">
        <v>31</v>
      </c>
      <c r="H70" s="37">
        <v>18</v>
      </c>
      <c r="I70" s="32">
        <f>IF(F70="","",IF(OR(C70="Entrée",C70="Stock Initial"),INDEX([1]Articles!$A$5:$E$100,MATCH(F70,[1]Articles!$B$5:$B$100,0),4)/RIGHT(F70,2),IF(C70="Sortie",INDEX([1]Articles!$A$5:$E$100,MATCH(F70,[1]Articles!$B$5:$B$100,0),5)/RIGHT(F70,2))))</f>
        <v>260.41666666666669</v>
      </c>
      <c r="J70" s="38">
        <f>IFERROR('Mouvements Stocks'!$H70*'Mouvements Stocks'!$I70,"")</f>
        <v>4687.5</v>
      </c>
      <c r="K70" s="75" cm="1">
        <f t="array" aca="1" ref="K70" ca="1">IF(F70="","",SUMPRODUCT(IF(OFFSET($C$1,N70-1,,ROW()-N70+1)="sortie",-1,1)*OFFSET($H$1,N70-1,,ROW()-N70+1)*(OFFSET($F$1,N70-1,,ROW()-N70+1)=F70)))</f>
        <v>118</v>
      </c>
      <c r="L70" s="34">
        <f>SUMIFS($J$6:J70,$C$6:C70,"Entrée",$F$6:F70,F70)/SUMIFS($H$6:H70,$C$6:C70,"Entrée",$F$6:F70,F70)</f>
        <v>245.83333333333334</v>
      </c>
      <c r="M70" s="35">
        <f t="shared" ca="1" si="3"/>
        <v>29008.333333333336</v>
      </c>
      <c r="N70" s="9" cm="1">
        <f t="array" ref="N70">IFERROR(_xlfn.AGGREGATE(14,6,ROW($F$5:F70)/(($F$5:F70=F70)*($C$5:C70="ajustement")),1),ROW($N$5)+1)</f>
        <v>6</v>
      </c>
      <c r="O70" s="9"/>
    </row>
    <row r="71" spans="1:15" x14ac:dyDescent="0.25">
      <c r="A71" s="10">
        <f t="shared" ref="A71:A130" si="4">IF(B71="","",ROW()-ROW($A$5))</f>
        <v>66</v>
      </c>
      <c r="B71" s="14">
        <v>45473</v>
      </c>
      <c r="C71" s="9" t="s">
        <v>1</v>
      </c>
      <c r="E71" s="9" t="str">
        <f t="shared" ref="E71:E99" si="5">IF(C71="","",IF(C71="Entrée","","Fact "&amp;RIGHT(G71,7)))</f>
        <v xml:space="preserve">Fact </v>
      </c>
      <c r="F71" s="9" t="s">
        <v>33</v>
      </c>
      <c r="H71" s="31">
        <v>6</v>
      </c>
      <c r="I71" s="32">
        <f>IF(F71="","",IF(OR(C71="Entrée",C71="Stock Initial"),INDEX([1]Articles!$A$5:$E$100,MATCH(F71,[1]Articles!$B$5:$B$100,0),4)/RIGHT(F71,2),IF(C71="Sortie",INDEX([1]Articles!$A$5:$E$100,MATCH(F71,[1]Articles!$B$5:$B$100,0),5)/RIGHT(F71,2))))</f>
        <v>260.41666666666669</v>
      </c>
      <c r="J71" s="38">
        <f>IFERROR('Mouvements Stocks'!$H71*'Mouvements Stocks'!$I71,"")</f>
        <v>1562.5</v>
      </c>
      <c r="K71" s="75" cm="1">
        <f t="array" aca="1" ref="K71" ca="1">IF(F71="","",SUMPRODUCT(IF(OFFSET($C$1,N71-1,,ROW()-N71+1)="sortie",-1,1)*OFFSET($H$1,N71-1,,ROW()-N71+1)*(OFFSET($F$1,N71-1,,ROW()-N71+1)=F71)))</f>
        <v>38</v>
      </c>
      <c r="L71" s="34">
        <f>SUMIFS($J$6:J71,$C$6:C71,"Entrée",$F$6:F71,F71)/SUMIFS($H$6:H71,$C$6:C71,"Entrée",$F$6:F71,F71)</f>
        <v>235.41666666666666</v>
      </c>
      <c r="M71" s="35">
        <f t="shared" ref="M71:M130" ca="1" si="6">IF(F71="","",K71*L71)</f>
        <v>8945.8333333333321</v>
      </c>
      <c r="N71" s="9" cm="1">
        <f t="array" ref="N71">IFERROR(_xlfn.AGGREGATE(14,6,ROW($F$5:F71)/(($F$5:F71=F71)*($C$5:C71="ajustement")),1),ROW($N$5)+1)</f>
        <v>6</v>
      </c>
      <c r="O71" s="9"/>
    </row>
    <row r="72" spans="1:15" x14ac:dyDescent="0.25">
      <c r="A72" s="10">
        <f t="shared" si="4"/>
        <v>67</v>
      </c>
      <c r="B72" s="14">
        <v>45473</v>
      </c>
      <c r="C72" s="9" t="s">
        <v>1</v>
      </c>
      <c r="E72" s="9" t="str">
        <f t="shared" si="5"/>
        <v xml:space="preserve">Fact </v>
      </c>
      <c r="F72" s="9" t="s">
        <v>20</v>
      </c>
      <c r="H72" s="31">
        <v>8</v>
      </c>
      <c r="I72" s="32">
        <f>IF(F72="","",IF(OR(C72="Entrée",C72="Stock Initial"),INDEX([1]Articles!$A$5:$E$100,MATCH(F72,[1]Articles!$B$5:$B$100,0),4)/RIGHT(F72,2),IF(C72="Sortie",INDEX([1]Articles!$A$5:$E$100,MATCH(F72,[1]Articles!$B$5:$B$100,0),5)/RIGHT(F72,2))))</f>
        <v>187.5</v>
      </c>
      <c r="J72" s="38">
        <f>IFERROR('Mouvements Stocks'!$H72*'Mouvements Stocks'!$I72,"")</f>
        <v>1500</v>
      </c>
      <c r="K72" s="75" cm="1">
        <f t="array" aca="1" ref="K72" ca="1">IF(F72="","",SUMPRODUCT(IF(OFFSET($C$1,N72-1,,ROW()-N72+1)="sortie",-1,1)*OFFSET($H$1,N72-1,,ROW()-N72+1)*(OFFSET($F$1,N72-1,,ROW()-N72+1)=F72)))</f>
        <v>4</v>
      </c>
      <c r="L72" s="34">
        <f>SUMIFS($J$6:J72,$C$6:C72,"Entrée",$F$6:F72,F72)/SUMIFS($H$6:H72,$C$6:C72,"Entrée",$F$6:F72,F72)</f>
        <v>175</v>
      </c>
      <c r="M72" s="35">
        <f t="shared" ca="1" si="6"/>
        <v>700</v>
      </c>
      <c r="N72" s="9" cm="1">
        <f t="array" ref="N72">IFERROR(_xlfn.AGGREGATE(14,6,ROW($F$5:F72)/(($F$5:F72=F72)*($C$5:C72="ajustement")),1),ROW($N$5)+1)</f>
        <v>6</v>
      </c>
      <c r="O72" s="9"/>
    </row>
    <row r="73" spans="1:15" x14ac:dyDescent="0.25">
      <c r="A73" s="10">
        <f t="shared" si="4"/>
        <v>68</v>
      </c>
      <c r="B73" s="14">
        <v>45473</v>
      </c>
      <c r="C73" s="9" t="s">
        <v>1</v>
      </c>
      <c r="E73" s="9" t="str">
        <f t="shared" si="5"/>
        <v xml:space="preserve">Fact </v>
      </c>
      <c r="F73" s="9" t="s">
        <v>23</v>
      </c>
      <c r="H73" s="31">
        <v>4</v>
      </c>
      <c r="I73" s="32">
        <f>IF(F73="","",IF(OR(C73="Entrée",C73="Stock Initial"),INDEX([1]Articles!$A$5:$E$100,MATCH(F73,[1]Articles!$B$5:$B$100,0),4)/RIGHT(F73,2),IF(C73="Sortie",INDEX([1]Articles!$A$5:$E$100,MATCH(F73,[1]Articles!$B$5:$B$100,0),5)/RIGHT(F73,2))))</f>
        <v>187.5</v>
      </c>
      <c r="J73" s="38">
        <f>IFERROR('Mouvements Stocks'!$H73*'Mouvements Stocks'!$I73,"")</f>
        <v>750</v>
      </c>
      <c r="K73" s="75" cm="1">
        <f t="array" aca="1" ref="K73" ca="1">IF(F73="","",SUMPRODUCT(IF(OFFSET($C$1,N73-1,,ROW()-N73+1)="sortie",-1,1)*OFFSET($H$1,N73-1,,ROW()-N73+1)*(OFFSET($F$1,N73-1,,ROW()-N73+1)=F73)))</f>
        <v>17</v>
      </c>
      <c r="L73" s="34">
        <f>SUMIFS($J$6:J73,$C$6:C73,"Entrée",$F$6:F73,F73)/SUMIFS($H$6:H73,$C$6:C73,"Entrée",$F$6:F73,F73)</f>
        <v>175</v>
      </c>
      <c r="M73" s="35">
        <f t="shared" ca="1" si="6"/>
        <v>2975</v>
      </c>
      <c r="N73" s="9" cm="1">
        <f t="array" ref="N73">IFERROR(_xlfn.AGGREGATE(14,6,ROW($F$5:F73)/(($F$5:F73=F73)*($C$5:C73="ajustement")),1),ROW($N$5)+1)</f>
        <v>6</v>
      </c>
      <c r="O73" s="9"/>
    </row>
    <row r="74" spans="1:15" x14ac:dyDescent="0.25">
      <c r="A74" s="10">
        <f t="shared" si="4"/>
        <v>69</v>
      </c>
      <c r="B74" s="14">
        <v>45473</v>
      </c>
      <c r="C74" s="9" t="s">
        <v>1</v>
      </c>
      <c r="E74" s="9" t="str">
        <f t="shared" si="5"/>
        <v xml:space="preserve">Fact </v>
      </c>
      <c r="F74" s="9" t="s">
        <v>42</v>
      </c>
      <c r="H74" s="31">
        <v>1</v>
      </c>
      <c r="I74" s="32">
        <f>IF(F74="","",IF(OR(C74="Entrée",C74="Stock Initial"),INDEX([1]Articles!$A$5:$E$100,MATCH(F74,[1]Articles!$B$5:$B$100,0),4)/RIGHT(F74,2),IF(C74="Sortie",INDEX([1]Articles!$A$5:$E$100,MATCH(F74,[1]Articles!$B$5:$B$100,0),5)/RIGHT(F74,2))))</f>
        <v>1600</v>
      </c>
      <c r="J74" s="38">
        <f>IFERROR('Mouvements Stocks'!$H74*'Mouvements Stocks'!$I74,"")</f>
        <v>1600</v>
      </c>
      <c r="K74" s="75" cm="1">
        <f t="array" aca="1" ref="K74" ca="1">IF(F74="","",SUMPRODUCT(IF(OFFSET($C$1,N74-1,,ROW()-N74+1)="sortie",-1,1)*OFFSET($H$1,N74-1,,ROW()-N74+1)*(OFFSET($F$1,N74-1,,ROW()-N74+1)=F74)))</f>
        <v>10</v>
      </c>
      <c r="L74" s="34">
        <f>SUMIFS($J$6:J74,$C$6:C74,"Entrée",$F$6:F74,F74)/SUMIFS($H$6:H74,$C$6:C74,"Entrée",$F$6:F74,F74)</f>
        <v>1458.3333333333333</v>
      </c>
      <c r="M74" s="35">
        <f t="shared" ca="1" si="6"/>
        <v>14583.333333333332</v>
      </c>
      <c r="N74" s="9" cm="1">
        <f t="array" ref="N74">IFERROR(_xlfn.AGGREGATE(14,6,ROW($F$5:F74)/(($F$5:F74=F74)*($C$5:C74="ajustement")),1),ROW($N$5)+1)</f>
        <v>6</v>
      </c>
      <c r="O74" s="9"/>
    </row>
    <row r="75" spans="1:15" x14ac:dyDescent="0.25">
      <c r="A75" s="10">
        <f t="shared" si="4"/>
        <v>70</v>
      </c>
      <c r="B75" s="14">
        <v>45476</v>
      </c>
      <c r="C75" s="9" t="s">
        <v>1</v>
      </c>
      <c r="E75" s="9" t="str">
        <f t="shared" si="5"/>
        <v xml:space="preserve">Fact </v>
      </c>
      <c r="F75" s="9" t="s">
        <v>48</v>
      </c>
      <c r="H75" s="37">
        <v>1</v>
      </c>
      <c r="I75" s="32">
        <f>IF(F75="","",IF(OR(C75="Entrée",C75="Stock Initial"),INDEX([1]Articles!$A$5:$E$100,MATCH(F75,[1]Articles!$B$5:$B$100,0),4)/RIGHT(F75,2),IF(C75="Sortie",INDEX([1]Articles!$A$5:$E$100,MATCH(F75,[1]Articles!$B$5:$B$100,0),5)/RIGHT(F75,2))))</f>
        <v>1600</v>
      </c>
      <c r="J75" s="38">
        <f>IFERROR('Mouvements Stocks'!$H75*'Mouvements Stocks'!$I75,"")</f>
        <v>1600</v>
      </c>
      <c r="K75" s="75" cm="1">
        <f t="array" aca="1" ref="K75" ca="1">IF(F75="","",SUMPRODUCT(IF(OFFSET($C$1,N75-1,,ROW()-N75+1)="sortie",-1,1)*OFFSET($H$1,N75-1,,ROW()-N75+1)*(OFFSET($F$1,N75-1,,ROW()-N75+1)=F75)))</f>
        <v>11</v>
      </c>
      <c r="L75" s="34">
        <f>SUMIFS($J$6:J75,$C$6:C75,"Entrée",$F$6:F75,F75)/SUMIFS($H$6:H75,$C$6:C75,"Entrée",$F$6:F75,F75)</f>
        <v>1472.6666666666667</v>
      </c>
      <c r="M75" s="35">
        <f t="shared" ca="1" si="6"/>
        <v>16199.333333333334</v>
      </c>
      <c r="N75" s="9" cm="1">
        <f t="array" ref="N75">IFERROR(_xlfn.AGGREGATE(14,6,ROW($F$5:F75)/(($F$5:F75=F75)*($C$5:C75="ajustement")),1),ROW($N$5)+1)</f>
        <v>6</v>
      </c>
      <c r="O75" s="9"/>
    </row>
    <row r="76" spans="1:15" x14ac:dyDescent="0.25">
      <c r="A76" s="10">
        <f t="shared" si="4"/>
        <v>71</v>
      </c>
      <c r="B76" s="14">
        <v>45476</v>
      </c>
      <c r="C76" s="9" t="s">
        <v>1</v>
      </c>
      <c r="E76" s="9" t="str">
        <f t="shared" si="5"/>
        <v xml:space="preserve">Fact </v>
      </c>
      <c r="F76" s="9" t="s">
        <v>42</v>
      </c>
      <c r="H76" s="31">
        <v>1</v>
      </c>
      <c r="I76" s="32">
        <f>IF(F76="","",IF(OR(C76="Entrée",C76="Stock Initial"),INDEX([1]Articles!$A$5:$E$100,MATCH(F76,[1]Articles!$B$5:$B$100,0),4)/RIGHT(F76,2),IF(C76="Sortie",INDEX([1]Articles!$A$5:$E$100,MATCH(F76,[1]Articles!$B$5:$B$100,0),5)/RIGHT(F76,2))))</f>
        <v>1600</v>
      </c>
      <c r="J76" s="38">
        <f>IFERROR('Mouvements Stocks'!$H76*'Mouvements Stocks'!$I76,"")</f>
        <v>1600</v>
      </c>
      <c r="K76" s="75" cm="1">
        <f t="array" aca="1" ref="K76" ca="1">IF(F76="","",SUMPRODUCT(IF(OFFSET($C$1,N76-1,,ROW()-N76+1)="sortie",-1,1)*OFFSET($H$1,N76-1,,ROW()-N76+1)*(OFFSET($F$1,N76-1,,ROW()-N76+1)=F76)))</f>
        <v>9</v>
      </c>
      <c r="L76" s="34">
        <f>SUMIFS($J$6:J76,$C$6:C76,"Entrée",$F$6:F76,F76)/SUMIFS($H$6:H76,$C$6:C76,"Entrée",$F$6:F76,F76)</f>
        <v>1458.3333333333333</v>
      </c>
      <c r="M76" s="35">
        <f t="shared" ca="1" si="6"/>
        <v>13125</v>
      </c>
      <c r="N76" s="9" cm="1">
        <f t="array" ref="N76">IFERROR(_xlfn.AGGREGATE(14,6,ROW($F$5:F76)/(($F$5:F76=F76)*($C$5:C76="ajustement")),1),ROW($N$5)+1)</f>
        <v>6</v>
      </c>
      <c r="O76" s="9"/>
    </row>
    <row r="77" spans="1:15" x14ac:dyDescent="0.25">
      <c r="A77" s="10">
        <f t="shared" si="4"/>
        <v>72</v>
      </c>
      <c r="B77" s="14">
        <v>45476</v>
      </c>
      <c r="C77" s="9" t="s">
        <v>1</v>
      </c>
      <c r="E77" s="9" t="str">
        <f t="shared" si="5"/>
        <v xml:space="preserve">Fact </v>
      </c>
      <c r="F77" s="9" t="s">
        <v>50</v>
      </c>
      <c r="H77" s="40">
        <v>1</v>
      </c>
      <c r="I77" s="32">
        <f>IF(F77="","",IF(OR(C77="Entrée",C77="Stock Initial"),INDEX([1]Articles!$A$5:$E$100,MATCH(F77,[1]Articles!$B$5:$B$100,0),4)/RIGHT(F77,2),IF(C77="Sortie",INDEX([1]Articles!$A$5:$E$100,MATCH(F77,[1]Articles!$B$5:$B$100,0),5)/RIGHT(F77,2))))</f>
        <v>1000</v>
      </c>
      <c r="J77" s="38">
        <f>IFERROR('Mouvements Stocks'!$H77*'Mouvements Stocks'!$I77,"")</f>
        <v>1000</v>
      </c>
      <c r="K77" s="75" cm="1">
        <f t="array" aca="1" ref="K77" ca="1">IF(F77="","",SUMPRODUCT(IF(OFFSET($C$1,N77-1,,ROW()-N77+1)="sortie",-1,1)*OFFSET($H$1,N77-1,,ROW()-N77+1)*(OFFSET($F$1,N77-1,,ROW()-N77+1)=F77)))</f>
        <v>10</v>
      </c>
      <c r="L77" s="34">
        <f>SUMIFS($J$6:J77,$C$6:C77,"Entrée",$F$6:F77,F77)/SUMIFS($H$6:H77,$C$6:C77,"Entrée",$F$6:F77,F77)</f>
        <v>764.33333333333337</v>
      </c>
      <c r="M77" s="35">
        <f t="shared" ca="1" si="6"/>
        <v>7643.3333333333339</v>
      </c>
      <c r="N77" s="9" cm="1">
        <f t="array" ref="N77">IFERROR(_xlfn.AGGREGATE(14,6,ROW($F$5:F77)/(($F$5:F77=F77)*($C$5:C77="ajustement")),1),ROW($N$5)+1)</f>
        <v>6</v>
      </c>
      <c r="O77" s="9"/>
    </row>
    <row r="78" spans="1:15" x14ac:dyDescent="0.25">
      <c r="A78" s="10">
        <f t="shared" si="4"/>
        <v>73</v>
      </c>
      <c r="B78" s="14">
        <v>45476</v>
      </c>
      <c r="C78" s="9" t="s">
        <v>1</v>
      </c>
      <c r="E78" s="9" t="str">
        <f t="shared" si="5"/>
        <v xml:space="preserve">Fact </v>
      </c>
      <c r="F78" s="9" t="s">
        <v>31</v>
      </c>
      <c r="H78" s="37">
        <v>24</v>
      </c>
      <c r="I78" s="32">
        <f>IF(F78="","",IF(OR(C78="Entrée",C78="Stock Initial"),INDEX([1]Articles!$A$5:$E$100,MATCH(F78,[1]Articles!$B$5:$B$100,0),4)/RIGHT(F78,2),IF(C78="Sortie",INDEX([1]Articles!$A$5:$E$100,MATCH(F78,[1]Articles!$B$5:$B$100,0),5)/RIGHT(F78,2))))</f>
        <v>260.41666666666669</v>
      </c>
      <c r="J78" s="38">
        <f>IFERROR('Mouvements Stocks'!$H78*'Mouvements Stocks'!$I78,"")</f>
        <v>6250</v>
      </c>
      <c r="K78" s="75" cm="1">
        <f t="array" aca="1" ref="K78" ca="1">IF(F78="","",SUMPRODUCT(IF(OFFSET($C$1,N78-1,,ROW()-N78+1)="sortie",-1,1)*OFFSET($H$1,N78-1,,ROW()-N78+1)*(OFFSET($F$1,N78-1,,ROW()-N78+1)=F78)))</f>
        <v>94</v>
      </c>
      <c r="L78" s="34">
        <f>SUMIFS($J$6:J78,$C$6:C78,"Entrée",$F$6:F78,F78)/SUMIFS($H$6:H78,$C$6:C78,"Entrée",$F$6:F78,F78)</f>
        <v>245.83333333333334</v>
      </c>
      <c r="M78" s="35">
        <f t="shared" ca="1" si="6"/>
        <v>23108.333333333336</v>
      </c>
      <c r="N78" s="9" cm="1">
        <f t="array" ref="N78">IFERROR(_xlfn.AGGREGATE(14,6,ROW($F$5:F78)/(($F$5:F78=F78)*($C$5:C78="ajustement")),1),ROW($N$5)+1)</f>
        <v>6</v>
      </c>
      <c r="O78" s="9"/>
    </row>
    <row r="79" spans="1:15" x14ac:dyDescent="0.25">
      <c r="A79" s="10">
        <f t="shared" si="4"/>
        <v>74</v>
      </c>
      <c r="B79" s="14">
        <v>45476</v>
      </c>
      <c r="C79" s="9" t="s">
        <v>1</v>
      </c>
      <c r="E79" s="9" t="str">
        <f t="shared" si="5"/>
        <v xml:space="preserve">Fact </v>
      </c>
      <c r="F79" s="9" t="s">
        <v>32</v>
      </c>
      <c r="H79" s="31">
        <v>12</v>
      </c>
      <c r="I79" s="32">
        <f>IF(F79="","",IF(OR(C79="Entrée",C79="Stock Initial"),INDEX([1]Articles!$A$5:$E$100,MATCH(F79,[1]Articles!$B$5:$B$100,0),4)/RIGHT(F79,2),IF(C79="Sortie",INDEX([1]Articles!$A$5:$E$100,MATCH(F79,[1]Articles!$B$5:$B$100,0),5)/RIGHT(F79,2))))</f>
        <v>520.83333333333337</v>
      </c>
      <c r="J79" s="38">
        <f>IFERROR('Mouvements Stocks'!$H79*'Mouvements Stocks'!$I79,"")</f>
        <v>6250</v>
      </c>
      <c r="K79" s="75" cm="1">
        <f t="array" aca="1" ref="K79" ca="1">IF(F79="","",SUMPRODUCT(IF(OFFSET($C$1,N79-1,,ROW()-N79+1)="sortie",-1,1)*OFFSET($H$1,N79-1,,ROW()-N79+1)*(OFFSET($F$1,N79-1,,ROW()-N79+1)=F79)))</f>
        <v>48</v>
      </c>
      <c r="L79" s="34">
        <f>SUMIFS($J$6:J79,$C$6:C79,"Entrée",$F$6:F79,F79)/SUMIFS($H$6:H79,$C$6:C79,"Entrée",$F$6:F79,F79)</f>
        <v>491.66666666666669</v>
      </c>
      <c r="M79" s="35">
        <f t="shared" ca="1" si="6"/>
        <v>23600</v>
      </c>
      <c r="N79" s="9" cm="1">
        <f t="array" ref="N79">IFERROR(_xlfn.AGGREGATE(14,6,ROW($F$5:F79)/(($F$5:F79=F79)*($C$5:C79="ajustement")),1),ROW($N$5)+1)</f>
        <v>6</v>
      </c>
      <c r="O79" s="9"/>
    </row>
    <row r="80" spans="1:15" x14ac:dyDescent="0.25">
      <c r="A80" s="10">
        <f t="shared" si="4"/>
        <v>75</v>
      </c>
      <c r="B80" s="14">
        <v>45476</v>
      </c>
      <c r="C80" s="9" t="s">
        <v>1</v>
      </c>
      <c r="E80" s="9" t="str">
        <f t="shared" si="5"/>
        <v xml:space="preserve">Fact </v>
      </c>
      <c r="F80" s="9" t="s">
        <v>34</v>
      </c>
      <c r="H80" s="31">
        <v>24</v>
      </c>
      <c r="I80" s="32">
        <f>IF(F80="","",IF(OR(C80="Entrée",C80="Stock Initial"),INDEX([1]Articles!$A$5:$E$100,MATCH(F80,[1]Articles!$B$5:$B$100,0),4)/RIGHT(F80,2),IF(C80="Sortie",INDEX([1]Articles!$A$5:$E$100,MATCH(F80,[1]Articles!$B$5:$B$100,0),5)/RIGHT(F80,2))))</f>
        <v>291.66666666666669</v>
      </c>
      <c r="J80" s="38">
        <f>IFERROR('Mouvements Stocks'!$H80*'Mouvements Stocks'!$I80,"")</f>
        <v>7000</v>
      </c>
      <c r="K80" s="75" cm="1">
        <f t="array" aca="1" ref="K80" ca="1">IF(F80="","",SUMPRODUCT(IF(OFFSET($C$1,N80-1,,ROW()-N80+1)="sortie",-1,1)*OFFSET($H$1,N80-1,,ROW()-N80+1)*(OFFSET($F$1,N80-1,,ROW()-N80+1)=F80)))</f>
        <v>60</v>
      </c>
      <c r="L80" s="34">
        <f>SUMIFS($J$6:J80,$C$6:C80,"Entrée",$F$6:F80,F80)/SUMIFS($H$6:H80,$C$6:C80,"Entrée",$F$6:F80,F80)</f>
        <v>275</v>
      </c>
      <c r="M80" s="35">
        <f t="shared" ca="1" si="6"/>
        <v>16500</v>
      </c>
      <c r="N80" s="9" cm="1">
        <f t="array" ref="N80">IFERROR(_xlfn.AGGREGATE(14,6,ROW($F$5:F80)/(($F$5:F80=F80)*($C$5:C80="ajustement")),1),ROW($N$5)+1)</f>
        <v>6</v>
      </c>
      <c r="O80" s="9"/>
    </row>
    <row r="81" spans="1:15" x14ac:dyDescent="0.25">
      <c r="A81" s="10">
        <f t="shared" si="4"/>
        <v>76</v>
      </c>
      <c r="B81" s="14">
        <v>45476</v>
      </c>
      <c r="C81" s="9" t="s">
        <v>1</v>
      </c>
      <c r="E81" s="9" t="str">
        <f t="shared" si="5"/>
        <v xml:space="preserve">Fact </v>
      </c>
      <c r="F81" s="9" t="s">
        <v>23</v>
      </c>
      <c r="H81" s="31">
        <v>12</v>
      </c>
      <c r="I81" s="32">
        <f>IF(F81="","",IF(OR(C81="Entrée",C81="Stock Initial"),INDEX([1]Articles!$A$5:$E$100,MATCH(F81,[1]Articles!$B$5:$B$100,0),4)/RIGHT(F81,2),IF(C81="Sortie",INDEX([1]Articles!$A$5:$E$100,MATCH(F81,[1]Articles!$B$5:$B$100,0),5)/RIGHT(F81,2))))</f>
        <v>187.5</v>
      </c>
      <c r="J81" s="38">
        <f>IFERROR('Mouvements Stocks'!$H81*'Mouvements Stocks'!$I81,"")</f>
        <v>2250</v>
      </c>
      <c r="K81" s="75" cm="1">
        <f t="array" aca="1" ref="K81" ca="1">IF(F81="","",SUMPRODUCT(IF(OFFSET($C$1,N81-1,,ROW()-N81+1)="sortie",-1,1)*OFFSET($H$1,N81-1,,ROW()-N81+1)*(OFFSET($F$1,N81-1,,ROW()-N81+1)=F81)))</f>
        <v>5</v>
      </c>
      <c r="L81" s="34">
        <f>SUMIFS($J$6:J81,$C$6:C81,"Entrée",$F$6:F81,F81)/SUMIFS($H$6:H81,$C$6:C81,"Entrée",$F$6:F81,F81)</f>
        <v>175</v>
      </c>
      <c r="M81" s="35">
        <f t="shared" ca="1" si="6"/>
        <v>875</v>
      </c>
      <c r="N81" s="9" cm="1">
        <f t="array" ref="N81">IFERROR(_xlfn.AGGREGATE(14,6,ROW($F$5:F81)/(($F$5:F81=F81)*($C$5:C81="ajustement")),1),ROW($N$5)+1)</f>
        <v>6</v>
      </c>
      <c r="O81" s="9"/>
    </row>
    <row r="82" spans="1:15" x14ac:dyDescent="0.25">
      <c r="A82" s="10">
        <f t="shared" si="4"/>
        <v>77</v>
      </c>
      <c r="B82" s="14">
        <v>45477</v>
      </c>
      <c r="C82" s="9" t="s">
        <v>1</v>
      </c>
      <c r="E82" s="9" t="str">
        <f t="shared" si="5"/>
        <v xml:space="preserve">Fact </v>
      </c>
      <c r="F82" s="9" t="s">
        <v>20</v>
      </c>
      <c r="H82" s="31">
        <v>4</v>
      </c>
      <c r="I82" s="32">
        <v>200</v>
      </c>
      <c r="J82" s="38">
        <f>IFERROR('Mouvements Stocks'!$H82*'Mouvements Stocks'!$I82,"")</f>
        <v>800</v>
      </c>
      <c r="K82" s="75" cm="1">
        <f t="array" aca="1" ref="K82" ca="1">IF(F82="","",SUMPRODUCT(IF(OFFSET($C$1,N82-1,,ROW()-N82+1)="sortie",-1,1)*OFFSET($H$1,N82-1,,ROW()-N82+1)*(OFFSET($F$1,N82-1,,ROW()-N82+1)=F82)))</f>
        <v>0</v>
      </c>
      <c r="L82" s="34">
        <f>SUMIFS($J$6:J82,$C$6:C82,"Entrée",$F$6:F82,F82)/SUMIFS($H$6:H82,$C$6:C82,"Entrée",$F$6:F82,F82)</f>
        <v>175</v>
      </c>
      <c r="M82" s="35">
        <f t="shared" ca="1" si="6"/>
        <v>0</v>
      </c>
      <c r="N82" s="9" cm="1">
        <f t="array" ref="N82">IFERROR(_xlfn.AGGREGATE(14,6,ROW($F$5:F82)/(($F$5:F82=F82)*($C$5:C82="ajustement")),1),ROW($N$5)+1)</f>
        <v>6</v>
      </c>
      <c r="O82" s="9"/>
    </row>
    <row r="83" spans="1:15" x14ac:dyDescent="0.25">
      <c r="A83" s="10">
        <f t="shared" si="4"/>
        <v>78</v>
      </c>
      <c r="B83" s="14">
        <v>45478</v>
      </c>
      <c r="C83" s="9" t="s">
        <v>1</v>
      </c>
      <c r="E83" s="9" t="str">
        <f t="shared" si="5"/>
        <v xml:space="preserve">Fact </v>
      </c>
      <c r="F83" s="9" t="s">
        <v>44</v>
      </c>
      <c r="H83" s="37">
        <v>24</v>
      </c>
      <c r="I83" s="32">
        <f>IF(F83="","",IF(OR(C83="Entrée",C83="Stock Initial"),INDEX([1]Articles!$A$5:$E$100,MATCH(F83,[1]Articles!$B$5:$B$100,0),4)/RIGHT(F83,2),IF(C83="Sortie",INDEX([1]Articles!$A$5:$E$100,MATCH(F83,[1]Articles!$B$5:$B$100,0),5)/RIGHT(F83,2))))</f>
        <v>479.16666666666669</v>
      </c>
      <c r="J83" s="38">
        <f>IFERROR('Mouvements Stocks'!$H83*'Mouvements Stocks'!$I83,"")</f>
        <v>11500</v>
      </c>
      <c r="K83" s="75" cm="1">
        <f t="array" aca="1" ref="K83" ca="1">IF(F83="","",SUMPRODUCT(IF(OFFSET($C$1,N83-1,,ROW()-N83+1)="sortie",-1,1)*OFFSET($H$1,N83-1,,ROW()-N83+1)*(OFFSET($F$1,N83-1,,ROW()-N83+1)=F83)))</f>
        <v>816</v>
      </c>
      <c r="L83" s="34">
        <f>SUMIFS($J$6:J83,$C$6:C83,"Entrée",$F$6:F83,F83)/SUMIFS($H$6:H83,$C$6:C83,"Entrée",$F$6:F83,F83)</f>
        <v>457.16666666666669</v>
      </c>
      <c r="M83" s="35">
        <f t="shared" ca="1" si="6"/>
        <v>373048</v>
      </c>
      <c r="N83" s="9" cm="1">
        <f t="array" ref="N83">IFERROR(_xlfn.AGGREGATE(14,6,ROW($F$5:F83)/(($F$5:F83=F83)*($C$5:C83="ajustement")),1),ROW($N$5)+1)</f>
        <v>6</v>
      </c>
      <c r="O83" s="9"/>
    </row>
    <row r="84" spans="1:15" x14ac:dyDescent="0.25">
      <c r="A84" s="10">
        <f t="shared" si="4"/>
        <v>79</v>
      </c>
      <c r="B84" s="14">
        <v>45478</v>
      </c>
      <c r="C84" s="9" t="s">
        <v>1</v>
      </c>
      <c r="E84" s="9" t="str">
        <f t="shared" si="5"/>
        <v xml:space="preserve">Fact </v>
      </c>
      <c r="F84" s="9" t="s">
        <v>31</v>
      </c>
      <c r="H84" s="37">
        <v>24</v>
      </c>
      <c r="I84" s="32">
        <f>IF(F84="","",IF(OR(C84="Entrée",C84="Stock Initial"),INDEX([1]Articles!$A$5:$E$100,MATCH(F84,[1]Articles!$B$5:$B$100,0),4)/RIGHT(F84,2),IF(C84="Sortie",INDEX([1]Articles!$A$5:$E$100,MATCH(F84,[1]Articles!$B$5:$B$100,0),5)/RIGHT(F84,2))))</f>
        <v>260.41666666666669</v>
      </c>
      <c r="J84" s="38">
        <f>IFERROR('Mouvements Stocks'!$H84*'Mouvements Stocks'!$I84,"")</f>
        <v>6250</v>
      </c>
      <c r="K84" s="75" cm="1">
        <f t="array" aca="1" ref="K84" ca="1">IF(F84="","",SUMPRODUCT(IF(OFFSET($C$1,N84-1,,ROW()-N84+1)="sortie",-1,1)*OFFSET($H$1,N84-1,,ROW()-N84+1)*(OFFSET($F$1,N84-1,,ROW()-N84+1)=F84)))</f>
        <v>70</v>
      </c>
      <c r="L84" s="34">
        <f>SUMIFS($J$6:J84,$C$6:C84,"Entrée",$F$6:F84,F84)/SUMIFS($H$6:H84,$C$6:C84,"Entrée",$F$6:F84,F84)</f>
        <v>245.83333333333334</v>
      </c>
      <c r="M84" s="35">
        <f t="shared" ca="1" si="6"/>
        <v>17208.333333333336</v>
      </c>
      <c r="N84" s="9" cm="1">
        <f t="array" ref="N84">IFERROR(_xlfn.AGGREGATE(14,6,ROW($F$5:F84)/(($F$5:F84=F84)*($C$5:C84="ajustement")),1),ROW($N$5)+1)</f>
        <v>6</v>
      </c>
      <c r="O84" s="9"/>
    </row>
    <row r="85" spans="1:15" x14ac:dyDescent="0.25">
      <c r="A85" s="10">
        <f t="shared" si="4"/>
        <v>80</v>
      </c>
      <c r="B85" s="14">
        <v>45478</v>
      </c>
      <c r="C85" s="9" t="s">
        <v>1</v>
      </c>
      <c r="E85" s="9" t="str">
        <f t="shared" si="5"/>
        <v xml:space="preserve">Fact </v>
      </c>
      <c r="F85" s="9" t="s">
        <v>25</v>
      </c>
      <c r="H85" s="37">
        <v>1</v>
      </c>
      <c r="I85" s="32">
        <f>IF(F85="","",IF(OR(C85="Entrée",C85="Stock Initial"),INDEX([1]Articles!$A$5:$E$100,MATCH(F85,[1]Articles!$B$5:$B$100,0),4)/RIGHT(F85,2),IF(C85="Sortie",INDEX([1]Articles!$A$5:$E$100,MATCH(F85,[1]Articles!$B$5:$B$100,0),5)/RIGHT(F85,2))))</f>
        <v>1750</v>
      </c>
      <c r="J85" s="38">
        <f>IFERROR('Mouvements Stocks'!$H85*'Mouvements Stocks'!$I85,"")</f>
        <v>1750</v>
      </c>
      <c r="K85" s="75" cm="1">
        <f t="array" aca="1" ref="K85" ca="1">IF(F85="","",SUMPRODUCT(IF(OFFSET($C$1,N85-1,,ROW()-N85+1)="sortie",-1,1)*OFFSET($H$1,N85-1,,ROW()-N85+1)*(OFFSET($F$1,N85-1,,ROW()-N85+1)=F85)))</f>
        <v>7</v>
      </c>
      <c r="L85" s="34">
        <f>SUMIFS($J$6:J85,$C$6:C85,"Entrée",$F$6:F85,F85)/SUMIFS($H$6:H85,$C$6:C85,"Entrée",$F$6:F85,F85)</f>
        <v>1591.6666666666667</v>
      </c>
      <c r="M85" s="35">
        <f t="shared" ca="1" si="6"/>
        <v>11141.666666666668</v>
      </c>
      <c r="N85" s="9" cm="1">
        <f t="array" ref="N85">IFERROR(_xlfn.AGGREGATE(14,6,ROW($F$5:F85)/(($F$5:F85=F85)*($C$5:C85="ajustement")),1),ROW($N$5)+1)</f>
        <v>6</v>
      </c>
      <c r="O85" s="9"/>
    </row>
    <row r="86" spans="1:15" x14ac:dyDescent="0.25">
      <c r="A86" s="10">
        <f t="shared" si="4"/>
        <v>81</v>
      </c>
      <c r="B86" s="14">
        <v>45478</v>
      </c>
      <c r="C86" s="9" t="s">
        <v>1</v>
      </c>
      <c r="E86" s="9" t="str">
        <f t="shared" si="5"/>
        <v xml:space="preserve">Fact </v>
      </c>
      <c r="F86" s="9" t="s">
        <v>30</v>
      </c>
      <c r="H86" s="31">
        <v>1</v>
      </c>
      <c r="I86" s="32">
        <f>IF(F86="","",IF(OR(C86="Entrée",C86="Stock Initial"),INDEX([1]Articles!$A$5:$E$100,MATCH(F86,[1]Articles!$B$5:$B$100,0),4)/RIGHT(F86,2),IF(C86="Sortie",INDEX([1]Articles!$A$5:$E$100,MATCH(F86,[1]Articles!$B$5:$B$100,0),5)/RIGHT(F86,2))))</f>
        <v>1750</v>
      </c>
      <c r="J86" s="38">
        <f>IFERROR('Mouvements Stocks'!$H86*'Mouvements Stocks'!$I86,"")</f>
        <v>1750</v>
      </c>
      <c r="K86" s="75" cm="1">
        <f t="array" aca="1" ref="K86" ca="1">IF(F86="","",SUMPRODUCT(IF(OFFSET($C$1,N86-1,,ROW()-N86+1)="sortie",-1,1)*OFFSET($H$1,N86-1,,ROW()-N86+1)*(OFFSET($F$1,N86-1,,ROW()-N86+1)=F86)))</f>
        <v>11</v>
      </c>
      <c r="L86" s="34">
        <f>SUMIFS($J$6:J86,$C$6:C86,"Entrée",$F$6:F86,F86)/SUMIFS($H$6:H86,$C$6:C86,"Entrée",$F$6:F86,F86)</f>
        <v>1591.6666666666667</v>
      </c>
      <c r="M86" s="35">
        <f t="shared" ca="1" si="6"/>
        <v>17508.333333333336</v>
      </c>
      <c r="N86" s="9" cm="1">
        <f t="array" ref="N86">IFERROR(_xlfn.AGGREGATE(14,6,ROW($F$5:F86)/(($F$5:F86=F86)*($C$5:C86="ajustement")),1),ROW($N$5)+1)</f>
        <v>6</v>
      </c>
      <c r="O86" s="9"/>
    </row>
    <row r="87" spans="1:15" x14ac:dyDescent="0.25">
      <c r="A87" s="10">
        <f t="shared" si="4"/>
        <v>82</v>
      </c>
      <c r="B87" s="14">
        <v>45478</v>
      </c>
      <c r="C87" s="9" t="s">
        <v>1</v>
      </c>
      <c r="E87" s="9" t="str">
        <f t="shared" si="5"/>
        <v xml:space="preserve">Fact </v>
      </c>
      <c r="F87" s="9" t="s">
        <v>29</v>
      </c>
      <c r="H87" s="31">
        <v>1</v>
      </c>
      <c r="I87" s="32">
        <f>IF(F87="","",IF(OR(C87="Entrée",C87="Stock Initial"),INDEX([1]Articles!$A$5:$E$100,MATCH(F87,[1]Articles!$B$5:$B$100,0),4)/RIGHT(F87,2),IF(C87="Sortie",INDEX([1]Articles!$A$5:$E$100,MATCH(F87,[1]Articles!$B$5:$B$100,0),5)/RIGHT(F87,2))))</f>
        <v>1750</v>
      </c>
      <c r="J87" s="38">
        <f>IFERROR('Mouvements Stocks'!$H87*'Mouvements Stocks'!$I87,"")</f>
        <v>1750</v>
      </c>
      <c r="K87" s="75" cm="1">
        <f t="array" aca="1" ref="K87" ca="1">IF(F87="","",SUMPRODUCT(IF(OFFSET($C$1,N87-1,,ROW()-N87+1)="sortie",-1,1)*OFFSET($H$1,N87-1,,ROW()-N87+1)*(OFFSET($F$1,N87-1,,ROW()-N87+1)=F87)))</f>
        <v>11</v>
      </c>
      <c r="L87" s="34">
        <f>SUMIFS($J$6:J87,$C$6:C87,"Entrée",$F$6:F87,F87)/SUMIFS($H$6:H87,$C$6:C87,"Entrée",$F$6:F87,F87)</f>
        <v>1591.6666666666667</v>
      </c>
      <c r="M87" s="35">
        <f t="shared" ca="1" si="6"/>
        <v>17508.333333333336</v>
      </c>
      <c r="N87" s="9" cm="1">
        <f t="array" ref="N87">IFERROR(_xlfn.AGGREGATE(14,6,ROW($F$5:F87)/(($F$5:F87=F87)*($C$5:C87="ajustement")),1),ROW($N$5)+1)</f>
        <v>6</v>
      </c>
      <c r="O87" s="9"/>
    </row>
    <row r="88" spans="1:15" x14ac:dyDescent="0.25">
      <c r="A88" s="10">
        <f t="shared" si="4"/>
        <v>83</v>
      </c>
      <c r="B88" s="14">
        <v>45479</v>
      </c>
      <c r="C88" s="9" t="s">
        <v>0</v>
      </c>
      <c r="E88" s="9" t="str">
        <f t="shared" si="5"/>
        <v/>
      </c>
      <c r="F88" s="9" t="s">
        <v>53</v>
      </c>
      <c r="H88" s="31">
        <v>10</v>
      </c>
      <c r="I88" s="32">
        <f>IF(F88="","",IF(OR(C88="Entrée",C88="Stock Initial"),INDEX([1]Articles!$A$5:$E$100,MATCH(F88,[1]Articles!$B$5:$B$100,0),4)/RIGHT(F88,2),IF(C88="Sortie",INDEX([1]Articles!$A$5:$E$100,MATCH(F88,[1]Articles!$B$5:$B$100,0),5)/RIGHT(F88,2))))</f>
        <v>2036.7</v>
      </c>
      <c r="J88" s="38">
        <f>IFERROR('Mouvements Stocks'!$H88*'Mouvements Stocks'!$I88,"")</f>
        <v>20367</v>
      </c>
      <c r="K88" s="75" cm="1">
        <f t="array" aca="1" ref="K88" ca="1">IF(F88="","",SUMPRODUCT(IF(OFFSET($C$1,N88-1,,ROW()-N88+1)="sortie",-1,1)*OFFSET($H$1,N88-1,,ROW()-N88+1)*(OFFSET($F$1,N88-1,,ROW()-N88+1)=F88)))</f>
        <v>10</v>
      </c>
      <c r="L88" s="34">
        <f>SUMIFS($J$6:J88,$C$6:C88,"Entrée",$F$6:F88,F88)/SUMIFS($H$6:H88,$C$6:C88,"Entrée",$F$6:F88,F88)</f>
        <v>2036.7</v>
      </c>
      <c r="M88" s="35">
        <f t="shared" ca="1" si="6"/>
        <v>20367</v>
      </c>
      <c r="N88" s="9" cm="1">
        <f t="array" ref="N88">IFERROR(_xlfn.AGGREGATE(14,6,ROW($F$5:F88)/(($F$5:F88=F88)*($C$5:C88="ajustement")),1),ROW($N$5)+1)</f>
        <v>6</v>
      </c>
      <c r="O88" s="9"/>
    </row>
    <row r="89" spans="1:15" x14ac:dyDescent="0.25">
      <c r="A89" s="10">
        <f t="shared" si="4"/>
        <v>84</v>
      </c>
      <c r="B89" s="14">
        <v>45479</v>
      </c>
      <c r="C89" s="9" t="s">
        <v>0</v>
      </c>
      <c r="E89" s="9" t="str">
        <f t="shared" si="5"/>
        <v/>
      </c>
      <c r="F89" s="9" t="s">
        <v>54</v>
      </c>
      <c r="H89" s="31">
        <v>10</v>
      </c>
      <c r="I89" s="32">
        <f>IF(F89="","",IF(OR(C89="Entrée",C89="Stock Initial"),INDEX([1]Articles!$A$5:$E$100,MATCH(F89,[1]Articles!$B$5:$B$100,0),4)/RIGHT(F89,2),IF(C89="Sortie",INDEX([1]Articles!$A$5:$E$100,MATCH(F89,[1]Articles!$B$5:$B$100,0),5)/RIGHT(F89,2))))</f>
        <v>1586.7</v>
      </c>
      <c r="J89" s="38">
        <f>IFERROR('Mouvements Stocks'!$H89*'Mouvements Stocks'!$I89,"")</f>
        <v>15867</v>
      </c>
      <c r="K89" s="75" cm="1">
        <f t="array" aca="1" ref="K89" ca="1">IF(F89="","",SUMPRODUCT(IF(OFFSET($C$1,N89-1,,ROW()-N89+1)="sortie",-1,1)*OFFSET($H$1,N89-1,,ROW()-N89+1)*(OFFSET($F$1,N89-1,,ROW()-N89+1)=F89)))</f>
        <v>10</v>
      </c>
      <c r="L89" s="34">
        <f>SUMIFS($J$6:J89,$C$6:C89,"Entrée",$F$6:F89,F89)/SUMIFS($H$6:H89,$C$6:C89,"Entrée",$F$6:F89,F89)</f>
        <v>1586.7</v>
      </c>
      <c r="M89" s="35">
        <f t="shared" ca="1" si="6"/>
        <v>15867</v>
      </c>
      <c r="N89" s="9" cm="1">
        <f t="array" ref="N89">IFERROR(_xlfn.AGGREGATE(14,6,ROW($F$5:F89)/(($F$5:F89=F89)*($C$5:C89="ajustement")),1),ROW($N$5)+1)</f>
        <v>6</v>
      </c>
      <c r="O89" s="9"/>
    </row>
    <row r="90" spans="1:15" x14ac:dyDescent="0.25">
      <c r="A90" s="10">
        <f t="shared" si="4"/>
        <v>85</v>
      </c>
      <c r="B90" s="14">
        <v>45479</v>
      </c>
      <c r="C90" s="9" t="s">
        <v>0</v>
      </c>
      <c r="E90" s="9" t="str">
        <f t="shared" si="5"/>
        <v/>
      </c>
      <c r="F90" s="9" t="s">
        <v>55</v>
      </c>
      <c r="H90" s="31">
        <f>10*10</f>
        <v>100</v>
      </c>
      <c r="I90" s="32">
        <f>IF(F90="","",IF(OR(C90="Entrée",C90="Stock Initial"),INDEX([1]Articles!$A$5:$E$100,MATCH(F90,[1]Articles!$B$5:$B$100,0),4)/H90,IF(C90="Sortie",INDEX([1]Articles!$A$5:$E$100,MATCH(F90,[1]Articles!$B$5:$B$100,0),5)/H90)))</f>
        <v>193.67</v>
      </c>
      <c r="J90" s="38">
        <f>IFERROR('Mouvements Stocks'!$H90*'Mouvements Stocks'!$I90,"")</f>
        <v>19367</v>
      </c>
      <c r="K90" s="75" cm="1">
        <f t="array" aca="1" ref="K90" ca="1">IF(F90="","",SUMPRODUCT(IF(OFFSET($C$1,N90-1,,ROW()-N90+1)="sortie",-1,1)*OFFSET($H$1,N90-1,,ROW()-N90+1)*(OFFSET($F$1,N90-1,,ROW()-N90+1)=F90)))</f>
        <v>100</v>
      </c>
      <c r="L90" s="34">
        <f>SUMIFS($J$6:J90,$C$6:C90,"Entrée",$F$6:F90,F90)/SUMIFS($H$6:H90,$C$6:C90,"Entrée",$F$6:F90,F90)</f>
        <v>193.67</v>
      </c>
      <c r="M90" s="35">
        <f t="shared" ca="1" si="6"/>
        <v>19367</v>
      </c>
      <c r="N90" s="9" cm="1">
        <f t="array" ref="N90">IFERROR(_xlfn.AGGREGATE(14,6,ROW($F$5:F90)/(($F$5:F90=F90)*($C$5:C90="ajustement")),1),ROW($N$5)+1)</f>
        <v>6</v>
      </c>
      <c r="O90" s="9"/>
    </row>
    <row r="91" spans="1:15" x14ac:dyDescent="0.25">
      <c r="A91" s="10">
        <f t="shared" si="4"/>
        <v>86</v>
      </c>
      <c r="B91" s="14">
        <v>45479</v>
      </c>
      <c r="C91" s="9" t="s">
        <v>0</v>
      </c>
      <c r="E91" s="9" t="str">
        <f t="shared" si="5"/>
        <v/>
      </c>
      <c r="F91" s="9" t="s">
        <v>56</v>
      </c>
      <c r="H91" s="31">
        <v>6</v>
      </c>
      <c r="I91" s="32">
        <f>IF(F91="","",IF(OR(C91="Entrée",C91="Stock Initial"),INDEX([1]Articles!$A$5:$E$100,MATCH(F91,[1]Articles!$B$5:$B$100,0),4)/RIGHT(F91,2),IF(C91="Sortie",INDEX([1]Articles!$A$5:$E$100,MATCH(F91,[1]Articles!$B$5:$B$100,0),5)/RIGHT(F91,2))))</f>
        <v>2144.5</v>
      </c>
      <c r="J91" s="38">
        <f>IFERROR('Mouvements Stocks'!$H91*'Mouvements Stocks'!$I91,"")</f>
        <v>12867</v>
      </c>
      <c r="K91" s="75" cm="1">
        <f t="array" aca="1" ref="K91" ca="1">IF(F91="","",SUMPRODUCT(IF(OFFSET($C$1,N91-1,,ROW()-N91+1)="sortie",-1,1)*OFFSET($H$1,N91-1,,ROW()-N91+1)*(OFFSET($F$1,N91-1,,ROW()-N91+1)=F91)))</f>
        <v>6</v>
      </c>
      <c r="L91" s="34">
        <f>SUMIFS($J$6:J91,$C$6:C91,"Entrée",$F$6:F91,F91)/SUMIFS($H$6:H91,$C$6:C91,"Entrée",$F$6:F91,F91)</f>
        <v>2144.5</v>
      </c>
      <c r="M91" s="35">
        <f t="shared" ca="1" si="6"/>
        <v>12867</v>
      </c>
      <c r="N91" s="9" cm="1">
        <f t="array" ref="N91">IFERROR(_xlfn.AGGREGATE(14,6,ROW($F$5:F91)/(($F$5:F91=F91)*($C$5:C91="ajustement")),1),ROW($N$5)+1)</f>
        <v>6</v>
      </c>
      <c r="O91" s="9"/>
    </row>
    <row r="92" spans="1:15" x14ac:dyDescent="0.25">
      <c r="A92" s="10">
        <f t="shared" si="4"/>
        <v>87</v>
      </c>
      <c r="B92" s="14">
        <v>45479</v>
      </c>
      <c r="C92" s="9" t="s">
        <v>0</v>
      </c>
      <c r="E92" s="9" t="str">
        <f t="shared" si="5"/>
        <v/>
      </c>
      <c r="F92" s="9" t="s">
        <v>20</v>
      </c>
      <c r="H92" s="31">
        <v>49</v>
      </c>
      <c r="I92" s="32">
        <f>10533/49</f>
        <v>214.9591836734694</v>
      </c>
      <c r="J92" s="38">
        <f>IFERROR('Mouvements Stocks'!$H92*'Mouvements Stocks'!$I92,"")</f>
        <v>10533</v>
      </c>
      <c r="K92" s="75" cm="1">
        <f t="array" aca="1" ref="K92" ca="1">IF(F92="","",SUMPRODUCT(IF(OFFSET($C$1,N92-1,,ROW()-N92+1)="sortie",-1,1)*OFFSET($H$1,N92-1,,ROW()-N92+1)*(OFFSET($F$1,N92-1,,ROW()-N92+1)=F92)))</f>
        <v>49</v>
      </c>
      <c r="L92" s="34">
        <f>SUMIFS($J$6:J92,$C$6:C92,"Entrée",$F$6:F92,F92)/SUMIFS($H$6:H92,$C$6:C92,"Entrée",$F$6:F92,F92)</f>
        <v>195.18556701030928</v>
      </c>
      <c r="M92" s="35">
        <f t="shared" ca="1" si="6"/>
        <v>9564.0927835051552</v>
      </c>
      <c r="N92" s="9" cm="1">
        <f t="array" ref="N92">IFERROR(_xlfn.AGGREGATE(14,6,ROW($F$5:F92)/(($F$5:F92=F92)*($C$5:C92="ajustement")),1),ROW($N$5)+1)</f>
        <v>6</v>
      </c>
      <c r="O92" s="9"/>
    </row>
    <row r="93" spans="1:15" x14ac:dyDescent="0.25">
      <c r="A93" s="10">
        <f t="shared" si="4"/>
        <v>88</v>
      </c>
      <c r="B93" s="14">
        <v>45479</v>
      </c>
      <c r="C93" s="9" t="s">
        <v>1</v>
      </c>
      <c r="E93" s="9" t="str">
        <f t="shared" si="5"/>
        <v xml:space="preserve">Fact </v>
      </c>
      <c r="F93" s="9" t="s">
        <v>20</v>
      </c>
      <c r="H93" s="31">
        <v>12</v>
      </c>
      <c r="I93" s="32">
        <f>IF(F93="","",IF(OR(C93="Entrée",C93="Stock Initial"),INDEX([1]Articles!$A$5:$E$100,MATCH(F93,[1]Articles!$B$5:$B$100,0),4)/RIGHT(F93,2),IF(C93="Sortie",INDEX([1]Articles!$A$5:$E$100,MATCH(F93,[1]Articles!$B$5:$B$100,0),5)/RIGHT(F93,2))))</f>
        <v>187.5</v>
      </c>
      <c r="J93" s="38">
        <f>IFERROR('Mouvements Stocks'!$H93*'Mouvements Stocks'!$I93,"")</f>
        <v>2250</v>
      </c>
      <c r="K93" s="75" cm="1">
        <f t="array" aca="1" ref="K93" ca="1">IF(F93="","",SUMPRODUCT(IF(OFFSET($C$1,N93-1,,ROW()-N93+1)="sortie",-1,1)*OFFSET($H$1,N93-1,,ROW()-N93+1)*(OFFSET($F$1,N93-1,,ROW()-N93+1)=F93)))</f>
        <v>37</v>
      </c>
      <c r="L93" s="34">
        <f>SUMIFS($J$6:J93,$C$6:C93,"Entrée",$F$6:F93,F93)/SUMIFS($H$6:H93,$C$6:C93,"Entrée",$F$6:F93,F93)</f>
        <v>195.18556701030928</v>
      </c>
      <c r="M93" s="35">
        <f t="shared" ca="1" si="6"/>
        <v>7221.8659793814431</v>
      </c>
      <c r="N93" s="9" cm="1">
        <f t="array" ref="N93">IFERROR(_xlfn.AGGREGATE(14,6,ROW($F$5:F93)/(($F$5:F93=F93)*($C$5:C93="ajustement")),1),ROW($N$5)+1)</f>
        <v>6</v>
      </c>
      <c r="O93" s="9"/>
    </row>
    <row r="94" spans="1:15" x14ac:dyDescent="0.25">
      <c r="A94" s="10">
        <f t="shared" si="4"/>
        <v>89</v>
      </c>
      <c r="B94" s="14">
        <v>45479</v>
      </c>
      <c r="C94" s="9" t="s">
        <v>1</v>
      </c>
      <c r="E94" s="9" t="str">
        <f t="shared" si="5"/>
        <v xml:space="preserve">Fact </v>
      </c>
      <c r="F94" s="9" t="s">
        <v>22</v>
      </c>
      <c r="H94" s="31">
        <v>12</v>
      </c>
      <c r="I94" s="32">
        <f>IF(F94="","",IF(OR(C94="Entrée",C94="Stock Initial"),INDEX([1]Articles!$A$5:$E$100,MATCH(F94,[1]Articles!$B$5:$B$100,0),4)/RIGHT(F94,2),IF(C94="Sortie",INDEX([1]Articles!$A$5:$E$100,MATCH(F94,[1]Articles!$B$5:$B$100,0),5)/RIGHT(F94,2))))</f>
        <v>187.5</v>
      </c>
      <c r="J94" s="38">
        <f>IFERROR('Mouvements Stocks'!$H94*'Mouvements Stocks'!$I94,"")</f>
        <v>2250</v>
      </c>
      <c r="K94" s="75" cm="1">
        <f t="array" aca="1" ref="K94" ca="1">IF(F94="","",SUMPRODUCT(IF(OFFSET($C$1,N94-1,,ROW()-N94+1)="sortie",-1,1)*OFFSET($H$1,N94-1,,ROW()-N94+1)*(OFFSET($F$1,N94-1,,ROW()-N94+1)=F94)))</f>
        <v>12</v>
      </c>
      <c r="L94" s="34">
        <f>SUMIFS($J$6:J94,$C$6:C94,"Entrée",$F$6:F94,F94)/SUMIFS($H$6:H94,$C$6:C94,"Entrée",$F$6:F94,F94)</f>
        <v>175</v>
      </c>
      <c r="M94" s="35">
        <f t="shared" ca="1" si="6"/>
        <v>2100</v>
      </c>
      <c r="N94" s="9" cm="1">
        <f t="array" ref="N94">IFERROR(_xlfn.AGGREGATE(14,6,ROW($F$5:F94)/(($F$5:F94=F94)*($C$5:C94="ajustement")),1),ROW($N$5)+1)</f>
        <v>6</v>
      </c>
      <c r="O94" s="9"/>
    </row>
    <row r="95" spans="1:15" x14ac:dyDescent="0.25">
      <c r="A95" s="10">
        <f t="shared" si="4"/>
        <v>90</v>
      </c>
      <c r="B95" s="14">
        <v>45479</v>
      </c>
      <c r="C95" s="9" t="s">
        <v>1</v>
      </c>
      <c r="E95" s="9" t="str">
        <f t="shared" si="5"/>
        <v xml:space="preserve">Fact </v>
      </c>
      <c r="F95" s="9" t="s">
        <v>20</v>
      </c>
      <c r="H95" s="31">
        <v>18</v>
      </c>
      <c r="I95" s="32">
        <f>IF(F95="","",IF(OR(C95="Entrée",C95="Stock Initial"),INDEX([1]Articles!$A$5:$E$100,MATCH(F95,[1]Articles!$B$5:$B$100,0),4)/RIGHT(F95,2),IF(C95="Sortie",INDEX([1]Articles!$A$5:$E$100,MATCH(F95,[1]Articles!$B$5:$B$100,0),5)/RIGHT(F95,2))))</f>
        <v>187.5</v>
      </c>
      <c r="J95" s="38">
        <f>IFERROR('Mouvements Stocks'!$H95*'Mouvements Stocks'!$I95,"")</f>
        <v>3375</v>
      </c>
      <c r="K95" s="75" cm="1">
        <f t="array" aca="1" ref="K95" ca="1">IF(F95="","",SUMPRODUCT(IF(OFFSET($C$1,N95-1,,ROW()-N95+1)="sortie",-1,1)*OFFSET($H$1,N95-1,,ROW()-N95+1)*(OFFSET($F$1,N95-1,,ROW()-N95+1)=F95)))</f>
        <v>19</v>
      </c>
      <c r="L95" s="34">
        <f>SUMIFS($J$6:J95,$C$6:C95,"Entrée",$F$6:F95,F95)/SUMIFS($H$6:H95,$C$6:C95,"Entrée",$F$6:F95,F95)</f>
        <v>195.18556701030928</v>
      </c>
      <c r="M95" s="35">
        <f t="shared" ca="1" si="6"/>
        <v>3708.5257731958764</v>
      </c>
      <c r="N95" s="9" cm="1">
        <f t="array" ref="N95">IFERROR(_xlfn.AGGREGATE(14,6,ROW($F$5:F95)/(($F$5:F95=F95)*($C$5:C95="ajustement")),1),ROW($N$5)+1)</f>
        <v>6</v>
      </c>
      <c r="O95" s="9"/>
    </row>
    <row r="96" spans="1:15" x14ac:dyDescent="0.25">
      <c r="A96" s="10">
        <f t="shared" si="4"/>
        <v>91</v>
      </c>
      <c r="B96" s="14">
        <v>45479</v>
      </c>
      <c r="C96" s="9" t="s">
        <v>1</v>
      </c>
      <c r="E96" s="9" t="str">
        <f t="shared" si="5"/>
        <v xml:space="preserve">Fact </v>
      </c>
      <c r="F96" s="9" t="s">
        <v>17</v>
      </c>
      <c r="H96" s="31">
        <v>3</v>
      </c>
      <c r="I96" s="32">
        <f>IF(F96="","",IF(OR(C96="Entrée",C96="Stock Initial"),INDEX([1]Articles!$A$5:$E$100,MATCH(F96,[1]Articles!$B$5:$B$100,0),4)/RIGHT(F96,2),IF(C96="Sortie",INDEX([1]Articles!$A$5:$E$100,MATCH(F96,[1]Articles!$B$5:$B$100,0),5)/RIGHT(F96,2))))</f>
        <v>187.5</v>
      </c>
      <c r="J96" s="38">
        <f>IFERROR('Mouvements Stocks'!$H96*'Mouvements Stocks'!$I96,"")</f>
        <v>562.5</v>
      </c>
      <c r="K96" s="75" cm="1">
        <f t="array" aca="1" ref="K96" ca="1">IF(F96="","",SUMPRODUCT(IF(OFFSET($C$1,N96-1,,ROW()-N96+1)="sortie",-1,1)*OFFSET($H$1,N96-1,,ROW()-N96+1)*(OFFSET($F$1,N96-1,,ROW()-N96+1)=F96)))</f>
        <v>21</v>
      </c>
      <c r="L96" s="34">
        <f>SUMIFS($J$6:J96,$C$6:C96,"Entrée",$F$6:F96,F96)/SUMIFS($H$6:H96,$C$6:C96,"Entrée",$F$6:F96,F96)</f>
        <v>175</v>
      </c>
      <c r="M96" s="35">
        <f t="shared" ca="1" si="6"/>
        <v>3675</v>
      </c>
      <c r="N96" s="9" cm="1">
        <f t="array" ref="N96">IFERROR(_xlfn.AGGREGATE(14,6,ROW($F$5:F96)/(($F$5:F96=F96)*($C$5:C96="ajustement")),1),ROW($N$5)+1)</f>
        <v>6</v>
      </c>
      <c r="O96" s="9"/>
    </row>
    <row r="97" spans="1:15" x14ac:dyDescent="0.25">
      <c r="A97" s="10">
        <f t="shared" si="4"/>
        <v>92</v>
      </c>
      <c r="B97" s="14">
        <v>45479</v>
      </c>
      <c r="C97" s="9" t="s">
        <v>1</v>
      </c>
      <c r="E97" s="9" t="str">
        <f t="shared" si="5"/>
        <v xml:space="preserve">Fact </v>
      </c>
      <c r="F97" s="9" t="s">
        <v>21</v>
      </c>
      <c r="H97" s="31">
        <v>3</v>
      </c>
      <c r="I97" s="32">
        <f>IF(F97="","",IF(OR(C97="Entrée",C97="Stock Initial"),INDEX([1]Articles!$A$5:$E$100,MATCH(F97,[1]Articles!$B$5:$B$100,0),4)/RIGHT(F97,2),IF(C97="Sortie",INDEX([1]Articles!$A$5:$E$100,MATCH(F97,[1]Articles!$B$5:$B$100,0),5)/RIGHT(F97,2))))</f>
        <v>187.5</v>
      </c>
      <c r="J97" s="38">
        <f>IFERROR('Mouvements Stocks'!$H97*'Mouvements Stocks'!$I97,"")</f>
        <v>562.5</v>
      </c>
      <c r="K97" s="75" cm="1">
        <f t="array" aca="1" ref="K97" ca="1">IF(F97="","",SUMPRODUCT(IF(OFFSET($C$1,N97-1,,ROW()-N97+1)="sortie",-1,1)*OFFSET($H$1,N97-1,,ROW()-N97+1)*(OFFSET($F$1,N97-1,,ROW()-N97+1)=F97)))</f>
        <v>21</v>
      </c>
      <c r="L97" s="34">
        <f>SUMIFS($J$6:J97,$C$6:C97,"Entrée",$F$6:F97,F97)/SUMIFS($H$6:H97,$C$6:C97,"Entrée",$F$6:F97,F97)</f>
        <v>175</v>
      </c>
      <c r="M97" s="35">
        <f t="shared" ca="1" si="6"/>
        <v>3675</v>
      </c>
      <c r="N97" s="9" cm="1">
        <f t="array" ref="N97">IFERROR(_xlfn.AGGREGATE(14,6,ROW($F$5:F97)/(($F$5:F97=F97)*($C$5:C97="ajustement")),1),ROW($N$5)+1)</f>
        <v>6</v>
      </c>
      <c r="O97" s="9"/>
    </row>
    <row r="98" spans="1:15" x14ac:dyDescent="0.25">
      <c r="A98" s="10">
        <f t="shared" si="4"/>
        <v>93</v>
      </c>
      <c r="B98" s="14">
        <v>45479</v>
      </c>
      <c r="C98" s="9" t="s">
        <v>1</v>
      </c>
      <c r="E98" s="9" t="str">
        <f t="shared" si="5"/>
        <v xml:space="preserve">Fact </v>
      </c>
      <c r="F98" s="9" t="s">
        <v>25</v>
      </c>
      <c r="H98" s="37">
        <v>1</v>
      </c>
      <c r="I98" s="32">
        <f>IF(F98="","",IF(OR(C98="Entrée",C98="Stock Initial"),INDEX([1]Articles!$A$5:$E$100,MATCH(F98,[1]Articles!$B$5:$B$100,0),4)/RIGHT(F98,2),IF(C98="Sortie",INDEX([1]Articles!$A$5:$E$100,MATCH(F98,[1]Articles!$B$5:$B$100,0),5)/RIGHT(F98,2))))</f>
        <v>1750</v>
      </c>
      <c r="J98" s="38">
        <f>IFERROR('Mouvements Stocks'!$H98*'Mouvements Stocks'!$I98,"")</f>
        <v>1750</v>
      </c>
      <c r="K98" s="75" cm="1">
        <f t="array" aca="1" ref="K98" ca="1">IF(F98="","",SUMPRODUCT(IF(OFFSET($C$1,N98-1,,ROW()-N98+1)="sortie",-1,1)*OFFSET($H$1,N98-1,,ROW()-N98+1)*(OFFSET($F$1,N98-1,,ROW()-N98+1)=F98)))</f>
        <v>6</v>
      </c>
      <c r="L98" s="34">
        <f>SUMIFS($J$6:J98,$C$6:C98,"Entrée",$F$6:F98,F98)/SUMIFS($H$6:H98,$C$6:C98,"Entrée",$F$6:F98,F98)</f>
        <v>1591.6666666666667</v>
      </c>
      <c r="M98" s="35">
        <f t="shared" ca="1" si="6"/>
        <v>9550</v>
      </c>
      <c r="N98" s="9" cm="1">
        <f t="array" ref="N98">IFERROR(_xlfn.AGGREGATE(14,6,ROW($F$5:F98)/(($F$5:F98=F98)*($C$5:C98="ajustement")),1),ROW($N$5)+1)</f>
        <v>6</v>
      </c>
      <c r="O98" s="9"/>
    </row>
    <row r="99" spans="1:15" x14ac:dyDescent="0.25">
      <c r="A99" s="10">
        <f t="shared" si="4"/>
        <v>94</v>
      </c>
      <c r="B99" s="14">
        <v>45479</v>
      </c>
      <c r="C99" s="9" t="s">
        <v>1</v>
      </c>
      <c r="E99" s="9" t="str">
        <f t="shared" si="5"/>
        <v xml:space="preserve">Fact </v>
      </c>
      <c r="F99" s="9" t="s">
        <v>30</v>
      </c>
      <c r="H99" s="31">
        <v>1</v>
      </c>
      <c r="I99" s="32">
        <f>IF(F99="","",IF(OR(C99="Entrée",C99="Stock Initial"),INDEX([1]Articles!$A$5:$E$100,MATCH(F99,[1]Articles!$B$5:$B$100,0),4)/RIGHT(F99,2),IF(C99="Sortie",INDEX([1]Articles!$A$5:$E$100,MATCH(F99,[1]Articles!$B$5:$B$100,0),5)/RIGHT(F99,2))))</f>
        <v>1750</v>
      </c>
      <c r="J99" s="38">
        <f>IFERROR('Mouvements Stocks'!$H99*'Mouvements Stocks'!$I99,"")</f>
        <v>1750</v>
      </c>
      <c r="K99" s="75" cm="1">
        <f t="array" aca="1" ref="K99" ca="1">IF(F99="","",SUMPRODUCT(IF(OFFSET($C$1,N99-1,,ROW()-N99+1)="sortie",-1,1)*OFFSET($H$1,N99-1,,ROW()-N99+1)*(OFFSET($F$1,N99-1,,ROW()-N99+1)=F99)))</f>
        <v>10</v>
      </c>
      <c r="L99" s="34">
        <f>SUMIFS($J$6:J99,$C$6:C99,"Entrée",$F$6:F99,F99)/SUMIFS($H$6:H99,$C$6:C99,"Entrée",$F$6:F99,F99)</f>
        <v>1591.6666666666667</v>
      </c>
      <c r="M99" s="35">
        <f t="shared" ca="1" si="6"/>
        <v>15916.666666666668</v>
      </c>
      <c r="N99" s="9" cm="1">
        <f t="array" ref="N99">IFERROR(_xlfn.AGGREGATE(14,6,ROW($F$5:F99)/(($F$5:F99=F99)*($C$5:C99="ajustement")),1),ROW($N$5)+1)</f>
        <v>6</v>
      </c>
      <c r="O99" s="9"/>
    </row>
    <row r="100" spans="1:15" x14ac:dyDescent="0.25">
      <c r="A100" s="10">
        <f t="shared" si="4"/>
        <v>95</v>
      </c>
      <c r="B100" s="14">
        <v>45479</v>
      </c>
      <c r="C100" s="9" t="s">
        <v>1</v>
      </c>
      <c r="F100" s="9" t="s">
        <v>29</v>
      </c>
      <c r="H100" s="31">
        <v>1</v>
      </c>
      <c r="I100" s="32">
        <f>IF(F100="","",IF(OR(C100="Entrée",C100="Stock Initial"),INDEX([1]Articles!$A$5:$E$100,MATCH(F100,[1]Articles!$B$5:$B$100,0),4)/RIGHT(F100,2),IF(C100="Sortie",INDEX([1]Articles!$A$5:$E$100,MATCH(F100,[1]Articles!$B$5:$B$100,0),5)/RIGHT(F100,2))))</f>
        <v>1750</v>
      </c>
      <c r="J100" s="38">
        <f>IFERROR('Mouvements Stocks'!$H100*'Mouvements Stocks'!$I100,"")</f>
        <v>1750</v>
      </c>
      <c r="K100" s="75" cm="1">
        <f t="array" aca="1" ref="K100" ca="1">IF(F100="","",SUMPRODUCT(IF(OFFSET($C$1,N100-1,,ROW()-N100+1)="sortie",-1,1)*OFFSET($H$1,N100-1,,ROW()-N100+1)*(OFFSET($F$1,N100-1,,ROW()-N100+1)=F100)))</f>
        <v>10</v>
      </c>
      <c r="L100" s="34">
        <f>SUMIFS($J$6:J100,$C$6:C100,"Entrée",$F$6:F100,F100)/SUMIFS($H$6:H100,$C$6:C100,"Entrée",$F$6:F100,F100)</f>
        <v>1591.6666666666667</v>
      </c>
      <c r="M100" s="35">
        <f t="shared" ca="1" si="6"/>
        <v>15916.666666666668</v>
      </c>
      <c r="N100" s="9" cm="1">
        <f t="array" ref="N100">IFERROR(_xlfn.AGGREGATE(14,6,ROW($F$5:F100)/(($F$5:F100=F100)*($C$5:C100="ajustement")),1),ROW($N$5)+1)</f>
        <v>6</v>
      </c>
      <c r="O100" s="9"/>
    </row>
    <row r="101" spans="1:15" x14ac:dyDescent="0.25">
      <c r="A101" s="10">
        <f t="shared" si="4"/>
        <v>96</v>
      </c>
      <c r="B101" s="14">
        <v>45480</v>
      </c>
      <c r="C101" s="9" t="s">
        <v>1</v>
      </c>
      <c r="F101" s="9" t="s">
        <v>45</v>
      </c>
      <c r="H101" s="31">
        <v>24</v>
      </c>
      <c r="I101" s="32">
        <f>IF(F101="","",IF(OR(C101="Entrée",C101="Stock Initial"),INDEX([1]Articles!$A$5:$E$100,MATCH(F101,[1]Articles!$B$5:$B$100,0),4)/RIGHT(F101,2),IF(C101="Sortie",INDEX([1]Articles!$A$5:$E$100,MATCH(F101,[1]Articles!$B$5:$B$100,0),5)/RIGHT(F101,2))))</f>
        <v>458.33333333333331</v>
      </c>
      <c r="J101" s="38">
        <f>IFERROR('Mouvements Stocks'!$H101*'Mouvements Stocks'!$I101,"")</f>
        <v>11000</v>
      </c>
      <c r="K101" s="75" cm="1">
        <f t="array" aca="1" ref="K101" ca="1">IF(F101="","",SUMPRODUCT(IF(OFFSET($C$1,N101-1,,ROW()-N101+1)="sortie",-1,1)*OFFSET($H$1,N101-1,,ROW()-N101+1)*(OFFSET($F$1,N101-1,,ROW()-N101+1)=F101)))</f>
        <v>192</v>
      </c>
      <c r="L101" s="34">
        <f>SUMIFS($J$6:J101,$C$6:C101,"Entrée",$F$6:F101,F101)/SUMIFS($H$6:H101,$C$6:C101,"Entrée",$F$6:F101,F101)</f>
        <v>423.83333333333331</v>
      </c>
      <c r="M101" s="35">
        <f t="shared" ca="1" si="6"/>
        <v>81376</v>
      </c>
      <c r="N101" s="9" cm="1">
        <f t="array" ref="N101">IFERROR(_xlfn.AGGREGATE(14,6,ROW($F$5:F101)/(($F$5:F101=F101)*($C$5:C101="ajustement")),1),ROW($N$5)+1)</f>
        <v>6</v>
      </c>
      <c r="O101" s="9"/>
    </row>
    <row r="102" spans="1:15" x14ac:dyDescent="0.25">
      <c r="A102" s="10">
        <f t="shared" si="4"/>
        <v>97</v>
      </c>
      <c r="B102" s="14">
        <v>45480</v>
      </c>
      <c r="C102" s="9" t="s">
        <v>1</v>
      </c>
      <c r="F102" s="9" t="s">
        <v>42</v>
      </c>
      <c r="H102" s="31">
        <v>1</v>
      </c>
      <c r="I102" s="32">
        <f>IF(F102="","",IF(OR(C102="Entrée",C102="Stock Initial"),INDEX([1]Articles!$A$5:$E$100,MATCH(F102,[1]Articles!$B$5:$B$100,0),4)/RIGHT(F102,2),IF(C102="Sortie",INDEX([1]Articles!$A$5:$E$100,MATCH(F102,[1]Articles!$B$5:$B$100,0),5)/RIGHT(F102,2))))</f>
        <v>1600</v>
      </c>
      <c r="J102" s="38">
        <f>IFERROR('Mouvements Stocks'!$H102*'Mouvements Stocks'!$I102,"")</f>
        <v>1600</v>
      </c>
      <c r="K102" s="75" cm="1">
        <f t="array" aca="1" ref="K102" ca="1">IF(F102="","",SUMPRODUCT(IF(OFFSET($C$1,N102-1,,ROW()-N102+1)="sortie",-1,1)*OFFSET($H$1,N102-1,,ROW()-N102+1)*(OFFSET($F$1,N102-1,,ROW()-N102+1)=F102)))</f>
        <v>8</v>
      </c>
      <c r="L102" s="34">
        <f>SUMIFS($J$6:J102,$C$6:C102,"Entrée",$F$6:F102,F102)/SUMIFS($H$6:H102,$C$6:C102,"Entrée",$F$6:F102,F102)</f>
        <v>1458.3333333333333</v>
      </c>
      <c r="M102" s="35">
        <f t="shared" ca="1" si="6"/>
        <v>11666.666666666666</v>
      </c>
      <c r="N102" s="9" cm="1">
        <f t="array" ref="N102">IFERROR(_xlfn.AGGREGATE(14,6,ROW($F$5:F102)/(($F$5:F102=F102)*($C$5:C102="ajustement")),1),ROW($N$5)+1)</f>
        <v>6</v>
      </c>
      <c r="O102" s="9"/>
    </row>
    <row r="103" spans="1:15" x14ac:dyDescent="0.25">
      <c r="A103" s="10">
        <f t="shared" si="4"/>
        <v>98</v>
      </c>
      <c r="B103" s="14">
        <v>45480</v>
      </c>
      <c r="C103" s="9" t="s">
        <v>1</v>
      </c>
      <c r="F103" s="9" t="s">
        <v>50</v>
      </c>
      <c r="H103" s="40">
        <v>1</v>
      </c>
      <c r="I103" s="32">
        <f>IF(F103="","",IF(OR(C103="Entrée",C103="Stock Initial"),INDEX([1]Articles!$A$5:$E$100,MATCH(F103,[1]Articles!$B$5:$B$100,0),4)/RIGHT(F103,2),IF(C103="Sortie",INDEX([1]Articles!$A$5:$E$100,MATCH(F103,[1]Articles!$B$5:$B$100,0),5)/RIGHT(F103,2))))</f>
        <v>1000</v>
      </c>
      <c r="J103" s="38">
        <f>IFERROR('Mouvements Stocks'!$H103*'Mouvements Stocks'!$I103,"")</f>
        <v>1000</v>
      </c>
      <c r="K103" s="75" cm="1">
        <f t="array" aca="1" ref="K103" ca="1">IF(F103="","",SUMPRODUCT(IF(OFFSET($C$1,N103-1,,ROW()-N103+1)="sortie",-1,1)*OFFSET($H$1,N103-1,,ROW()-N103+1)*(OFFSET($F$1,N103-1,,ROW()-N103+1)=F103)))</f>
        <v>9</v>
      </c>
      <c r="L103" s="34">
        <f>SUMIFS($J$6:J103,$C$6:C103,"Entrée",$F$6:F103,F103)/SUMIFS($H$6:H103,$C$6:C103,"Entrée",$F$6:F103,F103)</f>
        <v>764.33333333333337</v>
      </c>
      <c r="M103" s="35">
        <f t="shared" ca="1" si="6"/>
        <v>6879</v>
      </c>
      <c r="N103" s="9" cm="1">
        <f t="array" ref="N103">IFERROR(_xlfn.AGGREGATE(14,6,ROW($F$5:F103)/(($F$5:F103=F103)*($C$5:C103="ajustement")),1),ROW($N$5)+1)</f>
        <v>6</v>
      </c>
      <c r="O103" s="9"/>
    </row>
    <row r="104" spans="1:15" x14ac:dyDescent="0.25">
      <c r="A104" s="10">
        <f t="shared" si="4"/>
        <v>99</v>
      </c>
      <c r="B104" s="14">
        <v>45480</v>
      </c>
      <c r="C104" s="9" t="s">
        <v>1</v>
      </c>
      <c r="F104" s="9" t="s">
        <v>53</v>
      </c>
      <c r="H104" s="31">
        <v>1</v>
      </c>
      <c r="I104" s="32">
        <f>IF(F104="","",IF(OR(C104="Entrée",C104="Stock Initial"),INDEX([1]Articles!$A$5:$E$100,MATCH(F104,[1]Articles!$B$5:$B$100,0),4)/RIGHT(F104,2),IF(C104="Sortie",INDEX([1]Articles!$A$5:$E$100,MATCH(F104,[1]Articles!$B$5:$B$100,0),5)/RIGHT(F104,2))))</f>
        <v>2100</v>
      </c>
      <c r="J104" s="38">
        <f>IFERROR('Mouvements Stocks'!$H104*'Mouvements Stocks'!$I104,"")</f>
        <v>2100</v>
      </c>
      <c r="K104" s="75" cm="1">
        <f t="array" aca="1" ref="K104" ca="1">IF(F104="","",SUMPRODUCT(IF(OFFSET($C$1,N104-1,,ROW()-N104+1)="sortie",-1,1)*OFFSET($H$1,N104-1,,ROW()-N104+1)*(OFFSET($F$1,N104-1,,ROW()-N104+1)=F104)))</f>
        <v>9</v>
      </c>
      <c r="L104" s="34">
        <f>SUMIFS($J$6:J104,$C$6:C104,"Entrée",$F$6:F104,F104)/SUMIFS($H$6:H104,$C$6:C104,"Entrée",$F$6:F104,F104)</f>
        <v>2036.7</v>
      </c>
      <c r="M104" s="35">
        <f t="shared" ca="1" si="6"/>
        <v>18330.3</v>
      </c>
      <c r="N104" s="9" cm="1">
        <f t="array" ref="N104">IFERROR(_xlfn.AGGREGATE(14,6,ROW($F$5:F104)/(($F$5:F104=F104)*($C$5:C104="ajustement")),1),ROW($N$5)+1)</f>
        <v>6</v>
      </c>
      <c r="O104" s="9"/>
    </row>
    <row r="105" spans="1:15" x14ac:dyDescent="0.25">
      <c r="A105" s="10">
        <f t="shared" si="4"/>
        <v>100</v>
      </c>
      <c r="B105" s="14">
        <v>45480</v>
      </c>
      <c r="C105" s="9" t="s">
        <v>1</v>
      </c>
      <c r="F105" s="9" t="s">
        <v>42</v>
      </c>
      <c r="H105" s="31">
        <v>1</v>
      </c>
      <c r="I105" s="32">
        <f>IF(F105="","",IF(OR(C105="Entrée",C105="Stock Initial"),INDEX([1]Articles!$A$5:$E$100,MATCH(F105,[1]Articles!$B$5:$B$100,0),4)/RIGHT(F105,2),IF(C105="Sortie",INDEX([1]Articles!$A$5:$E$100,MATCH(F105,[1]Articles!$B$5:$B$100,0),5)/RIGHT(F105,2))))</f>
        <v>1600</v>
      </c>
      <c r="J105" s="38">
        <f>IFERROR('Mouvements Stocks'!$H105*'Mouvements Stocks'!$I105,"")</f>
        <v>1600</v>
      </c>
      <c r="K105" s="75" cm="1">
        <f t="array" aca="1" ref="K105" ca="1">IF(F105="","",SUMPRODUCT(IF(OFFSET($C$1,N105-1,,ROW()-N105+1)="sortie",-1,1)*OFFSET($H$1,N105-1,,ROW()-N105+1)*(OFFSET($F$1,N105-1,,ROW()-N105+1)=F105)))</f>
        <v>7</v>
      </c>
      <c r="L105" s="34">
        <f>SUMIFS($J$6:J105,$C$6:C105,"Entrée",$F$6:F105,F105)/SUMIFS($H$6:H105,$C$6:C105,"Entrée",$F$6:F105,F105)</f>
        <v>1458.3333333333333</v>
      </c>
      <c r="M105" s="35">
        <f t="shared" ca="1" si="6"/>
        <v>10208.333333333332</v>
      </c>
      <c r="N105" s="9" cm="1">
        <f t="array" ref="N105">IFERROR(_xlfn.AGGREGATE(14,6,ROW($F$5:F105)/(($F$5:F105=F105)*($C$5:C105="ajustement")),1),ROW($N$5)+1)</f>
        <v>6</v>
      </c>
      <c r="O105" s="9"/>
    </row>
    <row r="106" spans="1:15" x14ac:dyDescent="0.25">
      <c r="A106" s="10">
        <f t="shared" si="4"/>
        <v>101</v>
      </c>
      <c r="B106" s="14">
        <v>45480</v>
      </c>
      <c r="C106" s="9" t="s">
        <v>1</v>
      </c>
      <c r="F106" s="9" t="s">
        <v>50</v>
      </c>
      <c r="H106" s="40">
        <v>1</v>
      </c>
      <c r="I106" s="32">
        <f>IF(F106="","",IF(OR(C106="Entrée",C106="Stock Initial"),INDEX([1]Articles!$A$5:$E$100,MATCH(F106,[1]Articles!$B$5:$B$100,0),4)/RIGHT(F106,2),IF(C106="Sortie",INDEX([1]Articles!$A$5:$E$100,MATCH(F106,[1]Articles!$B$5:$B$100,0),5)/RIGHT(F106,2))))</f>
        <v>1000</v>
      </c>
      <c r="J106" s="38">
        <f>IFERROR('Mouvements Stocks'!$H106*'Mouvements Stocks'!$I106,"")</f>
        <v>1000</v>
      </c>
      <c r="K106" s="75" cm="1">
        <f t="array" aca="1" ref="K106" ca="1">IF(F106="","",SUMPRODUCT(IF(OFFSET($C$1,N106-1,,ROW()-N106+1)="sortie",-1,1)*OFFSET($H$1,N106-1,,ROW()-N106+1)*(OFFSET($F$1,N106-1,,ROW()-N106+1)=F106)))</f>
        <v>8</v>
      </c>
      <c r="L106" s="34">
        <f>SUMIFS($J$6:J106,$C$6:C106,"Entrée",$F$6:F106,F106)/SUMIFS($H$6:H106,$C$6:C106,"Entrée",$F$6:F106,F106)</f>
        <v>764.33333333333337</v>
      </c>
      <c r="M106" s="35">
        <f t="shared" ca="1" si="6"/>
        <v>6114.666666666667</v>
      </c>
      <c r="N106" s="9" cm="1">
        <f t="array" ref="N106">IFERROR(_xlfn.AGGREGATE(14,6,ROW($F$5:F106)/(($F$5:F106=F106)*($C$5:C106="ajustement")),1),ROW($N$5)+1)</f>
        <v>6</v>
      </c>
      <c r="O106" s="9"/>
    </row>
    <row r="107" spans="1:15" x14ac:dyDescent="0.25">
      <c r="A107" s="10">
        <f t="shared" si="4"/>
        <v>102</v>
      </c>
      <c r="B107" s="14">
        <v>45481</v>
      </c>
      <c r="C107" s="9" t="s">
        <v>1</v>
      </c>
      <c r="F107" s="9" t="s">
        <v>42</v>
      </c>
      <c r="H107" s="31">
        <v>1</v>
      </c>
      <c r="I107" s="32">
        <f>IF(F107="","",IF(OR(C107="Entrée",C107="Stock Initial"),INDEX([1]Articles!$A$5:$E$100,MATCH(F107,[1]Articles!$B$5:$B$100,0),4)/RIGHT(F107,2),IF(C107="Sortie",INDEX([1]Articles!$A$5:$E$100,MATCH(F107,[1]Articles!$B$5:$B$100,0),5)/RIGHT(F107,2))))</f>
        <v>1600</v>
      </c>
      <c r="J107" s="38">
        <f>IFERROR('Mouvements Stocks'!$H107*'Mouvements Stocks'!$I107,"")</f>
        <v>1600</v>
      </c>
      <c r="K107" s="75" cm="1">
        <f t="array" aca="1" ref="K107" ca="1">IF(F107="","",SUMPRODUCT(IF(OFFSET($C$1,N107-1,,ROW()-N107+1)="sortie",-1,1)*OFFSET($H$1,N107-1,,ROW()-N107+1)*(OFFSET($F$1,N107-1,,ROW()-N107+1)=F107)))</f>
        <v>6</v>
      </c>
      <c r="L107" s="34">
        <f>SUMIFS($J$6:J107,$C$6:C107,"Entrée",$F$6:F107,F107)/SUMIFS($H$6:H107,$C$6:C107,"Entrée",$F$6:F107,F107)</f>
        <v>1458.3333333333333</v>
      </c>
      <c r="M107" s="35">
        <f t="shared" ca="1" si="6"/>
        <v>8750</v>
      </c>
      <c r="N107" s="9" cm="1">
        <f t="array" ref="N107">IFERROR(_xlfn.AGGREGATE(14,6,ROW($F$5:F107)/(($F$5:F107=F107)*($C$5:C107="ajustement")),1),ROW($N$5)+1)</f>
        <v>6</v>
      </c>
      <c r="O107" s="9"/>
    </row>
    <row r="108" spans="1:15" x14ac:dyDescent="0.25">
      <c r="A108" s="10">
        <f t="shared" si="4"/>
        <v>103</v>
      </c>
      <c r="B108" s="14">
        <v>45481</v>
      </c>
      <c r="C108" s="9" t="s">
        <v>1</v>
      </c>
      <c r="F108" s="9" t="s">
        <v>34</v>
      </c>
      <c r="H108" s="31">
        <v>24</v>
      </c>
      <c r="I108" s="32">
        <f>IF(F108="","",IF(OR(C108="Entrée",C108="Stock Initial"),INDEX([1]Articles!$A$5:$E$100,MATCH(F108,[1]Articles!$B$5:$B$100,0),4)/RIGHT(F108,2),IF(C108="Sortie",INDEX([1]Articles!$A$5:$E$100,MATCH(F108,[1]Articles!$B$5:$B$100,0),5)/RIGHT(F108,2))))</f>
        <v>291.66666666666669</v>
      </c>
      <c r="J108" s="38">
        <f>IFERROR('Mouvements Stocks'!$H108*'Mouvements Stocks'!$I108,"")</f>
        <v>7000</v>
      </c>
      <c r="K108" s="75" cm="1">
        <f t="array" aca="1" ref="K108" ca="1">IF(F108="","",SUMPRODUCT(IF(OFFSET($C$1,N108-1,,ROW()-N108+1)="sortie",-1,1)*OFFSET($H$1,N108-1,,ROW()-N108+1)*(OFFSET($F$1,N108-1,,ROW()-N108+1)=F108)))</f>
        <v>36</v>
      </c>
      <c r="L108" s="34">
        <f>SUMIFS($J$6:J108,$C$6:C108,"Entrée",$F$6:F108,F108)/SUMIFS($H$6:H108,$C$6:C108,"Entrée",$F$6:F108,F108)</f>
        <v>275</v>
      </c>
      <c r="M108" s="35">
        <f t="shared" ca="1" si="6"/>
        <v>9900</v>
      </c>
      <c r="N108" s="9" cm="1">
        <f t="array" ref="N108">IFERROR(_xlfn.AGGREGATE(14,6,ROW($F$5:F108)/(($F$5:F108=F108)*($C$5:C108="ajustement")),1),ROW($N$5)+1)</f>
        <v>6</v>
      </c>
      <c r="O108" s="9"/>
    </row>
    <row r="109" spans="1:15" x14ac:dyDescent="0.25">
      <c r="A109" s="10">
        <f t="shared" si="4"/>
        <v>104</v>
      </c>
      <c r="B109" s="14">
        <v>45481</v>
      </c>
      <c r="C109" s="9" t="s">
        <v>1</v>
      </c>
      <c r="F109" s="9" t="s">
        <v>31</v>
      </c>
      <c r="H109" s="37">
        <v>24</v>
      </c>
      <c r="I109" s="32">
        <f>IF(F109="","",IF(OR(C109="Entrée",C109="Stock Initial"),INDEX([1]Articles!$A$5:$E$100,MATCH(F109,[1]Articles!$B$5:$B$100,0),4)/RIGHT(F109,2),IF(C109="Sortie",INDEX([1]Articles!$A$5:$E$100,MATCH(F109,[1]Articles!$B$5:$B$100,0),5)/RIGHT(F109,2))))</f>
        <v>260.41666666666669</v>
      </c>
      <c r="J109" s="38">
        <f>IFERROR('Mouvements Stocks'!$H109*'Mouvements Stocks'!$I109,"")</f>
        <v>6250</v>
      </c>
      <c r="K109" s="75" cm="1">
        <f t="array" aca="1" ref="K109" ca="1">IF(F109="","",SUMPRODUCT(IF(OFFSET($C$1,N109-1,,ROW()-N109+1)="sortie",-1,1)*OFFSET($H$1,N109-1,,ROW()-N109+1)*(OFFSET($F$1,N109-1,,ROW()-N109+1)=F109)))</f>
        <v>46</v>
      </c>
      <c r="L109" s="34">
        <f>SUMIFS($J$6:J109,$C$6:C109,"Entrée",$F$6:F109,F109)/SUMIFS($H$6:H109,$C$6:C109,"Entrée",$F$6:F109,F109)</f>
        <v>245.83333333333334</v>
      </c>
      <c r="M109" s="35">
        <f t="shared" ca="1" si="6"/>
        <v>11308.333333333334</v>
      </c>
      <c r="N109" s="9" cm="1">
        <f t="array" ref="N109">IFERROR(_xlfn.AGGREGATE(14,6,ROW($F$5:F109)/(($F$5:F109=F109)*($C$5:C109="ajustement")),1),ROW($N$5)+1)</f>
        <v>6</v>
      </c>
      <c r="O109" s="9"/>
    </row>
    <row r="110" spans="1:15" s="42" customFormat="1" x14ac:dyDescent="0.25">
      <c r="A110" s="10">
        <f t="shared" si="4"/>
        <v>105</v>
      </c>
      <c r="B110" s="41">
        <v>45482</v>
      </c>
      <c r="C110" s="42" t="s">
        <v>1</v>
      </c>
      <c r="E110" s="9"/>
      <c r="F110" s="42" t="s">
        <v>20</v>
      </c>
      <c r="H110" s="36">
        <v>-5</v>
      </c>
      <c r="I110" s="43">
        <f>IF(F110="","",IF(OR(C110="Entrée",C110="Stock Initial"),INDEX([1]Articles!$A$5:$E$100,MATCH(F110,[1]Articles!$B$5:$B$100,0),4)/RIGHT(F110,2),IF(C110="Sortie",INDEX([1]Articles!$A$5:$E$100,MATCH(F110,[1]Articles!$B$5:$B$100,0),5)/RIGHT(F110,2))))</f>
        <v>187.5</v>
      </c>
      <c r="J110" s="38">
        <f>IFERROR('Mouvements Stocks'!$H110*'Mouvements Stocks'!$I110,"")</f>
        <v>-937.5</v>
      </c>
      <c r="K110" s="75" cm="1">
        <f t="array" aca="1" ref="K110" ca="1">IF(F110="","",SUMPRODUCT(IF(OFFSET($C$1,N110-1,,ROW()-N110+1)="sortie",-1,1)*OFFSET($H$1,N110-1,,ROW()-N110+1)*(OFFSET($F$1,N110-1,,ROW()-N110+1)=F110)))</f>
        <v>24</v>
      </c>
      <c r="L110" s="34">
        <f>SUMIFS($J$6:J110,$C$6:C110,"Entrée",$F$6:F110,F110)/SUMIFS($H$6:H110,$C$6:C110,"Entrée",$F$6:F110,F110)</f>
        <v>195.18556701030928</v>
      </c>
      <c r="M110" s="35">
        <f t="shared" ca="1" si="6"/>
        <v>4684.4536082474224</v>
      </c>
      <c r="N110" s="9" cm="1">
        <f t="array" ref="N110">IFERROR(_xlfn.AGGREGATE(14,6,ROW($F$5:F110)/(($F$5:F110=F110)*($C$5:C110="ajustement")),1),ROW($N$5)+1)</f>
        <v>6</v>
      </c>
    </row>
    <row r="111" spans="1:15" x14ac:dyDescent="0.25">
      <c r="A111" s="10">
        <f t="shared" si="4"/>
        <v>106</v>
      </c>
      <c r="B111" s="41">
        <v>45482</v>
      </c>
      <c r="C111" s="42" t="s">
        <v>1</v>
      </c>
      <c r="D111" s="42"/>
      <c r="F111" s="42" t="s">
        <v>21</v>
      </c>
      <c r="G111" s="42"/>
      <c r="H111" s="36">
        <v>5</v>
      </c>
      <c r="I111" s="43">
        <f>IF(F111="","",IF(OR(C111="Entrée",C111="Stock Initial"),INDEX([1]Articles!$A$5:$E$100,MATCH(F111,[1]Articles!$B$5:$B$100,0),4)/RIGHT(F111,2),IF(C111="Sortie",INDEX([1]Articles!$A$5:$E$100,MATCH(F111,[1]Articles!$B$5:$B$100,0),5)/RIGHT(F111,2))))</f>
        <v>187.5</v>
      </c>
      <c r="J111" s="43">
        <f>IFERROR('Mouvements Stocks'!$H111*'Mouvements Stocks'!$I111,"")</f>
        <v>937.5</v>
      </c>
      <c r="K111" s="75" cm="1">
        <f t="array" aca="1" ref="K111" ca="1">IF(F111="","",SUMPRODUCT(IF(OFFSET($C$1,N111-1,,ROW()-N111+1)="sortie",-1,1)*OFFSET($H$1,N111-1,,ROW()-N111+1)*(OFFSET($F$1,N111-1,,ROW()-N111+1)=F111)))</f>
        <v>16</v>
      </c>
      <c r="L111" s="34">
        <f>SUMIFS($J$6:J111,$C$6:C111,"Entrée",$F$6:F111,F111)/SUMIFS($H$6:H111,$C$6:C111,"Entrée",$F$6:F111,F111)</f>
        <v>175</v>
      </c>
      <c r="M111" s="35">
        <f t="shared" ca="1" si="6"/>
        <v>2800</v>
      </c>
      <c r="N111" s="9" cm="1">
        <f t="array" ref="N111">IFERROR(_xlfn.AGGREGATE(14,6,ROW($F$5:F111)/(($F$5:F111=F111)*($C$5:C111="ajustement")),1),ROW($N$5)+1)</f>
        <v>6</v>
      </c>
      <c r="O111" s="9"/>
    </row>
    <row r="112" spans="1:15" x14ac:dyDescent="0.25">
      <c r="A112" s="10">
        <f t="shared" si="4"/>
        <v>107</v>
      </c>
      <c r="B112" s="14">
        <v>45482</v>
      </c>
      <c r="C112" s="9" t="s">
        <v>1</v>
      </c>
      <c r="F112" s="9" t="s">
        <v>22</v>
      </c>
      <c r="H112" s="31">
        <v>12</v>
      </c>
      <c r="I112" s="32">
        <f>IF(F112="","",IF(OR(C112="Entrée",C112="Stock Initial"),INDEX([1]Articles!$A$5:$E$100,MATCH(F112,[1]Articles!$B$5:$B$100,0),4)/RIGHT(F112,2),IF(C112="Sortie",INDEX([1]Articles!$A$5:$E$100,MATCH(F112,[1]Articles!$B$5:$B$100,0),5)/RIGHT(F112,2))))</f>
        <v>187.5</v>
      </c>
      <c r="J112" s="38">
        <f>IFERROR('Mouvements Stocks'!$H112*'Mouvements Stocks'!$I112,"")</f>
        <v>2250</v>
      </c>
      <c r="K112" s="75" cm="1">
        <f t="array" aca="1" ref="K112" ca="1">IF(F112="","",SUMPRODUCT(IF(OFFSET($C$1,N112-1,,ROW()-N112+1)="sortie",-1,1)*OFFSET($H$1,N112-1,,ROW()-N112+1)*(OFFSET($F$1,N112-1,,ROW()-N112+1)=F112)))</f>
        <v>0</v>
      </c>
      <c r="L112" s="34">
        <f>SUMIFS($J$6:J112,$C$6:C112,"Entrée",$F$6:F112,F112)/SUMIFS($H$6:H112,$C$6:C112,"Entrée",$F$6:F112,F112)</f>
        <v>175</v>
      </c>
      <c r="M112" s="35">
        <f t="shared" ca="1" si="6"/>
        <v>0</v>
      </c>
      <c r="N112" s="9" cm="1">
        <f t="array" ref="N112">IFERROR(_xlfn.AGGREGATE(14,6,ROW($F$5:F112)/(($F$5:F112=F112)*($C$5:C112="ajustement")),1),ROW($N$5)+1)</f>
        <v>6</v>
      </c>
      <c r="O112" s="9"/>
    </row>
    <row r="113" spans="1:15" x14ac:dyDescent="0.25">
      <c r="A113" s="10">
        <f t="shared" si="4"/>
        <v>108</v>
      </c>
      <c r="B113" s="14">
        <v>45482</v>
      </c>
      <c r="C113" s="9" t="s">
        <v>1</v>
      </c>
      <c r="F113" s="9" t="s">
        <v>20</v>
      </c>
      <c r="H113" s="31">
        <v>12</v>
      </c>
      <c r="I113" s="32">
        <f>IF(F113="","",IF(OR(C113="Entrée",C113="Stock Initial"),INDEX([1]Articles!$A$5:$E$100,MATCH(F113,[1]Articles!$B$5:$B$100,0),4)/RIGHT(F113,2),IF(C113="Sortie",INDEX([1]Articles!$A$5:$E$100,MATCH(F113,[1]Articles!$B$5:$B$100,0),5)/RIGHT(F113,2))))</f>
        <v>187.5</v>
      </c>
      <c r="J113" s="38">
        <f>IFERROR('Mouvements Stocks'!$H113*'Mouvements Stocks'!$I113,"")</f>
        <v>2250</v>
      </c>
      <c r="K113" s="75" cm="1">
        <f t="array" aca="1" ref="K113" ca="1">IF(F113="","",SUMPRODUCT(IF(OFFSET($C$1,N113-1,,ROW()-N113+1)="sortie",-1,1)*OFFSET($H$1,N113-1,,ROW()-N113+1)*(OFFSET($F$1,N113-1,,ROW()-N113+1)=F113)))</f>
        <v>12</v>
      </c>
      <c r="L113" s="34">
        <f>SUMIFS($J$6:J113,$C$6:C113,"Entrée",$F$6:F113,F113)/SUMIFS($H$6:H113,$C$6:C113,"Entrée",$F$6:F113,F113)</f>
        <v>195.18556701030928</v>
      </c>
      <c r="M113" s="35">
        <f t="shared" ca="1" si="6"/>
        <v>2342.2268041237112</v>
      </c>
      <c r="N113" s="9" cm="1">
        <f t="array" ref="N113">IFERROR(_xlfn.AGGREGATE(14,6,ROW($F$5:F113)/(($F$5:F113=F113)*($C$5:C113="ajustement")),1),ROW($N$5)+1)</f>
        <v>6</v>
      </c>
      <c r="O113" s="9"/>
    </row>
    <row r="114" spans="1:15" x14ac:dyDescent="0.25">
      <c r="A114" s="10">
        <f t="shared" si="4"/>
        <v>109</v>
      </c>
      <c r="B114" s="14">
        <v>45482</v>
      </c>
      <c r="C114" s="9" t="s">
        <v>1</v>
      </c>
      <c r="F114" s="9" t="s">
        <v>48</v>
      </c>
      <c r="H114" s="37">
        <v>1</v>
      </c>
      <c r="I114" s="32">
        <f>IF(F114="","",IF(OR(C114="Entrée",C114="Stock Initial"),INDEX([1]Articles!$A$5:$E$100,MATCH(F114,[1]Articles!$B$5:$B$100,0),4)/RIGHT(F114,2),IF(C114="Sortie",INDEX([1]Articles!$A$5:$E$100,MATCH(F114,[1]Articles!$B$5:$B$100,0),5)/RIGHT(F114,2))))</f>
        <v>1600</v>
      </c>
      <c r="J114" s="38">
        <f>IFERROR('Mouvements Stocks'!$H114*'Mouvements Stocks'!$I114,"")</f>
        <v>1600</v>
      </c>
      <c r="K114" s="75" cm="1">
        <f t="array" aca="1" ref="K114" ca="1">IF(F114="","",SUMPRODUCT(IF(OFFSET($C$1,N114-1,,ROW()-N114+1)="sortie",-1,1)*OFFSET($H$1,N114-1,,ROW()-N114+1)*(OFFSET($F$1,N114-1,,ROW()-N114+1)=F114)))</f>
        <v>10</v>
      </c>
      <c r="L114" s="34">
        <f>SUMIFS($J$6:J114,$C$6:C114,"Entrée",$F$6:F114,F114)/SUMIFS($H$6:H114,$C$6:C114,"Entrée",$F$6:F114,F114)</f>
        <v>1472.6666666666667</v>
      </c>
      <c r="M114" s="35">
        <f t="shared" ca="1" si="6"/>
        <v>14726.666666666668</v>
      </c>
      <c r="N114" s="9" cm="1">
        <f t="array" ref="N114">IFERROR(_xlfn.AGGREGATE(14,6,ROW($F$5:F114)/(($F$5:F114=F114)*($C$5:C114="ajustement")),1),ROW($N$5)+1)</f>
        <v>6</v>
      </c>
      <c r="O114" s="9"/>
    </row>
    <row r="115" spans="1:15" x14ac:dyDescent="0.25">
      <c r="A115" s="10">
        <f t="shared" si="4"/>
        <v>110</v>
      </c>
      <c r="B115" s="14">
        <v>45482</v>
      </c>
      <c r="C115" s="9" t="s">
        <v>1</v>
      </c>
      <c r="F115" s="9" t="s">
        <v>20</v>
      </c>
      <c r="H115" s="31">
        <v>11</v>
      </c>
      <c r="I115" s="32">
        <f>IF(F115="","",IF(OR(C115="Entrée",C115="Stock Initial"),INDEX([1]Articles!$A$5:$E$100,MATCH(F115,[1]Articles!$B$5:$B$100,0),4)/RIGHT(F115,2),IF(C115="Sortie",INDEX([1]Articles!$A$5:$E$100,MATCH(F115,[1]Articles!$B$5:$B$100,0),5)/RIGHT(F115,2))))</f>
        <v>187.5</v>
      </c>
      <c r="J115" s="38">
        <f>IFERROR('Mouvements Stocks'!$H115*'Mouvements Stocks'!$I115,"")</f>
        <v>2062.5</v>
      </c>
      <c r="K115" s="75" cm="1">
        <f t="array" aca="1" ref="K115" ca="1">IF(F115="","",SUMPRODUCT(IF(OFFSET($C$1,N115-1,,ROW()-N115+1)="sortie",-1,1)*OFFSET($H$1,N115-1,,ROW()-N115+1)*(OFFSET($F$1,N115-1,,ROW()-N115+1)=F115)))</f>
        <v>1</v>
      </c>
      <c r="L115" s="34">
        <f>SUMIFS($J$6:J115,$C$6:C115,"Entrée",$F$6:F115,F115)/SUMIFS($H$6:H115,$C$6:C115,"Entrée",$F$6:F115,F115)</f>
        <v>195.18556701030928</v>
      </c>
      <c r="M115" s="35">
        <f t="shared" ca="1" si="6"/>
        <v>195.18556701030928</v>
      </c>
      <c r="N115" s="9" cm="1">
        <f t="array" ref="N115">IFERROR(_xlfn.AGGREGATE(14,6,ROW($F$5:F115)/(($F$5:F115=F115)*($C$5:C115="ajustement")),1),ROW($N$5)+1)</f>
        <v>6</v>
      </c>
      <c r="O115" s="9"/>
    </row>
    <row r="116" spans="1:15" x14ac:dyDescent="0.25">
      <c r="A116" s="10">
        <f t="shared" si="4"/>
        <v>111</v>
      </c>
      <c r="B116" s="14">
        <v>45482</v>
      </c>
      <c r="C116" s="9" t="s">
        <v>1</v>
      </c>
      <c r="F116" s="9" t="s">
        <v>18</v>
      </c>
      <c r="H116" s="31">
        <v>1</v>
      </c>
      <c r="I116" s="32">
        <f>IF(F116="","",IF(OR(C116="Entrée",C116="Stock Initial"),INDEX([1]Articles!$A$5:$E$100,MATCH(F116,[1]Articles!$B$5:$B$100,0),4)/RIGHT(F116,2),IF(C116="Sortie",INDEX([1]Articles!$A$5:$E$100,MATCH(F116,[1]Articles!$B$5:$B$100,0),5)/RIGHT(F116,2))))</f>
        <v>187.5</v>
      </c>
      <c r="J116" s="38">
        <f>IFERROR('Mouvements Stocks'!$H116*'Mouvements Stocks'!$I116,"")</f>
        <v>187.5</v>
      </c>
      <c r="K116" s="75" cm="1">
        <f t="array" aca="1" ref="K116" ca="1">IF(F116="","",SUMPRODUCT(IF(OFFSET($C$1,N116-1,,ROW()-N116+1)="sortie",-1,1)*OFFSET($H$1,N116-1,,ROW()-N116+1)*(OFFSET($F$1,N116-1,,ROW()-N116+1)=F116)))</f>
        <v>12</v>
      </c>
      <c r="L116" s="34">
        <f>SUMIFS($J$6:J116,$C$6:C116,"Entrée",$F$6:F116,F116)/SUMIFS($H$6:H116,$C$6:C116,"Entrée",$F$6:F116,F116)</f>
        <v>175</v>
      </c>
      <c r="M116" s="35">
        <f t="shared" ca="1" si="6"/>
        <v>2100</v>
      </c>
      <c r="N116" s="9" cm="1">
        <f t="array" ref="N116">IFERROR(_xlfn.AGGREGATE(14,6,ROW($F$5:F116)/(($F$5:F116=F116)*($C$5:C116="ajustement")),1),ROW($N$5)+1)</f>
        <v>6</v>
      </c>
      <c r="O116" s="9"/>
    </row>
    <row r="117" spans="1:15" x14ac:dyDescent="0.25">
      <c r="A117" s="10">
        <f t="shared" si="4"/>
        <v>112</v>
      </c>
      <c r="B117" s="14">
        <v>45482</v>
      </c>
      <c r="C117" s="9" t="s">
        <v>1</v>
      </c>
      <c r="F117" s="9" t="s">
        <v>31</v>
      </c>
      <c r="H117" s="37">
        <v>18</v>
      </c>
      <c r="I117" s="32">
        <f>IF(F117="","",IF(OR(C117="Entrée",C117="Stock Initial"),INDEX([1]Articles!$A$5:$E$100,MATCH(F117,[1]Articles!$B$5:$B$100,0),4)/RIGHT(F117,2),IF(C117="Sortie",INDEX([1]Articles!$A$5:$E$100,MATCH(F117,[1]Articles!$B$5:$B$100,0),5)/RIGHT(F117,2))))</f>
        <v>260.41666666666669</v>
      </c>
      <c r="J117" s="38">
        <f>IFERROR('Mouvements Stocks'!$H117*'Mouvements Stocks'!$I117,"")</f>
        <v>4687.5</v>
      </c>
      <c r="K117" s="75" cm="1">
        <f t="array" aca="1" ref="K117" ca="1">IF(F117="","",SUMPRODUCT(IF(OFFSET($C$1,N117-1,,ROW()-N117+1)="sortie",-1,1)*OFFSET($H$1,N117-1,,ROW()-N117+1)*(OFFSET($F$1,N117-1,,ROW()-N117+1)=F117)))</f>
        <v>28</v>
      </c>
      <c r="L117" s="34">
        <f>SUMIFS($J$6:J117,$C$6:C117,"Entrée",$F$6:F117,F117)/SUMIFS($H$6:H117,$C$6:C117,"Entrée",$F$6:F117,F117)</f>
        <v>245.83333333333334</v>
      </c>
      <c r="M117" s="35">
        <f t="shared" ca="1" si="6"/>
        <v>6883.3333333333339</v>
      </c>
      <c r="N117" s="9" cm="1">
        <f t="array" ref="N117">IFERROR(_xlfn.AGGREGATE(14,6,ROW($F$5:F117)/(($F$5:F117=F117)*($C$5:C117="ajustement")),1),ROW($N$5)+1)</f>
        <v>6</v>
      </c>
      <c r="O117" s="9"/>
    </row>
    <row r="118" spans="1:15" x14ac:dyDescent="0.25">
      <c r="A118" s="10">
        <f t="shared" si="4"/>
        <v>113</v>
      </c>
      <c r="B118" s="14">
        <v>45482</v>
      </c>
      <c r="C118" s="9" t="s">
        <v>1</v>
      </c>
      <c r="F118" s="9" t="s">
        <v>33</v>
      </c>
      <c r="H118" s="31">
        <v>6</v>
      </c>
      <c r="I118" s="32">
        <f>IF(F118="","",IF(OR(C118="Entrée",C118="Stock Initial"),INDEX([1]Articles!$A$5:$E$100,MATCH(F118,[1]Articles!$B$5:$B$100,0),4)/RIGHT(F118,2),IF(C118="Sortie",INDEX([1]Articles!$A$5:$E$100,MATCH(F118,[1]Articles!$B$5:$B$100,0),5)/RIGHT(F118,2))))</f>
        <v>260.41666666666669</v>
      </c>
      <c r="J118" s="38">
        <f>IFERROR('Mouvements Stocks'!$H118*'Mouvements Stocks'!$I118,"")</f>
        <v>1562.5</v>
      </c>
      <c r="K118" s="75" cm="1">
        <f t="array" aca="1" ref="K118" ca="1">IF(F118="","",SUMPRODUCT(IF(OFFSET($C$1,N118-1,,ROW()-N118+1)="sortie",-1,1)*OFFSET($H$1,N118-1,,ROW()-N118+1)*(OFFSET($F$1,N118-1,,ROW()-N118+1)=F118)))</f>
        <v>32</v>
      </c>
      <c r="L118" s="34">
        <f>SUMIFS($J$6:J118,$C$6:C118,"Entrée",$F$6:F118,F118)/SUMIFS($H$6:H118,$C$6:C118,"Entrée",$F$6:F118,F118)</f>
        <v>235.41666666666666</v>
      </c>
      <c r="M118" s="35">
        <f t="shared" ca="1" si="6"/>
        <v>7533.333333333333</v>
      </c>
      <c r="N118" s="9" cm="1">
        <f t="array" ref="N118">IFERROR(_xlfn.AGGREGATE(14,6,ROW($F$5:F118)/(($F$5:F118=F118)*($C$5:C118="ajustement")),1),ROW($N$5)+1)</f>
        <v>6</v>
      </c>
      <c r="O118" s="9"/>
    </row>
    <row r="119" spans="1:15" x14ac:dyDescent="0.25">
      <c r="A119" s="10">
        <f t="shared" si="4"/>
        <v>114</v>
      </c>
      <c r="B119" s="14">
        <v>45483</v>
      </c>
      <c r="C119" s="9" t="s">
        <v>1</v>
      </c>
      <c r="F119" s="9" t="s">
        <v>50</v>
      </c>
      <c r="H119" s="40">
        <v>1</v>
      </c>
      <c r="I119" s="32">
        <f>IF(F119="","",IF(OR(C119="Entrée",C119="Stock Initial"),INDEX([1]Articles!$A$5:$E$100,MATCH(F119,[1]Articles!$B$5:$B$100,0),4)/RIGHT(F119,2),IF(C119="Sortie",INDEX([1]Articles!$A$5:$E$100,MATCH(F119,[1]Articles!$B$5:$B$100,0),5)/RIGHT(F119,2))))</f>
        <v>1000</v>
      </c>
      <c r="J119" s="38">
        <f>IFERROR('Mouvements Stocks'!$H119*'Mouvements Stocks'!$I119,"")</f>
        <v>1000</v>
      </c>
      <c r="K119" s="75" cm="1">
        <f t="array" aca="1" ref="K119" ca="1">IF(F119="","",SUMPRODUCT(IF(OFFSET($C$1,N119-1,,ROW()-N119+1)="sortie",-1,1)*OFFSET($H$1,N119-1,,ROW()-N119+1)*(OFFSET($F$1,N119-1,,ROW()-N119+1)=F119)))</f>
        <v>7</v>
      </c>
      <c r="L119" s="34">
        <f>SUMIFS($J$6:J119,$C$6:C119,"Entrée",$F$6:F119,F119)/SUMIFS($H$6:H119,$C$6:C119,"Entrée",$F$6:F119,F119)</f>
        <v>764.33333333333337</v>
      </c>
      <c r="M119" s="35">
        <f t="shared" ca="1" si="6"/>
        <v>5350.3333333333339</v>
      </c>
      <c r="N119" s="9" cm="1">
        <f t="array" ref="N119">IFERROR(_xlfn.AGGREGATE(14,6,ROW($F$5:F119)/(($F$5:F119=F119)*($C$5:C119="ajustement")),1),ROW($N$5)+1)</f>
        <v>6</v>
      </c>
      <c r="O119" s="9"/>
    </row>
    <row r="120" spans="1:15" x14ac:dyDescent="0.25">
      <c r="A120" s="10">
        <f t="shared" si="4"/>
        <v>115</v>
      </c>
      <c r="B120" s="14">
        <v>45483</v>
      </c>
      <c r="C120" s="9" t="s">
        <v>1</v>
      </c>
      <c r="F120" s="9" t="s">
        <v>48</v>
      </c>
      <c r="H120" s="37">
        <v>1</v>
      </c>
      <c r="I120" s="32">
        <f>IF(F120="","",IF(OR(C120="Entrée",C120="Stock Initial"),INDEX([1]Articles!$A$5:$E$100,MATCH(F120,[1]Articles!$B$5:$B$100,0),4)/RIGHT(F120,2),IF(C120="Sortie",INDEX([1]Articles!$A$5:$E$100,MATCH(F120,[1]Articles!$B$5:$B$100,0),5)/RIGHT(F120,2))))</f>
        <v>1600</v>
      </c>
      <c r="J120" s="38">
        <f>IFERROR('Mouvements Stocks'!$H120*'Mouvements Stocks'!$I120,"")</f>
        <v>1600</v>
      </c>
      <c r="K120" s="75" cm="1">
        <f t="array" aca="1" ref="K120" ca="1">IF(F120="","",SUMPRODUCT(IF(OFFSET($C$1,N120-1,,ROW()-N120+1)="sortie",-1,1)*OFFSET($H$1,N120-1,,ROW()-N120+1)*(OFFSET($F$1,N120-1,,ROW()-N120+1)=F120)))</f>
        <v>9</v>
      </c>
      <c r="L120" s="34">
        <f>SUMIFS($J$6:J120,$C$6:C120,"Entrée",$F$6:F120,F120)/SUMIFS($H$6:H120,$C$6:C120,"Entrée",$F$6:F120,F120)</f>
        <v>1472.6666666666667</v>
      </c>
      <c r="M120" s="35">
        <f t="shared" ca="1" si="6"/>
        <v>13254</v>
      </c>
      <c r="N120" s="9" cm="1">
        <f t="array" ref="N120">IFERROR(_xlfn.AGGREGATE(14,6,ROW($F$5:F120)/(($F$5:F120=F120)*($C$5:C120="ajustement")),1),ROW($N$5)+1)</f>
        <v>6</v>
      </c>
      <c r="O120" s="9"/>
    </row>
    <row r="121" spans="1:15" x14ac:dyDescent="0.25">
      <c r="A121" s="10">
        <f t="shared" si="4"/>
        <v>116</v>
      </c>
      <c r="B121" s="14">
        <v>45483</v>
      </c>
      <c r="C121" s="9" t="s">
        <v>1</v>
      </c>
      <c r="F121" s="9" t="s">
        <v>34</v>
      </c>
      <c r="H121" s="31">
        <v>24</v>
      </c>
      <c r="I121" s="32">
        <f>IF(F121="","",IF(OR(C121="Entrée",C121="Stock Initial"),INDEX([1]Articles!$A$5:$E$100,MATCH(F121,[1]Articles!$B$5:$B$100,0),4)/RIGHT(F121,2),IF(C121="Sortie",INDEX([1]Articles!$A$5:$E$100,MATCH(F121,[1]Articles!$B$5:$B$100,0),5)/RIGHT(F121,2))))</f>
        <v>291.66666666666669</v>
      </c>
      <c r="J121" s="38">
        <f>IFERROR('Mouvements Stocks'!$H121*'Mouvements Stocks'!$I121,"")</f>
        <v>7000</v>
      </c>
      <c r="K121" s="75" cm="1">
        <f t="array" aca="1" ref="K121" ca="1">IF(F121="","",SUMPRODUCT(IF(OFFSET($C$1,N121-1,,ROW()-N121+1)="sortie",-1,1)*OFFSET($H$1,N121-1,,ROW()-N121+1)*(OFFSET($F$1,N121-1,,ROW()-N121+1)=F121)))</f>
        <v>12</v>
      </c>
      <c r="L121" s="34">
        <f>SUMIFS($J$6:J121,$C$6:C121,"Entrée",$F$6:F121,F121)/SUMIFS($H$6:H121,$C$6:C121,"Entrée",$F$6:F121,F121)</f>
        <v>275</v>
      </c>
      <c r="M121" s="35">
        <f t="shared" ca="1" si="6"/>
        <v>3300</v>
      </c>
      <c r="N121" s="9" cm="1">
        <f t="array" ref="N121">IFERROR(_xlfn.AGGREGATE(14,6,ROW($F$5:F121)/(($F$5:F121=F121)*($C$5:C121="ajustement")),1),ROW($N$5)+1)</f>
        <v>6</v>
      </c>
      <c r="O121" s="9"/>
    </row>
    <row r="122" spans="1:15" x14ac:dyDescent="0.25">
      <c r="A122" s="10">
        <f t="shared" si="4"/>
        <v>117</v>
      </c>
      <c r="B122" s="14">
        <v>45483</v>
      </c>
      <c r="C122" s="9" t="s">
        <v>1</v>
      </c>
      <c r="F122" s="9" t="s">
        <v>54</v>
      </c>
      <c r="H122" s="31">
        <v>2</v>
      </c>
      <c r="I122" s="32">
        <f>IF(F122="","",IF(OR(C122="Entrée",C122="Stock Initial"),INDEX([1]Articles!$A$5:$E$100,MATCH(F122,[1]Articles!$B$5:$B$100,0),4)/RIGHT(F122,2),IF(C122="Sortie",INDEX([1]Articles!$A$5:$E$100,MATCH(F122,[1]Articles!$B$5:$B$100,0),5)/RIGHT(F122,2))))</f>
        <v>1700</v>
      </c>
      <c r="J122" s="38">
        <f>IFERROR('Mouvements Stocks'!$H122*'Mouvements Stocks'!$I122,"")</f>
        <v>3400</v>
      </c>
      <c r="K122" s="75" cm="1">
        <f t="array" aca="1" ref="K122" ca="1">IF(F122="","",SUMPRODUCT(IF(OFFSET($C$1,N122-1,,ROW()-N122+1)="sortie",-1,1)*OFFSET($H$1,N122-1,,ROW()-N122+1)*(OFFSET($F$1,N122-1,,ROW()-N122+1)=F122)))</f>
        <v>8</v>
      </c>
      <c r="L122" s="34">
        <f>SUMIFS($J$6:J122,$C$6:C122,"Entrée",$F$6:F122,F122)/SUMIFS($H$6:H122,$C$6:C122,"Entrée",$F$6:F122,F122)</f>
        <v>1586.7</v>
      </c>
      <c r="M122" s="35">
        <f t="shared" ca="1" si="6"/>
        <v>12693.6</v>
      </c>
      <c r="N122" s="9" cm="1">
        <f t="array" ref="N122">IFERROR(_xlfn.AGGREGATE(14,6,ROW($F$5:F122)/(($F$5:F122=F122)*($C$5:C122="ajustement")),1),ROW($N$5)+1)</f>
        <v>6</v>
      </c>
      <c r="O122" s="9"/>
    </row>
    <row r="123" spans="1:15" x14ac:dyDescent="0.25">
      <c r="A123" s="10">
        <f t="shared" si="4"/>
        <v>118</v>
      </c>
      <c r="B123" s="14">
        <v>45483</v>
      </c>
      <c r="C123" s="9" t="s">
        <v>1</v>
      </c>
      <c r="F123" s="9" t="s">
        <v>42</v>
      </c>
      <c r="H123" s="31">
        <v>1</v>
      </c>
      <c r="I123" s="32">
        <v>1500</v>
      </c>
      <c r="J123" s="38">
        <f>IFERROR('Mouvements Stocks'!$H123*'Mouvements Stocks'!$I123,"")</f>
        <v>1500</v>
      </c>
      <c r="K123" s="75" cm="1">
        <f t="array" aca="1" ref="K123" ca="1">IF(F123="","",SUMPRODUCT(IF(OFFSET($C$1,N123-1,,ROW()-N123+1)="sortie",-1,1)*OFFSET($H$1,N123-1,,ROW()-N123+1)*(OFFSET($F$1,N123-1,,ROW()-N123+1)=F123)))</f>
        <v>5</v>
      </c>
      <c r="L123" s="34">
        <f>SUMIFS($J$6:J123,$C$6:C123,"Entrée",$F$6:F123,F123)/SUMIFS($H$6:H123,$C$6:C123,"Entrée",$F$6:F123,F123)</f>
        <v>1458.3333333333333</v>
      </c>
      <c r="M123" s="35">
        <f t="shared" ca="1" si="6"/>
        <v>7291.6666666666661</v>
      </c>
      <c r="N123" s="9" cm="1">
        <f t="array" ref="N123">IFERROR(_xlfn.AGGREGATE(14,6,ROW($F$5:F123)/(($F$5:F123=F123)*($C$5:C123="ajustement")),1),ROW($N$5)+1)</f>
        <v>6</v>
      </c>
      <c r="O123" s="9"/>
    </row>
    <row r="124" spans="1:15" x14ac:dyDescent="0.25">
      <c r="A124" s="10">
        <f t="shared" si="4"/>
        <v>119</v>
      </c>
      <c r="B124" s="14">
        <v>45483</v>
      </c>
      <c r="C124" s="9" t="s">
        <v>0</v>
      </c>
      <c r="F124" s="9" t="s">
        <v>20</v>
      </c>
      <c r="H124" s="31">
        <v>168</v>
      </c>
      <c r="I124" s="32">
        <v>179.79</v>
      </c>
      <c r="J124" s="38">
        <f>IFERROR('Mouvements Stocks'!$H124*'Mouvements Stocks'!$I124,"")</f>
        <v>30204.719999999998</v>
      </c>
      <c r="K124" s="75" cm="1">
        <f t="array" aca="1" ref="K124" ca="1">IF(F124="","",SUMPRODUCT(IF(OFFSET($C$1,N124-1,,ROW()-N124+1)="sortie",-1,1)*OFFSET($H$1,N124-1,,ROW()-N124+1)*(OFFSET($F$1,N124-1,,ROW()-N124+1)=F124)))</f>
        <v>169</v>
      </c>
      <c r="L124" s="34">
        <f>SUMIFS($J$6:J124,$C$6:C124,"Entrée",$F$6:F124,F124)/SUMIFS($H$6:H124,$C$6:C124,"Entrée",$F$6:F124,F124)</f>
        <v>185.42535849056605</v>
      </c>
      <c r="M124" s="35">
        <f t="shared" ca="1" si="6"/>
        <v>31336.885584905664</v>
      </c>
      <c r="N124" s="9" cm="1">
        <f t="array" ref="N124">IFERROR(_xlfn.AGGREGATE(14,6,ROW($F$5:F124)/(($F$5:F124=F124)*($C$5:C124="ajustement")),1),ROW($N$5)+1)</f>
        <v>6</v>
      </c>
      <c r="O124" s="9"/>
    </row>
    <row r="125" spans="1:15" x14ac:dyDescent="0.25">
      <c r="A125" s="10">
        <f t="shared" si="4"/>
        <v>120</v>
      </c>
      <c r="B125" s="14">
        <v>45483</v>
      </c>
      <c r="C125" s="9" t="s">
        <v>0</v>
      </c>
      <c r="D125" s="9" t="s">
        <v>16</v>
      </c>
      <c r="F125" s="9" t="s">
        <v>21</v>
      </c>
      <c r="H125" s="36">
        <v>24</v>
      </c>
      <c r="I125" s="32">
        <v>179.79</v>
      </c>
      <c r="J125" s="38">
        <f>IFERROR('Mouvements Stocks'!$H125*'Mouvements Stocks'!$I125,"")</f>
        <v>4314.96</v>
      </c>
      <c r="K125" s="75" cm="1">
        <f t="array" aca="1" ref="K125" ca="1">IF(F125="","",SUMPRODUCT(IF(OFFSET($C$1,N125-1,,ROW()-N125+1)="sortie",-1,1)*OFFSET($H$1,N125-1,,ROW()-N125+1)*(OFFSET($F$1,N125-1,,ROW()-N125+1)=F125)))</f>
        <v>40</v>
      </c>
      <c r="L125" s="34">
        <f>SUMIFS($J$6:J125,$C$6:C125,"Entrée",$F$6:F125,F125)/SUMIFS($H$6:H125,$C$6:C125,"Entrée",$F$6:F125,F125)</f>
        <v>177.39499999999998</v>
      </c>
      <c r="M125" s="35">
        <f t="shared" ca="1" si="6"/>
        <v>7095.7999999999993</v>
      </c>
      <c r="N125" s="9" cm="1">
        <f t="array" ref="N125">IFERROR(_xlfn.AGGREGATE(14,6,ROW($F$5:F125)/(($F$5:F125=F125)*($C$5:C125="ajustement")),1),ROW($N$5)+1)</f>
        <v>6</v>
      </c>
      <c r="O125" s="9"/>
    </row>
    <row r="126" spans="1:15" x14ac:dyDescent="0.25">
      <c r="A126" s="10">
        <f t="shared" si="4"/>
        <v>121</v>
      </c>
      <c r="B126" s="14">
        <v>45483</v>
      </c>
      <c r="C126" s="9" t="s">
        <v>0</v>
      </c>
      <c r="D126" s="9" t="s">
        <v>16</v>
      </c>
      <c r="F126" s="9" t="s">
        <v>18</v>
      </c>
      <c r="H126" s="31">
        <v>24</v>
      </c>
      <c r="I126" s="32">
        <v>179.79</v>
      </c>
      <c r="J126" s="38">
        <f>IFERROR('Mouvements Stocks'!$H126*'Mouvements Stocks'!$I126,"")</f>
        <v>4314.96</v>
      </c>
      <c r="K126" s="75" cm="1">
        <f t="array" aca="1" ref="K126" ca="1">IF(F126="","",SUMPRODUCT(IF(OFFSET($C$1,N126-1,,ROW()-N126+1)="sortie",-1,1)*OFFSET($H$1,N126-1,,ROW()-N126+1)*(OFFSET($F$1,N126-1,,ROW()-N126+1)=F126)))</f>
        <v>36</v>
      </c>
      <c r="L126" s="34">
        <f>SUMIFS($J$6:J126,$C$6:C126,"Entrée",$F$6:F126,F126)/SUMIFS($H$6:H126,$C$6:C126,"Entrée",$F$6:F126,F126)</f>
        <v>177.39499999999998</v>
      </c>
      <c r="M126" s="35">
        <f t="shared" ca="1" si="6"/>
        <v>6386.2199999999993</v>
      </c>
      <c r="N126" s="9" cm="1">
        <f t="array" ref="N126">IFERROR(_xlfn.AGGREGATE(14,6,ROW($F$5:F126)/(($F$5:F126=F126)*($C$5:C126="ajustement")),1),ROW($N$5)+1)</f>
        <v>6</v>
      </c>
      <c r="O126" s="9"/>
    </row>
    <row r="127" spans="1:15" x14ac:dyDescent="0.25">
      <c r="A127" s="10">
        <f t="shared" si="4"/>
        <v>122</v>
      </c>
      <c r="B127" s="14">
        <v>45483</v>
      </c>
      <c r="C127" s="9" t="s">
        <v>0</v>
      </c>
      <c r="D127" s="9" t="s">
        <v>16</v>
      </c>
      <c r="F127" s="9" t="s">
        <v>23</v>
      </c>
      <c r="H127" s="31">
        <v>24</v>
      </c>
      <c r="I127" s="32">
        <v>179.79</v>
      </c>
      <c r="J127" s="38">
        <f>IFERROR('Mouvements Stocks'!$H127*'Mouvements Stocks'!$I127,"")</f>
        <v>4314.96</v>
      </c>
      <c r="K127" s="75" cm="1">
        <f t="array" aca="1" ref="K127" ca="1">IF(F127="","",SUMPRODUCT(IF(OFFSET($C$1,N127-1,,ROW()-N127+1)="sortie",-1,1)*OFFSET($H$1,N127-1,,ROW()-N127+1)*(OFFSET($F$1,N127-1,,ROW()-N127+1)=F127)))</f>
        <v>29</v>
      </c>
      <c r="L127" s="34">
        <f>SUMIFS($J$6:J127,$C$6:C127,"Entrée",$F$6:F127,F127)/SUMIFS($H$6:H127,$C$6:C127,"Entrée",$F$6:F127,F127)</f>
        <v>177.39499999999998</v>
      </c>
      <c r="M127" s="35">
        <f t="shared" ca="1" si="6"/>
        <v>5144.4549999999999</v>
      </c>
      <c r="N127" s="9" cm="1">
        <f t="array" ref="N127">IFERROR(_xlfn.AGGREGATE(14,6,ROW($F$5:F127)/(($F$5:F127=F127)*($C$5:C127="ajustement")),1),ROW($N$5)+1)</f>
        <v>6</v>
      </c>
      <c r="O127" s="9"/>
    </row>
    <row r="128" spans="1:15" x14ac:dyDescent="0.25">
      <c r="A128" s="10">
        <f t="shared" si="4"/>
        <v>123</v>
      </c>
      <c r="B128" s="14">
        <v>45483</v>
      </c>
      <c r="C128" s="9" t="s">
        <v>0</v>
      </c>
      <c r="D128" s="9" t="s">
        <v>16</v>
      </c>
      <c r="F128" s="9" t="s">
        <v>31</v>
      </c>
      <c r="H128" s="31">
        <v>240</v>
      </c>
      <c r="I128" s="32">
        <v>245.14</v>
      </c>
      <c r="J128" s="38">
        <f>IFERROR('Mouvements Stocks'!$H128*'Mouvements Stocks'!$I128,"")</f>
        <v>58833.599999999999</v>
      </c>
      <c r="K128" s="75" cm="1">
        <f t="array" aca="1" ref="K128" ca="1">IF(F128="","",SUMPRODUCT(IF(OFFSET($C$1,N128-1,,ROW()-N128+1)="sortie",-1,1)*OFFSET($H$1,N128-1,,ROW()-N128+1)*(OFFSET($F$1,N128-1,,ROW()-N128+1)=F128)))</f>
        <v>268</v>
      </c>
      <c r="L128" s="34">
        <f>SUMIFS($J$6:J128,$C$6:C128,"Entrée",$F$6:F128,F128)/SUMIFS($H$6:H128,$C$6:C128,"Entrée",$F$6:F128,F128)</f>
        <v>245.44814814814816</v>
      </c>
      <c r="M128" s="35">
        <f t="shared" ca="1" si="6"/>
        <v>65780.103703703702</v>
      </c>
      <c r="N128" s="9" cm="1">
        <f t="array" ref="N128">IFERROR(_xlfn.AGGREGATE(14,6,ROW($F$5:F128)/(($F$5:F128=F128)*($C$5:C128="ajustement")),1),ROW($N$5)+1)</f>
        <v>6</v>
      </c>
      <c r="O128" s="9"/>
    </row>
    <row r="129" spans="1:15" x14ac:dyDescent="0.25">
      <c r="A129" s="10">
        <f t="shared" si="4"/>
        <v>124</v>
      </c>
      <c r="B129" s="14">
        <v>45483</v>
      </c>
      <c r="C129" s="9" t="s">
        <v>0</v>
      </c>
      <c r="D129" s="9" t="s">
        <v>16</v>
      </c>
      <c r="F129" s="9" t="s">
        <v>32</v>
      </c>
      <c r="H129" s="31">
        <v>48</v>
      </c>
      <c r="I129" s="32">
        <v>490.29</v>
      </c>
      <c r="J129" s="38">
        <f>IFERROR('Mouvements Stocks'!$H129*'Mouvements Stocks'!$I129,"")</f>
        <v>23533.920000000002</v>
      </c>
      <c r="K129" s="75" cm="1">
        <f t="array" aca="1" ref="K129" ca="1">IF(F129="","",SUMPRODUCT(IF(OFFSET($C$1,N129-1,,ROW()-N129+1)="sortie",-1,1)*OFFSET($H$1,N129-1,,ROW()-N129+1)*(OFFSET($F$1,N129-1,,ROW()-N129+1)=F129)))</f>
        <v>96</v>
      </c>
      <c r="L129" s="34">
        <f>SUMIFS($J$6:J129,$C$6:C129,"Entrée",$F$6:F129,F129)/SUMIFS($H$6:H129,$C$6:C129,"Entrée",$F$6:F129,F129)</f>
        <v>491.20777777777778</v>
      </c>
      <c r="M129" s="35">
        <f t="shared" ca="1" si="6"/>
        <v>47155.94666666667</v>
      </c>
      <c r="N129" s="9" cm="1">
        <f t="array" ref="N129">IFERROR(_xlfn.AGGREGATE(14,6,ROW($F$5:F129)/(($F$5:F129=F129)*($C$5:C129="ajustement")),1),ROW($N$5)+1)</f>
        <v>6</v>
      </c>
      <c r="O129" s="9"/>
    </row>
    <row r="130" spans="1:15" x14ac:dyDescent="0.25">
      <c r="A130" s="10">
        <f t="shared" si="4"/>
        <v>125</v>
      </c>
      <c r="B130" s="14">
        <v>45483</v>
      </c>
      <c r="C130" s="9" t="s">
        <v>0</v>
      </c>
      <c r="D130" s="9" t="s">
        <v>16</v>
      </c>
      <c r="F130" s="9" t="s">
        <v>34</v>
      </c>
      <c r="H130" s="31">
        <v>96</v>
      </c>
      <c r="I130" s="32">
        <v>273.75</v>
      </c>
      <c r="J130" s="38">
        <f>IFERROR('Mouvements Stocks'!$H130*'Mouvements Stocks'!$I130,"")</f>
        <v>26280</v>
      </c>
      <c r="K130" s="75" cm="1">
        <f t="array" aca="1" ref="K130" ca="1">IF(F130="","",SUMPRODUCT(IF(OFFSET($C$1,N130-1,,ROW()-N130+1)="sortie",-1,1)*OFFSET($H$1,N130-1,,ROW()-N130+1)*(OFFSET($F$1,N130-1,,ROW()-N130+1)=F130)))</f>
        <v>108</v>
      </c>
      <c r="L130" s="34">
        <f>SUMIFS($J$6:J130,$C$6:C130,"Entrée",$F$6:F130,F130)/SUMIFS($H$6:H130,$C$6:C130,"Entrée",$F$6:F130,F130)</f>
        <v>274.44444444444446</v>
      </c>
      <c r="M130" s="35">
        <f t="shared" ca="1" si="6"/>
        <v>29640</v>
      </c>
      <c r="N130" s="9" cm="1">
        <f t="array" ref="N130">IFERROR(_xlfn.AGGREGATE(14,6,ROW($F$5:F130)/(($F$5:F130=F130)*($C$5:C130="ajustement")),1),ROW($N$5)+1)</f>
        <v>6</v>
      </c>
      <c r="O130" s="9"/>
    </row>
    <row r="131" spans="1:15" s="42" customFormat="1" x14ac:dyDescent="0.25">
      <c r="A131" s="10"/>
      <c r="B131" s="14">
        <v>45484</v>
      </c>
      <c r="C131" s="42" t="s">
        <v>67</v>
      </c>
      <c r="E131" s="9"/>
      <c r="F131" s="9" t="s">
        <v>31</v>
      </c>
      <c r="H131" s="36">
        <v>10</v>
      </c>
      <c r="I131" s="43"/>
      <c r="J131" s="43"/>
      <c r="K131" s="75" cm="1">
        <f t="array" aca="1" ref="K131" ca="1">IF(F131="","",SUMPRODUCT(IF(OFFSET($C$1,N131-1,,ROW()-N131+1)="sortie",-1,1)*OFFSET($H$1,N131-1,,ROW()-N131+1)*(OFFSET($F$1,N131-1,,ROW()-N131+1)=F131)))</f>
        <v>10</v>
      </c>
      <c r="L131" s="34"/>
      <c r="M131" s="35"/>
      <c r="N131" s="9" cm="1">
        <f t="array" ref="N131">IFERROR(_xlfn.AGGREGATE(14,6,ROW($F$5:F131)/(($F$5:F131=F131)*($C$5:C131="ajustement")),1),ROW($N$5)+1)</f>
        <v>131</v>
      </c>
    </row>
    <row r="132" spans="1:15" s="42" customFormat="1" x14ac:dyDescent="0.25">
      <c r="A132" s="10"/>
      <c r="B132" s="14">
        <v>45485</v>
      </c>
      <c r="C132" s="42" t="s">
        <v>0</v>
      </c>
      <c r="E132" s="9"/>
      <c r="F132" s="42" t="s">
        <v>31</v>
      </c>
      <c r="H132" s="36">
        <v>5</v>
      </c>
      <c r="I132" s="43"/>
      <c r="J132" s="43"/>
      <c r="K132" s="75" cm="1">
        <f t="array" aca="1" ref="K132" ca="1">IF(F132="","",SUMPRODUCT(IF(OFFSET($C$1,N132-1,,ROW()-N132+1)="sortie",-1,1)*OFFSET($H$1,N132-1,,ROW()-N132+1)*(OFFSET($F$1,N132-1,,ROW()-N132+1)=F132)))</f>
        <v>15</v>
      </c>
      <c r="L132" s="34"/>
      <c r="M132" s="35"/>
      <c r="N132" s="9" cm="1">
        <f t="array" ref="N132">IFERROR(_xlfn.AGGREGATE(14,6,ROW($F$5:F132)/(($F$5:F132=F132)*($C$5:C132="ajustement")),1),ROW($N$5)+1)</f>
        <v>131</v>
      </c>
    </row>
    <row r="133" spans="1:15" s="42" customFormat="1" x14ac:dyDescent="0.25">
      <c r="A133" s="10"/>
      <c r="B133" s="41"/>
      <c r="E133" s="9"/>
      <c r="H133" s="36"/>
      <c r="I133" s="43"/>
      <c r="J133" s="43"/>
      <c r="K133" s="75" t="str" cm="1">
        <f t="array" aca="1" ref="K133" ca="1">IF(F133="","",SUMPRODUCT(IF(OFFSET($C$1,N133-1,,ROW()-N133+1)="sortie",-1,1)*OFFSET($H$1,N133-1,,ROW()-N133+1)*(OFFSET($F$1,N133-1,,ROW()-N133+1)=F133)))</f>
        <v/>
      </c>
      <c r="L133" s="34"/>
      <c r="M133" s="35"/>
    </row>
    <row r="134" spans="1:15" s="42" customFormat="1" x14ac:dyDescent="0.25">
      <c r="A134" s="10"/>
      <c r="B134" s="41"/>
      <c r="E134" s="9"/>
      <c r="H134" s="36"/>
      <c r="I134" s="43"/>
      <c r="J134" s="43"/>
      <c r="K134" s="75" t="str" cm="1">
        <f t="array" aca="1" ref="K134" ca="1">IF(F134="","",SUMPRODUCT(IF(OFFSET($C$1,N134-1,,ROW()-N134+1)="sortie",-1,1)*OFFSET($H$1,N134-1,,ROW()-N134+1)*(OFFSET($F$1,N134-1,,ROW()-N134+1)=F134)))</f>
        <v/>
      </c>
      <c r="L134" s="34"/>
      <c r="M134" s="35"/>
    </row>
    <row r="135" spans="1:15" s="42" customFormat="1" x14ac:dyDescent="0.25">
      <c r="A135" s="10"/>
      <c r="B135" s="41"/>
      <c r="E135" s="9"/>
      <c r="H135" s="36"/>
      <c r="I135" s="43"/>
      <c r="J135" s="43"/>
      <c r="K135" s="34"/>
      <c r="L135" s="34"/>
      <c r="M135" s="35"/>
    </row>
    <row r="136" spans="1:15" x14ac:dyDescent="0.25">
      <c r="A136" s="10"/>
      <c r="B136" s="41"/>
      <c r="C136" s="42"/>
      <c r="D136" s="42"/>
      <c r="F136" s="42"/>
      <c r="G136" s="42"/>
      <c r="H136" s="36"/>
      <c r="I136" s="43"/>
      <c r="J136" s="38"/>
      <c r="K136" s="34"/>
      <c r="L136" s="34"/>
      <c r="M136" s="35"/>
      <c r="O136" s="9"/>
    </row>
    <row r="137" spans="1:15" x14ac:dyDescent="0.25">
      <c r="A137" s="10"/>
      <c r="H137" s="31"/>
      <c r="I137" s="32"/>
      <c r="J137" s="38"/>
      <c r="K137" s="34"/>
      <c r="L137" s="34"/>
      <c r="M137" s="35"/>
      <c r="O137" s="9"/>
    </row>
    <row r="138" spans="1:15" x14ac:dyDescent="0.25">
      <c r="A138" s="10"/>
      <c r="H138" s="31"/>
      <c r="I138" s="32"/>
      <c r="J138" s="38"/>
      <c r="K138" s="34"/>
      <c r="L138" s="34"/>
      <c r="M138" s="35"/>
      <c r="O138" s="9"/>
    </row>
    <row r="139" spans="1:15" x14ac:dyDescent="0.25">
      <c r="A139" s="10"/>
      <c r="H139" s="31"/>
      <c r="I139" s="32"/>
      <c r="J139" s="38"/>
      <c r="K139" s="34"/>
      <c r="L139" s="34"/>
      <c r="M139" s="35"/>
      <c r="O139" s="9"/>
    </row>
    <row r="140" spans="1:15" x14ac:dyDescent="0.25">
      <c r="A140" s="10"/>
      <c r="H140" s="31"/>
      <c r="I140" s="32"/>
      <c r="J140" s="38"/>
      <c r="K140" s="34"/>
      <c r="L140" s="34"/>
      <c r="M140" s="35"/>
      <c r="O140" s="9"/>
    </row>
    <row r="141" spans="1:15" x14ac:dyDescent="0.25">
      <c r="A141" s="10"/>
      <c r="H141" s="37"/>
      <c r="I141" s="32"/>
      <c r="J141" s="38"/>
      <c r="K141" s="34"/>
      <c r="L141" s="34"/>
      <c r="M141" s="35"/>
      <c r="O141" s="9"/>
    </row>
    <row r="142" spans="1:15" x14ac:dyDescent="0.25">
      <c r="A142" s="10"/>
      <c r="H142" s="37"/>
      <c r="I142" s="32"/>
      <c r="J142" s="38"/>
      <c r="K142" s="34"/>
      <c r="L142" s="34"/>
      <c r="M142" s="35"/>
      <c r="O142" s="9"/>
    </row>
    <row r="143" spans="1:15" x14ac:dyDescent="0.25">
      <c r="A143" s="10"/>
      <c r="H143" s="31"/>
      <c r="I143" s="32"/>
      <c r="J143" s="38"/>
      <c r="K143" s="34"/>
      <c r="L143" s="34"/>
      <c r="M143" s="35"/>
      <c r="O143" s="9"/>
    </row>
    <row r="144" spans="1:15" x14ac:dyDescent="0.25">
      <c r="A144" s="10"/>
      <c r="H144" s="37"/>
      <c r="I144" s="32"/>
      <c r="J144" s="38"/>
      <c r="K144" s="34"/>
      <c r="L144" s="34"/>
      <c r="M144" s="35"/>
      <c r="O144" s="9"/>
    </row>
    <row r="145" spans="1:15" x14ac:dyDescent="0.25">
      <c r="A145" s="10"/>
      <c r="H145" s="40"/>
      <c r="I145" s="32"/>
      <c r="J145" s="38"/>
      <c r="K145" s="34"/>
      <c r="L145" s="34"/>
      <c r="M145" s="35"/>
      <c r="O145" s="9"/>
    </row>
    <row r="146" spans="1:15" x14ac:dyDescent="0.25">
      <c r="A146" s="10"/>
      <c r="H146" s="31"/>
      <c r="I146" s="32"/>
      <c r="J146" s="38"/>
      <c r="K146" s="34"/>
      <c r="L146" s="34"/>
      <c r="M146" s="35"/>
      <c r="O146" s="9"/>
    </row>
    <row r="147" spans="1:15" x14ac:dyDescent="0.25">
      <c r="A147" s="10"/>
      <c r="H147" s="31"/>
      <c r="I147" s="32"/>
      <c r="J147" s="38"/>
      <c r="K147" s="34"/>
      <c r="L147" s="34"/>
      <c r="M147" s="35"/>
      <c r="O147" s="9"/>
    </row>
    <row r="148" spans="1:15" x14ac:dyDescent="0.25">
      <c r="A148" s="10"/>
      <c r="H148" s="31"/>
      <c r="I148" s="32"/>
      <c r="J148" s="38"/>
      <c r="K148" s="34"/>
      <c r="L148" s="34"/>
      <c r="M148" s="35"/>
      <c r="O148" s="9"/>
    </row>
    <row r="149" spans="1:15" x14ac:dyDescent="0.25">
      <c r="A149" s="10"/>
      <c r="H149" s="31"/>
      <c r="I149" s="32"/>
      <c r="J149" s="38"/>
      <c r="K149" s="34"/>
      <c r="L149" s="34"/>
      <c r="M149" s="35"/>
      <c r="O149" s="9"/>
    </row>
    <row r="150" spans="1:15" x14ac:dyDescent="0.25">
      <c r="A150" s="10"/>
      <c r="B150" s="41"/>
      <c r="C150" s="42"/>
      <c r="D150" s="42"/>
      <c r="F150" s="42"/>
      <c r="G150" s="42"/>
      <c r="H150" s="36"/>
      <c r="I150" s="43"/>
      <c r="J150" s="43"/>
      <c r="K150" s="34"/>
      <c r="L150" s="34"/>
      <c r="M150" s="35"/>
      <c r="O150" s="9"/>
    </row>
    <row r="151" spans="1:15" x14ac:dyDescent="0.25">
      <c r="A151" s="10"/>
      <c r="B151" s="41"/>
      <c r="C151" s="42"/>
      <c r="D151" s="42"/>
      <c r="F151" s="42"/>
      <c r="G151" s="42"/>
      <c r="H151" s="36"/>
      <c r="I151" s="43"/>
      <c r="J151" s="43"/>
      <c r="K151" s="34"/>
      <c r="L151" s="34"/>
      <c r="M151" s="35"/>
      <c r="O151" s="9"/>
    </row>
    <row r="152" spans="1:15" x14ac:dyDescent="0.25">
      <c r="A152" s="10"/>
      <c r="H152" s="31"/>
      <c r="I152" s="32"/>
      <c r="J152" s="38"/>
      <c r="K152" s="34"/>
      <c r="L152" s="34"/>
      <c r="M152" s="35"/>
      <c r="O152" s="9"/>
    </row>
    <row r="153" spans="1:15" x14ac:dyDescent="0.25">
      <c r="A153" s="10"/>
      <c r="H153" s="31"/>
      <c r="I153" s="32"/>
      <c r="J153" s="38"/>
      <c r="K153" s="34"/>
      <c r="L153" s="34"/>
      <c r="M153" s="35"/>
      <c r="O153" s="9"/>
    </row>
    <row r="154" spans="1:15" x14ac:dyDescent="0.25">
      <c r="A154" s="10"/>
      <c r="H154" s="31"/>
      <c r="I154" s="32"/>
      <c r="J154" s="38"/>
      <c r="K154" s="34"/>
      <c r="L154" s="34"/>
      <c r="M154" s="35"/>
      <c r="O154" s="9"/>
    </row>
    <row r="155" spans="1:15" x14ac:dyDescent="0.25">
      <c r="A155" s="10"/>
      <c r="H155" s="31"/>
      <c r="I155" s="32"/>
      <c r="J155" s="38"/>
      <c r="K155" s="34"/>
      <c r="L155" s="34"/>
      <c r="M155" s="35"/>
      <c r="O155" s="9"/>
    </row>
    <row r="156" spans="1:15" x14ac:dyDescent="0.25">
      <c r="A156" s="10"/>
      <c r="H156" s="31"/>
      <c r="I156" s="32"/>
      <c r="J156" s="38"/>
      <c r="K156" s="34"/>
      <c r="L156" s="34"/>
      <c r="M156" s="35"/>
      <c r="O156" s="9"/>
    </row>
    <row r="157" spans="1:15" x14ac:dyDescent="0.25">
      <c r="A157" s="10"/>
      <c r="H157" s="31"/>
      <c r="I157" s="32"/>
      <c r="J157" s="38"/>
      <c r="K157" s="34"/>
      <c r="L157" s="34"/>
      <c r="M157" s="35"/>
      <c r="O157" s="9"/>
    </row>
    <row r="158" spans="1:15" x14ac:dyDescent="0.25">
      <c r="A158" s="10"/>
      <c r="B158" s="41"/>
      <c r="C158" s="42"/>
      <c r="D158" s="42"/>
      <c r="F158" s="42"/>
      <c r="G158" s="42"/>
      <c r="H158" s="36"/>
      <c r="I158" s="43"/>
      <c r="J158" s="43"/>
      <c r="K158" s="34"/>
      <c r="L158" s="34"/>
      <c r="M158" s="35"/>
      <c r="O158" s="9"/>
    </row>
    <row r="159" spans="1:15" x14ac:dyDescent="0.25">
      <c r="A159" s="10"/>
      <c r="B159" s="41"/>
      <c r="C159" s="42"/>
      <c r="D159" s="42"/>
      <c r="F159" s="42"/>
      <c r="G159" s="42"/>
      <c r="H159" s="36"/>
      <c r="I159" s="43"/>
      <c r="J159" s="43"/>
      <c r="K159" s="34"/>
      <c r="L159" s="34"/>
      <c r="M159" s="35"/>
      <c r="O159" s="9"/>
    </row>
    <row r="160" spans="1:15" x14ac:dyDescent="0.25">
      <c r="A160" s="10"/>
      <c r="H160" s="37"/>
      <c r="I160" s="32"/>
      <c r="J160" s="38"/>
      <c r="K160" s="34"/>
      <c r="L160" s="34"/>
      <c r="M160" s="35"/>
      <c r="O160" s="9"/>
    </row>
    <row r="161" spans="1:15" x14ac:dyDescent="0.25">
      <c r="A161" s="10"/>
      <c r="H161" s="31"/>
      <c r="I161" s="32"/>
      <c r="J161" s="38"/>
      <c r="K161" s="34"/>
      <c r="L161" s="34"/>
      <c r="M161" s="35"/>
      <c r="O161" s="9"/>
    </row>
    <row r="162" spans="1:15" x14ac:dyDescent="0.25">
      <c r="A162" s="10"/>
      <c r="H162" s="31"/>
      <c r="I162" s="32"/>
      <c r="J162" s="38"/>
      <c r="K162" s="34"/>
      <c r="L162" s="34"/>
      <c r="M162" s="35"/>
      <c r="O162" s="9"/>
    </row>
    <row r="163" spans="1:15" x14ac:dyDescent="0.25">
      <c r="A163" s="10"/>
      <c r="H163" s="31"/>
      <c r="I163" s="32"/>
      <c r="J163" s="38"/>
      <c r="K163" s="34"/>
      <c r="L163" s="34"/>
      <c r="M163" s="35"/>
      <c r="O163" s="9"/>
    </row>
    <row r="164" spans="1:15" x14ac:dyDescent="0.25">
      <c r="A164" s="10"/>
      <c r="H164" s="31"/>
      <c r="I164" s="32"/>
      <c r="J164" s="38"/>
      <c r="K164" s="34"/>
      <c r="L164" s="34"/>
      <c r="M164" s="35"/>
      <c r="O164" s="9"/>
    </row>
    <row r="165" spans="1:15" x14ac:dyDescent="0.25">
      <c r="A165" s="10"/>
      <c r="H165" s="37"/>
      <c r="I165" s="32"/>
      <c r="J165" s="38"/>
      <c r="K165" s="34"/>
      <c r="L165" s="34"/>
      <c r="M165" s="35"/>
      <c r="O165" s="9"/>
    </row>
    <row r="166" spans="1:15" x14ac:dyDescent="0.25">
      <c r="A166" s="10"/>
      <c r="H166" s="31"/>
      <c r="I166" s="32"/>
      <c r="J166" s="38"/>
      <c r="K166" s="34"/>
      <c r="L166" s="34"/>
      <c r="M166" s="35"/>
      <c r="O166" s="9"/>
    </row>
    <row r="167" spans="1:15" x14ac:dyDescent="0.25">
      <c r="A167" s="10"/>
      <c r="H167" s="37"/>
      <c r="I167" s="32"/>
      <c r="J167" s="38"/>
      <c r="K167" s="34"/>
      <c r="L167" s="34"/>
      <c r="M167" s="35"/>
      <c r="O167" s="9"/>
    </row>
    <row r="168" spans="1:15" x14ac:dyDescent="0.25">
      <c r="A168" s="10"/>
      <c r="H168" s="31"/>
      <c r="I168" s="32"/>
      <c r="J168" s="38"/>
      <c r="K168" s="34"/>
      <c r="L168" s="34"/>
      <c r="M168" s="35"/>
      <c r="O168" s="9"/>
    </row>
    <row r="169" spans="1:15" x14ac:dyDescent="0.25">
      <c r="A169" s="10"/>
      <c r="H169" s="40"/>
      <c r="I169" s="32"/>
      <c r="J169" s="38"/>
      <c r="K169" s="34"/>
      <c r="L169" s="34"/>
      <c r="M169" s="35"/>
      <c r="O169" s="9"/>
    </row>
    <row r="170" spans="1:15" x14ac:dyDescent="0.25">
      <c r="A170" s="10"/>
      <c r="H170" s="37"/>
      <c r="I170" s="32"/>
      <c r="J170" s="38"/>
      <c r="K170" s="34"/>
      <c r="L170" s="34"/>
      <c r="M170" s="35"/>
      <c r="O170" s="9"/>
    </row>
    <row r="171" spans="1:15" x14ac:dyDescent="0.25">
      <c r="A171" s="10"/>
      <c r="H171" s="31"/>
      <c r="I171" s="32"/>
      <c r="J171" s="38"/>
      <c r="K171" s="34"/>
      <c r="L171" s="34"/>
      <c r="M171" s="35"/>
      <c r="O171" s="9"/>
    </row>
    <row r="172" spans="1:15" x14ac:dyDescent="0.25">
      <c r="A172" s="10"/>
      <c r="H172" s="37"/>
      <c r="I172" s="32"/>
      <c r="J172" s="38"/>
      <c r="K172" s="34"/>
      <c r="L172" s="34"/>
      <c r="M172" s="35"/>
      <c r="O172" s="9"/>
    </row>
    <row r="173" spans="1:15" x14ac:dyDescent="0.25">
      <c r="A173" s="10"/>
      <c r="H173" s="31"/>
      <c r="I173" s="32"/>
      <c r="J173" s="38"/>
      <c r="K173" s="34"/>
      <c r="L173" s="34"/>
      <c r="M173" s="35"/>
      <c r="O173" s="9"/>
    </row>
    <row r="174" spans="1:15" x14ac:dyDescent="0.25">
      <c r="A174" s="10"/>
      <c r="H174" s="31"/>
      <c r="I174" s="32"/>
      <c r="J174" s="38"/>
      <c r="K174" s="34"/>
      <c r="L174" s="34"/>
      <c r="M174" s="35"/>
      <c r="O174" s="9"/>
    </row>
    <row r="175" spans="1:15" x14ac:dyDescent="0.25">
      <c r="A175" s="10"/>
      <c r="H175" s="37"/>
      <c r="I175" s="32"/>
      <c r="J175" s="38"/>
      <c r="K175" s="34"/>
      <c r="L175" s="34"/>
      <c r="M175" s="35"/>
      <c r="O175" s="9"/>
    </row>
    <row r="176" spans="1:15" x14ac:dyDescent="0.25">
      <c r="A176" s="10"/>
      <c r="H176" s="31"/>
      <c r="I176" s="32"/>
      <c r="J176" s="38"/>
      <c r="K176" s="34"/>
      <c r="L176" s="34"/>
      <c r="M176" s="35"/>
      <c r="O176" s="9"/>
    </row>
    <row r="177" spans="1:15" x14ac:dyDescent="0.25">
      <c r="A177" s="10"/>
      <c r="B177" s="45"/>
      <c r="C177" s="46"/>
      <c r="D177" s="46"/>
      <c r="F177" s="46"/>
      <c r="G177" s="46"/>
      <c r="H177" s="47"/>
      <c r="I177" s="48"/>
      <c r="J177" s="38"/>
      <c r="K177" s="34"/>
      <c r="L177" s="34"/>
      <c r="M177" s="35"/>
      <c r="O177" s="9"/>
    </row>
    <row r="178" spans="1:15" x14ac:dyDescent="0.25">
      <c r="A178" s="10"/>
      <c r="H178" s="31"/>
      <c r="I178" s="32"/>
      <c r="J178" s="38"/>
      <c r="K178" s="34"/>
      <c r="L178" s="34"/>
      <c r="M178" s="35"/>
      <c r="O178" s="9"/>
    </row>
    <row r="179" spans="1:15" x14ac:dyDescent="0.25">
      <c r="A179" s="10"/>
      <c r="H179" s="36"/>
      <c r="I179" s="32"/>
      <c r="J179" s="38"/>
      <c r="K179" s="34"/>
      <c r="L179" s="34"/>
      <c r="M179" s="35"/>
      <c r="O179" s="9"/>
    </row>
    <row r="180" spans="1:15" x14ac:dyDescent="0.25">
      <c r="A180" s="10"/>
      <c r="H180" s="31"/>
      <c r="I180" s="32"/>
      <c r="J180" s="38"/>
      <c r="K180" s="34"/>
      <c r="L180" s="34"/>
      <c r="M180" s="35"/>
      <c r="O180" s="9"/>
    </row>
    <row r="181" spans="1:15" x14ac:dyDescent="0.25">
      <c r="A181" s="10"/>
      <c r="H181" s="31"/>
      <c r="I181" s="32"/>
      <c r="J181" s="38"/>
      <c r="K181" s="34"/>
      <c r="L181" s="34"/>
      <c r="M181" s="35"/>
      <c r="O181" s="9"/>
    </row>
    <row r="182" spans="1:15" x14ac:dyDescent="0.25">
      <c r="A182" s="10"/>
      <c r="H182" s="31"/>
      <c r="I182" s="32"/>
      <c r="J182" s="38"/>
      <c r="K182" s="34"/>
      <c r="L182" s="34"/>
      <c r="M182" s="35"/>
      <c r="O182" s="9"/>
    </row>
    <row r="183" spans="1:15" x14ac:dyDescent="0.25">
      <c r="A183" s="10"/>
      <c r="H183" s="31"/>
      <c r="I183" s="32"/>
      <c r="J183" s="38"/>
      <c r="K183" s="34"/>
      <c r="L183" s="34"/>
      <c r="M183" s="35"/>
      <c r="O183" s="9"/>
    </row>
    <row r="184" spans="1:15" x14ac:dyDescent="0.25">
      <c r="A184" s="10"/>
      <c r="H184" s="31"/>
      <c r="I184" s="32"/>
      <c r="J184" s="38"/>
      <c r="K184" s="34"/>
      <c r="L184" s="34"/>
      <c r="M184" s="35"/>
      <c r="O184" s="9"/>
    </row>
    <row r="185" spans="1:15" x14ac:dyDescent="0.25">
      <c r="A185" s="10"/>
      <c r="H185" s="31"/>
      <c r="I185" s="32"/>
      <c r="J185" s="38"/>
      <c r="K185" s="34"/>
      <c r="L185" s="34"/>
      <c r="M185" s="35"/>
      <c r="O185" s="9"/>
    </row>
    <row r="186" spans="1:15" x14ac:dyDescent="0.25">
      <c r="A186" s="10"/>
      <c r="H186" s="31"/>
      <c r="I186" s="32"/>
      <c r="J186" s="38"/>
      <c r="K186" s="34"/>
      <c r="L186" s="34"/>
      <c r="M186" s="35"/>
      <c r="O186" s="9"/>
    </row>
    <row r="187" spans="1:15" x14ac:dyDescent="0.25">
      <c r="A187" s="10"/>
      <c r="H187" s="31"/>
      <c r="I187" s="32"/>
      <c r="J187" s="38"/>
      <c r="K187" s="34"/>
      <c r="L187" s="34"/>
      <c r="M187" s="35"/>
      <c r="O187" s="9"/>
    </row>
    <row r="188" spans="1:15" x14ac:dyDescent="0.25">
      <c r="A188" s="10"/>
      <c r="H188" s="31"/>
      <c r="I188" s="32"/>
      <c r="J188" s="38"/>
      <c r="K188" s="34"/>
      <c r="L188" s="34"/>
      <c r="M188" s="35"/>
      <c r="O188" s="9"/>
    </row>
    <row r="189" spans="1:15" x14ac:dyDescent="0.25">
      <c r="A189" s="10"/>
      <c r="H189" s="31"/>
      <c r="I189" s="32"/>
      <c r="J189" s="38"/>
      <c r="K189" s="34"/>
      <c r="L189" s="34"/>
      <c r="M189" s="35"/>
      <c r="O189" s="9"/>
    </row>
    <row r="190" spans="1:15" x14ac:dyDescent="0.25">
      <c r="A190" s="10"/>
      <c r="H190" s="37"/>
      <c r="I190" s="32"/>
      <c r="J190" s="38"/>
      <c r="K190" s="34"/>
      <c r="L190" s="34"/>
      <c r="M190" s="35"/>
      <c r="O190" s="9"/>
    </row>
    <row r="191" spans="1:15" x14ac:dyDescent="0.25">
      <c r="A191" s="10"/>
      <c r="H191" s="31"/>
      <c r="I191" s="32"/>
      <c r="J191" s="38"/>
      <c r="K191" s="34"/>
      <c r="L191" s="34"/>
      <c r="M191" s="35"/>
      <c r="O191" s="9"/>
    </row>
    <row r="192" spans="1:15" x14ac:dyDescent="0.25">
      <c r="A192" s="10"/>
      <c r="H192" s="31"/>
      <c r="I192" s="32"/>
      <c r="J192" s="38"/>
      <c r="K192" s="34"/>
      <c r="L192" s="34"/>
      <c r="M192" s="35"/>
      <c r="O192" s="9"/>
    </row>
    <row r="193" spans="1:15" x14ac:dyDescent="0.25">
      <c r="A193" s="10"/>
      <c r="H193" s="31"/>
      <c r="I193" s="32"/>
      <c r="J193" s="38"/>
      <c r="K193" s="34"/>
      <c r="L193" s="34"/>
      <c r="M193" s="35"/>
      <c r="O193" s="9"/>
    </row>
    <row r="194" spans="1:15" x14ac:dyDescent="0.25">
      <c r="A194" s="10"/>
      <c r="H194" s="31"/>
      <c r="I194" s="32"/>
      <c r="J194" s="38"/>
      <c r="K194" s="34"/>
      <c r="L194" s="34"/>
      <c r="M194" s="35"/>
      <c r="O194" s="9"/>
    </row>
    <row r="195" spans="1:15" x14ac:dyDescent="0.25">
      <c r="A195" s="10"/>
      <c r="H195" s="31"/>
      <c r="I195" s="32"/>
      <c r="J195" s="38"/>
      <c r="K195" s="34"/>
      <c r="L195" s="34"/>
      <c r="M195" s="35"/>
      <c r="O195" s="9"/>
    </row>
    <row r="196" spans="1:15" x14ac:dyDescent="0.25">
      <c r="A196" s="10"/>
      <c r="H196" s="31"/>
      <c r="I196" s="32"/>
      <c r="J196" s="38"/>
      <c r="K196" s="34"/>
      <c r="L196" s="34"/>
      <c r="M196" s="35"/>
      <c r="O196" s="9"/>
    </row>
    <row r="197" spans="1:15" x14ac:dyDescent="0.25">
      <c r="A197" s="10"/>
      <c r="H197" s="31"/>
      <c r="I197" s="32"/>
      <c r="J197" s="38"/>
      <c r="K197" s="34"/>
      <c r="L197" s="34"/>
      <c r="M197" s="35"/>
      <c r="O197" s="9"/>
    </row>
    <row r="198" spans="1:15" x14ac:dyDescent="0.25">
      <c r="A198" s="10"/>
      <c r="H198" s="37"/>
      <c r="I198" s="32"/>
      <c r="J198" s="38"/>
      <c r="K198" s="34"/>
      <c r="L198" s="34"/>
      <c r="M198" s="35"/>
      <c r="O198" s="9"/>
    </row>
    <row r="199" spans="1:15" x14ac:dyDescent="0.25">
      <c r="A199" s="10"/>
      <c r="H199" s="31"/>
      <c r="I199" s="32"/>
      <c r="J199" s="38"/>
      <c r="K199" s="34"/>
      <c r="L199" s="34"/>
      <c r="M199" s="35"/>
      <c r="O199" s="9"/>
    </row>
    <row r="200" spans="1:15" x14ac:dyDescent="0.25">
      <c r="A200" s="10"/>
      <c r="H200" s="37"/>
      <c r="I200" s="32"/>
      <c r="J200" s="38"/>
      <c r="K200" s="34"/>
      <c r="L200" s="34"/>
      <c r="M200" s="35"/>
      <c r="O200" s="9"/>
    </row>
    <row r="201" spans="1:15" x14ac:dyDescent="0.25">
      <c r="A201" s="10"/>
      <c r="H201" s="31"/>
      <c r="I201" s="32"/>
      <c r="J201" s="38"/>
      <c r="K201" s="34"/>
      <c r="L201" s="34"/>
      <c r="M201" s="35"/>
      <c r="O201" s="9"/>
    </row>
    <row r="202" spans="1:15" x14ac:dyDescent="0.25">
      <c r="A202" s="10"/>
      <c r="H202" s="31"/>
      <c r="I202" s="32"/>
      <c r="J202" s="38"/>
      <c r="K202" s="34"/>
      <c r="L202" s="34"/>
      <c r="M202" s="35"/>
      <c r="O202" s="9"/>
    </row>
    <row r="203" spans="1:15" x14ac:dyDescent="0.25">
      <c r="A203" s="10"/>
      <c r="H203" s="31"/>
      <c r="I203" s="32"/>
      <c r="J203" s="38"/>
      <c r="K203" s="34"/>
      <c r="L203" s="34"/>
      <c r="M203" s="35"/>
      <c r="O203" s="9"/>
    </row>
    <row r="204" spans="1:15" x14ac:dyDescent="0.25">
      <c r="A204" s="10"/>
      <c r="H204" s="37"/>
      <c r="I204" s="32"/>
      <c r="J204" s="38"/>
      <c r="K204" s="34"/>
      <c r="L204" s="34"/>
      <c r="M204" s="35"/>
      <c r="O204" s="9"/>
    </row>
    <row r="205" spans="1:15" x14ac:dyDescent="0.25">
      <c r="A205" s="10"/>
      <c r="H205" s="31"/>
      <c r="I205" s="32"/>
      <c r="J205" s="38"/>
      <c r="K205" s="34"/>
      <c r="L205" s="34"/>
      <c r="M205" s="35"/>
      <c r="O205" s="9"/>
    </row>
    <row r="206" spans="1:15" x14ac:dyDescent="0.25">
      <c r="A206" s="10"/>
      <c r="H206" s="31"/>
      <c r="I206" s="32"/>
      <c r="J206" s="38"/>
      <c r="K206" s="34"/>
      <c r="L206" s="34"/>
      <c r="M206" s="35"/>
      <c r="O206" s="9"/>
    </row>
    <row r="207" spans="1:15" x14ac:dyDescent="0.25">
      <c r="A207" s="10"/>
      <c r="H207" s="31"/>
      <c r="I207" s="32"/>
      <c r="J207" s="38"/>
      <c r="K207" s="34"/>
      <c r="L207" s="34"/>
      <c r="M207" s="35"/>
      <c r="O207" s="9"/>
    </row>
    <row r="208" spans="1:15" x14ac:dyDescent="0.25">
      <c r="A208" s="10"/>
      <c r="H208" s="31"/>
      <c r="I208" s="32"/>
      <c r="J208" s="38"/>
      <c r="K208" s="34"/>
      <c r="L208" s="34"/>
      <c r="M208" s="35"/>
      <c r="O208" s="9"/>
    </row>
    <row r="209" spans="1:15" x14ac:dyDescent="0.25">
      <c r="A209" s="10"/>
      <c r="H209" s="31"/>
      <c r="I209" s="32"/>
      <c r="J209" s="38"/>
      <c r="K209" s="34"/>
      <c r="L209" s="34"/>
      <c r="M209" s="35"/>
      <c r="O209" s="9"/>
    </row>
    <row r="210" spans="1:15" x14ac:dyDescent="0.25">
      <c r="A210" s="10"/>
      <c r="H210" s="31"/>
      <c r="I210" s="32"/>
      <c r="J210" s="38"/>
      <c r="K210" s="34"/>
      <c r="L210" s="34"/>
      <c r="M210" s="35"/>
      <c r="O210" s="9"/>
    </row>
    <row r="211" spans="1:15" x14ac:dyDescent="0.25">
      <c r="A211" s="10"/>
      <c r="H211" s="31"/>
      <c r="I211" s="32"/>
      <c r="J211" s="38"/>
      <c r="K211" s="34"/>
      <c r="L211" s="34"/>
      <c r="M211" s="35"/>
      <c r="O211" s="9"/>
    </row>
    <row r="212" spans="1:15" x14ac:dyDescent="0.25">
      <c r="A212" s="10"/>
      <c r="H212" s="31"/>
      <c r="I212" s="32"/>
      <c r="J212" s="38"/>
      <c r="K212" s="34"/>
      <c r="L212" s="34"/>
      <c r="M212" s="35"/>
      <c r="O212" s="9"/>
    </row>
    <row r="213" spans="1:15" x14ac:dyDescent="0.25">
      <c r="A213" s="10"/>
      <c r="H213" s="40"/>
      <c r="I213" s="32"/>
      <c r="J213" s="38"/>
      <c r="K213" s="34"/>
      <c r="L213" s="34"/>
      <c r="M213" s="35"/>
      <c r="O213" s="9"/>
    </row>
    <row r="214" spans="1:15" x14ac:dyDescent="0.25">
      <c r="A214" s="10"/>
      <c r="H214" s="31"/>
      <c r="I214" s="32"/>
      <c r="J214" s="38"/>
      <c r="K214" s="34"/>
      <c r="L214" s="34"/>
      <c r="M214" s="35"/>
      <c r="O214" s="9"/>
    </row>
    <row r="215" spans="1:15" x14ac:dyDescent="0.25">
      <c r="A215" s="10"/>
      <c r="H215" s="31"/>
      <c r="I215" s="32"/>
      <c r="J215" s="38"/>
      <c r="K215" s="34"/>
      <c r="L215" s="34"/>
      <c r="M215" s="35"/>
      <c r="O215" s="9"/>
    </row>
    <row r="216" spans="1:15" x14ac:dyDescent="0.25">
      <c r="A216" s="10"/>
      <c r="H216" s="31"/>
      <c r="I216" s="32"/>
      <c r="J216" s="38"/>
      <c r="K216" s="34"/>
      <c r="L216" s="34"/>
      <c r="M216" s="35"/>
      <c r="O216" s="9"/>
    </row>
    <row r="217" spans="1:15" x14ac:dyDescent="0.25">
      <c r="A217" s="10"/>
      <c r="H217" s="31"/>
      <c r="I217" s="32"/>
      <c r="J217" s="38"/>
      <c r="K217" s="34"/>
      <c r="L217" s="34"/>
      <c r="M217" s="35"/>
      <c r="O217" s="9"/>
    </row>
    <row r="218" spans="1:15" x14ac:dyDescent="0.25">
      <c r="A218" s="10"/>
      <c r="H218" s="31"/>
      <c r="I218" s="32"/>
      <c r="J218" s="38"/>
      <c r="K218" s="34"/>
      <c r="L218" s="34"/>
      <c r="M218" s="35"/>
      <c r="O218" s="9"/>
    </row>
    <row r="219" spans="1:15" x14ac:dyDescent="0.25">
      <c r="A219" s="10"/>
      <c r="H219" s="37"/>
      <c r="I219" s="32"/>
      <c r="J219" s="38"/>
      <c r="K219" s="34"/>
      <c r="L219" s="34"/>
      <c r="M219" s="35"/>
      <c r="O219" s="9"/>
    </row>
    <row r="220" spans="1:15" x14ac:dyDescent="0.25">
      <c r="A220" s="10"/>
      <c r="H220" s="31"/>
      <c r="I220" s="32"/>
      <c r="J220" s="38"/>
      <c r="K220" s="34"/>
      <c r="L220" s="34"/>
      <c r="M220" s="35"/>
      <c r="O220" s="9"/>
    </row>
    <row r="221" spans="1:15" x14ac:dyDescent="0.25">
      <c r="A221" s="10"/>
      <c r="H221" s="31"/>
      <c r="I221" s="32"/>
      <c r="J221" s="38"/>
      <c r="K221" s="34"/>
      <c r="L221" s="34"/>
      <c r="M221" s="35"/>
      <c r="O221" s="9"/>
    </row>
    <row r="222" spans="1:15" x14ac:dyDescent="0.25">
      <c r="A222" s="10"/>
      <c r="H222" s="31"/>
      <c r="I222" s="32"/>
      <c r="J222" s="38"/>
      <c r="K222" s="34"/>
      <c r="L222" s="34"/>
      <c r="M222" s="35"/>
      <c r="O222" s="9"/>
    </row>
    <row r="223" spans="1:15" x14ac:dyDescent="0.25">
      <c r="A223" s="10"/>
      <c r="H223" s="40"/>
      <c r="I223" s="32"/>
      <c r="J223" s="38"/>
      <c r="K223" s="34"/>
      <c r="L223" s="34"/>
      <c r="M223" s="35"/>
      <c r="O223" s="9"/>
    </row>
    <row r="224" spans="1:15" x14ac:dyDescent="0.25">
      <c r="A224" s="10"/>
      <c r="H224" s="31"/>
      <c r="I224" s="32"/>
      <c r="J224" s="38"/>
      <c r="K224" s="34"/>
      <c r="L224" s="34"/>
      <c r="M224" s="35"/>
      <c r="O224" s="9"/>
    </row>
    <row r="225" spans="1:15" x14ac:dyDescent="0.25">
      <c r="A225" s="10"/>
      <c r="H225" s="31"/>
      <c r="I225" s="32"/>
      <c r="J225" s="38"/>
      <c r="K225" s="34"/>
      <c r="L225" s="34"/>
      <c r="M225" s="35"/>
      <c r="O225" s="9"/>
    </row>
    <row r="226" spans="1:15" x14ac:dyDescent="0.25">
      <c r="A226" s="10"/>
      <c r="H226" s="31"/>
      <c r="I226" s="32"/>
      <c r="J226" s="38"/>
      <c r="K226" s="34"/>
      <c r="L226" s="34"/>
      <c r="M226" s="35"/>
      <c r="O226" s="9"/>
    </row>
    <row r="227" spans="1:15" x14ac:dyDescent="0.25">
      <c r="A227" s="10"/>
      <c r="H227" s="31"/>
      <c r="I227" s="32"/>
      <c r="J227" s="38"/>
      <c r="K227" s="34"/>
      <c r="L227" s="34"/>
      <c r="M227" s="35"/>
      <c r="O227" s="9"/>
    </row>
    <row r="228" spans="1:15" x14ac:dyDescent="0.25">
      <c r="A228" s="10"/>
      <c r="H228" s="31"/>
      <c r="I228" s="32"/>
      <c r="J228" s="38"/>
      <c r="K228" s="34"/>
      <c r="L228" s="34"/>
      <c r="M228" s="35"/>
      <c r="O228" s="9"/>
    </row>
    <row r="229" spans="1:15" x14ac:dyDescent="0.25">
      <c r="A229" s="10"/>
      <c r="H229" s="40"/>
      <c r="I229" s="32"/>
      <c r="J229" s="38"/>
      <c r="K229" s="34"/>
      <c r="L229" s="34"/>
      <c r="M229" s="35"/>
      <c r="O229" s="9"/>
    </row>
    <row r="230" spans="1:15" x14ac:dyDescent="0.25">
      <c r="A230" s="10"/>
      <c r="H230" s="31"/>
      <c r="I230" s="32"/>
      <c r="J230" s="38"/>
      <c r="K230" s="34"/>
      <c r="L230" s="34"/>
      <c r="M230" s="35"/>
      <c r="O230" s="9"/>
    </row>
    <row r="231" spans="1:15" x14ac:dyDescent="0.25">
      <c r="A231" s="10"/>
      <c r="H231" s="31"/>
      <c r="I231" s="32"/>
      <c r="J231" s="38"/>
      <c r="K231" s="34"/>
      <c r="L231" s="34"/>
      <c r="M231" s="35"/>
      <c r="O231" s="9"/>
    </row>
    <row r="232" spans="1:15" x14ac:dyDescent="0.25">
      <c r="A232" s="10"/>
      <c r="H232" s="31"/>
      <c r="I232" s="32"/>
      <c r="J232" s="38"/>
      <c r="K232" s="34"/>
      <c r="L232" s="34"/>
      <c r="M232" s="35"/>
      <c r="O232" s="9"/>
    </row>
    <row r="233" spans="1:15" x14ac:dyDescent="0.25">
      <c r="A233" s="10"/>
      <c r="H233" s="31"/>
      <c r="I233" s="32"/>
      <c r="J233" s="38"/>
      <c r="K233" s="34"/>
      <c r="L233" s="34"/>
      <c r="M233" s="35"/>
      <c r="O233" s="9"/>
    </row>
    <row r="234" spans="1:15" x14ac:dyDescent="0.25">
      <c r="A234" s="10"/>
      <c r="H234" s="31"/>
      <c r="I234" s="32"/>
      <c r="J234" s="38"/>
      <c r="K234" s="34"/>
      <c r="L234" s="34"/>
      <c r="M234" s="35"/>
      <c r="O234" s="9"/>
    </row>
    <row r="235" spans="1:15" x14ac:dyDescent="0.25">
      <c r="A235" s="10"/>
      <c r="H235" s="31"/>
      <c r="I235" s="32"/>
      <c r="J235" s="38"/>
      <c r="K235" s="34"/>
      <c r="L235" s="34"/>
      <c r="M235" s="35"/>
      <c r="O235" s="9"/>
    </row>
    <row r="236" spans="1:15" x14ac:dyDescent="0.25">
      <c r="A236" s="10"/>
      <c r="H236" s="37"/>
      <c r="I236" s="32"/>
      <c r="J236" s="38"/>
      <c r="K236" s="34"/>
      <c r="L236" s="34"/>
      <c r="M236" s="35"/>
      <c r="O236" s="9"/>
    </row>
    <row r="237" spans="1:15" x14ac:dyDescent="0.25">
      <c r="A237" s="10"/>
      <c r="H237" s="31"/>
      <c r="I237" s="32"/>
      <c r="J237" s="38"/>
      <c r="K237" s="34"/>
      <c r="L237" s="34"/>
      <c r="M237" s="35"/>
      <c r="O237" s="9"/>
    </row>
    <row r="238" spans="1:15" x14ac:dyDescent="0.25">
      <c r="A238" s="10"/>
      <c r="H238" s="31"/>
      <c r="I238" s="32"/>
      <c r="J238" s="38"/>
      <c r="K238" s="34"/>
      <c r="L238" s="34"/>
      <c r="M238" s="35"/>
      <c r="O238" s="9"/>
    </row>
    <row r="239" spans="1:15" x14ac:dyDescent="0.25">
      <c r="A239" s="10"/>
      <c r="H239" s="40"/>
      <c r="I239" s="32"/>
      <c r="J239" s="38"/>
      <c r="K239" s="34"/>
      <c r="L239" s="34"/>
      <c r="M239" s="35"/>
      <c r="O239" s="9"/>
    </row>
    <row r="240" spans="1:15" x14ac:dyDescent="0.25">
      <c r="A240" s="10"/>
      <c r="H240" s="31"/>
      <c r="I240" s="32"/>
      <c r="J240" s="38"/>
      <c r="K240" s="34"/>
      <c r="L240" s="34"/>
      <c r="M240" s="35"/>
      <c r="O240" s="9"/>
    </row>
    <row r="241" spans="1:15" x14ac:dyDescent="0.25">
      <c r="A241" s="10"/>
      <c r="H241" s="31"/>
      <c r="I241" s="32"/>
      <c r="J241" s="38"/>
      <c r="K241" s="34"/>
      <c r="L241" s="34"/>
      <c r="M241" s="35"/>
      <c r="O241" s="9"/>
    </row>
    <row r="242" spans="1:15" x14ac:dyDescent="0.25">
      <c r="A242" s="10"/>
      <c r="H242" s="31"/>
      <c r="I242" s="32"/>
      <c r="J242" s="38"/>
      <c r="K242" s="34"/>
      <c r="L242" s="34"/>
      <c r="M242" s="35"/>
      <c r="O242" s="9"/>
    </row>
    <row r="243" spans="1:15" x14ac:dyDescent="0.25">
      <c r="A243" s="10"/>
      <c r="H243" s="31"/>
      <c r="I243" s="32"/>
      <c r="J243" s="38"/>
      <c r="K243" s="34"/>
      <c r="L243" s="34"/>
      <c r="M243" s="35"/>
      <c r="O243" s="9"/>
    </row>
    <row r="244" spans="1:15" x14ac:dyDescent="0.25">
      <c r="A244" s="10"/>
      <c r="H244" s="37"/>
      <c r="I244" s="32"/>
      <c r="J244" s="38"/>
      <c r="K244" s="34"/>
      <c r="L244" s="34"/>
      <c r="M244" s="35"/>
      <c r="O244" s="9"/>
    </row>
    <row r="245" spans="1:15" x14ac:dyDescent="0.25">
      <c r="A245" s="10"/>
      <c r="H245" s="31"/>
      <c r="I245" s="32"/>
      <c r="J245" s="38"/>
      <c r="K245" s="34"/>
      <c r="L245" s="34"/>
      <c r="M245" s="35"/>
      <c r="O245" s="9"/>
    </row>
    <row r="246" spans="1:15" x14ac:dyDescent="0.25">
      <c r="A246" s="10"/>
      <c r="H246" s="31"/>
      <c r="I246" s="32"/>
      <c r="J246" s="38"/>
      <c r="K246" s="34"/>
      <c r="L246" s="34"/>
      <c r="M246" s="35"/>
      <c r="O246" s="9"/>
    </row>
    <row r="247" spans="1:15" x14ac:dyDescent="0.25">
      <c r="A247" s="10"/>
      <c r="H247" s="31"/>
      <c r="I247" s="32"/>
      <c r="J247" s="38"/>
      <c r="K247" s="34"/>
      <c r="L247" s="34"/>
      <c r="M247" s="35"/>
      <c r="O247" s="9"/>
    </row>
    <row r="248" spans="1:15" x14ac:dyDescent="0.25">
      <c r="A248" s="10"/>
      <c r="H248" s="31"/>
      <c r="I248" s="32"/>
      <c r="J248" s="38"/>
      <c r="K248" s="34"/>
      <c r="L248" s="34"/>
      <c r="M248" s="35"/>
      <c r="O248" s="9"/>
    </row>
    <row r="249" spans="1:15" x14ac:dyDescent="0.25">
      <c r="A249" s="10"/>
      <c r="H249" s="31"/>
      <c r="I249" s="32"/>
      <c r="J249" s="38"/>
      <c r="K249" s="34"/>
      <c r="L249" s="34"/>
      <c r="M249" s="35"/>
      <c r="O249" s="9"/>
    </row>
    <row r="250" spans="1:15" x14ac:dyDescent="0.25">
      <c r="A250" s="10"/>
      <c r="H250" s="37"/>
      <c r="I250" s="32"/>
      <c r="J250" s="38"/>
      <c r="K250" s="34"/>
      <c r="L250" s="34"/>
      <c r="M250" s="35"/>
      <c r="O250" s="9"/>
    </row>
    <row r="251" spans="1:15" x14ac:dyDescent="0.25">
      <c r="A251" s="10"/>
      <c r="H251" s="31"/>
      <c r="I251" s="32"/>
      <c r="J251" s="38"/>
      <c r="K251" s="34"/>
      <c r="L251" s="34"/>
      <c r="M251" s="35"/>
      <c r="O251" s="9"/>
    </row>
    <row r="252" spans="1:15" x14ac:dyDescent="0.25">
      <c r="A252" s="10"/>
      <c r="H252" s="31"/>
      <c r="I252" s="32"/>
      <c r="J252" s="38"/>
      <c r="K252" s="34"/>
      <c r="L252" s="34"/>
      <c r="M252" s="35"/>
      <c r="O252" s="9"/>
    </row>
    <row r="253" spans="1:15" x14ac:dyDescent="0.25">
      <c r="A253" s="10"/>
      <c r="H253" s="31"/>
      <c r="I253" s="32"/>
      <c r="J253" s="38"/>
      <c r="K253" s="34"/>
      <c r="L253" s="34"/>
      <c r="M253" s="35"/>
      <c r="O253" s="9"/>
    </row>
    <row r="254" spans="1:15" x14ac:dyDescent="0.25">
      <c r="A254" s="10"/>
      <c r="H254" s="37"/>
      <c r="I254" s="32"/>
      <c r="J254" s="38"/>
      <c r="K254" s="34"/>
      <c r="L254" s="34"/>
      <c r="M254" s="35"/>
      <c r="O254" s="9"/>
    </row>
    <row r="255" spans="1:15" x14ac:dyDescent="0.25">
      <c r="A255" s="10"/>
      <c r="H255" s="37"/>
      <c r="I255" s="32"/>
      <c r="J255" s="38"/>
      <c r="K255" s="34"/>
      <c r="L255" s="34"/>
      <c r="M255" s="35"/>
      <c r="O255" s="9"/>
    </row>
    <row r="256" spans="1:15" x14ac:dyDescent="0.25">
      <c r="A256" s="10"/>
      <c r="H256" s="31"/>
      <c r="I256" s="32"/>
      <c r="J256" s="38"/>
      <c r="K256" s="34"/>
      <c r="L256" s="34"/>
      <c r="M256" s="35"/>
      <c r="O256" s="9"/>
    </row>
    <row r="257" spans="1:15" x14ac:dyDescent="0.25">
      <c r="A257" s="10"/>
      <c r="H257" s="31"/>
      <c r="I257" s="32"/>
      <c r="J257" s="38"/>
      <c r="K257" s="34"/>
      <c r="L257" s="34"/>
      <c r="M257" s="35"/>
      <c r="O257" s="9"/>
    </row>
    <row r="258" spans="1:15" x14ac:dyDescent="0.25">
      <c r="A258" s="10"/>
      <c r="H258" s="31"/>
      <c r="I258" s="32"/>
      <c r="J258" s="38"/>
      <c r="K258" s="34"/>
      <c r="L258" s="34"/>
      <c r="M258" s="35"/>
      <c r="O258" s="9"/>
    </row>
    <row r="259" spans="1:15" x14ac:dyDescent="0.25">
      <c r="A259" s="10"/>
      <c r="H259" s="31"/>
      <c r="I259" s="32"/>
      <c r="J259" s="38"/>
      <c r="K259" s="34"/>
      <c r="L259" s="34"/>
      <c r="M259" s="35"/>
      <c r="O259" s="9"/>
    </row>
    <row r="260" spans="1:15" x14ac:dyDescent="0.25">
      <c r="A260" s="10"/>
      <c r="H260" s="31"/>
      <c r="I260" s="32"/>
      <c r="J260" s="38"/>
      <c r="K260" s="34"/>
      <c r="L260" s="34"/>
      <c r="M260" s="35"/>
      <c r="O260" s="9"/>
    </row>
    <row r="261" spans="1:15" x14ac:dyDescent="0.25">
      <c r="A261" s="10"/>
      <c r="H261" s="31"/>
      <c r="I261" s="32"/>
      <c r="J261" s="38"/>
      <c r="K261" s="34"/>
      <c r="L261" s="34"/>
      <c r="M261" s="35"/>
      <c r="O261" s="9"/>
    </row>
    <row r="262" spans="1:15" x14ac:dyDescent="0.25">
      <c r="A262" s="10"/>
      <c r="H262" s="37"/>
      <c r="I262" s="32"/>
      <c r="J262" s="38"/>
      <c r="K262" s="34"/>
      <c r="L262" s="34"/>
      <c r="M262" s="35"/>
      <c r="O262" s="9"/>
    </row>
    <row r="263" spans="1:15" x14ac:dyDescent="0.25">
      <c r="A263" s="10"/>
      <c r="H263" s="31"/>
      <c r="I263" s="32"/>
      <c r="J263" s="38"/>
      <c r="K263" s="34"/>
      <c r="L263" s="34"/>
      <c r="M263" s="35"/>
      <c r="O263" s="9"/>
    </row>
    <row r="264" spans="1:15" x14ac:dyDescent="0.25">
      <c r="A264" s="10"/>
      <c r="H264" s="31"/>
      <c r="I264" s="32"/>
      <c r="J264" s="38"/>
      <c r="K264" s="34"/>
      <c r="L264" s="34"/>
      <c r="M264" s="35"/>
      <c r="O264" s="9"/>
    </row>
    <row r="265" spans="1:15" x14ac:dyDescent="0.25">
      <c r="A265" s="10"/>
      <c r="H265" s="37"/>
      <c r="I265" s="32"/>
      <c r="J265" s="38"/>
      <c r="K265" s="34"/>
      <c r="L265" s="34"/>
      <c r="M265" s="35"/>
      <c r="O265" s="9"/>
    </row>
    <row r="266" spans="1:15" x14ac:dyDescent="0.25">
      <c r="A266" s="10"/>
      <c r="H266" s="31"/>
      <c r="I266" s="32"/>
      <c r="J266" s="38"/>
      <c r="K266" s="34"/>
      <c r="L266" s="34"/>
      <c r="M266" s="35"/>
      <c r="O266" s="9"/>
    </row>
    <row r="267" spans="1:15" x14ac:dyDescent="0.25">
      <c r="A267" s="10"/>
      <c r="H267" s="31"/>
      <c r="I267" s="32"/>
      <c r="J267" s="38"/>
      <c r="K267" s="34"/>
      <c r="L267" s="34"/>
      <c r="M267" s="35"/>
      <c r="O267" s="9"/>
    </row>
    <row r="268" spans="1:15" x14ac:dyDescent="0.25">
      <c r="A268" s="10"/>
      <c r="H268" s="31"/>
      <c r="I268" s="32"/>
      <c r="J268" s="38"/>
      <c r="K268" s="34"/>
      <c r="L268" s="34"/>
      <c r="M268" s="35"/>
      <c r="O268" s="9"/>
    </row>
    <row r="269" spans="1:15" x14ac:dyDescent="0.25">
      <c r="A269" s="10"/>
      <c r="H269" s="36"/>
      <c r="I269" s="32"/>
      <c r="J269" s="38"/>
      <c r="K269" s="34"/>
      <c r="L269" s="34"/>
      <c r="M269" s="35"/>
      <c r="O269" s="9"/>
    </row>
    <row r="270" spans="1:15" x14ac:dyDescent="0.25">
      <c r="A270" s="10"/>
      <c r="H270" s="22"/>
      <c r="I270" s="32"/>
      <c r="J270" s="38"/>
      <c r="K270" s="34"/>
      <c r="L270" s="34"/>
      <c r="M270" s="35"/>
      <c r="O270" s="9"/>
    </row>
    <row r="271" spans="1:15" x14ac:dyDescent="0.25">
      <c r="A271" s="10"/>
      <c r="H271" s="31"/>
      <c r="I271" s="32"/>
      <c r="J271" s="38"/>
      <c r="K271" s="34"/>
      <c r="L271" s="34"/>
      <c r="M271" s="35"/>
      <c r="O271" s="9"/>
    </row>
    <row r="272" spans="1:15" x14ac:dyDescent="0.25">
      <c r="A272" s="10"/>
      <c r="H272" s="31"/>
      <c r="I272" s="32"/>
      <c r="J272" s="38"/>
      <c r="K272" s="34"/>
      <c r="L272" s="34"/>
      <c r="M272" s="35"/>
      <c r="O272" s="9"/>
    </row>
    <row r="273" spans="1:15" x14ac:dyDescent="0.25">
      <c r="A273" s="10"/>
      <c r="H273" s="37"/>
      <c r="I273" s="32"/>
      <c r="J273" s="38"/>
      <c r="K273" s="34"/>
      <c r="L273" s="34"/>
      <c r="M273" s="35"/>
      <c r="O273" s="9"/>
    </row>
    <row r="274" spans="1:15" x14ac:dyDescent="0.25">
      <c r="A274" s="10"/>
      <c r="H274" s="31"/>
      <c r="I274" s="32"/>
      <c r="J274" s="38"/>
      <c r="K274" s="34"/>
      <c r="L274" s="34"/>
      <c r="M274" s="35"/>
      <c r="O274" s="9"/>
    </row>
    <row r="275" spans="1:15" x14ac:dyDescent="0.25">
      <c r="A275" s="10"/>
      <c r="H275" s="31"/>
      <c r="I275" s="32"/>
      <c r="J275" s="38"/>
      <c r="K275" s="34"/>
      <c r="L275" s="34"/>
      <c r="M275" s="35"/>
      <c r="O275" s="9"/>
    </row>
    <row r="276" spans="1:15" x14ac:dyDescent="0.25">
      <c r="A276" s="10"/>
      <c r="H276" s="40"/>
      <c r="I276" s="32"/>
      <c r="J276" s="38"/>
      <c r="K276" s="34"/>
      <c r="L276" s="34"/>
      <c r="M276" s="35"/>
      <c r="O276" s="9"/>
    </row>
    <row r="277" spans="1:15" x14ac:dyDescent="0.25">
      <c r="A277" s="10"/>
      <c r="H277" s="31"/>
      <c r="I277" s="32"/>
      <c r="J277" s="38"/>
      <c r="K277" s="34"/>
      <c r="L277" s="34"/>
      <c r="M277" s="35"/>
      <c r="O277" s="9"/>
    </row>
    <row r="278" spans="1:15" x14ac:dyDescent="0.25">
      <c r="A278" s="10"/>
      <c r="H278" s="31"/>
      <c r="I278" s="32"/>
      <c r="J278" s="38"/>
      <c r="K278" s="34"/>
      <c r="L278" s="34"/>
      <c r="M278" s="35"/>
      <c r="O278" s="9"/>
    </row>
    <row r="279" spans="1:15" x14ac:dyDescent="0.25">
      <c r="A279" s="10"/>
      <c r="H279" s="31"/>
      <c r="I279" s="32"/>
      <c r="J279" s="38"/>
      <c r="K279" s="34"/>
      <c r="L279" s="34"/>
      <c r="M279" s="35"/>
      <c r="O279" s="9"/>
    </row>
    <row r="280" spans="1:15" x14ac:dyDescent="0.25">
      <c r="A280" s="10"/>
      <c r="H280" s="31"/>
      <c r="I280" s="32"/>
      <c r="J280" s="38"/>
      <c r="K280" s="34"/>
      <c r="L280" s="34"/>
      <c r="M280" s="35"/>
      <c r="O280" s="9"/>
    </row>
    <row r="281" spans="1:15" x14ac:dyDescent="0.25">
      <c r="A281" s="10"/>
      <c r="H281" s="37"/>
      <c r="I281" s="32"/>
      <c r="J281" s="38"/>
      <c r="K281" s="34"/>
      <c r="L281" s="34"/>
      <c r="M281" s="35"/>
      <c r="O281" s="9"/>
    </row>
    <row r="282" spans="1:15" x14ac:dyDescent="0.25">
      <c r="A282" s="10"/>
      <c r="H282" s="40"/>
      <c r="I282" s="32"/>
      <c r="J282" s="38"/>
      <c r="K282" s="34"/>
      <c r="L282" s="34"/>
      <c r="M282" s="35"/>
      <c r="O282" s="9"/>
    </row>
    <row r="283" spans="1:15" x14ac:dyDescent="0.25">
      <c r="A283" s="10"/>
      <c r="H283" s="31"/>
      <c r="I283" s="32"/>
      <c r="J283" s="38"/>
      <c r="K283" s="34"/>
      <c r="L283" s="34"/>
      <c r="M283" s="35"/>
      <c r="O283" s="9"/>
    </row>
    <row r="284" spans="1:15" x14ac:dyDescent="0.25">
      <c r="A284" s="10"/>
      <c r="H284" s="37"/>
      <c r="I284" s="32"/>
      <c r="J284" s="38"/>
      <c r="K284" s="34"/>
      <c r="L284" s="34"/>
      <c r="M284" s="35"/>
      <c r="O284" s="9"/>
    </row>
    <row r="285" spans="1:15" x14ac:dyDescent="0.25">
      <c r="A285" s="10"/>
      <c r="H285" s="31"/>
      <c r="I285" s="32"/>
      <c r="J285" s="38"/>
      <c r="K285" s="34"/>
      <c r="L285" s="34"/>
      <c r="M285" s="35"/>
      <c r="O285" s="9"/>
    </row>
    <row r="286" spans="1:15" x14ac:dyDescent="0.25">
      <c r="A286" s="10"/>
      <c r="H286" s="31"/>
      <c r="I286" s="32"/>
      <c r="J286" s="38"/>
      <c r="K286" s="34"/>
      <c r="L286" s="34"/>
      <c r="M286" s="35"/>
      <c r="O286" s="9"/>
    </row>
    <row r="287" spans="1:15" x14ac:dyDescent="0.25">
      <c r="A287" s="10"/>
      <c r="H287" s="31"/>
      <c r="I287" s="32"/>
      <c r="J287" s="38"/>
      <c r="K287" s="34"/>
      <c r="L287" s="34"/>
      <c r="M287" s="35"/>
      <c r="O287" s="9"/>
    </row>
    <row r="288" spans="1:15" x14ac:dyDescent="0.25">
      <c r="A288" s="10"/>
      <c r="H288" s="31"/>
      <c r="I288" s="32"/>
      <c r="J288" s="38"/>
      <c r="K288" s="34"/>
      <c r="L288" s="34"/>
      <c r="M288" s="35"/>
      <c r="O288" s="9"/>
    </row>
    <row r="289" spans="1:15" x14ac:dyDescent="0.25">
      <c r="A289" s="10"/>
      <c r="H289" s="40"/>
      <c r="I289" s="32"/>
      <c r="J289" s="38"/>
      <c r="K289" s="34"/>
      <c r="L289" s="34"/>
      <c r="M289" s="35"/>
      <c r="O289" s="9"/>
    </row>
    <row r="290" spans="1:15" x14ac:dyDescent="0.25">
      <c r="A290" s="10"/>
      <c r="H290" s="37"/>
      <c r="I290" s="32"/>
      <c r="J290" s="38"/>
      <c r="K290" s="34"/>
      <c r="L290" s="34"/>
      <c r="M290" s="35"/>
      <c r="O290" s="9"/>
    </row>
    <row r="291" spans="1:15" x14ac:dyDescent="0.25">
      <c r="A291" s="10"/>
      <c r="H291" s="31"/>
      <c r="I291" s="32"/>
      <c r="J291" s="38"/>
      <c r="K291" s="34"/>
      <c r="L291" s="34"/>
      <c r="M291" s="35"/>
      <c r="O291" s="9"/>
    </row>
    <row r="292" spans="1:15" x14ac:dyDescent="0.25">
      <c r="A292" s="10"/>
      <c r="H292" s="31"/>
      <c r="I292" s="32"/>
      <c r="J292" s="38"/>
      <c r="K292" s="34"/>
      <c r="L292" s="34"/>
      <c r="M292" s="35"/>
      <c r="O292" s="9"/>
    </row>
    <row r="293" spans="1:15" x14ac:dyDescent="0.25">
      <c r="A293" s="10"/>
      <c r="H293" s="37"/>
      <c r="I293" s="32"/>
      <c r="J293" s="38"/>
      <c r="K293" s="34"/>
      <c r="L293" s="34"/>
      <c r="M293" s="35"/>
      <c r="O293" s="9"/>
    </row>
    <row r="294" spans="1:15" x14ac:dyDescent="0.25">
      <c r="A294" s="10"/>
      <c r="H294" s="31"/>
      <c r="I294" s="32"/>
      <c r="J294" s="38"/>
      <c r="K294" s="34"/>
      <c r="L294" s="34"/>
      <c r="M294" s="35"/>
      <c r="O294" s="9"/>
    </row>
    <row r="295" spans="1:15" x14ac:dyDescent="0.25">
      <c r="A295" s="10"/>
      <c r="H295" s="37"/>
      <c r="I295" s="32"/>
      <c r="J295" s="38"/>
      <c r="K295" s="34"/>
      <c r="L295" s="34"/>
      <c r="M295" s="35"/>
      <c r="O295" s="9"/>
    </row>
    <row r="296" spans="1:15" x14ac:dyDescent="0.25">
      <c r="A296" s="10"/>
      <c r="H296" s="37"/>
      <c r="I296" s="32"/>
      <c r="J296" s="38"/>
      <c r="K296" s="34"/>
      <c r="L296" s="34"/>
      <c r="M296" s="35"/>
      <c r="O296" s="9"/>
    </row>
    <row r="297" spans="1:15" x14ac:dyDescent="0.25">
      <c r="A297" s="10"/>
      <c r="H297" s="31"/>
      <c r="I297" s="32"/>
      <c r="J297" s="38"/>
      <c r="K297" s="34"/>
      <c r="L297" s="34"/>
      <c r="M297" s="35"/>
      <c r="O297" s="9"/>
    </row>
    <row r="298" spans="1:15" x14ac:dyDescent="0.25">
      <c r="A298" s="10"/>
      <c r="H298" s="31"/>
      <c r="I298" s="32"/>
      <c r="J298" s="38"/>
      <c r="K298" s="34"/>
      <c r="L298" s="34"/>
      <c r="M298" s="35"/>
      <c r="O298" s="9"/>
    </row>
    <row r="299" spans="1:15" x14ac:dyDescent="0.25">
      <c r="A299" s="10"/>
      <c r="H299" s="37"/>
      <c r="I299" s="32"/>
      <c r="J299" s="38"/>
      <c r="K299" s="34"/>
      <c r="L299" s="34"/>
      <c r="M299" s="35"/>
      <c r="O299" s="9"/>
    </row>
    <row r="300" spans="1:15" x14ac:dyDescent="0.25">
      <c r="A300" s="10"/>
      <c r="H300" s="37"/>
      <c r="I300" s="32"/>
      <c r="J300" s="38"/>
      <c r="K300" s="34"/>
      <c r="L300" s="34"/>
      <c r="M300" s="35"/>
      <c r="O300" s="9"/>
    </row>
    <row r="301" spans="1:15" x14ac:dyDescent="0.25">
      <c r="A301" s="10"/>
      <c r="H301" s="31"/>
      <c r="I301" s="32"/>
      <c r="J301" s="38"/>
      <c r="K301" s="34"/>
      <c r="L301" s="34"/>
      <c r="M301" s="35"/>
      <c r="O301" s="9"/>
    </row>
    <row r="302" spans="1:15" x14ac:dyDescent="0.25">
      <c r="A302" s="10"/>
      <c r="H302" s="31"/>
      <c r="I302" s="32"/>
      <c r="J302" s="38"/>
      <c r="K302" s="34"/>
      <c r="L302" s="34"/>
      <c r="M302" s="35"/>
      <c r="O302" s="9"/>
    </row>
    <row r="303" spans="1:15" x14ac:dyDescent="0.25">
      <c r="A303" s="10"/>
      <c r="H303" s="31"/>
      <c r="I303" s="32"/>
      <c r="J303" s="38"/>
      <c r="K303" s="34"/>
      <c r="L303" s="34"/>
      <c r="M303" s="35"/>
      <c r="O303" s="9"/>
    </row>
    <row r="304" spans="1:15" x14ac:dyDescent="0.25">
      <c r="A304" s="10"/>
      <c r="H304" s="40"/>
      <c r="I304" s="32"/>
      <c r="J304" s="38"/>
      <c r="K304" s="34"/>
      <c r="L304" s="34"/>
      <c r="M304" s="35"/>
      <c r="O304" s="9"/>
    </row>
    <row r="305" spans="1:15" x14ac:dyDescent="0.25">
      <c r="A305" s="10"/>
      <c r="H305" s="31"/>
      <c r="I305" s="32"/>
      <c r="J305" s="38"/>
      <c r="K305" s="34"/>
      <c r="L305" s="34"/>
      <c r="M305" s="35"/>
      <c r="O305" s="9"/>
    </row>
    <row r="306" spans="1:15" x14ac:dyDescent="0.25">
      <c r="A306" s="10"/>
      <c r="H306" s="31"/>
      <c r="I306" s="32"/>
      <c r="J306" s="38"/>
      <c r="K306" s="34"/>
      <c r="L306" s="34"/>
      <c r="M306" s="35"/>
      <c r="O306" s="9"/>
    </row>
    <row r="307" spans="1:15" x14ac:dyDescent="0.25">
      <c r="A307" s="10"/>
      <c r="H307" s="31"/>
      <c r="I307" s="32"/>
      <c r="J307" s="38"/>
      <c r="K307" s="34"/>
      <c r="L307" s="34"/>
      <c r="M307" s="35"/>
      <c r="O307" s="9"/>
    </row>
    <row r="308" spans="1:15" x14ac:dyDescent="0.25">
      <c r="A308" s="10"/>
      <c r="H308" s="36"/>
      <c r="I308" s="32"/>
      <c r="J308" s="38"/>
      <c r="K308" s="34"/>
      <c r="L308" s="34"/>
      <c r="M308" s="35"/>
      <c r="O308" s="9"/>
    </row>
    <row r="309" spans="1:15" x14ac:dyDescent="0.25">
      <c r="A309" s="10"/>
      <c r="H309" s="31"/>
      <c r="I309" s="32"/>
      <c r="J309" s="38"/>
      <c r="K309" s="34"/>
      <c r="L309" s="34"/>
      <c r="M309" s="35"/>
      <c r="O309" s="9"/>
    </row>
    <row r="310" spans="1:15" x14ac:dyDescent="0.25">
      <c r="A310" s="10"/>
      <c r="H310" s="31"/>
      <c r="I310" s="32"/>
      <c r="J310" s="38"/>
      <c r="K310" s="34"/>
      <c r="L310" s="34"/>
      <c r="M310" s="35"/>
      <c r="O310" s="9"/>
    </row>
    <row r="311" spans="1:15" x14ac:dyDescent="0.25">
      <c r="A311" s="10"/>
      <c r="H311" s="31"/>
      <c r="I311" s="32"/>
      <c r="J311" s="38"/>
      <c r="K311" s="34"/>
      <c r="L311" s="34"/>
      <c r="M311" s="35"/>
      <c r="O311" s="9"/>
    </row>
    <row r="312" spans="1:15" x14ac:dyDescent="0.25">
      <c r="A312" s="10"/>
      <c r="H312" s="31"/>
      <c r="I312" s="32"/>
      <c r="J312" s="38"/>
      <c r="K312" s="34"/>
      <c r="L312" s="34"/>
      <c r="M312" s="35"/>
      <c r="O312" s="9"/>
    </row>
    <row r="313" spans="1:15" x14ac:dyDescent="0.25">
      <c r="A313" s="10"/>
      <c r="H313" s="31"/>
      <c r="I313" s="32"/>
      <c r="J313" s="38"/>
      <c r="K313" s="34"/>
      <c r="L313" s="34"/>
      <c r="M313" s="35"/>
      <c r="O313" s="9"/>
    </row>
    <row r="314" spans="1:15" x14ac:dyDescent="0.25">
      <c r="A314" s="10"/>
      <c r="H314" s="31"/>
      <c r="I314" s="32"/>
      <c r="J314" s="38"/>
      <c r="K314" s="34"/>
      <c r="L314" s="34"/>
      <c r="M314" s="35"/>
      <c r="O314" s="9"/>
    </row>
    <row r="315" spans="1:15" x14ac:dyDescent="0.25">
      <c r="A315" s="10"/>
      <c r="H315" s="31"/>
      <c r="I315" s="32"/>
      <c r="J315" s="38"/>
      <c r="K315" s="34"/>
      <c r="L315" s="34"/>
      <c r="M315" s="35"/>
      <c r="O315" s="9"/>
    </row>
    <row r="316" spans="1:15" x14ac:dyDescent="0.25">
      <c r="A316" s="10"/>
      <c r="H316" s="31"/>
      <c r="I316" s="32"/>
      <c r="J316" s="38"/>
      <c r="K316" s="34"/>
      <c r="L316" s="34"/>
      <c r="M316" s="35"/>
      <c r="O316" s="9"/>
    </row>
    <row r="317" spans="1:15" x14ac:dyDescent="0.25">
      <c r="A317" s="10"/>
      <c r="H317" s="31"/>
      <c r="I317" s="32"/>
      <c r="J317" s="38"/>
      <c r="K317" s="34"/>
      <c r="L317" s="34"/>
      <c r="M317" s="35"/>
      <c r="O317" s="9"/>
    </row>
    <row r="318" spans="1:15" x14ac:dyDescent="0.25">
      <c r="A318" s="10"/>
      <c r="H318" s="37"/>
      <c r="I318" s="32"/>
      <c r="J318" s="38"/>
      <c r="K318" s="34"/>
      <c r="L318" s="34"/>
      <c r="M318" s="35"/>
      <c r="O318" s="9"/>
    </row>
    <row r="319" spans="1:15" x14ac:dyDescent="0.25">
      <c r="A319" s="10"/>
      <c r="H319" s="31"/>
      <c r="I319" s="32"/>
      <c r="J319" s="38"/>
      <c r="K319" s="34"/>
      <c r="L319" s="34"/>
      <c r="M319" s="35"/>
      <c r="O319" s="9"/>
    </row>
    <row r="320" spans="1:15" x14ac:dyDescent="0.25">
      <c r="A320" s="10"/>
      <c r="H320" s="31"/>
      <c r="I320" s="32"/>
      <c r="J320" s="38"/>
      <c r="K320" s="34"/>
      <c r="L320" s="34"/>
      <c r="M320" s="35"/>
      <c r="O320" s="9"/>
    </row>
    <row r="321" spans="1:15" x14ac:dyDescent="0.25">
      <c r="A321" s="10"/>
      <c r="H321" s="31"/>
      <c r="I321" s="32"/>
      <c r="J321" s="38"/>
      <c r="K321" s="34"/>
      <c r="L321" s="34"/>
      <c r="M321" s="35"/>
      <c r="O321" s="9"/>
    </row>
    <row r="322" spans="1:15" x14ac:dyDescent="0.25">
      <c r="A322" s="10"/>
      <c r="H322" s="31"/>
      <c r="I322" s="32"/>
      <c r="J322" s="38"/>
      <c r="K322" s="34"/>
      <c r="L322" s="34"/>
      <c r="M322" s="35"/>
      <c r="O322" s="9"/>
    </row>
    <row r="323" spans="1:15" s="50" customFormat="1" x14ac:dyDescent="0.25">
      <c r="A323" s="10"/>
      <c r="B323" s="49"/>
      <c r="E323" s="9"/>
      <c r="H323" s="51"/>
      <c r="I323" s="52"/>
      <c r="J323" s="52"/>
      <c r="K323" s="34"/>
      <c r="L323" s="34"/>
      <c r="M323" s="35"/>
    </row>
    <row r="324" spans="1:15" s="50" customFormat="1" x14ac:dyDescent="0.25">
      <c r="A324" s="10"/>
      <c r="B324" s="49"/>
      <c r="E324" s="9"/>
      <c r="H324" s="51"/>
      <c r="I324" s="52"/>
      <c r="J324" s="52"/>
      <c r="K324" s="34"/>
      <c r="L324" s="34"/>
      <c r="M324" s="35"/>
    </row>
    <row r="325" spans="1:15" s="50" customFormat="1" x14ac:dyDescent="0.25">
      <c r="A325" s="10"/>
      <c r="B325" s="49"/>
      <c r="E325" s="9"/>
      <c r="H325" s="51"/>
      <c r="I325" s="52"/>
      <c r="J325" s="52"/>
      <c r="K325" s="34"/>
      <c r="L325" s="34"/>
      <c r="M325" s="35"/>
    </row>
    <row r="326" spans="1:15" x14ac:dyDescent="0.25">
      <c r="A326" s="10"/>
      <c r="H326" s="31"/>
      <c r="I326" s="32"/>
      <c r="J326" s="38"/>
      <c r="K326" s="34"/>
      <c r="L326" s="34"/>
      <c r="M326" s="35"/>
      <c r="O326" s="9"/>
    </row>
    <row r="327" spans="1:15" x14ac:dyDescent="0.25">
      <c r="A327" s="10"/>
      <c r="H327" s="37"/>
      <c r="I327" s="32"/>
      <c r="J327" s="38"/>
      <c r="K327" s="34"/>
      <c r="L327" s="34"/>
      <c r="M327" s="35"/>
      <c r="O327" s="9"/>
    </row>
    <row r="328" spans="1:15" x14ac:dyDescent="0.25">
      <c r="A328" s="10"/>
      <c r="H328" s="31"/>
      <c r="I328" s="32"/>
      <c r="J328" s="38"/>
      <c r="K328" s="34"/>
      <c r="L328" s="34"/>
      <c r="M328" s="35"/>
      <c r="O328" s="9"/>
    </row>
    <row r="329" spans="1:15" s="54" customFormat="1" x14ac:dyDescent="0.25">
      <c r="A329" s="10"/>
      <c r="B329" s="53"/>
      <c r="E329" s="9"/>
      <c r="H329" s="55"/>
      <c r="I329" s="56"/>
      <c r="J329" s="56"/>
      <c r="K329" s="34"/>
      <c r="L329" s="34"/>
      <c r="M329" s="57"/>
    </row>
    <row r="330" spans="1:15" x14ac:dyDescent="0.25">
      <c r="A330" s="10"/>
      <c r="H330" s="31"/>
      <c r="I330" s="32"/>
      <c r="J330" s="38"/>
      <c r="K330" s="34"/>
      <c r="L330" s="34"/>
      <c r="M330" s="35"/>
      <c r="O330" s="9"/>
    </row>
    <row r="331" spans="1:15" x14ac:dyDescent="0.25">
      <c r="A331" s="10"/>
      <c r="H331" s="31"/>
      <c r="I331" s="32"/>
      <c r="J331" s="38"/>
      <c r="K331" s="34"/>
      <c r="L331" s="34"/>
      <c r="M331" s="35"/>
      <c r="O331" s="9"/>
    </row>
    <row r="332" spans="1:15" x14ac:dyDescent="0.25">
      <c r="A332" s="10"/>
      <c r="H332" s="31"/>
      <c r="I332" s="32"/>
      <c r="J332" s="38"/>
      <c r="K332" s="34"/>
      <c r="L332" s="34"/>
      <c r="M332" s="35"/>
      <c r="O332" s="9"/>
    </row>
    <row r="333" spans="1:15" x14ac:dyDescent="0.25">
      <c r="A333" s="10"/>
      <c r="H333" s="31"/>
      <c r="I333" s="32"/>
      <c r="J333" s="38"/>
      <c r="K333" s="34"/>
      <c r="L333" s="34"/>
      <c r="M333" s="35"/>
      <c r="O333" s="9"/>
    </row>
    <row r="334" spans="1:15" x14ac:dyDescent="0.25">
      <c r="A334" s="10"/>
      <c r="H334" s="37"/>
      <c r="I334" s="32"/>
      <c r="J334" s="38"/>
      <c r="K334" s="34"/>
      <c r="L334" s="34"/>
      <c r="M334" s="35"/>
      <c r="O334" s="9"/>
    </row>
    <row r="335" spans="1:15" x14ac:dyDescent="0.25">
      <c r="A335" s="10"/>
      <c r="H335" s="31"/>
      <c r="I335" s="32"/>
      <c r="J335" s="38"/>
      <c r="K335" s="34"/>
      <c r="L335" s="34"/>
      <c r="M335" s="35"/>
      <c r="O335" s="9"/>
    </row>
    <row r="336" spans="1:15" x14ac:dyDescent="0.25">
      <c r="A336" s="10"/>
      <c r="H336" s="31"/>
      <c r="I336" s="32"/>
      <c r="J336" s="38"/>
      <c r="K336" s="34"/>
      <c r="L336" s="34"/>
      <c r="M336" s="35"/>
      <c r="O336" s="9"/>
    </row>
    <row r="337" spans="1:15" x14ac:dyDescent="0.25">
      <c r="A337" s="10"/>
      <c r="H337" s="31"/>
      <c r="I337" s="32"/>
      <c r="J337" s="38"/>
      <c r="K337" s="34"/>
      <c r="L337" s="34"/>
      <c r="M337" s="35"/>
      <c r="O337" s="9"/>
    </row>
    <row r="338" spans="1:15" x14ac:dyDescent="0.25">
      <c r="A338" s="10"/>
      <c r="H338" s="31"/>
      <c r="I338" s="32"/>
      <c r="J338" s="38"/>
      <c r="K338" s="34"/>
      <c r="L338" s="34"/>
      <c r="M338" s="35"/>
      <c r="O338" s="9"/>
    </row>
    <row r="339" spans="1:15" x14ac:dyDescent="0.25">
      <c r="A339" s="10"/>
      <c r="H339" s="37"/>
      <c r="I339" s="32"/>
      <c r="J339" s="38"/>
      <c r="K339" s="34"/>
      <c r="L339" s="34"/>
      <c r="M339" s="35"/>
      <c r="O339" s="9"/>
    </row>
    <row r="340" spans="1:15" x14ac:dyDescent="0.25">
      <c r="A340" s="10"/>
      <c r="H340" s="40"/>
      <c r="I340" s="32"/>
      <c r="J340" s="38"/>
      <c r="K340" s="34"/>
      <c r="L340" s="34"/>
      <c r="M340" s="35"/>
      <c r="O340" s="9"/>
    </row>
    <row r="341" spans="1:15" x14ac:dyDescent="0.25">
      <c r="A341" s="10"/>
      <c r="H341" s="31"/>
      <c r="I341" s="32"/>
      <c r="J341" s="38"/>
      <c r="K341" s="34"/>
      <c r="L341" s="34"/>
      <c r="M341" s="35"/>
      <c r="O341" s="9"/>
    </row>
    <row r="342" spans="1:15" x14ac:dyDescent="0.25">
      <c r="A342" s="10"/>
      <c r="H342" s="31"/>
      <c r="I342" s="32"/>
      <c r="J342" s="38"/>
      <c r="K342" s="34"/>
      <c r="L342" s="34"/>
      <c r="M342" s="35"/>
      <c r="O342" s="9"/>
    </row>
    <row r="343" spans="1:15" x14ac:dyDescent="0.25">
      <c r="A343" s="10"/>
      <c r="H343" s="31"/>
      <c r="I343" s="32"/>
      <c r="J343" s="38"/>
      <c r="K343" s="34"/>
      <c r="L343" s="34"/>
      <c r="M343" s="35"/>
      <c r="O343" s="9"/>
    </row>
    <row r="344" spans="1:15" x14ac:dyDescent="0.25">
      <c r="A344" s="10"/>
      <c r="H344" s="31"/>
      <c r="I344" s="32"/>
      <c r="J344" s="38"/>
      <c r="K344" s="34"/>
      <c r="L344" s="34"/>
      <c r="M344" s="35"/>
      <c r="O344" s="9"/>
    </row>
    <row r="345" spans="1:15" x14ac:dyDescent="0.25">
      <c r="A345" s="10"/>
      <c r="H345" s="31"/>
      <c r="I345" s="32"/>
      <c r="J345" s="38"/>
      <c r="K345" s="34"/>
      <c r="L345" s="34"/>
      <c r="M345" s="35"/>
      <c r="O345" s="9"/>
    </row>
    <row r="346" spans="1:15" x14ac:dyDescent="0.25">
      <c r="A346" s="10"/>
      <c r="H346" s="31"/>
      <c r="I346" s="32"/>
      <c r="J346" s="38"/>
      <c r="K346" s="34"/>
      <c r="L346" s="34"/>
      <c r="M346" s="35"/>
      <c r="O346" s="9"/>
    </row>
    <row r="347" spans="1:15" x14ac:dyDescent="0.25">
      <c r="A347" s="10"/>
      <c r="H347" s="31"/>
      <c r="I347" s="32"/>
      <c r="J347" s="38"/>
      <c r="K347" s="34"/>
      <c r="L347" s="34"/>
      <c r="M347" s="35"/>
      <c r="O347" s="9"/>
    </row>
    <row r="348" spans="1:15" x14ac:dyDescent="0.25">
      <c r="A348" s="10"/>
      <c r="H348" s="31"/>
      <c r="I348" s="32"/>
      <c r="J348" s="38"/>
      <c r="K348" s="34"/>
      <c r="L348" s="34"/>
      <c r="M348" s="35"/>
      <c r="O348" s="9"/>
    </row>
    <row r="349" spans="1:15" x14ac:dyDescent="0.25">
      <c r="A349" s="10"/>
      <c r="H349" s="31"/>
      <c r="I349" s="32"/>
      <c r="J349" s="38"/>
      <c r="K349" s="34"/>
      <c r="L349" s="34"/>
      <c r="M349" s="35"/>
      <c r="O349" s="9"/>
    </row>
    <row r="350" spans="1:15" x14ac:dyDescent="0.25">
      <c r="A350" s="10"/>
      <c r="H350" s="31"/>
      <c r="I350" s="32"/>
      <c r="J350" s="38"/>
      <c r="K350" s="34"/>
      <c r="L350" s="34"/>
      <c r="M350" s="35"/>
      <c r="O350" s="9"/>
    </row>
    <row r="351" spans="1:15" x14ac:dyDescent="0.25">
      <c r="A351" s="10"/>
      <c r="H351" s="31"/>
      <c r="I351" s="32"/>
      <c r="J351" s="38"/>
      <c r="K351" s="34"/>
      <c r="L351" s="34"/>
      <c r="M351" s="35"/>
      <c r="O351" s="9"/>
    </row>
    <row r="352" spans="1:15" x14ac:dyDescent="0.25">
      <c r="A352" s="10"/>
      <c r="H352" s="31"/>
      <c r="I352" s="32"/>
      <c r="J352" s="38"/>
      <c r="K352" s="34"/>
      <c r="L352" s="34"/>
      <c r="M352" s="35"/>
      <c r="O352" s="9"/>
    </row>
    <row r="353" spans="1:15" x14ac:dyDescent="0.25">
      <c r="A353" s="10"/>
      <c r="H353" s="31"/>
      <c r="I353" s="32"/>
      <c r="J353" s="38"/>
      <c r="K353" s="34"/>
      <c r="L353" s="34"/>
      <c r="M353" s="35"/>
      <c r="O353" s="9"/>
    </row>
    <row r="354" spans="1:15" x14ac:dyDescent="0.25">
      <c r="A354" s="10"/>
      <c r="H354" s="31"/>
      <c r="I354" s="32"/>
      <c r="J354" s="38"/>
      <c r="K354" s="34"/>
      <c r="L354" s="34"/>
      <c r="M354" s="35"/>
      <c r="O354" s="9"/>
    </row>
    <row r="355" spans="1:15" x14ac:dyDescent="0.25">
      <c r="A355" s="10"/>
      <c r="H355" s="31"/>
      <c r="I355" s="32"/>
      <c r="J355" s="38"/>
      <c r="K355" s="34"/>
      <c r="L355" s="34"/>
      <c r="M355" s="35"/>
      <c r="O355" s="9"/>
    </row>
    <row r="356" spans="1:15" x14ac:dyDescent="0.25">
      <c r="A356" s="10"/>
      <c r="H356" s="31"/>
      <c r="I356" s="32"/>
      <c r="J356" s="38"/>
      <c r="K356" s="34"/>
      <c r="L356" s="34"/>
      <c r="M356" s="35"/>
      <c r="O356" s="9"/>
    </row>
    <row r="357" spans="1:15" x14ac:dyDescent="0.25">
      <c r="A357" s="10"/>
      <c r="H357" s="31"/>
      <c r="I357" s="32"/>
      <c r="J357" s="38"/>
      <c r="K357" s="34"/>
      <c r="L357" s="34"/>
      <c r="M357" s="35"/>
      <c r="O357" s="9"/>
    </row>
    <row r="358" spans="1:15" x14ac:dyDescent="0.25">
      <c r="A358" s="10"/>
      <c r="H358" s="31"/>
      <c r="I358" s="32"/>
      <c r="J358" s="38"/>
      <c r="K358" s="34"/>
      <c r="L358" s="34"/>
      <c r="M358" s="35"/>
      <c r="O358" s="9"/>
    </row>
    <row r="359" spans="1:15" x14ac:dyDescent="0.25">
      <c r="A359" s="10"/>
      <c r="H359" s="37"/>
      <c r="I359" s="32"/>
      <c r="J359" s="38"/>
      <c r="K359" s="34"/>
      <c r="L359" s="34"/>
      <c r="M359" s="35"/>
      <c r="O359" s="9"/>
    </row>
    <row r="360" spans="1:15" x14ac:dyDescent="0.25">
      <c r="A360" s="10"/>
      <c r="H360" s="37"/>
      <c r="I360" s="32"/>
      <c r="J360" s="38"/>
      <c r="K360" s="34"/>
      <c r="L360" s="34"/>
      <c r="M360" s="35"/>
      <c r="O360" s="9"/>
    </row>
    <row r="361" spans="1:15" x14ac:dyDescent="0.25">
      <c r="A361" s="10"/>
      <c r="H361" s="31"/>
      <c r="I361" s="32"/>
      <c r="J361" s="38"/>
      <c r="K361" s="34"/>
      <c r="L361" s="34"/>
      <c r="M361" s="35"/>
      <c r="O361" s="9"/>
    </row>
    <row r="362" spans="1:15" x14ac:dyDescent="0.25">
      <c r="A362" s="10"/>
      <c r="H362" s="31"/>
      <c r="I362" s="32"/>
      <c r="J362" s="38"/>
      <c r="K362" s="34"/>
      <c r="L362" s="34"/>
      <c r="M362" s="35"/>
      <c r="O362" s="9"/>
    </row>
    <row r="363" spans="1:15" x14ac:dyDescent="0.25">
      <c r="A363" s="10"/>
      <c r="H363" s="31"/>
      <c r="I363" s="32"/>
      <c r="J363" s="38"/>
      <c r="K363" s="34"/>
      <c r="L363" s="34"/>
      <c r="M363" s="35"/>
      <c r="O363" s="9"/>
    </row>
    <row r="364" spans="1:15" x14ac:dyDescent="0.25">
      <c r="A364" s="10"/>
      <c r="H364" s="22"/>
      <c r="I364" s="32"/>
      <c r="J364" s="38"/>
      <c r="K364" s="34"/>
      <c r="L364" s="34"/>
      <c r="M364" s="35"/>
      <c r="O364" s="9"/>
    </row>
    <row r="365" spans="1:15" x14ac:dyDescent="0.25">
      <c r="A365" s="10"/>
      <c r="H365" s="31"/>
      <c r="I365" s="32"/>
      <c r="J365" s="38"/>
      <c r="K365" s="34"/>
      <c r="L365" s="34"/>
      <c r="M365" s="35"/>
      <c r="O365" s="9"/>
    </row>
    <row r="366" spans="1:15" x14ac:dyDescent="0.25">
      <c r="A366" s="10"/>
      <c r="H366" s="31"/>
      <c r="I366" s="32"/>
      <c r="J366" s="38"/>
      <c r="K366" s="34"/>
      <c r="L366" s="34"/>
      <c r="M366" s="35"/>
      <c r="O366" s="9"/>
    </row>
    <row r="367" spans="1:15" x14ac:dyDescent="0.25">
      <c r="A367" s="10"/>
      <c r="H367" s="40"/>
      <c r="I367" s="32"/>
      <c r="J367" s="38"/>
      <c r="K367" s="34"/>
      <c r="L367" s="34"/>
      <c r="M367" s="35"/>
      <c r="O367" s="9"/>
    </row>
    <row r="368" spans="1:15" x14ac:dyDescent="0.25">
      <c r="A368" s="10"/>
      <c r="H368" s="31"/>
      <c r="I368" s="32"/>
      <c r="J368" s="38"/>
      <c r="K368" s="34"/>
      <c r="L368" s="34"/>
      <c r="M368" s="35"/>
      <c r="O368" s="9"/>
    </row>
    <row r="369" spans="1:15" x14ac:dyDescent="0.25">
      <c r="A369" s="10"/>
      <c r="H369" s="31"/>
      <c r="I369" s="32"/>
      <c r="J369" s="38"/>
      <c r="K369" s="34"/>
      <c r="L369" s="34"/>
      <c r="M369" s="35"/>
      <c r="O369" s="9"/>
    </row>
    <row r="370" spans="1:15" x14ac:dyDescent="0.25">
      <c r="A370" s="10"/>
      <c r="H370" s="31"/>
      <c r="I370" s="32"/>
      <c r="J370" s="38"/>
      <c r="K370" s="34"/>
      <c r="L370" s="34"/>
      <c r="M370" s="35"/>
      <c r="O370" s="9"/>
    </row>
    <row r="371" spans="1:15" x14ac:dyDescent="0.25">
      <c r="A371" s="10"/>
      <c r="H371" s="31"/>
      <c r="I371" s="32"/>
      <c r="J371" s="38"/>
      <c r="K371" s="34"/>
      <c r="L371" s="34"/>
      <c r="M371" s="35"/>
      <c r="O371" s="9"/>
    </row>
    <row r="372" spans="1:15" x14ac:dyDescent="0.25">
      <c r="A372" s="10"/>
      <c r="H372" s="31"/>
      <c r="I372" s="32"/>
      <c r="J372" s="38"/>
      <c r="K372" s="34"/>
      <c r="L372" s="34"/>
      <c r="M372" s="35"/>
      <c r="O372" s="9"/>
    </row>
    <row r="373" spans="1:15" x14ac:dyDescent="0.25">
      <c r="A373" s="10"/>
      <c r="H373" s="31"/>
      <c r="I373" s="32"/>
      <c r="J373" s="59"/>
      <c r="K373" s="34"/>
      <c r="L373" s="34"/>
      <c r="M373" s="35"/>
      <c r="O373" s="9"/>
    </row>
    <row r="374" spans="1:15" x14ac:dyDescent="0.25">
      <c r="A374" s="10"/>
      <c r="H374" s="31"/>
      <c r="I374" s="32"/>
      <c r="J374" s="59"/>
      <c r="K374" s="34"/>
      <c r="L374" s="34"/>
      <c r="M374" s="35"/>
      <c r="O374" s="9"/>
    </row>
    <row r="375" spans="1:15" x14ac:dyDescent="0.25">
      <c r="A375" s="10"/>
      <c r="H375" s="36"/>
      <c r="I375" s="32"/>
      <c r="J375" s="59"/>
      <c r="K375" s="34"/>
      <c r="L375" s="34"/>
      <c r="M375" s="35"/>
      <c r="O375" s="9"/>
    </row>
    <row r="376" spans="1:15" x14ac:dyDescent="0.25">
      <c r="A376" s="10"/>
      <c r="H376" s="31"/>
      <c r="I376" s="32"/>
      <c r="J376" s="59"/>
      <c r="K376" s="34"/>
      <c r="L376" s="34"/>
      <c r="M376" s="35"/>
      <c r="O376" s="9"/>
    </row>
    <row r="377" spans="1:15" x14ac:dyDescent="0.25">
      <c r="A377" s="10"/>
      <c r="H377" s="31"/>
      <c r="I377" s="32"/>
      <c r="J377" s="59"/>
      <c r="K377" s="34"/>
      <c r="L377" s="34"/>
      <c r="M377" s="35"/>
      <c r="O377" s="9"/>
    </row>
    <row r="378" spans="1:15" x14ac:dyDescent="0.25">
      <c r="A378" s="10"/>
      <c r="H378" s="31"/>
      <c r="I378" s="32"/>
      <c r="J378" s="59"/>
      <c r="K378" s="34"/>
      <c r="L378" s="34"/>
      <c r="M378" s="35"/>
      <c r="O378" s="9"/>
    </row>
    <row r="379" spans="1:15" x14ac:dyDescent="0.25">
      <c r="A379" s="10"/>
      <c r="H379" s="31"/>
      <c r="I379" s="32"/>
      <c r="J379" s="59"/>
      <c r="K379" s="34"/>
      <c r="L379" s="34"/>
      <c r="M379" s="35"/>
      <c r="O379" s="9"/>
    </row>
    <row r="380" spans="1:15" x14ac:dyDescent="0.25">
      <c r="A380" s="10"/>
      <c r="H380" s="31"/>
      <c r="I380" s="32"/>
      <c r="J380" s="59"/>
      <c r="K380" s="34"/>
      <c r="L380" s="34"/>
      <c r="M380" s="35"/>
      <c r="O380" s="9"/>
    </row>
    <row r="381" spans="1:15" x14ac:dyDescent="0.25">
      <c r="A381" s="10"/>
      <c r="H381" s="31"/>
      <c r="I381" s="32"/>
      <c r="J381" s="59"/>
      <c r="K381" s="34"/>
      <c r="L381" s="34"/>
      <c r="M381" s="35"/>
      <c r="O381" s="9"/>
    </row>
    <row r="382" spans="1:15" x14ac:dyDescent="0.25">
      <c r="A382" s="10"/>
      <c r="H382" s="31"/>
      <c r="I382" s="32"/>
      <c r="J382" s="38"/>
      <c r="K382" s="34"/>
      <c r="L382" s="34"/>
      <c r="M382" s="35"/>
      <c r="O382" s="9"/>
    </row>
    <row r="383" spans="1:15" x14ac:dyDescent="0.25">
      <c r="A383" s="10"/>
      <c r="H383" s="31"/>
      <c r="I383" s="32"/>
      <c r="J383" s="38"/>
      <c r="K383" s="34"/>
      <c r="L383" s="34"/>
      <c r="M383" s="35"/>
      <c r="O383" s="9"/>
    </row>
    <row r="384" spans="1:15" x14ac:dyDescent="0.25">
      <c r="A384" s="10"/>
      <c r="H384" s="40"/>
      <c r="I384" s="32"/>
      <c r="J384" s="38"/>
      <c r="K384" s="34"/>
      <c r="L384" s="34"/>
      <c r="M384" s="35"/>
      <c r="O384" s="9"/>
    </row>
    <row r="385" spans="1:15" x14ac:dyDescent="0.25">
      <c r="A385" s="10"/>
      <c r="H385" s="31"/>
      <c r="I385" s="32"/>
      <c r="J385" s="38"/>
      <c r="K385" s="34"/>
      <c r="L385" s="34"/>
      <c r="M385" s="35"/>
      <c r="O385" s="9"/>
    </row>
    <row r="386" spans="1:15" x14ac:dyDescent="0.25">
      <c r="A386" s="10"/>
      <c r="H386" s="37"/>
      <c r="I386" s="32"/>
      <c r="J386" s="38"/>
      <c r="K386" s="34"/>
      <c r="L386" s="34"/>
      <c r="M386" s="35"/>
      <c r="O386" s="9"/>
    </row>
    <row r="387" spans="1:15" x14ac:dyDescent="0.25">
      <c r="A387" s="10"/>
      <c r="H387" s="37"/>
      <c r="I387" s="32"/>
      <c r="J387" s="38"/>
      <c r="K387" s="34"/>
      <c r="L387" s="34"/>
      <c r="M387" s="35"/>
      <c r="O387" s="9"/>
    </row>
    <row r="388" spans="1:15" x14ac:dyDescent="0.25">
      <c r="A388" s="10"/>
      <c r="H388" s="31"/>
      <c r="I388" s="32"/>
      <c r="J388" s="38"/>
      <c r="K388" s="34"/>
      <c r="L388" s="34"/>
      <c r="M388" s="35"/>
      <c r="O388" s="9"/>
    </row>
    <row r="389" spans="1:15" x14ac:dyDescent="0.25">
      <c r="A389" s="10"/>
      <c r="H389" s="40"/>
      <c r="I389" s="32"/>
      <c r="J389" s="38"/>
      <c r="K389" s="34"/>
      <c r="L389" s="34"/>
      <c r="M389" s="35"/>
      <c r="O389" s="9"/>
    </row>
    <row r="390" spans="1:15" x14ac:dyDescent="0.25">
      <c r="A390" s="10"/>
      <c r="H390" s="31"/>
      <c r="I390" s="32"/>
      <c r="J390" s="38"/>
      <c r="K390" s="34"/>
      <c r="L390" s="34"/>
      <c r="M390" s="35"/>
      <c r="O390" s="9"/>
    </row>
    <row r="391" spans="1:15" x14ac:dyDescent="0.25">
      <c r="A391" s="10"/>
      <c r="H391" s="31"/>
      <c r="I391" s="32"/>
      <c r="J391" s="38"/>
      <c r="K391" s="34"/>
      <c r="L391" s="34"/>
      <c r="M391" s="35"/>
      <c r="O391" s="9"/>
    </row>
    <row r="392" spans="1:15" x14ac:dyDescent="0.25">
      <c r="A392" s="10"/>
      <c r="H392" s="31"/>
      <c r="I392" s="32"/>
      <c r="J392" s="38"/>
      <c r="K392" s="34"/>
      <c r="L392" s="34"/>
      <c r="M392" s="35"/>
      <c r="O392" s="9"/>
    </row>
    <row r="393" spans="1:15" x14ac:dyDescent="0.25">
      <c r="A393" s="10"/>
      <c r="H393" s="31"/>
      <c r="I393" s="32"/>
      <c r="J393" s="38"/>
      <c r="K393" s="34"/>
      <c r="L393" s="34"/>
      <c r="M393" s="35"/>
      <c r="O393" s="9"/>
    </row>
    <row r="394" spans="1:15" x14ac:dyDescent="0.25">
      <c r="A394" s="10"/>
      <c r="H394" s="40"/>
      <c r="I394" s="32"/>
      <c r="J394" s="38"/>
      <c r="K394" s="34"/>
      <c r="L394" s="34"/>
      <c r="M394" s="35"/>
      <c r="O394" s="9"/>
    </row>
    <row r="395" spans="1:15" x14ac:dyDescent="0.25">
      <c r="A395" s="10"/>
      <c r="H395" s="31"/>
      <c r="I395" s="32"/>
      <c r="J395" s="38"/>
      <c r="K395" s="34"/>
      <c r="L395" s="34"/>
      <c r="M395" s="35"/>
      <c r="O395" s="9"/>
    </row>
    <row r="396" spans="1:15" x14ac:dyDescent="0.25">
      <c r="A396" s="10"/>
      <c r="H396" s="37"/>
      <c r="I396" s="32"/>
      <c r="J396" s="38"/>
      <c r="K396" s="34"/>
      <c r="L396" s="34"/>
      <c r="M396" s="35"/>
      <c r="O396" s="9"/>
    </row>
    <row r="397" spans="1:15" x14ac:dyDescent="0.25">
      <c r="A397" s="10"/>
      <c r="H397" s="31"/>
      <c r="I397" s="32"/>
      <c r="J397" s="38"/>
      <c r="K397" s="34"/>
      <c r="L397" s="34"/>
      <c r="M397" s="35"/>
      <c r="O397" s="9"/>
    </row>
    <row r="398" spans="1:15" x14ac:dyDescent="0.25">
      <c r="A398" s="10"/>
      <c r="H398" s="31"/>
      <c r="I398" s="32"/>
      <c r="J398" s="38"/>
      <c r="K398" s="34"/>
      <c r="L398" s="34"/>
      <c r="M398" s="35"/>
      <c r="O398" s="9"/>
    </row>
    <row r="399" spans="1:15" x14ac:dyDescent="0.25">
      <c r="A399" s="10"/>
      <c r="H399" s="31"/>
      <c r="I399" s="32"/>
      <c r="J399" s="38"/>
      <c r="K399" s="34"/>
      <c r="L399" s="34"/>
      <c r="M399" s="35"/>
      <c r="O399" s="9"/>
    </row>
    <row r="400" spans="1:15" x14ac:dyDescent="0.25">
      <c r="A400" s="10"/>
      <c r="H400" s="31"/>
      <c r="I400" s="32"/>
      <c r="J400" s="38"/>
      <c r="K400" s="34"/>
      <c r="L400" s="34"/>
      <c r="M400" s="35"/>
      <c r="O400" s="9"/>
    </row>
    <row r="401" spans="1:15" x14ac:dyDescent="0.25">
      <c r="A401" s="10"/>
      <c r="H401" s="37"/>
      <c r="I401" s="32"/>
      <c r="J401" s="38"/>
      <c r="K401" s="34"/>
      <c r="L401" s="34"/>
      <c r="M401" s="35"/>
      <c r="O401" s="9"/>
    </row>
    <row r="402" spans="1:15" x14ac:dyDescent="0.25">
      <c r="A402" s="10"/>
      <c r="H402" s="31"/>
      <c r="I402" s="32"/>
      <c r="J402" s="38"/>
      <c r="K402" s="34"/>
      <c r="L402" s="34"/>
      <c r="M402" s="35"/>
      <c r="O402" s="9"/>
    </row>
    <row r="403" spans="1:15" x14ac:dyDescent="0.25">
      <c r="A403" s="10"/>
      <c r="H403" s="37"/>
      <c r="I403" s="32"/>
      <c r="J403" s="38"/>
      <c r="K403" s="34"/>
      <c r="L403" s="34"/>
      <c r="M403" s="35"/>
      <c r="O403" s="9"/>
    </row>
    <row r="404" spans="1:15" x14ac:dyDescent="0.25">
      <c r="A404" s="10"/>
      <c r="H404" s="31"/>
      <c r="I404" s="32"/>
      <c r="J404" s="38"/>
      <c r="K404" s="34"/>
      <c r="L404" s="34"/>
      <c r="M404" s="35"/>
      <c r="O404" s="9"/>
    </row>
    <row r="405" spans="1:15" x14ac:dyDescent="0.25">
      <c r="A405" s="10"/>
      <c r="H405" s="31"/>
      <c r="I405" s="32"/>
      <c r="J405" s="38"/>
      <c r="K405" s="34"/>
      <c r="L405" s="34"/>
      <c r="M405" s="35"/>
      <c r="O405" s="9"/>
    </row>
    <row r="406" spans="1:15" x14ac:dyDescent="0.25">
      <c r="A406" s="10"/>
      <c r="H406" s="31"/>
      <c r="I406" s="32"/>
      <c r="J406" s="38"/>
      <c r="K406" s="34"/>
      <c r="L406" s="34"/>
      <c r="M406" s="35"/>
      <c r="O406" s="9"/>
    </row>
    <row r="407" spans="1:15" x14ac:dyDescent="0.25">
      <c r="A407" s="10"/>
      <c r="H407" s="31"/>
      <c r="I407" s="32"/>
      <c r="J407" s="38"/>
      <c r="K407" s="34"/>
      <c r="L407" s="34"/>
      <c r="M407" s="35"/>
      <c r="O407" s="9"/>
    </row>
    <row r="408" spans="1:15" x14ac:dyDescent="0.25">
      <c r="A408" s="10"/>
      <c r="H408" s="31"/>
      <c r="I408" s="32"/>
      <c r="J408" s="38"/>
      <c r="K408" s="34"/>
      <c r="L408" s="34"/>
      <c r="M408" s="35"/>
      <c r="O408" s="9"/>
    </row>
    <row r="409" spans="1:15" x14ac:dyDescent="0.25">
      <c r="A409" s="10"/>
      <c r="H409" s="31"/>
      <c r="I409" s="32"/>
      <c r="J409" s="38"/>
      <c r="K409" s="34"/>
      <c r="L409" s="34"/>
      <c r="M409" s="35"/>
      <c r="O409" s="9"/>
    </row>
    <row r="410" spans="1:15" x14ac:dyDescent="0.25">
      <c r="A410" s="10"/>
      <c r="H410" s="31"/>
      <c r="I410" s="32"/>
      <c r="J410" s="38"/>
      <c r="K410" s="34"/>
      <c r="L410" s="34"/>
      <c r="M410" s="35"/>
      <c r="O410" s="9"/>
    </row>
    <row r="411" spans="1:15" x14ac:dyDescent="0.25">
      <c r="A411" s="10"/>
      <c r="H411" s="31"/>
      <c r="I411" s="32"/>
      <c r="J411" s="38"/>
      <c r="K411" s="34"/>
      <c r="L411" s="34"/>
      <c r="M411" s="35"/>
      <c r="O411" s="9"/>
    </row>
    <row r="412" spans="1:15" x14ac:dyDescent="0.25">
      <c r="A412" s="10"/>
      <c r="H412" s="40"/>
      <c r="I412" s="32"/>
      <c r="J412" s="38"/>
      <c r="K412" s="34"/>
      <c r="L412" s="34"/>
      <c r="M412" s="35"/>
      <c r="O412" s="9"/>
    </row>
    <row r="413" spans="1:15" x14ac:dyDescent="0.25">
      <c r="A413" s="10"/>
      <c r="H413" s="37"/>
      <c r="I413" s="32"/>
      <c r="J413" s="38"/>
      <c r="K413" s="34"/>
      <c r="L413" s="34"/>
      <c r="M413" s="35"/>
      <c r="O413" s="9"/>
    </row>
    <row r="414" spans="1:15" x14ac:dyDescent="0.25">
      <c r="A414" s="10"/>
      <c r="H414" s="31"/>
      <c r="I414" s="32"/>
      <c r="J414" s="38"/>
      <c r="K414" s="34"/>
      <c r="L414" s="34"/>
      <c r="M414" s="35"/>
      <c r="O414" s="9"/>
    </row>
    <row r="415" spans="1:15" x14ac:dyDescent="0.25">
      <c r="A415" s="10"/>
      <c r="H415" s="31"/>
      <c r="I415" s="32"/>
      <c r="J415" s="38"/>
      <c r="K415" s="34"/>
      <c r="L415" s="34"/>
      <c r="M415" s="35"/>
      <c r="O415" s="9"/>
    </row>
    <row r="416" spans="1:15" x14ac:dyDescent="0.25">
      <c r="A416" s="10"/>
      <c r="H416" s="37"/>
      <c r="I416" s="32"/>
      <c r="J416" s="38"/>
      <c r="K416" s="34"/>
      <c r="L416" s="34"/>
      <c r="M416" s="35"/>
      <c r="O416" s="9"/>
    </row>
    <row r="417" spans="1:15" x14ac:dyDescent="0.25">
      <c r="A417" s="10"/>
      <c r="H417" s="31"/>
      <c r="I417" s="32"/>
      <c r="J417" s="38"/>
      <c r="K417" s="34"/>
      <c r="L417" s="34"/>
      <c r="M417" s="35"/>
      <c r="O417" s="9"/>
    </row>
    <row r="418" spans="1:15" x14ac:dyDescent="0.25">
      <c r="A418" s="10"/>
      <c r="H418" s="31"/>
      <c r="I418" s="32"/>
      <c r="J418" s="38"/>
      <c r="K418" s="34"/>
      <c r="L418" s="34"/>
      <c r="M418" s="35"/>
      <c r="O418" s="9"/>
    </row>
    <row r="419" spans="1:15" x14ac:dyDescent="0.25">
      <c r="A419" s="10"/>
      <c r="H419" s="37"/>
      <c r="I419" s="32"/>
      <c r="J419" s="38"/>
      <c r="K419" s="34"/>
      <c r="L419" s="34"/>
      <c r="M419" s="35"/>
      <c r="O419" s="9"/>
    </row>
    <row r="420" spans="1:15" x14ac:dyDescent="0.25">
      <c r="A420" s="10"/>
      <c r="H420" s="37"/>
      <c r="I420" s="32"/>
      <c r="J420" s="38"/>
      <c r="K420" s="34"/>
      <c r="L420" s="34"/>
      <c r="M420" s="35"/>
      <c r="O420" s="9"/>
    </row>
    <row r="421" spans="1:15" x14ac:dyDescent="0.25">
      <c r="A421" s="10"/>
      <c r="H421" s="31"/>
      <c r="I421" s="32"/>
      <c r="J421" s="38"/>
      <c r="K421" s="34"/>
      <c r="L421" s="34"/>
      <c r="M421" s="35"/>
      <c r="O421" s="9"/>
    </row>
    <row r="422" spans="1:15" x14ac:dyDescent="0.25">
      <c r="A422" s="10"/>
      <c r="H422" s="31"/>
      <c r="I422" s="32"/>
      <c r="J422" s="38"/>
      <c r="K422" s="34"/>
      <c r="L422" s="34"/>
      <c r="M422" s="35"/>
      <c r="O422" s="9"/>
    </row>
    <row r="423" spans="1:15" x14ac:dyDescent="0.25">
      <c r="A423" s="10"/>
      <c r="H423" s="31"/>
      <c r="I423" s="32"/>
      <c r="J423" s="38"/>
      <c r="K423" s="34"/>
      <c r="L423" s="34"/>
      <c r="M423" s="35"/>
      <c r="O423" s="9"/>
    </row>
    <row r="424" spans="1:15" x14ac:dyDescent="0.25">
      <c r="A424" s="10"/>
      <c r="H424" s="40"/>
      <c r="I424" s="32"/>
      <c r="J424" s="38"/>
      <c r="K424" s="34"/>
      <c r="L424" s="34"/>
      <c r="M424" s="35"/>
      <c r="O424" s="9"/>
    </row>
    <row r="425" spans="1:15" x14ac:dyDescent="0.25">
      <c r="A425" s="10"/>
      <c r="H425" s="37"/>
      <c r="I425" s="32"/>
      <c r="J425" s="38"/>
      <c r="K425" s="34"/>
      <c r="L425" s="34"/>
      <c r="M425" s="35"/>
      <c r="O425" s="9"/>
    </row>
    <row r="426" spans="1:15" x14ac:dyDescent="0.25">
      <c r="A426" s="10"/>
      <c r="H426" s="31"/>
      <c r="I426" s="32"/>
      <c r="J426" s="38"/>
      <c r="K426" s="34"/>
      <c r="L426" s="34"/>
      <c r="M426" s="35"/>
      <c r="O426" s="9"/>
    </row>
    <row r="427" spans="1:15" x14ac:dyDescent="0.25">
      <c r="A427" s="10"/>
      <c r="H427" s="31"/>
      <c r="I427" s="32"/>
      <c r="J427" s="38"/>
      <c r="K427" s="34"/>
      <c r="L427" s="34"/>
      <c r="M427" s="35"/>
      <c r="O427" s="9"/>
    </row>
    <row r="428" spans="1:15" x14ac:dyDescent="0.25">
      <c r="A428" s="10"/>
      <c r="H428" s="31"/>
      <c r="I428" s="32"/>
      <c r="J428" s="38"/>
      <c r="K428" s="34"/>
      <c r="L428" s="34"/>
      <c r="M428" s="35"/>
      <c r="O428" s="9"/>
    </row>
    <row r="429" spans="1:15" x14ac:dyDescent="0.25">
      <c r="A429" s="10"/>
      <c r="H429" s="37"/>
      <c r="I429" s="32"/>
      <c r="J429" s="38"/>
      <c r="K429" s="34"/>
      <c r="L429" s="34"/>
      <c r="M429" s="35"/>
      <c r="O429" s="9"/>
    </row>
    <row r="430" spans="1:15" x14ac:dyDescent="0.25">
      <c r="A430" s="10"/>
      <c r="H430" s="37"/>
      <c r="I430" s="32"/>
      <c r="J430" s="38"/>
      <c r="K430" s="34"/>
      <c r="L430" s="34"/>
      <c r="M430" s="35"/>
      <c r="O430" s="9"/>
    </row>
    <row r="431" spans="1:15" x14ac:dyDescent="0.25">
      <c r="A431" s="10"/>
      <c r="H431" s="37"/>
      <c r="I431" s="32"/>
      <c r="J431" s="38"/>
      <c r="K431" s="34"/>
      <c r="L431" s="34"/>
      <c r="M431" s="35"/>
      <c r="O431" s="9"/>
    </row>
    <row r="432" spans="1:15" x14ac:dyDescent="0.25">
      <c r="A432" s="10"/>
      <c r="H432" s="31"/>
      <c r="I432" s="32"/>
      <c r="J432" s="38"/>
      <c r="K432" s="34"/>
      <c r="L432" s="34"/>
      <c r="M432" s="35"/>
      <c r="O432" s="9"/>
    </row>
    <row r="433" spans="1:15" x14ac:dyDescent="0.25">
      <c r="A433" s="10"/>
      <c r="H433" s="31"/>
      <c r="I433" s="32"/>
      <c r="J433" s="38"/>
      <c r="K433" s="34"/>
      <c r="L433" s="34"/>
      <c r="M433" s="35"/>
      <c r="O433" s="9"/>
    </row>
    <row r="434" spans="1:15" x14ac:dyDescent="0.25">
      <c r="A434" s="10"/>
      <c r="H434" s="31"/>
      <c r="I434" s="32"/>
      <c r="J434" s="38"/>
      <c r="K434" s="34"/>
      <c r="L434" s="34"/>
      <c r="M434" s="35"/>
      <c r="O434" s="9"/>
    </row>
    <row r="435" spans="1:15" x14ac:dyDescent="0.25">
      <c r="A435" s="10"/>
      <c r="H435" s="31"/>
      <c r="I435" s="32"/>
      <c r="J435" s="38"/>
      <c r="K435" s="34"/>
      <c r="L435" s="34"/>
      <c r="M435" s="35"/>
      <c r="O435" s="9"/>
    </row>
    <row r="436" spans="1:15" x14ac:dyDescent="0.25">
      <c r="A436" s="10"/>
      <c r="H436" s="37"/>
      <c r="I436" s="32"/>
      <c r="J436" s="38"/>
      <c r="K436" s="34"/>
      <c r="L436" s="34"/>
      <c r="M436" s="35"/>
      <c r="O436" s="9"/>
    </row>
    <row r="437" spans="1:15" x14ac:dyDescent="0.25">
      <c r="A437" s="10"/>
      <c r="H437" s="31"/>
      <c r="I437" s="32"/>
      <c r="J437" s="38"/>
      <c r="K437" s="34"/>
      <c r="L437" s="34"/>
      <c r="M437" s="35"/>
      <c r="O437" s="9"/>
    </row>
    <row r="438" spans="1:15" x14ac:dyDescent="0.25">
      <c r="A438" s="10"/>
      <c r="H438" s="31"/>
      <c r="I438" s="32"/>
      <c r="J438" s="38"/>
      <c r="K438" s="34"/>
      <c r="L438" s="34"/>
      <c r="M438" s="35"/>
      <c r="O438" s="9"/>
    </row>
    <row r="439" spans="1:15" x14ac:dyDescent="0.25">
      <c r="A439" s="10"/>
      <c r="H439" s="31"/>
      <c r="I439" s="32"/>
      <c r="J439" s="38"/>
      <c r="K439" s="34"/>
      <c r="L439" s="34"/>
      <c r="M439" s="35"/>
      <c r="O439" s="9"/>
    </row>
    <row r="440" spans="1:15" x14ac:dyDescent="0.25">
      <c r="A440" s="10"/>
      <c r="H440" s="31"/>
      <c r="I440" s="32"/>
      <c r="J440" s="38"/>
      <c r="K440" s="34"/>
      <c r="L440" s="34"/>
      <c r="M440" s="35"/>
      <c r="O440" s="9"/>
    </row>
    <row r="441" spans="1:15" x14ac:dyDescent="0.25">
      <c r="A441" s="10"/>
      <c r="H441" s="31"/>
      <c r="I441" s="32"/>
      <c r="J441" s="38"/>
      <c r="K441" s="34"/>
      <c r="L441" s="34"/>
      <c r="M441" s="35"/>
      <c r="O441" s="9"/>
    </row>
    <row r="442" spans="1:15" x14ac:dyDescent="0.25">
      <c r="A442" s="10"/>
      <c r="H442" s="31"/>
      <c r="I442" s="32"/>
      <c r="J442" s="38"/>
      <c r="K442" s="34"/>
      <c r="L442" s="34"/>
      <c r="M442" s="35"/>
      <c r="O442" s="9"/>
    </row>
    <row r="443" spans="1:15" x14ac:dyDescent="0.25">
      <c r="A443" s="10"/>
      <c r="H443" s="37"/>
      <c r="I443" s="32"/>
      <c r="J443" s="38"/>
      <c r="K443" s="34"/>
      <c r="L443" s="34"/>
      <c r="M443" s="35"/>
      <c r="O443" s="9"/>
    </row>
    <row r="444" spans="1:15" x14ac:dyDescent="0.25">
      <c r="A444" s="10"/>
      <c r="H444" s="37"/>
      <c r="I444" s="32"/>
      <c r="J444" s="38"/>
      <c r="K444" s="34"/>
      <c r="L444" s="34"/>
      <c r="M444" s="35"/>
      <c r="O444" s="9"/>
    </row>
    <row r="445" spans="1:15" x14ac:dyDescent="0.25">
      <c r="A445" s="10"/>
      <c r="H445" s="40"/>
      <c r="I445" s="32"/>
      <c r="J445" s="38"/>
      <c r="K445" s="34"/>
      <c r="L445" s="34"/>
      <c r="M445" s="35"/>
      <c r="O445" s="9"/>
    </row>
    <row r="446" spans="1:15" x14ac:dyDescent="0.25">
      <c r="A446" s="10"/>
      <c r="B446" s="60"/>
      <c r="C446" s="11"/>
      <c r="D446" s="11"/>
      <c r="F446" s="11"/>
      <c r="G446" s="11"/>
      <c r="H446" s="22"/>
      <c r="I446" s="32"/>
      <c r="J446" s="38"/>
      <c r="K446" s="34"/>
      <c r="L446" s="34"/>
      <c r="M446" s="35"/>
      <c r="O446" s="9"/>
    </row>
    <row r="447" spans="1:15" ht="18.75" customHeight="1" x14ac:dyDescent="0.25">
      <c r="A447" s="10"/>
      <c r="H447" s="31"/>
      <c r="I447" s="32"/>
      <c r="J447" s="38"/>
      <c r="K447" s="34"/>
      <c r="L447" s="34"/>
      <c r="M447" s="35"/>
      <c r="O447" s="9"/>
    </row>
    <row r="448" spans="1:15" x14ac:dyDescent="0.25">
      <c r="A448" s="10"/>
      <c r="H448" s="40"/>
      <c r="I448" s="32"/>
      <c r="J448" s="38"/>
      <c r="K448" s="34"/>
      <c r="L448" s="34"/>
      <c r="M448" s="35"/>
      <c r="O448" s="9"/>
    </row>
    <row r="449" spans="1:15" x14ac:dyDescent="0.25">
      <c r="A449" s="10"/>
      <c r="H449" s="31"/>
      <c r="I449" s="32"/>
      <c r="J449" s="38"/>
      <c r="K449" s="34"/>
      <c r="L449" s="34"/>
      <c r="M449" s="35"/>
      <c r="O449" s="9"/>
    </row>
    <row r="450" spans="1:15" x14ac:dyDescent="0.25">
      <c r="A450" s="10"/>
      <c r="H450" s="31"/>
      <c r="I450" s="32"/>
      <c r="J450" s="38"/>
      <c r="K450" s="34"/>
      <c r="L450" s="34"/>
      <c r="M450" s="35"/>
      <c r="O450" s="9"/>
    </row>
    <row r="451" spans="1:15" x14ac:dyDescent="0.25">
      <c r="A451" s="10"/>
      <c r="H451" s="31"/>
      <c r="I451" s="32"/>
      <c r="J451" s="38"/>
      <c r="K451" s="34"/>
      <c r="L451" s="34"/>
      <c r="M451" s="35"/>
      <c r="O451" s="9"/>
    </row>
    <row r="452" spans="1:15" x14ac:dyDescent="0.25">
      <c r="A452" s="10"/>
      <c r="H452" s="31"/>
      <c r="I452" s="32"/>
      <c r="J452" s="38"/>
      <c r="K452" s="34"/>
      <c r="L452" s="34"/>
      <c r="M452" s="35"/>
      <c r="O452" s="9"/>
    </row>
    <row r="453" spans="1:15" x14ac:dyDescent="0.25">
      <c r="A453" s="10"/>
      <c r="H453" s="31"/>
      <c r="I453" s="32"/>
      <c r="J453" s="38"/>
      <c r="K453" s="34"/>
      <c r="L453" s="34"/>
      <c r="M453" s="35"/>
      <c r="O453" s="9"/>
    </row>
    <row r="454" spans="1:15" x14ac:dyDescent="0.25">
      <c r="A454" s="10"/>
      <c r="H454" s="40"/>
      <c r="I454" s="32"/>
      <c r="J454" s="38"/>
      <c r="K454" s="34"/>
      <c r="L454" s="34"/>
      <c r="M454" s="35"/>
      <c r="O454" s="9"/>
    </row>
    <row r="455" spans="1:15" x14ac:dyDescent="0.25">
      <c r="A455" s="10"/>
      <c r="H455" s="31"/>
      <c r="I455" s="32"/>
      <c r="J455" s="38"/>
      <c r="K455" s="34"/>
      <c r="L455" s="34"/>
      <c r="M455" s="35"/>
      <c r="O455" s="9"/>
    </row>
    <row r="456" spans="1:15" x14ac:dyDescent="0.25">
      <c r="A456" s="10"/>
      <c r="H456" s="31"/>
      <c r="I456" s="32"/>
      <c r="J456" s="38"/>
      <c r="K456" s="34"/>
      <c r="L456" s="34"/>
      <c r="M456" s="35"/>
      <c r="O456" s="9"/>
    </row>
    <row r="457" spans="1:15" x14ac:dyDescent="0.25">
      <c r="A457" s="10"/>
      <c r="H457" s="37"/>
      <c r="I457" s="32"/>
      <c r="J457" s="38"/>
      <c r="K457" s="34"/>
      <c r="L457" s="34"/>
      <c r="M457" s="35"/>
      <c r="O457" s="9"/>
    </row>
    <row r="458" spans="1:15" x14ac:dyDescent="0.25">
      <c r="A458" s="10"/>
      <c r="H458" s="31"/>
      <c r="I458" s="32"/>
      <c r="J458" s="38"/>
      <c r="K458" s="34"/>
      <c r="L458" s="34"/>
      <c r="M458" s="35"/>
      <c r="O458" s="9"/>
    </row>
    <row r="459" spans="1:15" x14ac:dyDescent="0.25">
      <c r="A459" s="10"/>
      <c r="H459" s="31"/>
      <c r="I459" s="32"/>
      <c r="J459" s="38"/>
      <c r="K459" s="34"/>
      <c r="L459" s="34"/>
      <c r="M459" s="35"/>
      <c r="O459" s="9"/>
    </row>
    <row r="460" spans="1:15" x14ac:dyDescent="0.25">
      <c r="A460" s="10"/>
      <c r="H460" s="31"/>
      <c r="I460" s="32"/>
      <c r="J460" s="38"/>
      <c r="K460" s="34"/>
      <c r="L460" s="34"/>
      <c r="M460" s="35"/>
      <c r="O460" s="9"/>
    </row>
    <row r="461" spans="1:15" x14ac:dyDescent="0.25">
      <c r="A461" s="10"/>
      <c r="H461" s="31"/>
      <c r="I461" s="32"/>
      <c r="J461" s="38"/>
      <c r="K461" s="34"/>
      <c r="L461" s="34"/>
      <c r="M461" s="35"/>
      <c r="O461" s="9"/>
    </row>
    <row r="462" spans="1:15" x14ac:dyDescent="0.25">
      <c r="A462" s="10"/>
      <c r="H462" s="31"/>
      <c r="I462" s="32"/>
      <c r="J462" s="38"/>
      <c r="K462" s="34"/>
      <c r="L462" s="34"/>
      <c r="M462" s="35"/>
      <c r="O462" s="9"/>
    </row>
    <row r="463" spans="1:15" x14ac:dyDescent="0.25">
      <c r="A463" s="10"/>
      <c r="H463" s="31"/>
      <c r="I463" s="32"/>
      <c r="J463" s="38"/>
      <c r="K463" s="34"/>
      <c r="L463" s="34"/>
      <c r="M463" s="35"/>
      <c r="O463" s="9"/>
    </row>
    <row r="464" spans="1:15" x14ac:dyDescent="0.25">
      <c r="A464" s="10"/>
      <c r="H464" s="37"/>
      <c r="I464" s="32"/>
      <c r="J464" s="38"/>
      <c r="K464" s="34"/>
      <c r="L464" s="34"/>
      <c r="M464" s="35"/>
      <c r="O464" s="9"/>
    </row>
    <row r="465" spans="1:15" x14ac:dyDescent="0.25">
      <c r="A465" s="10"/>
      <c r="H465" s="31"/>
      <c r="I465" s="32"/>
      <c r="J465" s="38"/>
      <c r="K465" s="34"/>
      <c r="L465" s="34"/>
      <c r="M465" s="35"/>
      <c r="O465" s="9"/>
    </row>
    <row r="466" spans="1:15" x14ac:dyDescent="0.25">
      <c r="A466" s="10"/>
      <c r="H466" s="31"/>
      <c r="I466" s="32"/>
      <c r="J466" s="38"/>
      <c r="K466" s="34"/>
      <c r="L466" s="34"/>
      <c r="M466" s="35"/>
      <c r="O466" s="9"/>
    </row>
    <row r="467" spans="1:15" x14ac:dyDescent="0.25">
      <c r="A467" s="10"/>
      <c r="H467" s="31"/>
      <c r="I467" s="32"/>
      <c r="J467" s="38"/>
      <c r="K467" s="34"/>
      <c r="L467" s="34"/>
      <c r="M467" s="35"/>
      <c r="O467" s="9"/>
    </row>
    <row r="468" spans="1:15" x14ac:dyDescent="0.25">
      <c r="A468" s="10"/>
      <c r="H468" s="31"/>
      <c r="I468" s="32"/>
      <c r="J468" s="38"/>
      <c r="K468" s="34"/>
      <c r="L468" s="34"/>
      <c r="M468" s="35"/>
      <c r="O468" s="9"/>
    </row>
    <row r="469" spans="1:15" x14ac:dyDescent="0.25">
      <c r="A469" s="10"/>
      <c r="H469" s="31"/>
      <c r="I469" s="32"/>
      <c r="J469" s="38"/>
      <c r="K469" s="34"/>
      <c r="L469" s="34"/>
      <c r="M469" s="35"/>
      <c r="O469" s="9"/>
    </row>
    <row r="470" spans="1:15" x14ac:dyDescent="0.25">
      <c r="A470" s="10"/>
      <c r="H470" s="40"/>
      <c r="I470" s="32"/>
      <c r="J470" s="38"/>
      <c r="K470" s="34"/>
      <c r="L470" s="34"/>
      <c r="M470" s="35"/>
      <c r="O470" s="9"/>
    </row>
    <row r="471" spans="1:15" x14ac:dyDescent="0.25">
      <c r="A471" s="10"/>
      <c r="H471" s="31"/>
      <c r="I471" s="32"/>
      <c r="J471" s="38"/>
      <c r="K471" s="34"/>
      <c r="L471" s="34"/>
      <c r="M471" s="35"/>
      <c r="O471" s="9"/>
    </row>
    <row r="472" spans="1:15" x14ac:dyDescent="0.25">
      <c r="A472" s="10"/>
      <c r="B472" s="60"/>
      <c r="C472" s="11"/>
      <c r="D472" s="11"/>
      <c r="F472" s="11"/>
      <c r="G472" s="11"/>
      <c r="H472" s="22"/>
      <c r="I472" s="32"/>
      <c r="J472" s="38"/>
      <c r="K472" s="34"/>
      <c r="L472" s="34"/>
      <c r="M472" s="35"/>
      <c r="O472" s="9"/>
    </row>
    <row r="473" spans="1:15" x14ac:dyDescent="0.25">
      <c r="A473" s="10"/>
      <c r="H473" s="37"/>
      <c r="I473" s="32"/>
      <c r="J473" s="38"/>
      <c r="K473" s="34"/>
      <c r="L473" s="34"/>
      <c r="M473" s="35"/>
      <c r="O473" s="9"/>
    </row>
    <row r="474" spans="1:15" x14ac:dyDescent="0.25">
      <c r="A474" s="10"/>
      <c r="H474" s="31"/>
      <c r="I474" s="32"/>
      <c r="J474" s="38"/>
      <c r="K474" s="34"/>
      <c r="L474" s="34"/>
      <c r="M474" s="35"/>
      <c r="O474" s="9"/>
    </row>
    <row r="475" spans="1:15" x14ac:dyDescent="0.25">
      <c r="A475" s="10"/>
      <c r="H475" s="37"/>
      <c r="I475" s="32"/>
      <c r="J475" s="38"/>
      <c r="K475" s="34"/>
      <c r="L475" s="34"/>
      <c r="M475" s="35"/>
      <c r="O475" s="9"/>
    </row>
    <row r="476" spans="1:15" x14ac:dyDescent="0.25">
      <c r="A476" s="10"/>
      <c r="H476" s="31"/>
      <c r="I476" s="32"/>
      <c r="J476" s="38"/>
      <c r="K476" s="34"/>
      <c r="L476" s="34"/>
      <c r="M476" s="35"/>
      <c r="O476" s="9"/>
    </row>
    <row r="477" spans="1:15" x14ac:dyDescent="0.25">
      <c r="A477" s="10"/>
      <c r="H477" s="37"/>
      <c r="I477" s="32"/>
      <c r="J477" s="38"/>
      <c r="K477" s="34"/>
      <c r="L477" s="34"/>
      <c r="M477" s="35"/>
      <c r="O477" s="9"/>
    </row>
    <row r="478" spans="1:15" x14ac:dyDescent="0.25">
      <c r="A478" s="10"/>
      <c r="H478" s="31"/>
      <c r="I478" s="32"/>
      <c r="J478" s="38"/>
      <c r="K478" s="34"/>
      <c r="L478" s="34"/>
      <c r="M478" s="35"/>
      <c r="O478" s="9"/>
    </row>
    <row r="479" spans="1:15" x14ac:dyDescent="0.25">
      <c r="A479" s="10"/>
      <c r="H479" s="31"/>
      <c r="I479" s="32"/>
      <c r="J479" s="38"/>
      <c r="K479" s="34"/>
      <c r="L479" s="34"/>
      <c r="M479" s="35"/>
      <c r="O479" s="9"/>
    </row>
    <row r="480" spans="1:15" x14ac:dyDescent="0.25">
      <c r="A480" s="10"/>
      <c r="H480" s="37"/>
      <c r="I480" s="32"/>
      <c r="J480" s="38"/>
      <c r="K480" s="34"/>
      <c r="L480" s="34"/>
      <c r="M480" s="35"/>
      <c r="O480" s="9"/>
    </row>
    <row r="481" spans="1:15" x14ac:dyDescent="0.25">
      <c r="A481" s="10"/>
      <c r="H481" s="31"/>
      <c r="I481" s="32"/>
      <c r="J481" s="38"/>
      <c r="K481" s="34"/>
      <c r="L481" s="34"/>
      <c r="M481" s="35"/>
      <c r="O481" s="9"/>
    </row>
    <row r="482" spans="1:15" x14ac:dyDescent="0.25">
      <c r="A482" s="10"/>
      <c r="H482" s="31"/>
      <c r="I482" s="32"/>
      <c r="J482" s="38"/>
      <c r="K482" s="34"/>
      <c r="L482" s="34"/>
      <c r="M482" s="35"/>
      <c r="O482" s="9"/>
    </row>
    <row r="483" spans="1:15" x14ac:dyDescent="0.25">
      <c r="A483" s="10"/>
      <c r="H483" s="37"/>
      <c r="I483" s="32"/>
      <c r="J483" s="38"/>
      <c r="K483" s="34"/>
      <c r="L483" s="34"/>
      <c r="M483" s="35"/>
      <c r="O483" s="9"/>
    </row>
    <row r="484" spans="1:15" x14ac:dyDescent="0.25">
      <c r="A484" s="10"/>
      <c r="H484" s="31"/>
      <c r="I484" s="32"/>
      <c r="J484" s="38"/>
      <c r="K484" s="34"/>
      <c r="L484" s="34"/>
      <c r="M484" s="35"/>
      <c r="O484" s="9"/>
    </row>
    <row r="485" spans="1:15" x14ac:dyDescent="0.25">
      <c r="A485" s="10"/>
      <c r="H485" s="31"/>
      <c r="I485" s="32"/>
      <c r="J485" s="38"/>
      <c r="K485" s="34"/>
      <c r="L485" s="34"/>
      <c r="M485" s="35"/>
      <c r="O485" s="9"/>
    </row>
    <row r="486" spans="1:15" x14ac:dyDescent="0.25">
      <c r="A486" s="10"/>
      <c r="H486" s="31"/>
      <c r="I486" s="32"/>
      <c r="J486" s="38"/>
      <c r="K486" s="34"/>
      <c r="L486" s="34"/>
      <c r="M486" s="35"/>
      <c r="O486" s="9"/>
    </row>
    <row r="487" spans="1:15" x14ac:dyDescent="0.25">
      <c r="A487" s="10"/>
      <c r="H487" s="31"/>
      <c r="I487" s="32"/>
      <c r="J487" s="38"/>
      <c r="K487" s="34"/>
      <c r="L487" s="34"/>
      <c r="M487" s="35"/>
      <c r="O487" s="9"/>
    </row>
    <row r="488" spans="1:15" x14ac:dyDescent="0.25">
      <c r="A488" s="10"/>
      <c r="H488" s="31"/>
      <c r="I488" s="32"/>
      <c r="J488" s="38"/>
      <c r="K488" s="34"/>
      <c r="L488" s="34"/>
      <c r="M488" s="35"/>
      <c r="O488" s="9"/>
    </row>
    <row r="489" spans="1:15" x14ac:dyDescent="0.25">
      <c r="A489" s="10"/>
      <c r="H489" s="37"/>
      <c r="I489" s="32"/>
      <c r="J489" s="38"/>
      <c r="K489" s="34"/>
      <c r="L489" s="34"/>
      <c r="M489" s="35"/>
      <c r="O489" s="9"/>
    </row>
    <row r="490" spans="1:15" x14ac:dyDescent="0.25">
      <c r="A490" s="10"/>
      <c r="H490" s="40"/>
      <c r="I490" s="32"/>
      <c r="J490" s="38"/>
      <c r="K490" s="34"/>
      <c r="L490" s="34"/>
      <c r="M490" s="35"/>
      <c r="O490" s="9"/>
    </row>
    <row r="491" spans="1:15" x14ac:dyDescent="0.25">
      <c r="A491" s="10"/>
      <c r="H491" s="31"/>
      <c r="I491" s="32"/>
      <c r="J491" s="38"/>
      <c r="K491" s="34"/>
      <c r="L491" s="34"/>
      <c r="M491" s="35"/>
      <c r="O491" s="9"/>
    </row>
    <row r="492" spans="1:15" x14ac:dyDescent="0.25">
      <c r="A492" s="10"/>
      <c r="H492" s="31"/>
      <c r="I492" s="32"/>
      <c r="J492" s="38"/>
      <c r="K492" s="34"/>
      <c r="L492" s="34"/>
      <c r="M492" s="35"/>
      <c r="O492" s="9"/>
    </row>
    <row r="493" spans="1:15" x14ac:dyDescent="0.25">
      <c r="A493" s="10"/>
      <c r="H493" s="31"/>
      <c r="I493" s="32"/>
      <c r="J493" s="38"/>
      <c r="K493" s="34"/>
      <c r="L493" s="34"/>
      <c r="M493" s="35"/>
      <c r="O493" s="9"/>
    </row>
    <row r="494" spans="1:15" x14ac:dyDescent="0.25">
      <c r="A494" s="10"/>
      <c r="H494" s="31"/>
      <c r="I494" s="32"/>
      <c r="J494" s="38"/>
      <c r="K494" s="34"/>
      <c r="L494" s="34"/>
      <c r="M494" s="35"/>
      <c r="O494" s="9"/>
    </row>
    <row r="495" spans="1:15" x14ac:dyDescent="0.25">
      <c r="A495" s="10"/>
      <c r="H495" s="31"/>
      <c r="I495" s="32"/>
      <c r="J495" s="38"/>
      <c r="K495" s="34"/>
      <c r="L495" s="34"/>
      <c r="M495" s="35"/>
      <c r="O495" s="9"/>
    </row>
    <row r="496" spans="1:15" x14ac:dyDescent="0.25">
      <c r="A496" s="10"/>
      <c r="H496" s="31"/>
      <c r="I496" s="32"/>
      <c r="J496" s="38"/>
      <c r="K496" s="34"/>
      <c r="L496" s="34"/>
      <c r="M496" s="35"/>
      <c r="O496" s="9"/>
    </row>
    <row r="497" spans="1:15" x14ac:dyDescent="0.25">
      <c r="A497" s="10"/>
      <c r="H497" s="31"/>
      <c r="I497" s="32"/>
      <c r="J497" s="38"/>
      <c r="K497" s="34"/>
      <c r="L497" s="34"/>
      <c r="M497" s="35"/>
      <c r="O497" s="9"/>
    </row>
    <row r="498" spans="1:15" x14ac:dyDescent="0.25">
      <c r="A498" s="10"/>
      <c r="H498" s="31"/>
      <c r="I498" s="32"/>
      <c r="J498" s="38"/>
      <c r="K498" s="34"/>
      <c r="L498" s="34"/>
      <c r="M498" s="35"/>
      <c r="O498" s="9"/>
    </row>
    <row r="499" spans="1:15" x14ac:dyDescent="0.25">
      <c r="A499" s="10"/>
      <c r="H499" s="31"/>
      <c r="I499" s="32"/>
      <c r="J499" s="38"/>
      <c r="K499" s="34"/>
      <c r="L499" s="34"/>
      <c r="M499" s="35"/>
      <c r="O499" s="9"/>
    </row>
    <row r="500" spans="1:15" x14ac:dyDescent="0.25">
      <c r="A500" s="10"/>
      <c r="H500" s="31"/>
      <c r="I500" s="32"/>
      <c r="J500" s="38"/>
      <c r="K500" s="34"/>
      <c r="L500" s="34"/>
      <c r="M500" s="35"/>
      <c r="O500" s="9"/>
    </row>
    <row r="501" spans="1:15" x14ac:dyDescent="0.25">
      <c r="A501" s="10"/>
      <c r="H501" s="31"/>
      <c r="I501" s="32"/>
      <c r="J501" s="38"/>
      <c r="K501" s="34"/>
      <c r="L501" s="34"/>
      <c r="M501" s="35"/>
      <c r="O501" s="9"/>
    </row>
    <row r="502" spans="1:15" x14ac:dyDescent="0.25">
      <c r="A502" s="10"/>
      <c r="H502" s="31"/>
      <c r="I502" s="32"/>
      <c r="J502" s="38"/>
      <c r="K502" s="34"/>
      <c r="L502" s="34"/>
      <c r="M502" s="35"/>
      <c r="O502" s="9"/>
    </row>
    <row r="503" spans="1:15" x14ac:dyDescent="0.25">
      <c r="A503" s="10"/>
      <c r="H503" s="31"/>
      <c r="I503" s="32"/>
      <c r="J503" s="38"/>
      <c r="K503" s="34"/>
      <c r="L503" s="34"/>
      <c r="M503" s="35"/>
      <c r="O503" s="9"/>
    </row>
    <row r="504" spans="1:15" x14ac:dyDescent="0.25">
      <c r="A504" s="10"/>
      <c r="H504" s="37"/>
      <c r="I504" s="32"/>
      <c r="J504" s="38"/>
      <c r="K504" s="34"/>
      <c r="L504" s="34"/>
      <c r="M504" s="35"/>
      <c r="O504" s="9"/>
    </row>
    <row r="505" spans="1:15" x14ac:dyDescent="0.25">
      <c r="A505" s="10"/>
      <c r="H505" s="40"/>
      <c r="I505" s="32"/>
      <c r="J505" s="38"/>
      <c r="K505" s="34"/>
      <c r="L505" s="34"/>
      <c r="M505" s="35"/>
      <c r="O505" s="9"/>
    </row>
    <row r="506" spans="1:15" x14ac:dyDescent="0.25">
      <c r="A506" s="10"/>
      <c r="H506" s="31"/>
      <c r="I506" s="32"/>
      <c r="J506" s="38"/>
      <c r="K506" s="34"/>
      <c r="L506" s="34"/>
      <c r="M506" s="35"/>
      <c r="O506" s="9"/>
    </row>
    <row r="507" spans="1:15" x14ac:dyDescent="0.25">
      <c r="A507" s="10"/>
      <c r="H507" s="37"/>
      <c r="I507" s="32"/>
      <c r="J507" s="38"/>
      <c r="K507" s="34"/>
      <c r="L507" s="34"/>
      <c r="M507" s="35"/>
      <c r="O507" s="9"/>
    </row>
    <row r="508" spans="1:15" x14ac:dyDescent="0.25">
      <c r="A508" s="10"/>
      <c r="H508" s="31"/>
      <c r="I508" s="32"/>
      <c r="J508" s="38"/>
      <c r="K508" s="34"/>
      <c r="L508" s="34"/>
      <c r="M508" s="35"/>
      <c r="O508" s="9"/>
    </row>
    <row r="509" spans="1:15" x14ac:dyDescent="0.25">
      <c r="A509" s="10"/>
      <c r="H509" s="31"/>
      <c r="I509" s="32"/>
      <c r="J509" s="38"/>
      <c r="K509" s="34"/>
      <c r="L509" s="34"/>
      <c r="M509" s="35"/>
      <c r="O509" s="9"/>
    </row>
    <row r="510" spans="1:15" x14ac:dyDescent="0.25">
      <c r="A510" s="10"/>
      <c r="H510" s="31"/>
      <c r="I510" s="32"/>
      <c r="J510" s="38"/>
      <c r="K510" s="34"/>
      <c r="L510" s="34"/>
      <c r="M510" s="35"/>
      <c r="O510" s="9"/>
    </row>
    <row r="511" spans="1:15" x14ac:dyDescent="0.25">
      <c r="A511" s="10"/>
      <c r="H511" s="31"/>
      <c r="I511" s="32"/>
      <c r="J511" s="38"/>
      <c r="K511" s="34"/>
      <c r="L511" s="34"/>
      <c r="M511" s="35"/>
      <c r="O511" s="9"/>
    </row>
    <row r="512" spans="1:15" x14ac:dyDescent="0.25">
      <c r="A512" s="10"/>
      <c r="H512" s="31"/>
      <c r="I512" s="32"/>
      <c r="J512" s="38"/>
      <c r="K512" s="34"/>
      <c r="L512" s="34"/>
      <c r="M512" s="35"/>
      <c r="O512" s="9"/>
    </row>
    <row r="513" spans="1:15" x14ac:dyDescent="0.25">
      <c r="A513" s="10"/>
      <c r="H513" s="31"/>
      <c r="I513" s="32"/>
      <c r="J513" s="38"/>
      <c r="K513" s="34"/>
      <c r="L513" s="34"/>
      <c r="M513" s="35"/>
      <c r="O513" s="9"/>
    </row>
    <row r="514" spans="1:15" x14ac:dyDescent="0.25">
      <c r="A514" s="10"/>
      <c r="H514" s="40"/>
      <c r="I514" s="32"/>
      <c r="J514" s="38"/>
      <c r="K514" s="34"/>
      <c r="L514" s="34"/>
      <c r="M514" s="35"/>
      <c r="O514" s="9"/>
    </row>
    <row r="515" spans="1:15" x14ac:dyDescent="0.25">
      <c r="A515" s="10"/>
      <c r="H515" s="31"/>
      <c r="I515" s="32"/>
      <c r="J515" s="38"/>
      <c r="K515" s="34"/>
      <c r="L515" s="34"/>
      <c r="M515" s="35"/>
      <c r="O515" s="9"/>
    </row>
    <row r="516" spans="1:15" x14ac:dyDescent="0.25">
      <c r="A516" s="10"/>
      <c r="H516" s="31"/>
      <c r="I516" s="32"/>
      <c r="J516" s="38"/>
      <c r="K516" s="34"/>
      <c r="L516" s="34"/>
      <c r="M516" s="35"/>
      <c r="O516" s="9"/>
    </row>
    <row r="517" spans="1:15" x14ac:dyDescent="0.25">
      <c r="A517" s="10"/>
      <c r="H517" s="31"/>
      <c r="I517" s="32"/>
      <c r="J517" s="38"/>
      <c r="K517" s="34"/>
      <c r="L517" s="34"/>
      <c r="M517" s="35"/>
      <c r="O517" s="9"/>
    </row>
    <row r="518" spans="1:15" x14ac:dyDescent="0.25">
      <c r="A518" s="10"/>
      <c r="H518" s="31"/>
      <c r="I518" s="32"/>
      <c r="J518" s="38"/>
      <c r="K518" s="34"/>
      <c r="L518" s="34"/>
      <c r="M518" s="35"/>
      <c r="O518" s="9"/>
    </row>
    <row r="519" spans="1:15" x14ac:dyDescent="0.25">
      <c r="A519" s="10"/>
      <c r="H519" s="37"/>
      <c r="I519" s="32"/>
      <c r="J519" s="38"/>
      <c r="K519" s="34"/>
      <c r="L519" s="34"/>
      <c r="M519" s="35"/>
      <c r="O519" s="9"/>
    </row>
    <row r="520" spans="1:15" x14ac:dyDescent="0.25">
      <c r="A520" s="10"/>
      <c r="H520" s="31"/>
      <c r="I520" s="32"/>
      <c r="J520" s="38"/>
      <c r="K520" s="34"/>
      <c r="L520" s="34"/>
      <c r="M520" s="35"/>
      <c r="O520" s="9"/>
    </row>
    <row r="521" spans="1:15" x14ac:dyDescent="0.25">
      <c r="A521" s="10"/>
      <c r="H521" s="31"/>
      <c r="I521" s="32"/>
      <c r="J521" s="38"/>
      <c r="K521" s="34"/>
      <c r="L521" s="34"/>
      <c r="M521" s="35"/>
      <c r="O521" s="9"/>
    </row>
    <row r="522" spans="1:15" x14ac:dyDescent="0.25">
      <c r="A522" s="10"/>
      <c r="H522" s="31"/>
      <c r="I522" s="32"/>
      <c r="J522" s="38"/>
      <c r="K522" s="34"/>
      <c r="L522" s="34"/>
      <c r="M522" s="35"/>
      <c r="O522" s="9"/>
    </row>
    <row r="523" spans="1:15" x14ac:dyDescent="0.25">
      <c r="A523" s="10"/>
      <c r="H523" s="31"/>
      <c r="I523" s="32"/>
      <c r="J523" s="38"/>
      <c r="K523" s="34"/>
      <c r="L523" s="34"/>
      <c r="M523" s="35"/>
      <c r="O523" s="9"/>
    </row>
    <row r="524" spans="1:15" x14ac:dyDescent="0.25">
      <c r="A524" s="10"/>
      <c r="H524" s="31"/>
      <c r="I524" s="32"/>
      <c r="J524" s="38"/>
      <c r="K524" s="34"/>
      <c r="L524" s="34"/>
      <c r="M524" s="35"/>
      <c r="O524" s="9"/>
    </row>
    <row r="525" spans="1:15" x14ac:dyDescent="0.25">
      <c r="A525" s="10"/>
      <c r="H525" s="31"/>
      <c r="I525" s="32"/>
      <c r="J525" s="38"/>
      <c r="K525" s="34"/>
      <c r="L525" s="34"/>
      <c r="M525" s="35"/>
      <c r="O525" s="9"/>
    </row>
    <row r="526" spans="1:15" x14ac:dyDescent="0.25">
      <c r="A526" s="10"/>
      <c r="H526" s="31"/>
      <c r="I526" s="32"/>
      <c r="J526" s="38"/>
      <c r="K526" s="34"/>
      <c r="L526" s="34"/>
      <c r="M526" s="35"/>
      <c r="O526" s="9"/>
    </row>
    <row r="527" spans="1:15" x14ac:dyDescent="0.25">
      <c r="A527" s="10"/>
      <c r="H527" s="31"/>
      <c r="I527" s="32"/>
      <c r="J527" s="38"/>
      <c r="K527" s="34"/>
      <c r="L527" s="34"/>
      <c r="M527" s="35"/>
      <c r="O527" s="9"/>
    </row>
    <row r="528" spans="1:15" x14ac:dyDescent="0.25">
      <c r="A528" s="10"/>
      <c r="H528" s="31"/>
      <c r="I528" s="32"/>
      <c r="J528" s="38"/>
      <c r="K528" s="34"/>
      <c r="L528" s="34"/>
      <c r="M528" s="35"/>
      <c r="O528" s="9"/>
    </row>
    <row r="529" spans="1:15" x14ac:dyDescent="0.25">
      <c r="A529" s="10"/>
      <c r="H529" s="36"/>
      <c r="I529" s="32"/>
      <c r="J529" s="38"/>
      <c r="K529" s="34"/>
      <c r="L529" s="34"/>
      <c r="M529" s="35"/>
      <c r="O529" s="9"/>
    </row>
    <row r="530" spans="1:15" x14ac:dyDescent="0.25">
      <c r="A530" s="10"/>
      <c r="H530" s="31"/>
      <c r="I530" s="32"/>
      <c r="J530" s="38"/>
      <c r="K530" s="34"/>
      <c r="L530" s="34"/>
      <c r="M530" s="35"/>
      <c r="O530" s="9"/>
    </row>
    <row r="531" spans="1:15" x14ac:dyDescent="0.25">
      <c r="A531" s="10"/>
      <c r="H531" s="31"/>
      <c r="I531" s="32"/>
      <c r="J531" s="38"/>
      <c r="K531" s="34"/>
      <c r="L531" s="34"/>
      <c r="M531" s="35"/>
      <c r="O531" s="9"/>
    </row>
    <row r="532" spans="1:15" x14ac:dyDescent="0.25">
      <c r="A532" s="10"/>
      <c r="H532" s="31"/>
      <c r="I532" s="32"/>
      <c r="J532" s="38"/>
      <c r="K532" s="34"/>
      <c r="L532" s="34"/>
      <c r="M532" s="35"/>
      <c r="O532" s="9"/>
    </row>
    <row r="533" spans="1:15" x14ac:dyDescent="0.25">
      <c r="A533" s="10"/>
      <c r="H533" s="31"/>
      <c r="I533" s="32"/>
      <c r="J533" s="38"/>
      <c r="K533" s="34"/>
      <c r="L533" s="34"/>
      <c r="M533" s="35"/>
      <c r="O533" s="9"/>
    </row>
    <row r="534" spans="1:15" x14ac:dyDescent="0.25">
      <c r="A534" s="10"/>
      <c r="H534" s="31"/>
      <c r="I534" s="32"/>
      <c r="J534" s="38"/>
      <c r="K534" s="34"/>
      <c r="L534" s="34"/>
      <c r="M534" s="35"/>
      <c r="O534" s="9"/>
    </row>
    <row r="535" spans="1:15" x14ac:dyDescent="0.25">
      <c r="A535" s="10"/>
      <c r="H535" s="31"/>
      <c r="I535" s="32"/>
      <c r="J535" s="38"/>
      <c r="K535" s="34"/>
      <c r="L535" s="34"/>
      <c r="M535" s="35"/>
      <c r="O535" s="9"/>
    </row>
    <row r="536" spans="1:15" x14ac:dyDescent="0.25">
      <c r="A536" s="10"/>
      <c r="H536" s="31"/>
      <c r="I536" s="32"/>
      <c r="J536" s="38"/>
      <c r="K536" s="34"/>
      <c r="L536" s="34"/>
      <c r="M536" s="35"/>
      <c r="O536" s="9"/>
    </row>
    <row r="537" spans="1:15" x14ac:dyDescent="0.25">
      <c r="A537" s="10"/>
      <c r="H537" s="31"/>
      <c r="I537" s="32"/>
      <c r="J537" s="38"/>
      <c r="K537" s="34"/>
      <c r="L537" s="34"/>
      <c r="M537" s="35"/>
      <c r="O537" s="9"/>
    </row>
    <row r="538" spans="1:15" x14ac:dyDescent="0.25">
      <c r="A538" s="10"/>
      <c r="H538" s="31"/>
      <c r="I538" s="32"/>
      <c r="J538" s="38"/>
      <c r="K538" s="34"/>
      <c r="L538" s="34"/>
      <c r="M538" s="35"/>
      <c r="O538" s="9"/>
    </row>
    <row r="539" spans="1:15" x14ac:dyDescent="0.25">
      <c r="A539" s="10"/>
      <c r="H539" s="37"/>
      <c r="I539" s="32"/>
      <c r="J539" s="38"/>
      <c r="K539" s="34"/>
      <c r="L539" s="34"/>
      <c r="M539" s="35"/>
      <c r="O539" s="9"/>
    </row>
    <row r="540" spans="1:15" x14ac:dyDescent="0.25">
      <c r="A540" s="10"/>
      <c r="H540" s="31"/>
      <c r="I540" s="32"/>
      <c r="J540" s="38"/>
      <c r="K540" s="34"/>
      <c r="L540" s="34"/>
      <c r="M540" s="35"/>
      <c r="O540" s="9"/>
    </row>
    <row r="541" spans="1:15" x14ac:dyDescent="0.25">
      <c r="A541" s="10"/>
      <c r="H541" s="31"/>
      <c r="I541" s="32"/>
      <c r="J541" s="38"/>
      <c r="K541" s="34"/>
      <c r="L541" s="34"/>
      <c r="M541" s="35"/>
      <c r="O541" s="9"/>
    </row>
    <row r="542" spans="1:15" x14ac:dyDescent="0.25">
      <c r="A542" s="10"/>
      <c r="H542" s="31"/>
      <c r="I542" s="32"/>
      <c r="J542" s="38"/>
      <c r="K542" s="34"/>
      <c r="L542" s="34"/>
      <c r="M542" s="35"/>
      <c r="O542" s="9"/>
    </row>
    <row r="543" spans="1:15" x14ac:dyDescent="0.25">
      <c r="A543" s="10"/>
      <c r="H543" s="31"/>
      <c r="I543" s="32"/>
      <c r="J543" s="38"/>
      <c r="K543" s="34"/>
      <c r="L543" s="34"/>
      <c r="M543" s="35"/>
      <c r="O543" s="9"/>
    </row>
    <row r="544" spans="1:15" x14ac:dyDescent="0.25">
      <c r="A544" s="10"/>
      <c r="H544" s="31"/>
      <c r="I544" s="32"/>
      <c r="J544" s="38"/>
      <c r="K544" s="34"/>
      <c r="L544" s="34"/>
      <c r="M544" s="35"/>
      <c r="O544" s="9"/>
    </row>
    <row r="545" spans="1:15" x14ac:dyDescent="0.25">
      <c r="A545" s="10"/>
      <c r="H545" s="31"/>
      <c r="I545" s="32"/>
      <c r="J545" s="38"/>
      <c r="K545" s="34"/>
      <c r="L545" s="34"/>
      <c r="M545" s="35"/>
      <c r="O545" s="9"/>
    </row>
    <row r="546" spans="1:15" x14ac:dyDescent="0.25">
      <c r="A546" s="10"/>
      <c r="H546" s="31"/>
      <c r="I546" s="32"/>
      <c r="J546" s="38"/>
      <c r="K546" s="34"/>
      <c r="L546" s="34"/>
      <c r="M546" s="35"/>
      <c r="O546" s="9"/>
    </row>
    <row r="547" spans="1:15" x14ac:dyDescent="0.25">
      <c r="A547" s="10"/>
      <c r="H547" s="31"/>
      <c r="I547" s="32"/>
      <c r="J547" s="38"/>
      <c r="K547" s="34"/>
      <c r="L547" s="34"/>
      <c r="M547" s="35"/>
      <c r="O547" s="9"/>
    </row>
    <row r="548" spans="1:15" x14ac:dyDescent="0.25">
      <c r="A548" s="10"/>
      <c r="H548" s="31"/>
      <c r="I548" s="32"/>
      <c r="J548" s="38"/>
      <c r="K548" s="34"/>
      <c r="L548" s="34"/>
      <c r="M548" s="35"/>
      <c r="O548" s="9"/>
    </row>
    <row r="549" spans="1:15" x14ac:dyDescent="0.25">
      <c r="A549" s="10"/>
      <c r="H549" s="31"/>
      <c r="I549" s="32"/>
      <c r="J549" s="38"/>
      <c r="K549" s="34"/>
      <c r="L549" s="34"/>
      <c r="M549" s="35"/>
      <c r="O549" s="9"/>
    </row>
    <row r="550" spans="1:15" x14ac:dyDescent="0.25">
      <c r="A550" s="10"/>
      <c r="H550" s="37"/>
      <c r="I550" s="32"/>
      <c r="J550" s="38"/>
      <c r="K550" s="34"/>
      <c r="L550" s="34"/>
      <c r="M550" s="35"/>
      <c r="O550" s="9"/>
    </row>
    <row r="551" spans="1:15" x14ac:dyDescent="0.25">
      <c r="A551" s="10"/>
      <c r="H551" s="31"/>
      <c r="I551" s="32"/>
      <c r="J551" s="38"/>
      <c r="K551" s="34"/>
      <c r="L551" s="34"/>
      <c r="M551" s="35"/>
      <c r="O551" s="9"/>
    </row>
    <row r="552" spans="1:15" x14ac:dyDescent="0.25">
      <c r="A552" s="10"/>
      <c r="H552" s="31"/>
      <c r="I552" s="32"/>
      <c r="J552" s="38"/>
      <c r="K552" s="34"/>
      <c r="L552" s="34"/>
      <c r="M552" s="35"/>
      <c r="O552" s="9"/>
    </row>
    <row r="553" spans="1:15" x14ac:dyDescent="0.25">
      <c r="A553" s="10"/>
      <c r="H553" s="31"/>
      <c r="I553" s="32"/>
      <c r="J553" s="38"/>
      <c r="K553" s="34"/>
      <c r="L553" s="34"/>
      <c r="M553" s="35"/>
      <c r="O553" s="9"/>
    </row>
    <row r="554" spans="1:15" x14ac:dyDescent="0.25">
      <c r="A554" s="10"/>
      <c r="H554" s="37"/>
      <c r="I554" s="32"/>
      <c r="J554" s="38"/>
      <c r="K554" s="34"/>
      <c r="L554" s="34"/>
      <c r="M554" s="35"/>
      <c r="O554" s="9"/>
    </row>
    <row r="555" spans="1:15" x14ac:dyDescent="0.25">
      <c r="A555" s="10"/>
      <c r="H555" s="31"/>
      <c r="I555" s="32"/>
      <c r="J555" s="38"/>
      <c r="K555" s="34"/>
      <c r="L555" s="34"/>
      <c r="M555" s="35"/>
      <c r="O555" s="9"/>
    </row>
    <row r="556" spans="1:15" x14ac:dyDescent="0.25">
      <c r="A556" s="10"/>
      <c r="H556" s="31"/>
      <c r="I556" s="32"/>
      <c r="J556" s="38"/>
      <c r="K556" s="34"/>
      <c r="L556" s="34"/>
      <c r="M556" s="35"/>
      <c r="O556" s="9"/>
    </row>
    <row r="557" spans="1:15" x14ac:dyDescent="0.25">
      <c r="A557" s="10"/>
      <c r="H557" s="31"/>
      <c r="I557" s="32"/>
      <c r="J557" s="38"/>
      <c r="K557" s="34"/>
      <c r="L557" s="34"/>
      <c r="M557" s="35"/>
      <c r="O557" s="9"/>
    </row>
    <row r="558" spans="1:15" x14ac:dyDescent="0.25">
      <c r="A558" s="10"/>
      <c r="H558" s="37"/>
      <c r="I558" s="32"/>
      <c r="J558" s="38"/>
      <c r="K558" s="34"/>
      <c r="L558" s="34"/>
      <c r="M558" s="35"/>
      <c r="O558" s="9"/>
    </row>
    <row r="559" spans="1:15" x14ac:dyDescent="0.25">
      <c r="A559" s="10"/>
      <c r="H559" s="31"/>
      <c r="I559" s="32"/>
      <c r="J559" s="38"/>
      <c r="K559" s="34"/>
      <c r="L559" s="34"/>
      <c r="M559" s="35"/>
      <c r="O559" s="9"/>
    </row>
    <row r="560" spans="1:15" x14ac:dyDescent="0.25">
      <c r="A560" s="10"/>
      <c r="H560" s="31"/>
      <c r="I560" s="32"/>
      <c r="J560" s="38"/>
      <c r="K560" s="34"/>
      <c r="L560" s="34"/>
      <c r="M560" s="35"/>
      <c r="O560" s="9"/>
    </row>
    <row r="561" spans="1:15" x14ac:dyDescent="0.25">
      <c r="A561" s="10"/>
      <c r="H561" s="31"/>
      <c r="I561" s="32"/>
      <c r="J561" s="38"/>
      <c r="K561" s="34"/>
      <c r="L561" s="34"/>
      <c r="M561" s="35"/>
      <c r="O561" s="9"/>
    </row>
    <row r="562" spans="1:15" x14ac:dyDescent="0.25">
      <c r="A562" s="10"/>
      <c r="H562" s="31"/>
      <c r="I562" s="32"/>
      <c r="J562" s="38"/>
      <c r="K562" s="34"/>
      <c r="L562" s="34"/>
      <c r="M562" s="35"/>
      <c r="O562" s="9"/>
    </row>
    <row r="563" spans="1:15" x14ac:dyDescent="0.25">
      <c r="A563" s="10"/>
      <c r="H563" s="31"/>
      <c r="I563" s="32"/>
      <c r="J563" s="38"/>
      <c r="K563" s="34"/>
      <c r="L563" s="34"/>
      <c r="M563" s="35"/>
      <c r="O563" s="9"/>
    </row>
    <row r="564" spans="1:15" x14ac:dyDescent="0.25">
      <c r="A564" s="10"/>
      <c r="H564" s="31"/>
      <c r="I564" s="32"/>
      <c r="J564" s="38"/>
      <c r="K564" s="34"/>
      <c r="L564" s="34"/>
      <c r="M564" s="35"/>
      <c r="O564" s="9"/>
    </row>
    <row r="565" spans="1:15" x14ac:dyDescent="0.25">
      <c r="A565" s="10"/>
      <c r="H565" s="31"/>
      <c r="I565" s="32"/>
      <c r="J565" s="38"/>
      <c r="K565" s="34"/>
      <c r="L565" s="34"/>
      <c r="M565" s="35"/>
      <c r="O565" s="9"/>
    </row>
    <row r="566" spans="1:15" x14ac:dyDescent="0.25">
      <c r="A566" s="10"/>
      <c r="H566" s="31"/>
      <c r="I566" s="32"/>
      <c r="J566" s="38"/>
      <c r="K566" s="34"/>
      <c r="L566" s="34"/>
      <c r="M566" s="35"/>
      <c r="O566" s="9"/>
    </row>
    <row r="567" spans="1:15" x14ac:dyDescent="0.25">
      <c r="A567" s="10"/>
      <c r="H567" s="31"/>
      <c r="I567" s="32"/>
      <c r="J567" s="38"/>
      <c r="K567" s="34"/>
      <c r="L567" s="34"/>
      <c r="M567" s="35"/>
      <c r="O567" s="9"/>
    </row>
    <row r="568" spans="1:15" x14ac:dyDescent="0.25">
      <c r="A568" s="10"/>
      <c r="H568" s="22"/>
      <c r="I568" s="32"/>
      <c r="J568" s="38"/>
      <c r="K568" s="34"/>
      <c r="L568" s="34"/>
      <c r="M568" s="35"/>
      <c r="O568" s="9"/>
    </row>
    <row r="569" spans="1:15" x14ac:dyDescent="0.25">
      <c r="A569" s="10"/>
      <c r="H569" s="31"/>
      <c r="I569" s="32"/>
      <c r="J569" s="38"/>
      <c r="K569" s="34"/>
      <c r="L569" s="34"/>
      <c r="M569" s="35"/>
      <c r="O569" s="9"/>
    </row>
    <row r="570" spans="1:15" x14ac:dyDescent="0.25">
      <c r="A570" s="10"/>
      <c r="H570" s="37"/>
      <c r="I570" s="32"/>
      <c r="J570" s="38"/>
      <c r="K570" s="34"/>
      <c r="L570" s="34"/>
      <c r="M570" s="35"/>
      <c r="O570" s="9"/>
    </row>
    <row r="571" spans="1:15" x14ac:dyDescent="0.25">
      <c r="A571" s="10"/>
      <c r="H571" s="40"/>
      <c r="I571" s="32"/>
      <c r="J571" s="38"/>
      <c r="K571" s="34"/>
      <c r="L571" s="34"/>
      <c r="M571" s="35"/>
      <c r="O571" s="9"/>
    </row>
    <row r="572" spans="1:15" x14ac:dyDescent="0.25">
      <c r="A572" s="10"/>
      <c r="H572" s="31"/>
      <c r="I572" s="32"/>
      <c r="J572" s="38"/>
      <c r="K572" s="34"/>
      <c r="L572" s="34"/>
      <c r="M572" s="35"/>
      <c r="O572" s="9"/>
    </row>
    <row r="573" spans="1:15" x14ac:dyDescent="0.25">
      <c r="A573" s="10"/>
      <c r="H573" s="37"/>
      <c r="I573" s="32"/>
      <c r="J573" s="38"/>
      <c r="K573" s="34"/>
      <c r="L573" s="34"/>
      <c r="M573" s="35"/>
      <c r="O573" s="9"/>
    </row>
    <row r="574" spans="1:15" x14ac:dyDescent="0.25">
      <c r="A574" s="10"/>
      <c r="H574" s="31"/>
      <c r="I574" s="32"/>
      <c r="J574" s="38"/>
      <c r="K574" s="34"/>
      <c r="L574" s="34"/>
      <c r="M574" s="35"/>
      <c r="O574" s="9"/>
    </row>
    <row r="575" spans="1:15" x14ac:dyDescent="0.25">
      <c r="A575" s="10"/>
      <c r="H575" s="31"/>
      <c r="I575" s="32"/>
      <c r="J575" s="38"/>
      <c r="K575" s="34"/>
      <c r="L575" s="34"/>
      <c r="M575" s="35"/>
      <c r="O575" s="9"/>
    </row>
    <row r="576" spans="1:15" x14ac:dyDescent="0.25">
      <c r="A576" s="10"/>
      <c r="H576" s="31"/>
      <c r="I576" s="32"/>
      <c r="J576" s="38"/>
      <c r="K576" s="34"/>
      <c r="L576" s="34"/>
      <c r="M576" s="35"/>
      <c r="O576" s="9"/>
    </row>
    <row r="577" spans="1:15" x14ac:dyDescent="0.25">
      <c r="A577" s="10"/>
      <c r="H577" s="31"/>
      <c r="I577" s="32"/>
      <c r="J577" s="38"/>
      <c r="K577" s="34"/>
      <c r="L577" s="34"/>
      <c r="M577" s="35"/>
      <c r="O577" s="9"/>
    </row>
    <row r="578" spans="1:15" x14ac:dyDescent="0.25">
      <c r="A578" s="10"/>
      <c r="H578" s="31"/>
      <c r="I578" s="32"/>
      <c r="J578" s="38"/>
      <c r="K578" s="34"/>
      <c r="L578" s="34"/>
      <c r="M578" s="35"/>
      <c r="O578" s="9"/>
    </row>
    <row r="579" spans="1:15" x14ac:dyDescent="0.25">
      <c r="A579" s="10"/>
      <c r="H579" s="31"/>
      <c r="I579" s="32"/>
      <c r="J579" s="38"/>
      <c r="K579" s="34"/>
      <c r="L579" s="34"/>
      <c r="M579" s="35"/>
      <c r="O579" s="9"/>
    </row>
    <row r="580" spans="1:15" x14ac:dyDescent="0.25">
      <c r="A580" s="10"/>
      <c r="H580" s="31"/>
      <c r="I580" s="32"/>
      <c r="J580" s="38"/>
      <c r="K580" s="34"/>
      <c r="L580" s="34"/>
      <c r="M580" s="35"/>
      <c r="O580" s="9"/>
    </row>
    <row r="581" spans="1:15" x14ac:dyDescent="0.25">
      <c r="A581" s="10"/>
      <c r="H581" s="31"/>
      <c r="I581" s="32"/>
      <c r="J581" s="38"/>
      <c r="K581" s="34"/>
      <c r="L581" s="34"/>
      <c r="M581" s="35"/>
      <c r="O581" s="9"/>
    </row>
    <row r="582" spans="1:15" x14ac:dyDescent="0.25">
      <c r="A582" s="10"/>
      <c r="H582" s="31"/>
      <c r="I582" s="32"/>
      <c r="J582" s="38"/>
      <c r="K582" s="34"/>
      <c r="L582" s="34"/>
      <c r="M582" s="35"/>
      <c r="O582" s="9"/>
    </row>
    <row r="583" spans="1:15" x14ac:dyDescent="0.25">
      <c r="A583" s="10"/>
      <c r="H583" s="31"/>
      <c r="I583" s="32"/>
      <c r="J583" s="38"/>
      <c r="K583" s="34"/>
      <c r="L583" s="34"/>
      <c r="M583" s="35"/>
      <c r="O583" s="9"/>
    </row>
    <row r="584" spans="1:15" x14ac:dyDescent="0.25">
      <c r="A584" s="10"/>
      <c r="H584" s="31"/>
      <c r="I584" s="32"/>
      <c r="J584" s="38"/>
      <c r="K584" s="34"/>
      <c r="L584" s="34"/>
      <c r="M584" s="35"/>
      <c r="O584" s="9"/>
    </row>
    <row r="585" spans="1:15" x14ac:dyDescent="0.25">
      <c r="A585" s="10"/>
      <c r="H585" s="31"/>
      <c r="I585" s="32"/>
      <c r="J585" s="38"/>
      <c r="K585" s="34"/>
      <c r="L585" s="34"/>
      <c r="M585" s="35"/>
      <c r="O585" s="9"/>
    </row>
    <row r="586" spans="1:15" x14ac:dyDescent="0.25">
      <c r="A586" s="10"/>
      <c r="H586" s="37"/>
      <c r="I586" s="32"/>
      <c r="J586" s="38"/>
      <c r="K586" s="34"/>
      <c r="L586" s="34"/>
      <c r="M586" s="35"/>
      <c r="O586" s="9"/>
    </row>
    <row r="587" spans="1:15" x14ac:dyDescent="0.25">
      <c r="A587" s="10"/>
      <c r="H587" s="31"/>
      <c r="I587" s="32"/>
      <c r="J587" s="38"/>
      <c r="K587" s="34"/>
      <c r="L587" s="34"/>
      <c r="M587" s="35"/>
      <c r="O587" s="9"/>
    </row>
    <row r="588" spans="1:15" x14ac:dyDescent="0.25">
      <c r="A588" s="10"/>
      <c r="H588" s="37"/>
      <c r="I588" s="32"/>
      <c r="J588" s="38"/>
      <c r="K588" s="34"/>
      <c r="L588" s="34"/>
      <c r="M588" s="35"/>
      <c r="O588" s="9"/>
    </row>
    <row r="589" spans="1:15" x14ac:dyDescent="0.25">
      <c r="A589" s="10"/>
      <c r="H589" s="31"/>
      <c r="I589" s="32"/>
      <c r="J589" s="38"/>
      <c r="K589" s="34"/>
      <c r="L589" s="34"/>
      <c r="M589" s="35"/>
      <c r="O589" s="9"/>
    </row>
    <row r="590" spans="1:15" x14ac:dyDescent="0.25">
      <c r="A590" s="10"/>
      <c r="H590" s="61"/>
      <c r="I590" s="32"/>
      <c r="J590" s="38"/>
      <c r="K590" s="34"/>
      <c r="L590" s="34"/>
      <c r="M590" s="35"/>
      <c r="O590" s="9"/>
    </row>
    <row r="591" spans="1:15" x14ac:dyDescent="0.25">
      <c r="A591" s="10"/>
      <c r="H591" s="37"/>
      <c r="I591" s="32"/>
      <c r="J591" s="38"/>
      <c r="K591" s="34"/>
      <c r="L591" s="34"/>
      <c r="M591" s="35"/>
      <c r="O591" s="9"/>
    </row>
    <row r="592" spans="1:15" x14ac:dyDescent="0.25">
      <c r="A592" s="10"/>
      <c r="H592" s="31"/>
      <c r="I592" s="32"/>
      <c r="J592" s="38"/>
      <c r="K592" s="34"/>
      <c r="L592" s="34"/>
      <c r="M592" s="35"/>
      <c r="O592" s="9"/>
    </row>
    <row r="593" spans="1:15" x14ac:dyDescent="0.25">
      <c r="A593" s="10"/>
      <c r="H593" s="31"/>
      <c r="I593" s="32"/>
      <c r="J593" s="38"/>
      <c r="K593" s="34"/>
      <c r="L593" s="34"/>
      <c r="M593" s="35"/>
      <c r="O593" s="9"/>
    </row>
    <row r="594" spans="1:15" x14ac:dyDescent="0.25">
      <c r="A594" s="10"/>
      <c r="H594" s="31"/>
      <c r="I594" s="32"/>
      <c r="J594" s="38"/>
      <c r="K594" s="34"/>
      <c r="L594" s="34"/>
      <c r="M594" s="35"/>
      <c r="O594" s="9"/>
    </row>
    <row r="595" spans="1:15" x14ac:dyDescent="0.25">
      <c r="A595" s="10"/>
      <c r="H595" s="61"/>
      <c r="I595" s="32"/>
      <c r="J595" s="38"/>
      <c r="K595" s="34"/>
      <c r="L595" s="34"/>
      <c r="M595" s="35"/>
      <c r="O595" s="9"/>
    </row>
    <row r="596" spans="1:15" x14ac:dyDescent="0.25">
      <c r="A596" s="10"/>
      <c r="H596" s="37"/>
      <c r="I596" s="32"/>
      <c r="J596" s="38"/>
      <c r="K596" s="34"/>
      <c r="L596" s="34"/>
      <c r="M596" s="35"/>
      <c r="O596" s="9"/>
    </row>
    <row r="597" spans="1:15" x14ac:dyDescent="0.25">
      <c r="A597" s="10"/>
      <c r="H597" s="31"/>
      <c r="I597" s="32"/>
      <c r="J597" s="38"/>
      <c r="K597" s="34"/>
      <c r="L597" s="34"/>
      <c r="M597" s="35"/>
      <c r="O597" s="9"/>
    </row>
    <row r="598" spans="1:15" x14ac:dyDescent="0.25">
      <c r="A598" s="10"/>
      <c r="H598" s="31"/>
      <c r="I598" s="32"/>
      <c r="J598" s="38"/>
      <c r="K598" s="34"/>
      <c r="L598" s="34"/>
      <c r="M598" s="35"/>
      <c r="O598" s="9"/>
    </row>
    <row r="599" spans="1:15" x14ac:dyDescent="0.25">
      <c r="A599" s="10"/>
      <c r="H599" s="37"/>
      <c r="I599" s="32"/>
      <c r="J599" s="38"/>
      <c r="K599" s="34"/>
      <c r="L599" s="34"/>
      <c r="M599" s="35"/>
      <c r="O599" s="9"/>
    </row>
    <row r="600" spans="1:15" x14ac:dyDescent="0.25">
      <c r="A600" s="10"/>
      <c r="H600" s="31"/>
      <c r="I600" s="32"/>
      <c r="J600" s="38"/>
      <c r="K600" s="34"/>
      <c r="L600" s="34"/>
      <c r="M600" s="35"/>
      <c r="O600" s="9"/>
    </row>
    <row r="601" spans="1:15" x14ac:dyDescent="0.25">
      <c r="A601" s="10"/>
      <c r="H601" s="61"/>
      <c r="I601" s="32"/>
      <c r="J601" s="38"/>
      <c r="K601" s="34"/>
      <c r="L601" s="34"/>
      <c r="M601" s="35"/>
      <c r="O601" s="9"/>
    </row>
    <row r="602" spans="1:15" x14ac:dyDescent="0.25">
      <c r="A602" s="10"/>
      <c r="H602" s="37"/>
      <c r="I602" s="32"/>
      <c r="J602" s="38"/>
      <c r="K602" s="34"/>
      <c r="L602" s="34"/>
      <c r="M602" s="35"/>
      <c r="O602" s="9"/>
    </row>
    <row r="603" spans="1:15" x14ac:dyDescent="0.25">
      <c r="A603" s="10"/>
      <c r="H603" s="31"/>
      <c r="I603" s="32"/>
      <c r="J603" s="38"/>
      <c r="K603" s="34"/>
      <c r="L603" s="34"/>
      <c r="M603" s="35"/>
      <c r="O603" s="9"/>
    </row>
    <row r="604" spans="1:15" x14ac:dyDescent="0.25">
      <c r="A604" s="10"/>
      <c r="H604" s="37"/>
      <c r="I604" s="32"/>
      <c r="J604" s="38"/>
      <c r="K604" s="34"/>
      <c r="L604" s="34"/>
      <c r="M604" s="35"/>
      <c r="O604" s="9"/>
    </row>
    <row r="605" spans="1:15" x14ac:dyDescent="0.25">
      <c r="A605" s="10"/>
      <c r="H605" s="62"/>
      <c r="I605" s="32"/>
      <c r="J605" s="38"/>
      <c r="K605" s="34"/>
      <c r="L605" s="34"/>
      <c r="M605" s="35"/>
      <c r="O605" s="9"/>
    </row>
    <row r="606" spans="1:15" x14ac:dyDescent="0.25">
      <c r="A606" s="10"/>
      <c r="H606" s="62"/>
      <c r="I606" s="32"/>
      <c r="J606" s="38"/>
      <c r="K606" s="34"/>
      <c r="L606" s="34"/>
      <c r="M606" s="35"/>
      <c r="O606" s="9"/>
    </row>
    <row r="607" spans="1:15" x14ac:dyDescent="0.25">
      <c r="A607" s="10"/>
      <c r="H607" s="62"/>
      <c r="I607" s="32"/>
      <c r="J607" s="38"/>
      <c r="K607" s="34"/>
      <c r="L607" s="34"/>
      <c r="M607" s="35"/>
      <c r="O607" s="9"/>
    </row>
    <row r="608" spans="1:15" x14ac:dyDescent="0.25">
      <c r="A608" s="10"/>
      <c r="H608" s="62"/>
      <c r="I608" s="32"/>
      <c r="J608" s="38"/>
      <c r="K608" s="34"/>
      <c r="L608" s="34"/>
      <c r="M608" s="35"/>
      <c r="O608" s="9"/>
    </row>
    <row r="609" spans="1:15" x14ac:dyDescent="0.25">
      <c r="A609" s="10"/>
      <c r="H609" s="62"/>
      <c r="I609" s="32"/>
      <c r="J609" s="38"/>
      <c r="K609" s="34"/>
      <c r="L609" s="34"/>
      <c r="M609" s="35"/>
      <c r="O609" s="9"/>
    </row>
    <row r="610" spans="1:15" x14ac:dyDescent="0.25">
      <c r="A610" s="10"/>
      <c r="H610" s="31"/>
      <c r="I610" s="32"/>
      <c r="J610" s="38"/>
      <c r="K610" s="34"/>
      <c r="L610" s="34"/>
      <c r="M610" s="35"/>
      <c r="O610" s="9"/>
    </row>
    <row r="611" spans="1:15" x14ac:dyDescent="0.25">
      <c r="A611" s="10"/>
      <c r="H611" s="31"/>
      <c r="I611" s="32"/>
      <c r="J611" s="38"/>
      <c r="K611" s="34"/>
      <c r="L611" s="34"/>
      <c r="M611" s="35"/>
      <c r="O611" s="9"/>
    </row>
    <row r="612" spans="1:15" x14ac:dyDescent="0.25">
      <c r="A612" s="10"/>
      <c r="H612" s="31"/>
      <c r="I612" s="32"/>
      <c r="J612" s="38"/>
      <c r="K612" s="34"/>
      <c r="L612" s="34"/>
      <c r="M612" s="35"/>
      <c r="O612" s="9"/>
    </row>
    <row r="613" spans="1:15" x14ac:dyDescent="0.25">
      <c r="A613" s="10"/>
      <c r="H613" s="62"/>
      <c r="I613" s="32"/>
      <c r="J613" s="38"/>
      <c r="K613" s="34"/>
      <c r="L613" s="34"/>
      <c r="M613" s="35"/>
      <c r="O613" s="9"/>
    </row>
    <row r="614" spans="1:15" x14ac:dyDescent="0.25">
      <c r="A614" s="10"/>
      <c r="H614" s="62"/>
      <c r="I614" s="32"/>
      <c r="J614" s="38"/>
      <c r="K614" s="34"/>
      <c r="L614" s="34"/>
      <c r="M614" s="35"/>
      <c r="O614" s="9"/>
    </row>
    <row r="615" spans="1:15" x14ac:dyDescent="0.25">
      <c r="A615" s="10"/>
      <c r="H615" s="62"/>
      <c r="I615" s="32"/>
      <c r="J615" s="38"/>
      <c r="K615" s="34"/>
      <c r="L615" s="34"/>
      <c r="M615" s="35"/>
      <c r="O615" s="9"/>
    </row>
    <row r="616" spans="1:15" x14ac:dyDescent="0.25">
      <c r="A616" s="10"/>
      <c r="H616" s="62"/>
      <c r="I616" s="32"/>
      <c r="J616" s="38"/>
      <c r="K616" s="34"/>
      <c r="L616" s="34"/>
      <c r="M616" s="35"/>
      <c r="O616" s="9"/>
    </row>
    <row r="617" spans="1:15" x14ac:dyDescent="0.25">
      <c r="A617" s="10"/>
      <c r="H617" s="63"/>
      <c r="I617" s="32"/>
      <c r="J617" s="38"/>
      <c r="K617" s="34"/>
      <c r="L617" s="34"/>
      <c r="M617" s="35"/>
      <c r="O617" s="9"/>
    </row>
    <row r="618" spans="1:15" x14ac:dyDescent="0.25">
      <c r="A618" s="10"/>
      <c r="H618" s="62"/>
      <c r="I618" s="32"/>
      <c r="J618" s="38"/>
      <c r="K618" s="34"/>
      <c r="L618" s="34"/>
      <c r="M618" s="35"/>
      <c r="O618" s="9"/>
    </row>
    <row r="619" spans="1:15" x14ac:dyDescent="0.25">
      <c r="A619" s="10"/>
      <c r="H619" s="62"/>
      <c r="I619" s="32"/>
      <c r="J619" s="38"/>
      <c r="K619" s="34"/>
      <c r="L619" s="34"/>
      <c r="M619" s="35"/>
      <c r="O619" s="9"/>
    </row>
    <row r="620" spans="1:15" x14ac:dyDescent="0.25">
      <c r="A620" s="10"/>
      <c r="H620" s="62"/>
      <c r="I620" s="32"/>
      <c r="J620" s="38"/>
      <c r="K620" s="34"/>
      <c r="L620" s="34"/>
      <c r="M620" s="35"/>
      <c r="O620" s="9"/>
    </row>
    <row r="621" spans="1:15" x14ac:dyDescent="0.25">
      <c r="A621" s="10"/>
      <c r="H621" s="62"/>
      <c r="I621" s="32"/>
      <c r="J621" s="38"/>
      <c r="K621" s="34"/>
      <c r="L621" s="34"/>
      <c r="M621" s="35"/>
      <c r="O621" s="9"/>
    </row>
    <row r="622" spans="1:15" x14ac:dyDescent="0.25">
      <c r="A622" s="10"/>
      <c r="H622" s="64"/>
      <c r="I622" s="32"/>
      <c r="J622" s="38"/>
      <c r="K622" s="34"/>
      <c r="L622" s="34"/>
      <c r="M622" s="35"/>
      <c r="O622" s="9"/>
    </row>
    <row r="623" spans="1:15" x14ac:dyDescent="0.25">
      <c r="A623" s="10"/>
      <c r="H623" s="62"/>
      <c r="I623" s="32"/>
      <c r="J623" s="38"/>
      <c r="K623" s="34"/>
      <c r="L623" s="34"/>
      <c r="M623" s="35"/>
      <c r="O623" s="9"/>
    </row>
    <row r="624" spans="1:15" x14ac:dyDescent="0.25">
      <c r="A624" s="10"/>
      <c r="H624" s="62"/>
      <c r="I624" s="32"/>
      <c r="J624" s="38"/>
      <c r="K624" s="34"/>
      <c r="L624" s="34"/>
      <c r="M624" s="35"/>
      <c r="O624" s="9"/>
    </row>
    <row r="625" spans="1:15" x14ac:dyDescent="0.25">
      <c r="A625" s="10"/>
      <c r="H625" s="62"/>
      <c r="I625" s="32"/>
      <c r="J625" s="38"/>
      <c r="K625" s="34"/>
      <c r="L625" s="34"/>
      <c r="M625" s="35"/>
      <c r="O625" s="9"/>
    </row>
    <row r="626" spans="1:15" x14ac:dyDescent="0.25">
      <c r="A626" s="10"/>
      <c r="H626" s="62"/>
      <c r="I626" s="32"/>
      <c r="J626" s="38"/>
      <c r="K626" s="34"/>
      <c r="L626" s="34"/>
      <c r="M626" s="35"/>
      <c r="O626" s="9"/>
    </row>
    <row r="627" spans="1:15" x14ac:dyDescent="0.25">
      <c r="A627" s="10"/>
      <c r="H627" s="64"/>
      <c r="I627" s="32"/>
      <c r="J627" s="38"/>
      <c r="K627" s="34"/>
      <c r="L627" s="34"/>
      <c r="M627" s="35"/>
      <c r="O627" s="9"/>
    </row>
    <row r="628" spans="1:15" x14ac:dyDescent="0.25">
      <c r="A628" s="10"/>
      <c r="H628" s="62"/>
      <c r="I628" s="32"/>
      <c r="J628" s="38"/>
      <c r="K628" s="34"/>
      <c r="L628" s="34"/>
      <c r="M628" s="35"/>
      <c r="O628" s="9"/>
    </row>
    <row r="629" spans="1:15" x14ac:dyDescent="0.25">
      <c r="A629" s="10"/>
      <c r="H629" s="62"/>
      <c r="I629" s="32"/>
      <c r="J629" s="38"/>
      <c r="K629" s="34"/>
      <c r="L629" s="34"/>
      <c r="M629" s="35"/>
      <c r="O629" s="9"/>
    </row>
    <row r="630" spans="1:15" x14ac:dyDescent="0.25">
      <c r="A630" s="10"/>
      <c r="H630" s="62"/>
      <c r="I630" s="32"/>
      <c r="J630" s="38"/>
      <c r="K630" s="34"/>
      <c r="L630" s="34"/>
      <c r="M630" s="35"/>
      <c r="O630" s="9"/>
    </row>
    <row r="631" spans="1:15" x14ac:dyDescent="0.25">
      <c r="A631" s="10"/>
      <c r="H631" s="64"/>
      <c r="I631" s="32"/>
      <c r="J631" s="38"/>
      <c r="K631" s="34"/>
      <c r="L631" s="34"/>
      <c r="M631" s="35"/>
      <c r="O631" s="9"/>
    </row>
    <row r="632" spans="1:15" x14ac:dyDescent="0.25">
      <c r="A632" s="10"/>
      <c r="H632" s="64"/>
      <c r="I632" s="32"/>
      <c r="J632" s="38"/>
      <c r="K632" s="34"/>
      <c r="L632" s="34"/>
      <c r="M632" s="35"/>
      <c r="O632" s="9"/>
    </row>
    <row r="633" spans="1:15" x14ac:dyDescent="0.25">
      <c r="A633" s="10"/>
      <c r="H633" s="63"/>
      <c r="I633" s="32"/>
      <c r="J633" s="38"/>
      <c r="K633" s="34"/>
      <c r="L633" s="34"/>
      <c r="M633" s="35"/>
      <c r="O633" s="9"/>
    </row>
    <row r="634" spans="1:15" x14ac:dyDescent="0.25">
      <c r="A634" s="10"/>
      <c r="H634" s="62"/>
      <c r="I634" s="32"/>
      <c r="J634" s="38"/>
      <c r="K634" s="34"/>
      <c r="L634" s="34"/>
      <c r="M634" s="35"/>
      <c r="O634" s="9"/>
    </row>
    <row r="635" spans="1:15" x14ac:dyDescent="0.25">
      <c r="A635" s="10"/>
      <c r="H635" s="62"/>
      <c r="I635" s="32"/>
      <c r="J635" s="38"/>
      <c r="K635" s="34"/>
      <c r="L635" s="34"/>
      <c r="M635" s="35"/>
      <c r="O635" s="9"/>
    </row>
    <row r="636" spans="1:15" x14ac:dyDescent="0.25">
      <c r="A636" s="10"/>
      <c r="H636" s="62"/>
      <c r="I636" s="32"/>
      <c r="J636" s="38"/>
      <c r="K636" s="34"/>
      <c r="L636" s="34"/>
      <c r="M636" s="35"/>
      <c r="O636" s="9"/>
    </row>
    <row r="637" spans="1:15" x14ac:dyDescent="0.25">
      <c r="A637" s="10"/>
      <c r="H637" s="64"/>
      <c r="I637" s="32"/>
      <c r="J637" s="38"/>
      <c r="K637" s="34"/>
      <c r="L637" s="34"/>
      <c r="M637" s="65"/>
      <c r="O637" s="9"/>
    </row>
    <row r="638" spans="1:15" x14ac:dyDescent="0.25">
      <c r="A638" s="10"/>
      <c r="H638" s="62"/>
      <c r="I638" s="32"/>
      <c r="J638" s="38"/>
      <c r="K638" s="34"/>
      <c r="L638" s="34"/>
      <c r="M638" s="35"/>
      <c r="O638" s="9"/>
    </row>
    <row r="639" spans="1:15" x14ac:dyDescent="0.25">
      <c r="A639" s="10"/>
      <c r="H639" s="62"/>
      <c r="I639" s="32"/>
      <c r="J639" s="38"/>
      <c r="K639" s="34"/>
      <c r="L639" s="34"/>
      <c r="M639" s="35"/>
      <c r="O639" s="9"/>
    </row>
    <row r="640" spans="1:15" x14ac:dyDescent="0.25">
      <c r="A640" s="10"/>
      <c r="H640" s="64"/>
      <c r="I640" s="32"/>
      <c r="J640" s="38"/>
      <c r="K640" s="34"/>
      <c r="L640" s="34"/>
      <c r="M640" s="35"/>
      <c r="O640" s="9"/>
    </row>
    <row r="641" spans="1:15" x14ac:dyDescent="0.25">
      <c r="A641" s="10"/>
      <c r="H641" s="62"/>
      <c r="I641" s="32"/>
      <c r="J641" s="38"/>
      <c r="K641" s="34"/>
      <c r="L641" s="34"/>
      <c r="M641" s="35"/>
      <c r="O641" s="9"/>
    </row>
    <row r="642" spans="1:15" x14ac:dyDescent="0.25">
      <c r="A642" s="10"/>
      <c r="H642" s="62"/>
      <c r="I642" s="32"/>
      <c r="J642" s="38"/>
      <c r="K642" s="34"/>
      <c r="L642" s="34"/>
      <c r="M642" s="35"/>
      <c r="O642" s="9"/>
    </row>
    <row r="643" spans="1:15" x14ac:dyDescent="0.25">
      <c r="A643" s="10"/>
      <c r="H643" s="63"/>
      <c r="I643" s="32"/>
      <c r="J643" s="38"/>
      <c r="K643" s="34"/>
      <c r="L643" s="34"/>
      <c r="M643" s="35"/>
      <c r="O643" s="9"/>
    </row>
    <row r="644" spans="1:15" x14ac:dyDescent="0.25">
      <c r="A644" s="10"/>
      <c r="H644" s="64"/>
      <c r="I644" s="32"/>
      <c r="J644" s="38"/>
      <c r="K644" s="34"/>
      <c r="L644" s="34"/>
      <c r="M644" s="35"/>
      <c r="O644" s="9"/>
    </row>
    <row r="645" spans="1:15" x14ac:dyDescent="0.25">
      <c r="A645" s="10"/>
      <c r="H645" s="62"/>
      <c r="I645" s="32"/>
      <c r="J645" s="38"/>
      <c r="K645" s="34"/>
      <c r="L645" s="34"/>
      <c r="M645" s="35"/>
      <c r="O645" s="9"/>
    </row>
    <row r="646" spans="1:15" x14ac:dyDescent="0.25">
      <c r="A646" s="10"/>
      <c r="H646" s="62"/>
      <c r="I646" s="32"/>
      <c r="J646" s="38"/>
      <c r="K646" s="34"/>
      <c r="L646" s="34"/>
      <c r="M646" s="35"/>
      <c r="O646" s="9"/>
    </row>
    <row r="647" spans="1:15" x14ac:dyDescent="0.25">
      <c r="A647" s="10"/>
      <c r="F647" s="66"/>
      <c r="H647" s="62"/>
      <c r="I647" s="32"/>
      <c r="J647" s="38"/>
      <c r="K647" s="34"/>
      <c r="L647" s="34"/>
      <c r="M647" s="35"/>
      <c r="O647" s="9"/>
    </row>
    <row r="648" spans="1:15" x14ac:dyDescent="0.25">
      <c r="A648" s="10"/>
      <c r="H648" s="64"/>
      <c r="I648" s="32"/>
      <c r="J648" s="38"/>
      <c r="K648" s="34"/>
      <c r="L648" s="34"/>
      <c r="M648" s="35"/>
      <c r="O648" s="9"/>
    </row>
    <row r="649" spans="1:15" x14ac:dyDescent="0.25">
      <c r="A649" s="10"/>
      <c r="H649" s="63"/>
      <c r="I649" s="32"/>
      <c r="J649" s="38"/>
      <c r="K649" s="34"/>
      <c r="L649" s="34"/>
      <c r="M649" s="35"/>
      <c r="O649" s="9"/>
    </row>
    <row r="650" spans="1:15" x14ac:dyDescent="0.25">
      <c r="A650" s="10"/>
      <c r="H650" s="62"/>
      <c r="I650" s="32"/>
      <c r="J650" s="38"/>
      <c r="K650" s="34"/>
      <c r="L650" s="34"/>
      <c r="M650" s="35"/>
      <c r="O650" s="9"/>
    </row>
    <row r="651" spans="1:15" x14ac:dyDescent="0.25">
      <c r="A651" s="10"/>
      <c r="H651" s="62"/>
      <c r="I651" s="32"/>
      <c r="J651" s="38"/>
      <c r="K651" s="34"/>
      <c r="L651" s="34"/>
      <c r="M651" s="35"/>
      <c r="O651" s="9"/>
    </row>
    <row r="652" spans="1:15" x14ac:dyDescent="0.25">
      <c r="A652" s="10"/>
      <c r="H652" s="62"/>
      <c r="I652" s="32"/>
      <c r="J652" s="38"/>
      <c r="K652" s="34"/>
      <c r="L652" s="34"/>
      <c r="M652" s="35"/>
      <c r="O652" s="9"/>
    </row>
    <row r="653" spans="1:15" x14ac:dyDescent="0.25">
      <c r="A653" s="10"/>
      <c r="H653" s="62"/>
      <c r="I653" s="32"/>
      <c r="J653" s="38"/>
      <c r="K653" s="34"/>
      <c r="L653" s="34"/>
      <c r="M653" s="35"/>
      <c r="O653" s="9"/>
    </row>
    <row r="654" spans="1:15" x14ac:dyDescent="0.25">
      <c r="A654" s="10"/>
      <c r="H654" s="64"/>
      <c r="I654" s="32"/>
      <c r="J654" s="38"/>
      <c r="K654" s="34"/>
      <c r="L654" s="34"/>
      <c r="M654" s="35"/>
      <c r="O654" s="9"/>
    </row>
    <row r="655" spans="1:15" x14ac:dyDescent="0.25">
      <c r="A655" s="10"/>
      <c r="H655" s="62"/>
      <c r="I655" s="32"/>
      <c r="J655" s="38"/>
      <c r="K655" s="34"/>
      <c r="L655" s="34"/>
      <c r="M655" s="35"/>
      <c r="O655" s="9"/>
    </row>
    <row r="656" spans="1:15" x14ac:dyDescent="0.25">
      <c r="A656" s="10"/>
      <c r="H656" s="62"/>
      <c r="I656" s="32"/>
      <c r="J656" s="38"/>
      <c r="K656" s="34"/>
      <c r="L656" s="34"/>
      <c r="M656" s="35"/>
      <c r="O656" s="9"/>
    </row>
    <row r="657" spans="1:15" x14ac:dyDescent="0.25">
      <c r="A657" s="10"/>
      <c r="H657" s="64"/>
      <c r="I657" s="32"/>
      <c r="J657" s="38"/>
      <c r="K657" s="34"/>
      <c r="L657" s="34"/>
      <c r="M657" s="35"/>
      <c r="O657" s="9"/>
    </row>
    <row r="658" spans="1:15" x14ac:dyDescent="0.25">
      <c r="A658" s="10"/>
      <c r="H658" s="62"/>
      <c r="I658" s="32"/>
      <c r="J658" s="38"/>
      <c r="K658" s="34"/>
      <c r="L658" s="34"/>
      <c r="M658" s="35"/>
      <c r="O658" s="9"/>
    </row>
    <row r="659" spans="1:15" x14ac:dyDescent="0.25">
      <c r="A659" s="10"/>
      <c r="H659" s="64"/>
      <c r="I659" s="32"/>
      <c r="J659" s="38"/>
      <c r="K659" s="34"/>
      <c r="L659" s="34"/>
      <c r="M659" s="35"/>
      <c r="O659" s="9"/>
    </row>
    <row r="660" spans="1:15" x14ac:dyDescent="0.25">
      <c r="A660" s="10"/>
      <c r="H660" s="62"/>
      <c r="I660" s="32"/>
      <c r="J660" s="38"/>
      <c r="K660" s="34"/>
      <c r="L660" s="34"/>
      <c r="M660" s="35"/>
      <c r="O660" s="9"/>
    </row>
    <row r="661" spans="1:15" x14ac:dyDescent="0.25">
      <c r="A661" s="10"/>
      <c r="H661" s="63"/>
      <c r="I661" s="32"/>
      <c r="J661" s="38"/>
      <c r="K661" s="34"/>
      <c r="L661" s="34"/>
      <c r="M661" s="35"/>
      <c r="O661" s="9"/>
    </row>
    <row r="662" spans="1:15" x14ac:dyDescent="0.25">
      <c r="A662" s="10"/>
      <c r="H662" s="62"/>
      <c r="I662" s="32"/>
      <c r="J662" s="38"/>
      <c r="K662" s="34"/>
      <c r="L662" s="34"/>
      <c r="M662" s="35"/>
      <c r="O662" s="9"/>
    </row>
    <row r="663" spans="1:15" x14ac:dyDescent="0.25">
      <c r="A663" s="10"/>
      <c r="H663" s="62"/>
      <c r="I663" s="32"/>
      <c r="J663" s="38"/>
      <c r="K663" s="34"/>
      <c r="L663" s="34"/>
      <c r="M663" s="35"/>
      <c r="O663" s="9"/>
    </row>
    <row r="664" spans="1:15" x14ac:dyDescent="0.25">
      <c r="A664" s="10"/>
      <c r="H664" s="62"/>
      <c r="I664" s="32"/>
      <c r="J664" s="38"/>
      <c r="K664" s="34"/>
      <c r="L664" s="34"/>
      <c r="M664" s="35"/>
      <c r="O664" s="9"/>
    </row>
    <row r="665" spans="1:15" x14ac:dyDescent="0.25">
      <c r="A665" s="10"/>
      <c r="H665" s="64"/>
      <c r="I665" s="32"/>
      <c r="J665" s="38"/>
      <c r="K665" s="34"/>
      <c r="L665" s="34"/>
      <c r="M665" s="35"/>
      <c r="O665" s="9"/>
    </row>
    <row r="666" spans="1:15" x14ac:dyDescent="0.25">
      <c r="A666" s="10"/>
      <c r="H666" s="62"/>
      <c r="I666" s="32"/>
      <c r="J666" s="38"/>
      <c r="K666" s="34"/>
      <c r="L666" s="34"/>
      <c r="M666" s="35"/>
      <c r="O666" s="9"/>
    </row>
    <row r="667" spans="1:15" x14ac:dyDescent="0.25">
      <c r="A667" s="10"/>
      <c r="H667" s="62"/>
      <c r="I667" s="32"/>
      <c r="J667" s="38"/>
      <c r="K667" s="34"/>
      <c r="L667" s="34"/>
      <c r="M667" s="35"/>
      <c r="O667" s="9"/>
    </row>
    <row r="668" spans="1:15" x14ac:dyDescent="0.25">
      <c r="A668" s="10"/>
      <c r="H668" s="62"/>
      <c r="I668" s="32"/>
      <c r="J668" s="38"/>
      <c r="K668" s="34"/>
      <c r="L668" s="34"/>
      <c r="M668" s="35"/>
      <c r="O668" s="9"/>
    </row>
    <row r="669" spans="1:15" x14ac:dyDescent="0.25">
      <c r="A669" s="10"/>
      <c r="H669" s="64"/>
      <c r="I669" s="32"/>
      <c r="J669" s="38"/>
      <c r="K669" s="34"/>
      <c r="L669" s="34"/>
      <c r="M669" s="35"/>
      <c r="O669" s="9"/>
    </row>
    <row r="670" spans="1:15" x14ac:dyDescent="0.25">
      <c r="A670" s="10"/>
      <c r="H670" s="62"/>
      <c r="I670" s="32"/>
      <c r="J670" s="38"/>
      <c r="K670" s="34"/>
      <c r="L670" s="34"/>
      <c r="M670" s="35"/>
      <c r="O670" s="9"/>
    </row>
    <row r="671" spans="1:15" x14ac:dyDescent="0.25">
      <c r="A671" s="10"/>
      <c r="H671" s="62"/>
      <c r="I671" s="32"/>
      <c r="J671" s="38"/>
      <c r="K671" s="34"/>
      <c r="L671" s="34"/>
      <c r="M671" s="35"/>
      <c r="O671" s="9"/>
    </row>
    <row r="672" spans="1:15" x14ac:dyDescent="0.25">
      <c r="A672" s="10"/>
      <c r="H672" s="64"/>
      <c r="I672" s="32"/>
      <c r="J672" s="38"/>
      <c r="K672" s="34"/>
      <c r="L672" s="34"/>
      <c r="M672" s="35"/>
      <c r="O672" s="9"/>
    </row>
    <row r="673" spans="1:15" x14ac:dyDescent="0.25">
      <c r="A673" s="10"/>
      <c r="H673" s="62"/>
      <c r="I673" s="32"/>
      <c r="J673" s="38"/>
      <c r="K673" s="34"/>
      <c r="L673" s="34"/>
      <c r="M673" s="35"/>
      <c r="O673" s="9"/>
    </row>
    <row r="674" spans="1:15" x14ac:dyDescent="0.25">
      <c r="A674" s="10"/>
      <c r="H674" s="63"/>
      <c r="I674" s="32"/>
      <c r="J674" s="38"/>
      <c r="K674" s="34"/>
      <c r="L674" s="34"/>
      <c r="M674" s="35"/>
      <c r="O674" s="9"/>
    </row>
    <row r="675" spans="1:15" x14ac:dyDescent="0.25">
      <c r="A675" s="10"/>
      <c r="H675" s="62"/>
      <c r="I675" s="32"/>
      <c r="J675" s="38"/>
      <c r="K675" s="34"/>
      <c r="L675" s="34"/>
      <c r="M675" s="35"/>
      <c r="O675" s="9"/>
    </row>
    <row r="676" spans="1:15" x14ac:dyDescent="0.25">
      <c r="A676" s="10"/>
      <c r="H676" s="62"/>
      <c r="I676" s="32"/>
      <c r="J676" s="38"/>
      <c r="K676" s="34"/>
      <c r="L676" s="34"/>
      <c r="M676" s="35"/>
      <c r="O676" s="9"/>
    </row>
    <row r="677" spans="1:15" x14ac:dyDescent="0.25">
      <c r="A677" s="10"/>
      <c r="H677" s="64"/>
      <c r="I677" s="32"/>
      <c r="J677" s="38"/>
      <c r="K677" s="34"/>
      <c r="L677" s="34"/>
      <c r="M677" s="35"/>
      <c r="O677" s="9"/>
    </row>
    <row r="678" spans="1:15" x14ac:dyDescent="0.25">
      <c r="A678" s="10"/>
      <c r="H678" s="62"/>
      <c r="I678" s="32"/>
      <c r="J678" s="38"/>
      <c r="K678" s="34"/>
      <c r="L678" s="34"/>
      <c r="M678" s="35"/>
      <c r="O678" s="9"/>
    </row>
    <row r="679" spans="1:15" x14ac:dyDescent="0.25">
      <c r="A679" s="10"/>
      <c r="H679" s="62"/>
      <c r="I679" s="32"/>
      <c r="J679" s="38"/>
      <c r="K679" s="34"/>
      <c r="L679" s="34"/>
      <c r="M679" s="35"/>
      <c r="O679" s="9"/>
    </row>
    <row r="680" spans="1:15" x14ac:dyDescent="0.25">
      <c r="A680" s="10"/>
      <c r="H680" s="62"/>
      <c r="I680" s="32"/>
      <c r="J680" s="38"/>
      <c r="K680" s="34"/>
      <c r="L680" s="34"/>
      <c r="M680" s="35"/>
      <c r="O680" s="9"/>
    </row>
    <row r="681" spans="1:15" x14ac:dyDescent="0.25">
      <c r="A681" s="10"/>
      <c r="H681" s="63"/>
      <c r="I681" s="32"/>
      <c r="J681" s="38"/>
      <c r="K681" s="34"/>
      <c r="L681" s="34"/>
      <c r="M681" s="35"/>
      <c r="O681" s="9"/>
    </row>
    <row r="682" spans="1:15" x14ac:dyDescent="0.25">
      <c r="A682" s="10"/>
      <c r="H682" s="62"/>
      <c r="I682" s="32"/>
      <c r="J682" s="38"/>
      <c r="K682" s="34"/>
      <c r="L682" s="34"/>
      <c r="M682" s="35"/>
      <c r="O682" s="9"/>
    </row>
    <row r="683" spans="1:15" x14ac:dyDescent="0.25">
      <c r="A683" s="10"/>
      <c r="H683" s="62"/>
      <c r="I683" s="32"/>
      <c r="J683" s="38"/>
      <c r="K683" s="34"/>
      <c r="L683" s="34"/>
      <c r="M683" s="35"/>
      <c r="O683" s="9"/>
    </row>
    <row r="684" spans="1:15" x14ac:dyDescent="0.25">
      <c r="A684" s="10"/>
      <c r="H684" s="64"/>
      <c r="I684" s="32"/>
      <c r="J684" s="38"/>
      <c r="K684" s="34"/>
      <c r="L684" s="34"/>
      <c r="M684" s="35"/>
      <c r="O684" s="9"/>
    </row>
    <row r="685" spans="1:15" x14ac:dyDescent="0.25">
      <c r="A685" s="10"/>
      <c r="H685" s="64"/>
      <c r="I685" s="32"/>
      <c r="J685" s="38"/>
      <c r="K685" s="34"/>
      <c r="L685" s="34"/>
      <c r="M685" s="35"/>
      <c r="O685" s="9"/>
    </row>
    <row r="686" spans="1:15" x14ac:dyDescent="0.25">
      <c r="A686" s="10"/>
      <c r="H686" s="62"/>
      <c r="I686" s="32"/>
      <c r="J686" s="38"/>
      <c r="K686" s="34"/>
      <c r="L686" s="34"/>
      <c r="M686" s="35"/>
      <c r="O686" s="9"/>
    </row>
    <row r="687" spans="1:15" x14ac:dyDescent="0.25">
      <c r="A687" s="10"/>
      <c r="H687" s="62"/>
      <c r="I687" s="32"/>
      <c r="J687" s="38"/>
      <c r="K687" s="34"/>
      <c r="L687" s="34"/>
      <c r="M687" s="35"/>
      <c r="O687" s="9"/>
    </row>
    <row r="688" spans="1:15" x14ac:dyDescent="0.25">
      <c r="A688" s="10"/>
      <c r="H688" s="62"/>
      <c r="I688" s="32"/>
      <c r="J688" s="38"/>
      <c r="K688" s="34"/>
      <c r="L688" s="34"/>
      <c r="M688" s="35"/>
      <c r="O688" s="9"/>
    </row>
    <row r="689" spans="1:15" x14ac:dyDescent="0.25">
      <c r="A689" s="10"/>
      <c r="H689" s="62"/>
      <c r="I689" s="32"/>
      <c r="J689" s="38"/>
      <c r="K689" s="34"/>
      <c r="L689" s="34"/>
      <c r="M689" s="35"/>
      <c r="O689" s="9"/>
    </row>
    <row r="690" spans="1:15" x14ac:dyDescent="0.25">
      <c r="A690" s="10"/>
      <c r="H690" s="62"/>
      <c r="I690" s="32"/>
      <c r="J690" s="38"/>
      <c r="K690" s="34"/>
      <c r="L690" s="34"/>
      <c r="M690" s="35"/>
      <c r="O690" s="9"/>
    </row>
    <row r="691" spans="1:15" x14ac:dyDescent="0.25">
      <c r="A691" s="10"/>
      <c r="H691" s="62"/>
      <c r="I691" s="32"/>
      <c r="J691" s="38"/>
      <c r="K691" s="34"/>
      <c r="L691" s="34"/>
      <c r="M691" s="35"/>
      <c r="O691" s="9"/>
    </row>
    <row r="692" spans="1:15" x14ac:dyDescent="0.25">
      <c r="A692" s="10"/>
      <c r="H692" s="64"/>
      <c r="I692" s="32"/>
      <c r="J692" s="38"/>
      <c r="K692" s="34"/>
      <c r="L692" s="34"/>
      <c r="M692" s="35"/>
      <c r="O692" s="9"/>
    </row>
    <row r="693" spans="1:15" x14ac:dyDescent="0.25">
      <c r="A693" s="10"/>
      <c r="H693" s="62"/>
      <c r="I693" s="32"/>
      <c r="J693" s="38"/>
      <c r="K693" s="34"/>
      <c r="L693" s="34"/>
      <c r="M693" s="35"/>
      <c r="O693" s="9"/>
    </row>
    <row r="694" spans="1:15" x14ac:dyDescent="0.25">
      <c r="A694" s="10"/>
      <c r="H694" s="62"/>
      <c r="I694" s="32"/>
      <c r="J694" s="38"/>
      <c r="K694" s="34"/>
      <c r="L694" s="34"/>
      <c r="M694" s="35"/>
      <c r="O694" s="9"/>
    </row>
    <row r="695" spans="1:15" x14ac:dyDescent="0.25">
      <c r="A695" s="10"/>
      <c r="H695" s="62"/>
      <c r="I695" s="32"/>
      <c r="J695" s="38"/>
      <c r="K695" s="34"/>
      <c r="L695" s="34"/>
      <c r="M695" s="35"/>
      <c r="O695" s="9"/>
    </row>
    <row r="696" spans="1:15" x14ac:dyDescent="0.25">
      <c r="A696" s="10"/>
      <c r="H696" s="62"/>
      <c r="I696" s="32"/>
      <c r="J696" s="38"/>
      <c r="K696" s="34"/>
      <c r="L696" s="34"/>
      <c r="M696" s="35"/>
      <c r="O696" s="9"/>
    </row>
    <row r="697" spans="1:15" x14ac:dyDescent="0.25">
      <c r="A697" s="10"/>
      <c r="H697" s="62"/>
      <c r="I697" s="32"/>
      <c r="J697" s="38"/>
      <c r="K697" s="34"/>
      <c r="L697" s="34"/>
      <c r="M697" s="35"/>
      <c r="O697" s="9"/>
    </row>
    <row r="698" spans="1:15" x14ac:dyDescent="0.25">
      <c r="A698" s="10"/>
      <c r="H698" s="62"/>
      <c r="I698" s="32"/>
      <c r="J698" s="38"/>
      <c r="K698" s="34"/>
      <c r="L698" s="34"/>
      <c r="M698" s="35"/>
      <c r="O698" s="9"/>
    </row>
    <row r="699" spans="1:15" x14ac:dyDescent="0.25">
      <c r="A699" s="10"/>
      <c r="H699" s="62"/>
      <c r="I699" s="32"/>
      <c r="J699" s="38"/>
      <c r="K699" s="34"/>
      <c r="L699" s="34"/>
      <c r="M699" s="35"/>
      <c r="O699" s="9"/>
    </row>
    <row r="700" spans="1:15" x14ac:dyDescent="0.25">
      <c r="A700" s="10"/>
      <c r="H700" s="67"/>
      <c r="I700" s="32"/>
      <c r="J700" s="38"/>
      <c r="K700" s="34"/>
      <c r="L700" s="34"/>
      <c r="M700" s="35"/>
      <c r="O700" s="9"/>
    </row>
    <row r="701" spans="1:15" x14ac:dyDescent="0.25">
      <c r="A701" s="10"/>
      <c r="H701" s="62"/>
      <c r="I701" s="32"/>
      <c r="J701" s="38"/>
      <c r="K701" s="34"/>
      <c r="L701" s="34"/>
      <c r="M701" s="35"/>
      <c r="O701" s="9"/>
    </row>
    <row r="702" spans="1:15" x14ac:dyDescent="0.25">
      <c r="A702" s="10"/>
      <c r="H702" s="62"/>
      <c r="I702" s="32"/>
      <c r="J702" s="38"/>
      <c r="K702" s="34"/>
      <c r="L702" s="34"/>
      <c r="M702" s="35"/>
      <c r="O702" s="9"/>
    </row>
    <row r="703" spans="1:15" x14ac:dyDescent="0.25">
      <c r="A703" s="10"/>
      <c r="H703" s="62"/>
      <c r="I703" s="32"/>
      <c r="J703" s="38"/>
      <c r="K703" s="34"/>
      <c r="L703" s="34"/>
      <c r="M703" s="35"/>
      <c r="O703" s="9"/>
    </row>
    <row r="704" spans="1:15" x14ac:dyDescent="0.25">
      <c r="A704" s="10"/>
      <c r="H704" s="62"/>
      <c r="I704" s="32"/>
      <c r="J704" s="38"/>
      <c r="K704" s="34"/>
      <c r="L704" s="34"/>
      <c r="M704" s="35"/>
      <c r="O704" s="9"/>
    </row>
    <row r="705" spans="1:15" x14ac:dyDescent="0.25">
      <c r="A705" s="10"/>
      <c r="H705" s="62"/>
      <c r="I705" s="32"/>
      <c r="J705" s="38"/>
      <c r="K705" s="34"/>
      <c r="L705" s="34"/>
      <c r="M705" s="35"/>
      <c r="O705" s="9"/>
    </row>
    <row r="706" spans="1:15" x14ac:dyDescent="0.25">
      <c r="A706" s="10"/>
      <c r="H706" s="62"/>
      <c r="I706" s="32"/>
      <c r="J706" s="38"/>
      <c r="K706" s="34"/>
      <c r="L706" s="34"/>
      <c r="M706" s="35"/>
      <c r="O706" s="9"/>
    </row>
    <row r="707" spans="1:15" x14ac:dyDescent="0.25">
      <c r="A707" s="10"/>
      <c r="H707" s="62"/>
      <c r="I707" s="32"/>
      <c r="J707" s="38"/>
      <c r="K707" s="34"/>
      <c r="L707" s="34"/>
      <c r="M707" s="35"/>
      <c r="O707" s="9"/>
    </row>
    <row r="708" spans="1:15" x14ac:dyDescent="0.25">
      <c r="A708" s="10"/>
      <c r="H708" s="64"/>
      <c r="I708" s="32"/>
      <c r="J708" s="38"/>
      <c r="K708" s="34"/>
      <c r="L708" s="34"/>
      <c r="M708" s="35"/>
      <c r="O708" s="9"/>
    </row>
    <row r="709" spans="1:15" x14ac:dyDescent="0.25">
      <c r="A709" s="10"/>
      <c r="H709" s="62"/>
      <c r="I709" s="32"/>
      <c r="J709" s="38"/>
      <c r="K709" s="34"/>
      <c r="L709" s="34"/>
      <c r="M709" s="35"/>
      <c r="O709" s="9"/>
    </row>
    <row r="710" spans="1:15" x14ac:dyDescent="0.25">
      <c r="A710" s="10"/>
      <c r="H710" s="62"/>
      <c r="I710" s="32"/>
      <c r="J710" s="38"/>
      <c r="K710" s="34"/>
      <c r="L710" s="34"/>
      <c r="M710" s="35"/>
      <c r="O710" s="9"/>
    </row>
    <row r="711" spans="1:15" x14ac:dyDescent="0.25">
      <c r="A711" s="10"/>
      <c r="H711" s="62"/>
      <c r="I711" s="32"/>
      <c r="J711" s="38"/>
      <c r="K711" s="34"/>
      <c r="L711" s="34"/>
      <c r="M711" s="35"/>
      <c r="O711" s="9"/>
    </row>
    <row r="712" spans="1:15" x14ac:dyDescent="0.25">
      <c r="A712" s="10"/>
      <c r="H712" s="62"/>
      <c r="I712" s="32"/>
      <c r="J712" s="38"/>
      <c r="K712" s="34"/>
      <c r="L712" s="34"/>
      <c r="M712" s="35"/>
      <c r="O712" s="9"/>
    </row>
    <row r="713" spans="1:15" x14ac:dyDescent="0.25">
      <c r="A713" s="10"/>
      <c r="H713" s="64"/>
      <c r="I713" s="32"/>
      <c r="J713" s="38"/>
      <c r="K713" s="34"/>
      <c r="L713" s="34"/>
      <c r="M713" s="35"/>
      <c r="O713" s="9"/>
    </row>
    <row r="714" spans="1:15" x14ac:dyDescent="0.25">
      <c r="A714" s="10"/>
      <c r="H714" s="62"/>
      <c r="I714" s="32"/>
      <c r="J714" s="38"/>
      <c r="K714" s="34"/>
      <c r="L714" s="34"/>
      <c r="M714" s="35"/>
      <c r="O714" s="9"/>
    </row>
    <row r="715" spans="1:15" x14ac:dyDescent="0.25">
      <c r="A715" s="10"/>
      <c r="H715" s="63"/>
      <c r="I715" s="32"/>
      <c r="J715" s="38"/>
      <c r="K715" s="34"/>
      <c r="L715" s="34"/>
      <c r="M715" s="35"/>
      <c r="O715" s="9"/>
    </row>
    <row r="716" spans="1:15" x14ac:dyDescent="0.25">
      <c r="A716" s="10"/>
      <c r="H716" s="62"/>
      <c r="I716" s="32"/>
      <c r="J716" s="38"/>
      <c r="K716" s="34"/>
      <c r="L716" s="34"/>
      <c r="M716" s="35"/>
      <c r="O716" s="9"/>
    </row>
    <row r="717" spans="1:15" x14ac:dyDescent="0.25">
      <c r="A717" s="10"/>
      <c r="H717" s="37"/>
      <c r="I717" s="32"/>
      <c r="J717" s="38"/>
      <c r="K717" s="34"/>
      <c r="L717" s="34"/>
      <c r="M717" s="35"/>
      <c r="O717" s="9"/>
    </row>
    <row r="718" spans="1:15" x14ac:dyDescent="0.25">
      <c r="A718" s="10"/>
      <c r="H718" s="31"/>
      <c r="I718" s="32"/>
      <c r="J718" s="38"/>
      <c r="K718" s="34"/>
      <c r="L718" s="34"/>
      <c r="M718" s="35"/>
      <c r="O718" s="9"/>
    </row>
    <row r="719" spans="1:15" x14ac:dyDescent="0.25">
      <c r="A719" s="10"/>
      <c r="H719" s="31"/>
      <c r="I719" s="32"/>
      <c r="J719" s="38"/>
      <c r="K719" s="34"/>
      <c r="L719" s="34"/>
      <c r="M719" s="35"/>
      <c r="O719" s="9"/>
    </row>
    <row r="720" spans="1:15" x14ac:dyDescent="0.25">
      <c r="A720" s="10"/>
      <c r="H720" s="31"/>
      <c r="I720" s="32"/>
      <c r="J720" s="38"/>
      <c r="K720" s="34"/>
      <c r="L720" s="34"/>
      <c r="M720" s="35"/>
      <c r="O720" s="9"/>
    </row>
    <row r="721" spans="1:15" x14ac:dyDescent="0.25">
      <c r="A721" s="10"/>
      <c r="H721" s="31"/>
      <c r="I721" s="32"/>
      <c r="J721" s="38"/>
      <c r="K721" s="34"/>
      <c r="L721" s="34"/>
      <c r="M721" s="35"/>
      <c r="O721" s="9"/>
    </row>
    <row r="722" spans="1:15" x14ac:dyDescent="0.25">
      <c r="A722" s="10"/>
      <c r="H722" s="31"/>
      <c r="I722" s="32"/>
      <c r="J722" s="38"/>
      <c r="K722" s="34"/>
      <c r="L722" s="34"/>
      <c r="M722" s="35"/>
      <c r="O722" s="9"/>
    </row>
    <row r="723" spans="1:15" x14ac:dyDescent="0.25">
      <c r="A723" s="10"/>
      <c r="H723" s="31"/>
      <c r="I723" s="32"/>
      <c r="J723" s="38"/>
      <c r="K723" s="34"/>
      <c r="L723" s="34"/>
      <c r="M723" s="35"/>
      <c r="O723" s="9"/>
    </row>
    <row r="724" spans="1:15" x14ac:dyDescent="0.25">
      <c r="A724" s="10"/>
      <c r="H724" s="31"/>
      <c r="I724" s="32"/>
      <c r="J724" s="38"/>
      <c r="K724" s="34"/>
      <c r="L724" s="34"/>
      <c r="M724" s="35"/>
      <c r="O724" s="9"/>
    </row>
    <row r="725" spans="1:15" x14ac:dyDescent="0.25">
      <c r="A725" s="10"/>
      <c r="H725" s="37"/>
      <c r="I725" s="32"/>
      <c r="J725" s="38"/>
      <c r="K725" s="34"/>
      <c r="L725" s="34"/>
      <c r="M725" s="35"/>
      <c r="O725" s="9"/>
    </row>
    <row r="726" spans="1:15" x14ac:dyDescent="0.25">
      <c r="A726" s="10"/>
      <c r="H726" s="31"/>
      <c r="I726" s="32"/>
      <c r="J726" s="38"/>
      <c r="K726" s="34"/>
      <c r="L726" s="34"/>
      <c r="M726" s="35"/>
      <c r="O726" s="9"/>
    </row>
    <row r="727" spans="1:15" x14ac:dyDescent="0.25">
      <c r="A727" s="10"/>
      <c r="H727" s="31"/>
      <c r="I727" s="32"/>
      <c r="J727" s="38"/>
      <c r="K727" s="34"/>
      <c r="L727" s="34"/>
      <c r="M727" s="35"/>
      <c r="O727" s="9"/>
    </row>
    <row r="728" spans="1:15" x14ac:dyDescent="0.25">
      <c r="A728" s="10"/>
      <c r="H728" s="31"/>
      <c r="I728" s="32"/>
      <c r="J728" s="38"/>
      <c r="K728" s="34"/>
      <c r="L728" s="34"/>
      <c r="M728" s="35"/>
      <c r="O728" s="9"/>
    </row>
    <row r="729" spans="1:15" x14ac:dyDescent="0.25">
      <c r="A729" s="10"/>
      <c r="H729" s="37"/>
      <c r="I729" s="32"/>
      <c r="J729" s="38"/>
      <c r="K729" s="34"/>
      <c r="L729" s="34"/>
      <c r="M729" s="35"/>
      <c r="O729" s="9"/>
    </row>
    <row r="730" spans="1:15" x14ac:dyDescent="0.25">
      <c r="A730" s="10"/>
      <c r="H730" s="31"/>
      <c r="I730" s="32"/>
      <c r="J730" s="38"/>
      <c r="K730" s="34"/>
      <c r="L730" s="34"/>
      <c r="M730" s="35"/>
      <c r="O730" s="9"/>
    </row>
    <row r="731" spans="1:15" x14ac:dyDescent="0.25">
      <c r="A731" s="10"/>
      <c r="H731" s="31"/>
      <c r="I731" s="32"/>
      <c r="J731" s="38"/>
      <c r="K731" s="34"/>
      <c r="L731" s="34"/>
      <c r="M731" s="35"/>
      <c r="O731" s="9"/>
    </row>
    <row r="732" spans="1:15" x14ac:dyDescent="0.25">
      <c r="A732" s="10"/>
      <c r="H732" s="31"/>
      <c r="I732" s="32"/>
      <c r="J732" s="38"/>
      <c r="K732" s="34"/>
      <c r="L732" s="34"/>
      <c r="M732" s="35"/>
      <c r="O732" s="9"/>
    </row>
    <row r="733" spans="1:15" x14ac:dyDescent="0.25">
      <c r="A733" s="10"/>
      <c r="H733" s="37"/>
      <c r="I733" s="32"/>
      <c r="J733" s="38"/>
      <c r="K733" s="34"/>
      <c r="L733" s="34"/>
      <c r="M733" s="35"/>
      <c r="O733" s="9"/>
    </row>
    <row r="734" spans="1:15" x14ac:dyDescent="0.25">
      <c r="A734" s="10"/>
      <c r="H734" s="31"/>
      <c r="I734" s="32"/>
      <c r="J734" s="38"/>
      <c r="K734" s="34"/>
      <c r="L734" s="34"/>
      <c r="M734" s="35"/>
      <c r="O734" s="9"/>
    </row>
    <row r="735" spans="1:15" x14ac:dyDescent="0.25">
      <c r="A735" s="10"/>
      <c r="H735" s="31"/>
      <c r="I735" s="32"/>
      <c r="J735" s="38"/>
      <c r="K735" s="34"/>
      <c r="L735" s="34"/>
      <c r="M735" s="35"/>
      <c r="O735" s="9"/>
    </row>
    <row r="736" spans="1:15" x14ac:dyDescent="0.25">
      <c r="A736" s="10"/>
      <c r="H736" s="31"/>
      <c r="I736" s="32"/>
      <c r="J736" s="38"/>
      <c r="K736" s="34"/>
      <c r="L736" s="34"/>
      <c r="M736" s="35"/>
      <c r="O736" s="9"/>
    </row>
    <row r="737" spans="1:15" x14ac:dyDescent="0.25">
      <c r="A737" s="10"/>
      <c r="H737" s="31"/>
      <c r="I737" s="32"/>
      <c r="J737" s="38"/>
      <c r="K737" s="34"/>
      <c r="L737" s="34"/>
      <c r="M737" s="35"/>
      <c r="O737" s="9"/>
    </row>
    <row r="738" spans="1:15" x14ac:dyDescent="0.25">
      <c r="A738" s="10"/>
      <c r="H738" s="62"/>
      <c r="I738" s="32"/>
      <c r="J738" s="38"/>
      <c r="K738" s="34"/>
      <c r="L738" s="34"/>
      <c r="M738" s="35"/>
      <c r="O738" s="9"/>
    </row>
    <row r="739" spans="1:15" x14ac:dyDescent="0.25">
      <c r="A739" s="10"/>
      <c r="H739" s="62"/>
      <c r="I739" s="32"/>
      <c r="J739" s="38"/>
      <c r="K739" s="34"/>
      <c r="L739" s="34"/>
      <c r="M739" s="35"/>
      <c r="O739" s="9"/>
    </row>
    <row r="740" spans="1:15" x14ac:dyDescent="0.25">
      <c r="A740" s="10"/>
      <c r="H740" s="62"/>
      <c r="I740" s="32"/>
      <c r="J740" s="38"/>
      <c r="K740" s="34"/>
      <c r="L740" s="34"/>
      <c r="M740" s="35"/>
      <c r="O740" s="9"/>
    </row>
    <row r="741" spans="1:15" x14ac:dyDescent="0.25">
      <c r="A741" s="10"/>
      <c r="H741" s="62"/>
      <c r="I741" s="32"/>
      <c r="J741" s="38"/>
      <c r="K741" s="34"/>
      <c r="L741" s="34"/>
      <c r="M741" s="35"/>
      <c r="O741" s="9"/>
    </row>
    <row r="742" spans="1:15" x14ac:dyDescent="0.25">
      <c r="A742" s="10"/>
      <c r="H742" s="10"/>
      <c r="I742" s="32"/>
      <c r="J742" s="38"/>
      <c r="K742" s="34"/>
      <c r="L742" s="34"/>
      <c r="M742" s="35"/>
      <c r="O742" s="9"/>
    </row>
    <row r="743" spans="1:15" x14ac:dyDescent="0.25">
      <c r="A743" s="10"/>
      <c r="H743" s="10"/>
      <c r="I743" s="32"/>
      <c r="J743" s="38"/>
      <c r="K743" s="34"/>
      <c r="L743" s="34"/>
      <c r="M743" s="35"/>
      <c r="O743" s="9"/>
    </row>
    <row r="744" spans="1:15" x14ac:dyDescent="0.25">
      <c r="A744" s="10"/>
      <c r="H744" s="10"/>
      <c r="I744" s="32"/>
      <c r="J744" s="38"/>
      <c r="K744" s="34"/>
      <c r="L744" s="34"/>
      <c r="M744" s="35"/>
      <c r="O744" s="9"/>
    </row>
    <row r="745" spans="1:15" x14ac:dyDescent="0.25">
      <c r="A745" s="10"/>
      <c r="H745" s="10"/>
      <c r="I745" s="32"/>
      <c r="J745" s="38"/>
      <c r="K745" s="34"/>
      <c r="L745" s="34"/>
      <c r="M745" s="35"/>
      <c r="O745" s="9"/>
    </row>
    <row r="746" spans="1:15" x14ac:dyDescent="0.25">
      <c r="A746" s="10"/>
      <c r="H746" s="10"/>
      <c r="I746" s="32"/>
      <c r="J746" s="38"/>
      <c r="K746" s="34"/>
      <c r="L746" s="34"/>
      <c r="M746" s="35"/>
      <c r="O746" s="9"/>
    </row>
    <row r="747" spans="1:15" x14ac:dyDescent="0.25">
      <c r="A747" s="10"/>
      <c r="H747" s="10"/>
      <c r="I747" s="32"/>
      <c r="J747" s="38"/>
      <c r="K747" s="34"/>
      <c r="L747" s="34"/>
      <c r="M747" s="35"/>
      <c r="O747" s="9"/>
    </row>
    <row r="748" spans="1:15" x14ac:dyDescent="0.25">
      <c r="A748" s="10"/>
      <c r="H748" s="10"/>
      <c r="I748" s="32"/>
      <c r="J748" s="38"/>
      <c r="K748" s="34"/>
      <c r="L748" s="34"/>
      <c r="M748" s="35"/>
      <c r="O748" s="9"/>
    </row>
    <row r="749" spans="1:15" x14ac:dyDescent="0.25">
      <c r="A749" s="10"/>
      <c r="H749" s="10"/>
      <c r="I749" s="32"/>
      <c r="J749" s="38"/>
      <c r="K749" s="34"/>
      <c r="L749" s="34"/>
      <c r="M749" s="35"/>
      <c r="O749" s="9"/>
    </row>
    <row r="750" spans="1:15" x14ac:dyDescent="0.25">
      <c r="A750" s="10"/>
      <c r="H750" s="63"/>
      <c r="I750" s="32"/>
      <c r="J750" s="38"/>
      <c r="K750" s="34"/>
      <c r="L750" s="34"/>
      <c r="M750" s="35"/>
      <c r="O750" s="9"/>
    </row>
    <row r="751" spans="1:15" x14ac:dyDescent="0.25">
      <c r="A751" s="10"/>
      <c r="H751" s="68"/>
      <c r="I751" s="32"/>
      <c r="J751" s="38"/>
      <c r="K751" s="34"/>
      <c r="L751" s="34"/>
      <c r="M751" s="35"/>
      <c r="O751" s="9"/>
    </row>
    <row r="752" spans="1:15" x14ac:dyDescent="0.25">
      <c r="A752" s="10"/>
      <c r="H752" s="10"/>
      <c r="I752" s="32"/>
      <c r="J752" s="38"/>
      <c r="K752" s="34"/>
      <c r="L752" s="34"/>
      <c r="M752" s="35"/>
      <c r="O752" s="9"/>
    </row>
    <row r="753" spans="1:15" x14ac:dyDescent="0.25">
      <c r="A753" s="10"/>
      <c r="H753" s="10"/>
      <c r="I753" s="32"/>
      <c r="J753" s="38"/>
      <c r="K753" s="34"/>
      <c r="L753" s="34"/>
      <c r="M753" s="35"/>
      <c r="O753" s="9"/>
    </row>
    <row r="754" spans="1:15" x14ac:dyDescent="0.25">
      <c r="A754" s="10"/>
      <c r="H754" s="10"/>
      <c r="I754" s="32"/>
      <c r="J754" s="38"/>
      <c r="K754" s="34"/>
      <c r="L754" s="34"/>
      <c r="M754" s="35"/>
      <c r="O754" s="9"/>
    </row>
    <row r="755" spans="1:15" x14ac:dyDescent="0.25">
      <c r="A755" s="10"/>
      <c r="H755" s="68"/>
      <c r="I755" s="32"/>
      <c r="J755" s="38"/>
      <c r="K755" s="34"/>
      <c r="L755" s="34"/>
      <c r="M755" s="35"/>
      <c r="O755" s="9"/>
    </row>
    <row r="756" spans="1:15" x14ac:dyDescent="0.25">
      <c r="A756" s="10"/>
      <c r="H756" s="10"/>
      <c r="I756" s="32"/>
      <c r="J756" s="38"/>
      <c r="K756" s="34"/>
      <c r="L756" s="34"/>
      <c r="M756" s="35"/>
      <c r="O756" s="9"/>
    </row>
    <row r="757" spans="1:15" x14ac:dyDescent="0.25">
      <c r="A757" s="10"/>
      <c r="H757" s="10"/>
      <c r="I757" s="32"/>
      <c r="J757" s="38"/>
      <c r="K757" s="34"/>
      <c r="L757" s="34"/>
      <c r="M757" s="35"/>
      <c r="O757" s="9"/>
    </row>
    <row r="758" spans="1:15" x14ac:dyDescent="0.25">
      <c r="A758" s="10"/>
      <c r="H758" s="10"/>
      <c r="I758" s="32"/>
      <c r="J758" s="38"/>
      <c r="K758" s="34"/>
      <c r="L758" s="34"/>
      <c r="M758" s="35"/>
      <c r="O758" s="9"/>
    </row>
    <row r="759" spans="1:15" x14ac:dyDescent="0.25">
      <c r="A759" s="10"/>
      <c r="H759" s="10"/>
      <c r="I759" s="32"/>
      <c r="J759" s="38"/>
      <c r="K759" s="34"/>
      <c r="L759" s="34"/>
      <c r="M759" s="35"/>
      <c r="O759" s="9"/>
    </row>
    <row r="760" spans="1:15" x14ac:dyDescent="0.25">
      <c r="A760" s="10"/>
      <c r="H760" s="10"/>
      <c r="I760" s="32"/>
      <c r="J760" s="38"/>
      <c r="K760" s="34"/>
      <c r="L760" s="34"/>
      <c r="M760" s="35"/>
      <c r="O760" s="9"/>
    </row>
    <row r="761" spans="1:15" x14ac:dyDescent="0.25">
      <c r="A761" s="10"/>
      <c r="H761" s="10"/>
      <c r="I761" s="32"/>
      <c r="J761" s="38"/>
      <c r="K761" s="34"/>
      <c r="L761" s="34"/>
      <c r="M761" s="35"/>
      <c r="O761" s="9"/>
    </row>
    <row r="762" spans="1:15" x14ac:dyDescent="0.25">
      <c r="A762" s="10"/>
      <c r="H762" s="10"/>
      <c r="I762" s="32"/>
      <c r="J762" s="38"/>
      <c r="K762" s="34"/>
      <c r="L762" s="34"/>
      <c r="M762" s="35"/>
      <c r="O762" s="9"/>
    </row>
    <row r="763" spans="1:15" x14ac:dyDescent="0.25">
      <c r="A763" s="10"/>
      <c r="H763" s="10"/>
      <c r="I763" s="32"/>
      <c r="J763" s="38"/>
      <c r="K763" s="34"/>
      <c r="L763" s="34"/>
      <c r="M763" s="35"/>
      <c r="O763" s="9"/>
    </row>
    <row r="764" spans="1:15" x14ac:dyDescent="0.25">
      <c r="A764" s="10"/>
      <c r="H764" s="10"/>
      <c r="I764" s="32"/>
      <c r="J764" s="38"/>
      <c r="K764" s="34"/>
      <c r="L764" s="34"/>
      <c r="M764" s="35"/>
      <c r="O764" s="9"/>
    </row>
    <row r="765" spans="1:15" x14ac:dyDescent="0.25">
      <c r="A765" s="10"/>
      <c r="H765" s="68"/>
      <c r="I765" s="32"/>
      <c r="J765" s="38"/>
      <c r="K765" s="34"/>
      <c r="L765" s="34"/>
      <c r="M765" s="35"/>
      <c r="O765" s="9"/>
    </row>
    <row r="766" spans="1:15" x14ac:dyDescent="0.25">
      <c r="A766" s="10"/>
      <c r="H766" s="10"/>
      <c r="I766" s="32"/>
      <c r="J766" s="38"/>
      <c r="K766" s="34"/>
      <c r="L766" s="34"/>
      <c r="M766" s="35"/>
      <c r="O766" s="9"/>
    </row>
    <row r="767" spans="1:15" x14ac:dyDescent="0.25">
      <c r="A767" s="10"/>
      <c r="H767" s="63"/>
      <c r="I767" s="32"/>
      <c r="J767" s="38"/>
      <c r="K767" s="34"/>
      <c r="L767" s="34"/>
      <c r="M767" s="35"/>
      <c r="O767" s="9"/>
    </row>
    <row r="768" spans="1:15" x14ac:dyDescent="0.25">
      <c r="A768" s="10"/>
      <c r="H768" s="10"/>
      <c r="I768" s="32"/>
      <c r="J768" s="38"/>
      <c r="K768" s="34"/>
      <c r="L768" s="34"/>
      <c r="M768" s="35"/>
      <c r="O768" s="9"/>
    </row>
    <row r="769" spans="1:15" x14ac:dyDescent="0.25">
      <c r="A769" s="10"/>
      <c r="H769" s="10"/>
      <c r="I769" s="32"/>
      <c r="J769" s="38"/>
      <c r="K769" s="34"/>
      <c r="L769" s="34"/>
      <c r="M769" s="35"/>
      <c r="O769" s="9"/>
    </row>
    <row r="770" spans="1:15" x14ac:dyDescent="0.25">
      <c r="A770" s="10"/>
      <c r="H770" s="10"/>
      <c r="I770" s="32"/>
      <c r="J770" s="38"/>
      <c r="K770" s="34"/>
      <c r="L770" s="34"/>
      <c r="M770" s="35"/>
      <c r="O770" s="9"/>
    </row>
    <row r="771" spans="1:15" x14ac:dyDescent="0.25">
      <c r="A771" s="10"/>
      <c r="H771" s="68"/>
      <c r="I771" s="32"/>
      <c r="J771" s="38"/>
      <c r="K771" s="34"/>
      <c r="L771" s="34"/>
      <c r="M771" s="35"/>
      <c r="O771" s="9"/>
    </row>
    <row r="772" spans="1:15" x14ac:dyDescent="0.25">
      <c r="A772" s="10"/>
      <c r="H772" s="68"/>
      <c r="I772" s="32"/>
      <c r="J772" s="38"/>
      <c r="K772" s="34"/>
      <c r="L772" s="34"/>
      <c r="M772" s="35"/>
      <c r="O772" s="9"/>
    </row>
    <row r="773" spans="1:15" x14ac:dyDescent="0.25">
      <c r="A773" s="10"/>
      <c r="H773" s="10"/>
      <c r="I773" s="32"/>
      <c r="J773" s="38"/>
      <c r="K773" s="34"/>
      <c r="L773" s="34"/>
      <c r="M773" s="35"/>
      <c r="O773" s="9"/>
    </row>
    <row r="774" spans="1:15" x14ac:dyDescent="0.25">
      <c r="A774" s="10"/>
      <c r="H774" s="10"/>
      <c r="I774" s="32"/>
      <c r="J774" s="38"/>
      <c r="K774" s="34"/>
      <c r="L774" s="34"/>
      <c r="M774" s="35"/>
      <c r="O774" s="9"/>
    </row>
    <row r="775" spans="1:15" x14ac:dyDescent="0.25">
      <c r="A775" s="10"/>
      <c r="H775" s="10"/>
      <c r="I775" s="32"/>
      <c r="J775" s="38"/>
      <c r="K775" s="34"/>
      <c r="L775" s="34"/>
      <c r="M775" s="35"/>
      <c r="O775" s="9"/>
    </row>
    <row r="776" spans="1:15" x14ac:dyDescent="0.25">
      <c r="A776" s="10"/>
      <c r="H776" s="68"/>
      <c r="I776" s="32"/>
      <c r="J776" s="38"/>
      <c r="K776" s="34"/>
      <c r="L776" s="34"/>
      <c r="M776" s="35"/>
      <c r="O776" s="9"/>
    </row>
    <row r="777" spans="1:15" x14ac:dyDescent="0.25">
      <c r="A777" s="10"/>
      <c r="H777" s="10"/>
      <c r="I777" s="32"/>
      <c r="J777" s="38"/>
      <c r="K777" s="34"/>
      <c r="L777" s="34"/>
      <c r="M777" s="35"/>
      <c r="O777" s="9"/>
    </row>
    <row r="778" spans="1:15" x14ac:dyDescent="0.25">
      <c r="A778" s="10"/>
      <c r="H778" s="10"/>
      <c r="I778" s="32"/>
      <c r="J778" s="38"/>
      <c r="K778" s="34"/>
      <c r="L778" s="34"/>
      <c r="M778" s="35"/>
      <c r="O778" s="9"/>
    </row>
    <row r="779" spans="1:15" x14ac:dyDescent="0.25">
      <c r="A779" s="10"/>
      <c r="H779" s="10"/>
      <c r="I779" s="32"/>
      <c r="J779" s="38"/>
      <c r="K779" s="34"/>
      <c r="L779" s="34"/>
      <c r="M779" s="35"/>
      <c r="O779" s="9"/>
    </row>
    <row r="780" spans="1:15" x14ac:dyDescent="0.25">
      <c r="A780" s="10"/>
      <c r="H780" s="10"/>
      <c r="I780" s="32"/>
      <c r="J780" s="38"/>
      <c r="K780" s="34"/>
      <c r="L780" s="34"/>
      <c r="M780" s="35"/>
      <c r="O780" s="9"/>
    </row>
    <row r="781" spans="1:15" x14ac:dyDescent="0.25">
      <c r="A781" s="10"/>
      <c r="H781" s="10"/>
      <c r="I781" s="32"/>
      <c r="J781" s="38"/>
      <c r="K781" s="34"/>
      <c r="L781" s="34"/>
      <c r="M781" s="35"/>
      <c r="O781" s="9"/>
    </row>
    <row r="782" spans="1:15" x14ac:dyDescent="0.25">
      <c r="A782" s="10"/>
      <c r="H782" s="10"/>
      <c r="I782" s="32"/>
      <c r="J782" s="38"/>
      <c r="K782" s="34"/>
      <c r="L782" s="34"/>
      <c r="M782" s="35"/>
      <c r="O782" s="9"/>
    </row>
    <row r="783" spans="1:15" x14ac:dyDescent="0.25">
      <c r="A783" s="10"/>
      <c r="H783" s="10"/>
      <c r="I783" s="32"/>
      <c r="J783" s="38"/>
      <c r="K783" s="34"/>
      <c r="L783" s="34"/>
      <c r="M783" s="35"/>
      <c r="O783" s="9"/>
    </row>
    <row r="784" spans="1:15" x14ac:dyDescent="0.25">
      <c r="A784" s="10"/>
      <c r="H784" s="10"/>
      <c r="I784" s="32"/>
      <c r="J784" s="38"/>
      <c r="K784" s="34"/>
      <c r="L784" s="34"/>
      <c r="M784" s="35"/>
      <c r="O784" s="9"/>
    </row>
    <row r="785" spans="1:15" x14ac:dyDescent="0.25">
      <c r="A785" s="10"/>
      <c r="H785" s="10"/>
      <c r="I785" s="32"/>
      <c r="J785" s="38"/>
      <c r="K785" s="34"/>
      <c r="L785" s="34"/>
      <c r="M785" s="35"/>
      <c r="O785" s="9"/>
    </row>
    <row r="786" spans="1:15" x14ac:dyDescent="0.25">
      <c r="A786" s="10"/>
      <c r="H786" s="10"/>
      <c r="I786" s="32"/>
      <c r="J786" s="38"/>
      <c r="K786" s="34"/>
      <c r="L786" s="34"/>
      <c r="M786" s="35"/>
      <c r="O786" s="9"/>
    </row>
    <row r="787" spans="1:15" x14ac:dyDescent="0.25">
      <c r="A787" s="10"/>
      <c r="H787" s="63"/>
      <c r="I787" s="32"/>
      <c r="J787" s="38"/>
      <c r="K787" s="34"/>
      <c r="L787" s="34"/>
      <c r="M787" s="35"/>
      <c r="O787" s="9"/>
    </row>
    <row r="788" spans="1:15" x14ac:dyDescent="0.25">
      <c r="A788" s="10"/>
      <c r="H788" s="10"/>
      <c r="I788" s="32"/>
      <c r="J788" s="38"/>
      <c r="K788" s="34"/>
      <c r="L788" s="34"/>
      <c r="M788" s="35"/>
      <c r="O788" s="9"/>
    </row>
    <row r="789" spans="1:15" x14ac:dyDescent="0.25">
      <c r="A789" s="10"/>
      <c r="H789" s="10"/>
      <c r="I789" s="32"/>
      <c r="J789" s="38"/>
      <c r="K789" s="34"/>
      <c r="L789" s="34"/>
      <c r="M789" s="35"/>
      <c r="O789" s="9"/>
    </row>
    <row r="790" spans="1:15" x14ac:dyDescent="0.25">
      <c r="A790" s="10"/>
      <c r="H790" s="10"/>
      <c r="I790" s="32"/>
      <c r="J790" s="38"/>
      <c r="K790" s="34"/>
      <c r="L790" s="34"/>
      <c r="M790" s="35"/>
      <c r="O790" s="9"/>
    </row>
    <row r="791" spans="1:15" x14ac:dyDescent="0.25">
      <c r="A791" s="10"/>
      <c r="H791" s="10"/>
      <c r="I791" s="32"/>
      <c r="J791" s="38"/>
      <c r="K791" s="34"/>
      <c r="L791" s="34"/>
      <c r="M791" s="35"/>
      <c r="O791" s="9"/>
    </row>
    <row r="792" spans="1:15" x14ac:dyDescent="0.25">
      <c r="A792" s="10"/>
      <c r="H792" s="10"/>
      <c r="I792" s="32"/>
      <c r="J792" s="38"/>
      <c r="K792" s="34"/>
      <c r="L792" s="34"/>
      <c r="M792" s="35"/>
      <c r="O792" s="9"/>
    </row>
    <row r="793" spans="1:15" x14ac:dyDescent="0.25">
      <c r="A793" s="10"/>
      <c r="H793" s="68"/>
      <c r="I793" s="32"/>
      <c r="J793" s="38"/>
      <c r="K793" s="34"/>
      <c r="L793" s="34"/>
      <c r="M793" s="35"/>
      <c r="O793" s="9"/>
    </row>
    <row r="794" spans="1:15" x14ac:dyDescent="0.25">
      <c r="A794" s="10"/>
      <c r="H794" s="10"/>
      <c r="I794" s="32"/>
      <c r="J794" s="38"/>
      <c r="K794" s="34"/>
      <c r="L794" s="34"/>
      <c r="M794" s="35"/>
      <c r="O794" s="9"/>
    </row>
    <row r="795" spans="1:15" x14ac:dyDescent="0.25">
      <c r="A795" s="10"/>
      <c r="H795" s="10"/>
      <c r="I795" s="32"/>
      <c r="J795" s="38"/>
      <c r="K795" s="34"/>
      <c r="L795" s="34"/>
      <c r="M795" s="35"/>
      <c r="O795" s="9"/>
    </row>
    <row r="796" spans="1:15" x14ac:dyDescent="0.25">
      <c r="A796" s="10"/>
      <c r="H796" s="10"/>
      <c r="I796" s="32"/>
      <c r="J796" s="38"/>
      <c r="K796" s="34"/>
      <c r="L796" s="34"/>
      <c r="M796" s="35"/>
      <c r="O796" s="9"/>
    </row>
    <row r="797" spans="1:15" x14ac:dyDescent="0.25">
      <c r="A797" s="10"/>
      <c r="H797" s="10"/>
      <c r="I797" s="32"/>
      <c r="J797" s="38"/>
      <c r="K797" s="34"/>
      <c r="L797" s="34"/>
      <c r="M797" s="35"/>
      <c r="O797" s="9"/>
    </row>
    <row r="798" spans="1:15" x14ac:dyDescent="0.25">
      <c r="A798" s="10"/>
      <c r="H798" s="68"/>
      <c r="I798" s="32"/>
      <c r="J798" s="38"/>
      <c r="K798" s="34"/>
      <c r="L798" s="34"/>
      <c r="M798" s="35"/>
      <c r="O798" s="9"/>
    </row>
    <row r="799" spans="1:15" x14ac:dyDescent="0.25">
      <c r="A799" s="10"/>
      <c r="H799" s="10"/>
      <c r="I799" s="32"/>
      <c r="J799" s="38"/>
      <c r="K799" s="34"/>
      <c r="L799" s="34"/>
      <c r="M799" s="35"/>
      <c r="O799" s="9"/>
    </row>
    <row r="800" spans="1:15" x14ac:dyDescent="0.25">
      <c r="A800" s="10"/>
      <c r="H800" s="10"/>
      <c r="I800" s="32"/>
      <c r="J800" s="38"/>
      <c r="K800" s="34"/>
      <c r="L800" s="34"/>
      <c r="M800" s="35"/>
      <c r="O800" s="9"/>
    </row>
    <row r="801" spans="1:15" x14ac:dyDescent="0.25">
      <c r="A801" s="10"/>
      <c r="H801" s="68"/>
      <c r="I801" s="32"/>
      <c r="J801" s="38"/>
      <c r="K801" s="34"/>
      <c r="L801" s="34"/>
      <c r="M801" s="35"/>
      <c r="O801" s="9"/>
    </row>
    <row r="802" spans="1:15" x14ac:dyDescent="0.25">
      <c r="A802" s="10"/>
      <c r="H802" s="63"/>
      <c r="I802" s="32"/>
      <c r="J802" s="38"/>
      <c r="K802" s="34"/>
      <c r="L802" s="34"/>
      <c r="M802" s="35"/>
      <c r="O802" s="9"/>
    </row>
    <row r="803" spans="1:15" x14ac:dyDescent="0.25">
      <c r="A803" s="10"/>
      <c r="H803" s="68"/>
      <c r="I803" s="32"/>
      <c r="J803" s="38"/>
      <c r="K803" s="34"/>
      <c r="L803" s="34"/>
      <c r="M803" s="35"/>
      <c r="O803" s="9"/>
    </row>
    <row r="804" spans="1:15" x14ac:dyDescent="0.25">
      <c r="A804" s="10"/>
      <c r="H804" s="10"/>
      <c r="I804" s="32"/>
      <c r="J804" s="38"/>
      <c r="K804" s="34"/>
      <c r="L804" s="34"/>
      <c r="M804" s="35"/>
      <c r="O804" s="9"/>
    </row>
    <row r="805" spans="1:15" x14ac:dyDescent="0.25">
      <c r="A805" s="10"/>
      <c r="H805" s="10"/>
      <c r="I805" s="32"/>
      <c r="J805" s="38"/>
      <c r="K805" s="34"/>
      <c r="L805" s="34"/>
      <c r="M805" s="35"/>
      <c r="O805" s="9"/>
    </row>
    <row r="806" spans="1:15" x14ac:dyDescent="0.25">
      <c r="A806" s="10"/>
      <c r="H806" s="63"/>
      <c r="I806" s="32"/>
      <c r="J806" s="38"/>
      <c r="K806" s="34"/>
      <c r="L806" s="34"/>
      <c r="M806" s="35"/>
      <c r="O806" s="9"/>
    </row>
    <row r="807" spans="1:15" x14ac:dyDescent="0.25">
      <c r="A807" s="10"/>
      <c r="H807" s="10"/>
      <c r="I807" s="32"/>
      <c r="J807" s="38"/>
      <c r="K807" s="34"/>
      <c r="L807" s="34"/>
      <c r="M807" s="35"/>
      <c r="O807" s="9"/>
    </row>
    <row r="808" spans="1:15" x14ac:dyDescent="0.25">
      <c r="A808" s="10"/>
      <c r="H808" s="10"/>
      <c r="I808" s="32"/>
      <c r="J808" s="38"/>
      <c r="K808" s="34"/>
      <c r="L808" s="34"/>
      <c r="M808" s="35"/>
      <c r="O808" s="9"/>
    </row>
    <row r="809" spans="1:15" x14ac:dyDescent="0.25">
      <c r="A809" s="10"/>
      <c r="H809" s="63"/>
      <c r="I809" s="32"/>
      <c r="J809" s="38"/>
      <c r="K809" s="34"/>
      <c r="L809" s="34"/>
      <c r="M809" s="35"/>
      <c r="O809" s="9"/>
    </row>
    <row r="810" spans="1:15" x14ac:dyDescent="0.25">
      <c r="A810" s="10"/>
      <c r="H810" s="10"/>
      <c r="I810" s="32"/>
      <c r="J810" s="38"/>
      <c r="K810" s="34"/>
      <c r="L810" s="34"/>
      <c r="M810" s="35"/>
      <c r="O810" s="9"/>
    </row>
    <row r="811" spans="1:15" x14ac:dyDescent="0.25">
      <c r="A811" s="10"/>
      <c r="H811" s="68"/>
      <c r="I811" s="32"/>
      <c r="J811" s="38"/>
      <c r="K811" s="34"/>
      <c r="L811" s="34"/>
      <c r="M811" s="35"/>
      <c r="O811" s="9"/>
    </row>
    <row r="812" spans="1:15" x14ac:dyDescent="0.25">
      <c r="A812" s="10"/>
      <c r="H812" s="10"/>
      <c r="I812" s="32"/>
      <c r="J812" s="38"/>
      <c r="K812" s="34"/>
      <c r="L812" s="34"/>
      <c r="M812" s="35"/>
      <c r="O812" s="9"/>
    </row>
    <row r="813" spans="1:15" x14ac:dyDescent="0.25">
      <c r="A813" s="10"/>
      <c r="H813" s="10"/>
      <c r="I813" s="32"/>
      <c r="J813" s="38"/>
      <c r="K813" s="34"/>
      <c r="L813" s="34"/>
      <c r="M813" s="35"/>
      <c r="O813" s="9"/>
    </row>
    <row r="814" spans="1:15" x14ac:dyDescent="0.25">
      <c r="A814" s="10"/>
      <c r="H814" s="10"/>
      <c r="I814" s="32"/>
      <c r="J814" s="38"/>
      <c r="K814" s="34"/>
      <c r="L814" s="34"/>
      <c r="M814" s="35"/>
      <c r="O814" s="9"/>
    </row>
    <row r="815" spans="1:15" x14ac:dyDescent="0.25">
      <c r="A815" s="10"/>
      <c r="H815" s="10"/>
      <c r="I815" s="32"/>
      <c r="J815" s="38"/>
      <c r="K815" s="34"/>
      <c r="L815" s="34"/>
      <c r="M815" s="35"/>
      <c r="O815" s="9"/>
    </row>
    <row r="816" spans="1:15" x14ac:dyDescent="0.25">
      <c r="A816" s="10"/>
      <c r="H816" s="10"/>
      <c r="I816" s="32"/>
      <c r="J816" s="38"/>
      <c r="K816" s="34"/>
      <c r="L816" s="34"/>
      <c r="M816" s="35"/>
      <c r="O816" s="9"/>
    </row>
    <row r="817" spans="1:15" x14ac:dyDescent="0.25">
      <c r="A817" s="10"/>
      <c r="H817" s="10"/>
      <c r="I817" s="32"/>
      <c r="J817" s="38"/>
      <c r="K817" s="34"/>
      <c r="L817" s="34"/>
      <c r="M817" s="35"/>
      <c r="O817" s="9"/>
    </row>
    <row r="818" spans="1:15" x14ac:dyDescent="0.25">
      <c r="A818" s="10"/>
      <c r="H818" s="10"/>
      <c r="I818" s="32"/>
      <c r="J818" s="38"/>
      <c r="K818" s="34"/>
      <c r="L818" s="34"/>
      <c r="M818" s="35"/>
      <c r="O818" s="9"/>
    </row>
    <row r="819" spans="1:15" x14ac:dyDescent="0.25">
      <c r="A819" s="10"/>
      <c r="H819" s="10"/>
      <c r="I819" s="32"/>
      <c r="J819" s="38"/>
      <c r="K819" s="34"/>
      <c r="L819" s="34"/>
      <c r="M819" s="35"/>
      <c r="O819" s="9"/>
    </row>
    <row r="820" spans="1:15" x14ac:dyDescent="0.25">
      <c r="A820" s="10"/>
      <c r="H820" s="10"/>
      <c r="I820" s="32"/>
      <c r="J820" s="38"/>
      <c r="K820" s="34"/>
      <c r="L820" s="34"/>
      <c r="M820" s="35"/>
      <c r="O820" s="9"/>
    </row>
    <row r="821" spans="1:15" x14ac:dyDescent="0.25">
      <c r="A821" s="10"/>
      <c r="H821" s="10"/>
      <c r="I821" s="32"/>
      <c r="J821" s="38"/>
      <c r="K821" s="34"/>
      <c r="L821" s="34"/>
      <c r="M821" s="35"/>
      <c r="O821" s="9"/>
    </row>
    <row r="822" spans="1:15" x14ac:dyDescent="0.25">
      <c r="A822" s="10"/>
      <c r="H822" s="10"/>
      <c r="I822" s="32"/>
      <c r="J822" s="38"/>
      <c r="K822" s="34"/>
      <c r="L822" s="34"/>
      <c r="M822" s="35"/>
      <c r="O822" s="9"/>
    </row>
    <row r="823" spans="1:15" x14ac:dyDescent="0.25">
      <c r="A823" s="10"/>
      <c r="H823" s="44"/>
      <c r="I823" s="32"/>
      <c r="J823" s="38"/>
      <c r="K823" s="34"/>
      <c r="L823" s="34"/>
      <c r="M823" s="35"/>
      <c r="O823" s="9"/>
    </row>
    <row r="824" spans="1:15" x14ac:dyDescent="0.25">
      <c r="A824" s="10"/>
      <c r="H824" s="10"/>
      <c r="I824" s="32"/>
      <c r="J824" s="38"/>
      <c r="K824" s="34"/>
      <c r="L824" s="34"/>
      <c r="M824" s="35"/>
      <c r="O824" s="9"/>
    </row>
    <row r="825" spans="1:15" x14ac:dyDescent="0.25">
      <c r="A825" s="10"/>
      <c r="H825" s="10"/>
      <c r="I825" s="32"/>
      <c r="J825" s="38"/>
      <c r="K825" s="34"/>
      <c r="L825" s="34"/>
      <c r="M825" s="35"/>
      <c r="O825" s="9"/>
    </row>
    <row r="826" spans="1:15" x14ac:dyDescent="0.25">
      <c r="A826" s="10"/>
      <c r="H826" s="10"/>
      <c r="I826" s="32"/>
      <c r="J826" s="38"/>
      <c r="K826" s="34"/>
      <c r="L826" s="34"/>
      <c r="M826" s="35"/>
      <c r="O826" s="9"/>
    </row>
    <row r="827" spans="1:15" x14ac:dyDescent="0.25">
      <c r="A827" s="10"/>
      <c r="H827" s="10"/>
      <c r="I827" s="32"/>
      <c r="J827" s="38"/>
      <c r="K827" s="34"/>
      <c r="L827" s="34"/>
      <c r="M827" s="35"/>
      <c r="O827" s="9"/>
    </row>
    <row r="828" spans="1:15" x14ac:dyDescent="0.25">
      <c r="A828" s="10"/>
      <c r="H828" s="10"/>
      <c r="I828" s="32"/>
      <c r="J828" s="38"/>
      <c r="K828" s="34"/>
      <c r="L828" s="34"/>
      <c r="M828" s="35"/>
      <c r="O828" s="9"/>
    </row>
    <row r="829" spans="1:15" x14ac:dyDescent="0.25">
      <c r="A829" s="10"/>
      <c r="H829" s="10"/>
      <c r="I829" s="32"/>
      <c r="J829" s="38"/>
      <c r="K829" s="34"/>
      <c r="L829" s="34"/>
      <c r="M829" s="35"/>
      <c r="O829" s="9"/>
    </row>
    <row r="830" spans="1:15" x14ac:dyDescent="0.25">
      <c r="A830" s="10"/>
      <c r="H830" s="10"/>
      <c r="I830" s="32"/>
      <c r="J830" s="38"/>
      <c r="K830" s="34"/>
      <c r="L830" s="34"/>
      <c r="M830" s="35"/>
      <c r="O830" s="9"/>
    </row>
    <row r="831" spans="1:15" x14ac:dyDescent="0.25">
      <c r="A831" s="10"/>
      <c r="H831" s="10"/>
      <c r="I831" s="32"/>
      <c r="J831" s="38"/>
      <c r="K831" s="34"/>
      <c r="L831" s="34"/>
      <c r="M831" s="35"/>
      <c r="O831" s="9"/>
    </row>
    <row r="832" spans="1:15" x14ac:dyDescent="0.25">
      <c r="A832" s="10"/>
      <c r="H832" s="10"/>
      <c r="I832" s="32"/>
      <c r="J832" s="38"/>
      <c r="K832" s="34"/>
      <c r="L832" s="34"/>
      <c r="M832" s="35"/>
      <c r="O832" s="9"/>
    </row>
    <row r="833" spans="1:15" x14ac:dyDescent="0.25">
      <c r="A833" s="10"/>
      <c r="H833" s="10"/>
      <c r="I833" s="32"/>
      <c r="J833" s="38"/>
      <c r="K833" s="34"/>
      <c r="L833" s="34"/>
      <c r="M833" s="35"/>
      <c r="O833" s="9"/>
    </row>
    <row r="834" spans="1:15" x14ac:dyDescent="0.25">
      <c r="A834" s="10"/>
      <c r="H834" s="10"/>
      <c r="I834" s="32"/>
      <c r="J834" s="38"/>
      <c r="K834" s="34"/>
      <c r="L834" s="34"/>
      <c r="M834" s="35"/>
      <c r="O834" s="9"/>
    </row>
    <row r="835" spans="1:15" x14ac:dyDescent="0.25">
      <c r="A835" s="10"/>
      <c r="H835" s="10"/>
      <c r="I835" s="32"/>
      <c r="J835" s="38"/>
      <c r="K835" s="34"/>
      <c r="L835" s="34"/>
      <c r="M835" s="35"/>
      <c r="O835" s="9"/>
    </row>
    <row r="836" spans="1:15" x14ac:dyDescent="0.25">
      <c r="A836" s="10"/>
      <c r="H836" s="10"/>
      <c r="I836" s="32"/>
      <c r="J836" s="38"/>
      <c r="K836" s="34"/>
      <c r="L836" s="34"/>
      <c r="M836" s="35"/>
      <c r="O836" s="9"/>
    </row>
    <row r="837" spans="1:15" x14ac:dyDescent="0.25">
      <c r="A837" s="10"/>
      <c r="H837" s="68"/>
      <c r="I837" s="32"/>
      <c r="J837" s="38"/>
      <c r="K837" s="34"/>
      <c r="L837" s="34"/>
      <c r="M837" s="35"/>
      <c r="O837" s="9"/>
    </row>
    <row r="838" spans="1:15" x14ac:dyDescent="0.25">
      <c r="A838" s="10"/>
      <c r="H838" s="10"/>
      <c r="I838" s="32"/>
      <c r="J838" s="38"/>
      <c r="K838" s="34"/>
      <c r="L838" s="34"/>
      <c r="M838" s="35"/>
      <c r="O838" s="9"/>
    </row>
    <row r="839" spans="1:15" x14ac:dyDescent="0.25">
      <c r="A839" s="10"/>
      <c r="H839" s="10"/>
      <c r="I839" s="32"/>
      <c r="J839" s="38"/>
      <c r="K839" s="34"/>
      <c r="L839" s="34"/>
      <c r="M839" s="35"/>
      <c r="O839" s="9"/>
    </row>
    <row r="840" spans="1:15" x14ac:dyDescent="0.25">
      <c r="A840" s="10"/>
      <c r="H840" s="10"/>
      <c r="I840" s="32"/>
      <c r="J840" s="38"/>
      <c r="K840" s="34"/>
      <c r="L840" s="34"/>
      <c r="M840" s="35"/>
      <c r="O840" s="9"/>
    </row>
    <row r="841" spans="1:15" x14ac:dyDescent="0.25">
      <c r="A841" s="10"/>
      <c r="H841" s="68"/>
      <c r="I841" s="32"/>
      <c r="J841" s="38"/>
      <c r="K841" s="34"/>
      <c r="L841" s="34"/>
      <c r="M841" s="35"/>
      <c r="O841" s="9"/>
    </row>
    <row r="842" spans="1:15" x14ac:dyDescent="0.25">
      <c r="A842" s="10"/>
      <c r="H842" s="10"/>
      <c r="I842" s="32"/>
      <c r="J842" s="38"/>
      <c r="K842" s="34"/>
      <c r="L842" s="34"/>
      <c r="M842" s="35"/>
      <c r="O842" s="9"/>
    </row>
    <row r="843" spans="1:15" x14ac:dyDescent="0.25">
      <c r="A843" s="10"/>
      <c r="H843" s="10"/>
      <c r="I843" s="32"/>
      <c r="J843" s="38"/>
      <c r="K843" s="34"/>
      <c r="L843" s="34"/>
      <c r="M843" s="35"/>
      <c r="O843" s="9"/>
    </row>
    <row r="844" spans="1:15" x14ac:dyDescent="0.25">
      <c r="A844" s="10"/>
      <c r="H844" s="10"/>
      <c r="I844" s="32"/>
      <c r="J844" s="38"/>
      <c r="K844" s="34"/>
      <c r="L844" s="34"/>
      <c r="M844" s="35"/>
      <c r="O844" s="9"/>
    </row>
    <row r="845" spans="1:15" x14ac:dyDescent="0.25">
      <c r="A845" s="10"/>
      <c r="H845" s="10"/>
      <c r="I845" s="32"/>
      <c r="J845" s="38"/>
      <c r="K845" s="34"/>
      <c r="L845" s="34"/>
      <c r="M845" s="35"/>
      <c r="O845" s="9"/>
    </row>
    <row r="846" spans="1:15" x14ac:dyDescent="0.25">
      <c r="A846" s="10"/>
      <c r="H846" s="68"/>
      <c r="I846" s="32"/>
      <c r="J846" s="38"/>
      <c r="K846" s="34"/>
      <c r="L846" s="34"/>
      <c r="M846" s="35"/>
      <c r="O846" s="9"/>
    </row>
    <row r="847" spans="1:15" x14ac:dyDescent="0.25">
      <c r="A847" s="10"/>
      <c r="H847" s="10"/>
      <c r="I847" s="32"/>
      <c r="J847" s="38"/>
      <c r="K847" s="34"/>
      <c r="L847" s="34"/>
      <c r="M847" s="35"/>
      <c r="O847" s="9"/>
    </row>
    <row r="848" spans="1:15" x14ac:dyDescent="0.25">
      <c r="A848" s="10"/>
      <c r="H848" s="10"/>
      <c r="I848" s="32"/>
      <c r="J848" s="38"/>
      <c r="K848" s="34"/>
      <c r="L848" s="34"/>
      <c r="M848" s="35"/>
      <c r="O848" s="9"/>
    </row>
    <row r="849" spans="1:15" x14ac:dyDescent="0.25">
      <c r="A849" s="10"/>
      <c r="H849" s="10"/>
      <c r="I849" s="32"/>
      <c r="J849" s="38"/>
      <c r="K849" s="34"/>
      <c r="L849" s="34"/>
      <c r="M849" s="35"/>
      <c r="O849" s="9"/>
    </row>
    <row r="850" spans="1:15" x14ac:dyDescent="0.25">
      <c r="A850" s="10"/>
      <c r="H850" s="10"/>
      <c r="I850" s="32"/>
      <c r="J850" s="38"/>
      <c r="K850" s="34"/>
      <c r="L850" s="34"/>
      <c r="M850" s="35"/>
      <c r="O850" s="9"/>
    </row>
    <row r="851" spans="1:15" x14ac:dyDescent="0.25">
      <c r="A851" s="10"/>
      <c r="H851" s="10"/>
      <c r="I851" s="32"/>
      <c r="J851" s="38"/>
      <c r="K851" s="34"/>
      <c r="L851" s="34"/>
      <c r="M851" s="35"/>
      <c r="O851" s="9"/>
    </row>
    <row r="852" spans="1:15" x14ac:dyDescent="0.25">
      <c r="A852" s="10"/>
      <c r="H852" s="10"/>
      <c r="I852" s="32"/>
      <c r="J852" s="38"/>
      <c r="K852" s="34"/>
      <c r="L852" s="34"/>
      <c r="M852" s="35"/>
      <c r="O852" s="9"/>
    </row>
    <row r="853" spans="1:15" x14ac:dyDescent="0.25">
      <c r="A853" s="10"/>
      <c r="H853" s="10"/>
      <c r="I853" s="32"/>
      <c r="J853" s="38"/>
      <c r="K853" s="34"/>
      <c r="L853" s="34"/>
      <c r="M853" s="35"/>
      <c r="O853" s="9"/>
    </row>
    <row r="854" spans="1:15" x14ac:dyDescent="0.25">
      <c r="A854" s="10"/>
      <c r="H854" s="10"/>
      <c r="I854" s="32"/>
      <c r="J854" s="38"/>
      <c r="K854" s="34"/>
      <c r="L854" s="34"/>
      <c r="M854" s="35"/>
      <c r="O854" s="9"/>
    </row>
    <row r="855" spans="1:15" x14ac:dyDescent="0.25">
      <c r="A855" s="10"/>
      <c r="H855" s="10"/>
      <c r="I855" s="32"/>
      <c r="J855" s="38"/>
      <c r="K855" s="34"/>
      <c r="L855" s="34"/>
      <c r="M855" s="35"/>
      <c r="O855" s="9"/>
    </row>
    <row r="856" spans="1:15" x14ac:dyDescent="0.25">
      <c r="A856" s="10"/>
      <c r="H856" s="10"/>
      <c r="I856" s="32"/>
      <c r="J856" s="38"/>
      <c r="K856" s="34"/>
      <c r="L856" s="34"/>
      <c r="M856" s="35"/>
      <c r="O856" s="9"/>
    </row>
    <row r="857" spans="1:15" x14ac:dyDescent="0.25">
      <c r="A857" s="10"/>
      <c r="H857" s="10"/>
      <c r="I857" s="32"/>
      <c r="J857" s="38"/>
      <c r="K857" s="34"/>
      <c r="L857" s="34"/>
      <c r="M857" s="35"/>
      <c r="O857" s="9"/>
    </row>
    <row r="858" spans="1:15" x14ac:dyDescent="0.25">
      <c r="A858" s="10"/>
      <c r="H858" s="68"/>
      <c r="I858" s="32"/>
      <c r="J858" s="38"/>
      <c r="K858" s="34"/>
      <c r="L858" s="34"/>
      <c r="M858" s="35"/>
      <c r="O858" s="9"/>
    </row>
    <row r="859" spans="1:15" x14ac:dyDescent="0.25">
      <c r="A859" s="10"/>
      <c r="H859" s="10"/>
      <c r="I859" s="32"/>
      <c r="J859" s="38"/>
      <c r="K859" s="34"/>
      <c r="L859" s="34"/>
      <c r="M859" s="35"/>
      <c r="O859" s="9"/>
    </row>
    <row r="860" spans="1:15" x14ac:dyDescent="0.25">
      <c r="A860" s="10"/>
      <c r="H860" s="10"/>
      <c r="I860" s="32"/>
      <c r="J860" s="38"/>
      <c r="K860" s="34"/>
      <c r="L860" s="34"/>
      <c r="M860" s="35"/>
      <c r="O860" s="9"/>
    </row>
    <row r="861" spans="1:15" x14ac:dyDescent="0.25">
      <c r="A861" s="10"/>
      <c r="H861" s="10"/>
      <c r="I861" s="32"/>
      <c r="J861" s="38"/>
      <c r="K861" s="34"/>
      <c r="L861" s="34"/>
      <c r="M861" s="35"/>
      <c r="O861" s="9"/>
    </row>
    <row r="862" spans="1:15" x14ac:dyDescent="0.25">
      <c r="A862" s="10"/>
      <c r="H862" s="63"/>
      <c r="I862" s="32"/>
      <c r="J862" s="38"/>
      <c r="K862" s="34"/>
      <c r="L862" s="34"/>
      <c r="M862" s="35"/>
      <c r="O862" s="9"/>
    </row>
    <row r="863" spans="1:15" x14ac:dyDescent="0.25">
      <c r="A863" s="10"/>
      <c r="H863" s="10"/>
      <c r="I863" s="32"/>
      <c r="J863" s="38"/>
      <c r="K863" s="34"/>
      <c r="L863" s="34"/>
      <c r="M863" s="35"/>
      <c r="O863" s="9"/>
    </row>
    <row r="864" spans="1:15" x14ac:dyDescent="0.25">
      <c r="A864" s="10"/>
      <c r="H864" s="10"/>
      <c r="I864" s="32"/>
      <c r="J864" s="38"/>
      <c r="K864" s="34"/>
      <c r="L864" s="34"/>
      <c r="M864" s="35"/>
      <c r="O864" s="9"/>
    </row>
    <row r="865" spans="1:15" x14ac:dyDescent="0.25">
      <c r="A865" s="10"/>
      <c r="H865" s="10"/>
      <c r="I865" s="32"/>
      <c r="J865" s="38"/>
      <c r="K865" s="34"/>
      <c r="L865" s="34"/>
      <c r="M865" s="35"/>
      <c r="O865" s="9"/>
    </row>
    <row r="866" spans="1:15" x14ac:dyDescent="0.25">
      <c r="A866" s="10"/>
      <c r="H866" s="10"/>
      <c r="I866" s="32"/>
      <c r="J866" s="38"/>
      <c r="K866" s="34"/>
      <c r="L866" s="34"/>
      <c r="M866" s="35"/>
      <c r="O866" s="9"/>
    </row>
    <row r="867" spans="1:15" x14ac:dyDescent="0.25">
      <c r="A867" s="10"/>
      <c r="H867" s="10"/>
      <c r="I867" s="32"/>
      <c r="J867" s="38"/>
      <c r="K867" s="34"/>
      <c r="L867" s="34"/>
      <c r="M867" s="35"/>
      <c r="O867" s="9"/>
    </row>
    <row r="868" spans="1:15" x14ac:dyDescent="0.25">
      <c r="A868" s="10"/>
      <c r="H868" s="63"/>
      <c r="I868" s="32"/>
      <c r="J868" s="38"/>
      <c r="K868" s="34"/>
      <c r="L868" s="34"/>
      <c r="M868" s="35"/>
      <c r="O868" s="9"/>
    </row>
    <row r="869" spans="1:15" x14ac:dyDescent="0.25">
      <c r="A869" s="10"/>
      <c r="H869" s="10"/>
      <c r="I869" s="32"/>
      <c r="J869" s="38"/>
      <c r="K869" s="34"/>
      <c r="L869" s="34"/>
      <c r="M869" s="35"/>
      <c r="O869" s="9"/>
    </row>
    <row r="870" spans="1:15" x14ac:dyDescent="0.25">
      <c r="A870" s="10"/>
      <c r="H870" s="10"/>
      <c r="I870" s="32"/>
      <c r="J870" s="38"/>
      <c r="K870" s="34"/>
      <c r="L870" s="34"/>
      <c r="M870" s="35"/>
      <c r="O870" s="9"/>
    </row>
    <row r="871" spans="1:15" x14ac:dyDescent="0.25">
      <c r="A871" s="10"/>
      <c r="H871" s="63"/>
      <c r="I871" s="32"/>
      <c r="J871" s="38"/>
      <c r="K871" s="34"/>
      <c r="L871" s="34"/>
      <c r="M871" s="35"/>
      <c r="O871" s="9"/>
    </row>
    <row r="872" spans="1:15" x14ac:dyDescent="0.25">
      <c r="A872" s="10"/>
      <c r="H872" s="68"/>
      <c r="I872" s="32"/>
      <c r="J872" s="38"/>
      <c r="K872" s="34"/>
      <c r="L872" s="34"/>
      <c r="M872" s="35"/>
      <c r="O872" s="9"/>
    </row>
    <row r="873" spans="1:15" x14ac:dyDescent="0.25">
      <c r="A873" s="10"/>
      <c r="H873" s="10"/>
      <c r="I873" s="32"/>
      <c r="J873" s="38"/>
      <c r="K873" s="34"/>
      <c r="L873" s="34"/>
      <c r="M873" s="35"/>
      <c r="O873" s="9"/>
    </row>
    <row r="874" spans="1:15" x14ac:dyDescent="0.25">
      <c r="A874" s="10"/>
      <c r="H874" s="63"/>
      <c r="I874" s="32"/>
      <c r="J874" s="38"/>
      <c r="K874" s="34"/>
      <c r="L874" s="34"/>
      <c r="M874" s="35"/>
      <c r="O874" s="9"/>
    </row>
    <row r="875" spans="1:15" x14ac:dyDescent="0.25">
      <c r="A875" s="10"/>
      <c r="H875" s="68"/>
      <c r="I875" s="32"/>
      <c r="J875" s="38"/>
      <c r="K875" s="34"/>
      <c r="L875" s="34"/>
      <c r="M875" s="35"/>
      <c r="O875" s="9"/>
    </row>
    <row r="876" spans="1:15" x14ac:dyDescent="0.25">
      <c r="A876" s="10"/>
      <c r="H876" s="10"/>
      <c r="I876" s="32"/>
      <c r="J876" s="38"/>
      <c r="K876" s="34"/>
      <c r="L876" s="34"/>
      <c r="M876" s="35"/>
      <c r="O876" s="9"/>
    </row>
    <row r="877" spans="1:15" x14ac:dyDescent="0.25">
      <c r="A877" s="10"/>
      <c r="H877" s="68"/>
      <c r="I877" s="32"/>
      <c r="J877" s="38"/>
      <c r="K877" s="34"/>
      <c r="L877" s="34"/>
      <c r="M877" s="35"/>
      <c r="O877" s="9"/>
    </row>
    <row r="878" spans="1:15" x14ac:dyDescent="0.25">
      <c r="A878" s="10"/>
      <c r="H878" s="10"/>
      <c r="I878" s="32"/>
      <c r="J878" s="38"/>
      <c r="K878" s="34"/>
      <c r="L878" s="34"/>
      <c r="M878" s="35"/>
      <c r="O878" s="9"/>
    </row>
    <row r="879" spans="1:15" x14ac:dyDescent="0.25">
      <c r="A879" s="10"/>
      <c r="H879" s="10"/>
      <c r="I879" s="32"/>
      <c r="J879" s="38"/>
      <c r="K879" s="34"/>
      <c r="L879" s="34"/>
      <c r="M879" s="35"/>
      <c r="O879" s="9"/>
    </row>
    <row r="880" spans="1:15" x14ac:dyDescent="0.25">
      <c r="A880" s="10"/>
      <c r="H880" s="68"/>
      <c r="I880" s="32"/>
      <c r="J880" s="38"/>
      <c r="K880" s="34"/>
      <c r="L880" s="34"/>
      <c r="M880" s="35"/>
      <c r="O880" s="9"/>
    </row>
    <row r="881" spans="1:15" x14ac:dyDescent="0.25">
      <c r="A881" s="10"/>
      <c r="H881" s="10"/>
      <c r="I881" s="32"/>
      <c r="J881" s="38"/>
      <c r="K881" s="34"/>
      <c r="L881" s="34"/>
      <c r="M881" s="35"/>
      <c r="O881" s="9"/>
    </row>
    <row r="882" spans="1:15" x14ac:dyDescent="0.25">
      <c r="A882" s="10"/>
      <c r="H882" s="10"/>
      <c r="I882" s="32"/>
      <c r="J882" s="38"/>
      <c r="K882" s="34"/>
      <c r="L882" s="34"/>
      <c r="M882" s="35"/>
      <c r="O882" s="9"/>
    </row>
    <row r="883" spans="1:15" x14ac:dyDescent="0.25">
      <c r="A883" s="10"/>
      <c r="H883" s="68"/>
      <c r="I883" s="32"/>
      <c r="J883" s="38"/>
      <c r="K883" s="34"/>
      <c r="L883" s="34"/>
      <c r="M883" s="35"/>
      <c r="O883" s="9"/>
    </row>
    <row r="884" spans="1:15" x14ac:dyDescent="0.25">
      <c r="A884" s="10"/>
      <c r="H884" s="10"/>
      <c r="I884" s="32"/>
      <c r="J884" s="38"/>
      <c r="K884" s="34"/>
      <c r="L884" s="34"/>
      <c r="M884" s="35"/>
      <c r="O884" s="9"/>
    </row>
    <row r="885" spans="1:15" x14ac:dyDescent="0.25">
      <c r="A885" s="10"/>
      <c r="H885" s="10"/>
      <c r="I885" s="32"/>
      <c r="J885" s="38"/>
      <c r="K885" s="34"/>
      <c r="L885" s="34"/>
      <c r="M885" s="35"/>
      <c r="O885" s="9"/>
    </row>
    <row r="886" spans="1:15" x14ac:dyDescent="0.25">
      <c r="A886" s="10"/>
      <c r="H886" s="68"/>
      <c r="I886" s="32"/>
      <c r="J886" s="38"/>
      <c r="K886" s="34"/>
      <c r="L886" s="34"/>
      <c r="M886" s="35"/>
      <c r="O886" s="9"/>
    </row>
    <row r="887" spans="1:15" x14ac:dyDescent="0.25">
      <c r="A887" s="10"/>
      <c r="H887" s="10"/>
      <c r="I887" s="32"/>
      <c r="J887" s="38"/>
      <c r="K887" s="34"/>
      <c r="L887" s="34"/>
      <c r="M887" s="35"/>
      <c r="O887" s="9"/>
    </row>
    <row r="888" spans="1:15" x14ac:dyDescent="0.25">
      <c r="A888" s="10"/>
      <c r="H888" s="10"/>
      <c r="I888" s="32"/>
      <c r="J888" s="38"/>
      <c r="K888" s="34"/>
      <c r="L888" s="34"/>
      <c r="M888" s="35"/>
      <c r="O888" s="9"/>
    </row>
    <row r="889" spans="1:15" x14ac:dyDescent="0.25">
      <c r="A889" s="10"/>
      <c r="H889" s="68"/>
      <c r="I889" s="32"/>
      <c r="J889" s="38"/>
      <c r="K889" s="34"/>
      <c r="L889" s="34"/>
      <c r="M889" s="35"/>
      <c r="O889" s="9"/>
    </row>
    <row r="890" spans="1:15" x14ac:dyDescent="0.25">
      <c r="A890" s="10"/>
      <c r="H890" s="68"/>
      <c r="I890" s="32"/>
      <c r="J890" s="38"/>
      <c r="K890" s="34"/>
      <c r="L890" s="34"/>
      <c r="M890" s="35"/>
      <c r="O890" s="9"/>
    </row>
    <row r="891" spans="1:15" x14ac:dyDescent="0.25">
      <c r="A891" s="10"/>
      <c r="H891" s="68"/>
      <c r="I891" s="32"/>
      <c r="J891" s="38"/>
      <c r="K891" s="34"/>
      <c r="L891" s="34"/>
      <c r="M891" s="35"/>
      <c r="O891" s="9"/>
    </row>
    <row r="892" spans="1:15" x14ac:dyDescent="0.25">
      <c r="A892" s="10"/>
      <c r="H892" s="10"/>
      <c r="I892" s="32"/>
      <c r="J892" s="38"/>
      <c r="K892" s="34"/>
      <c r="L892" s="34"/>
      <c r="M892" s="35"/>
      <c r="O892" s="9"/>
    </row>
    <row r="893" spans="1:15" x14ac:dyDescent="0.25">
      <c r="A893" s="10"/>
      <c r="H893" s="68"/>
      <c r="I893" s="32"/>
      <c r="J893" s="38"/>
      <c r="K893" s="34"/>
      <c r="L893" s="34"/>
      <c r="M893" s="35"/>
      <c r="O893" s="9"/>
    </row>
    <row r="894" spans="1:15" x14ac:dyDescent="0.25">
      <c r="A894" s="10"/>
      <c r="H894" s="10"/>
      <c r="I894" s="32"/>
      <c r="J894" s="38"/>
      <c r="K894" s="34"/>
      <c r="L894" s="34"/>
      <c r="M894" s="35"/>
      <c r="O894" s="9"/>
    </row>
    <row r="895" spans="1:15" x14ac:dyDescent="0.25">
      <c r="A895" s="10"/>
      <c r="H895" s="10"/>
      <c r="I895" s="32"/>
      <c r="J895" s="38"/>
      <c r="K895" s="34"/>
      <c r="L895" s="34"/>
      <c r="M895" s="35"/>
      <c r="O895" s="9"/>
    </row>
    <row r="896" spans="1:15" x14ac:dyDescent="0.25">
      <c r="A896" s="10"/>
      <c r="H896" s="10"/>
      <c r="I896" s="32"/>
      <c r="J896" s="38"/>
      <c r="K896" s="34"/>
      <c r="L896" s="34"/>
      <c r="M896" s="35"/>
      <c r="O896" s="9"/>
    </row>
    <row r="897" spans="1:15" x14ac:dyDescent="0.25">
      <c r="A897" s="10"/>
      <c r="H897" s="10"/>
      <c r="I897" s="32"/>
      <c r="J897" s="38"/>
      <c r="K897" s="34"/>
      <c r="L897" s="34"/>
      <c r="M897" s="35"/>
      <c r="O897" s="9"/>
    </row>
    <row r="898" spans="1:15" x14ac:dyDescent="0.25">
      <c r="A898" s="10"/>
      <c r="H898" s="10"/>
      <c r="I898" s="32"/>
      <c r="J898" s="38"/>
      <c r="K898" s="34"/>
      <c r="L898" s="34"/>
      <c r="M898" s="35"/>
      <c r="O898" s="9"/>
    </row>
    <row r="899" spans="1:15" x14ac:dyDescent="0.25">
      <c r="A899" s="10"/>
      <c r="H899" s="10"/>
      <c r="I899" s="32"/>
      <c r="J899" s="38"/>
      <c r="K899" s="34"/>
      <c r="L899" s="34"/>
      <c r="M899" s="35"/>
      <c r="O899" s="9"/>
    </row>
    <row r="900" spans="1:15" x14ac:dyDescent="0.25">
      <c r="A900" s="10"/>
      <c r="H900" s="10"/>
      <c r="I900" s="32"/>
      <c r="J900" s="38"/>
      <c r="K900" s="34"/>
      <c r="L900" s="34"/>
      <c r="M900" s="35"/>
      <c r="O900" s="9"/>
    </row>
    <row r="901" spans="1:15" x14ac:dyDescent="0.25">
      <c r="A901" s="10"/>
      <c r="H901" s="68"/>
      <c r="I901" s="32"/>
      <c r="J901" s="38"/>
      <c r="K901" s="34"/>
      <c r="L901" s="34"/>
      <c r="M901" s="35"/>
      <c r="O901" s="9"/>
    </row>
    <row r="902" spans="1:15" x14ac:dyDescent="0.25">
      <c r="A902" s="10"/>
      <c r="H902" s="10"/>
      <c r="I902" s="32"/>
      <c r="J902" s="38"/>
      <c r="K902" s="34"/>
      <c r="L902" s="34"/>
      <c r="M902" s="35"/>
      <c r="O902" s="9"/>
    </row>
    <row r="903" spans="1:15" x14ac:dyDescent="0.25">
      <c r="A903" s="10"/>
      <c r="H903" s="10"/>
      <c r="I903" s="32"/>
      <c r="J903" s="38"/>
      <c r="K903" s="34"/>
      <c r="L903" s="34"/>
      <c r="M903" s="35"/>
      <c r="O903" s="9"/>
    </row>
    <row r="904" spans="1:15" x14ac:dyDescent="0.25">
      <c r="A904" s="10"/>
      <c r="H904" s="10"/>
      <c r="I904" s="32"/>
      <c r="J904" s="38"/>
      <c r="K904" s="34"/>
      <c r="L904" s="34"/>
      <c r="M904" s="35"/>
      <c r="O904" s="9"/>
    </row>
    <row r="905" spans="1:15" x14ac:dyDescent="0.25">
      <c r="A905" s="10"/>
      <c r="H905" s="10"/>
      <c r="I905" s="32"/>
      <c r="J905" s="38"/>
      <c r="K905" s="34"/>
      <c r="L905" s="34"/>
      <c r="M905" s="35"/>
      <c r="O905" s="9"/>
    </row>
    <row r="906" spans="1:15" x14ac:dyDescent="0.25">
      <c r="A906" s="10"/>
      <c r="H906" s="68"/>
      <c r="I906" s="32"/>
      <c r="J906" s="38"/>
      <c r="K906" s="34"/>
      <c r="L906" s="34"/>
      <c r="M906" s="35"/>
      <c r="O906" s="9"/>
    </row>
    <row r="907" spans="1:15" x14ac:dyDescent="0.25">
      <c r="A907" s="10"/>
      <c r="H907" s="10"/>
      <c r="I907" s="32"/>
      <c r="J907" s="38"/>
      <c r="K907" s="34"/>
      <c r="L907" s="34"/>
      <c r="M907" s="35"/>
      <c r="O907" s="9"/>
    </row>
    <row r="908" spans="1:15" x14ac:dyDescent="0.25">
      <c r="A908" s="10"/>
      <c r="H908" s="68"/>
      <c r="I908" s="32"/>
      <c r="J908" s="38"/>
      <c r="K908" s="34"/>
      <c r="L908" s="34"/>
      <c r="M908" s="35"/>
      <c r="O908" s="9"/>
    </row>
    <row r="909" spans="1:15" x14ac:dyDescent="0.25">
      <c r="A909" s="10"/>
      <c r="H909" s="10"/>
      <c r="I909" s="32"/>
      <c r="J909" s="38"/>
      <c r="K909" s="34"/>
      <c r="L909" s="34"/>
      <c r="M909" s="35"/>
      <c r="O909" s="9"/>
    </row>
    <row r="910" spans="1:15" x14ac:dyDescent="0.25">
      <c r="A910" s="10"/>
      <c r="H910" s="68"/>
      <c r="I910" s="32"/>
      <c r="J910" s="38"/>
      <c r="K910" s="34"/>
      <c r="L910" s="34"/>
      <c r="M910" s="35"/>
      <c r="O910" s="9"/>
    </row>
    <row r="911" spans="1:15" x14ac:dyDescent="0.25">
      <c r="A911" s="10"/>
      <c r="H911" s="10"/>
      <c r="I911" s="32"/>
      <c r="J911" s="38"/>
      <c r="K911" s="34"/>
      <c r="L911" s="34"/>
      <c r="M911" s="35"/>
      <c r="O911" s="9"/>
    </row>
    <row r="912" spans="1:15" x14ac:dyDescent="0.25">
      <c r="A912" s="10"/>
      <c r="H912" s="10"/>
      <c r="I912" s="32"/>
      <c r="J912" s="38"/>
      <c r="K912" s="34"/>
      <c r="L912" s="34"/>
      <c r="M912" s="35"/>
      <c r="O912" s="9"/>
    </row>
    <row r="913" spans="1:15" x14ac:dyDescent="0.25">
      <c r="A913" s="10"/>
      <c r="H913" s="10"/>
      <c r="I913" s="32"/>
      <c r="J913" s="38"/>
      <c r="K913" s="34"/>
      <c r="L913" s="34"/>
      <c r="M913" s="35"/>
      <c r="O913" s="9"/>
    </row>
    <row r="914" spans="1:15" x14ac:dyDescent="0.25">
      <c r="A914" s="10"/>
      <c r="H914" s="10"/>
      <c r="I914" s="32"/>
      <c r="J914" s="38"/>
      <c r="K914" s="34"/>
      <c r="L914" s="34"/>
      <c r="M914" s="35"/>
      <c r="O914" s="9"/>
    </row>
    <row r="915" spans="1:15" x14ac:dyDescent="0.25">
      <c r="A915" s="10"/>
      <c r="H915" s="68"/>
      <c r="I915" s="32"/>
      <c r="J915" s="38"/>
      <c r="K915" s="34"/>
      <c r="L915" s="34"/>
      <c r="M915" s="35"/>
      <c r="O915" s="9"/>
    </row>
    <row r="916" spans="1:15" x14ac:dyDescent="0.25">
      <c r="A916" s="10"/>
      <c r="H916" s="10"/>
      <c r="I916" s="32"/>
      <c r="J916" s="38"/>
      <c r="K916" s="34"/>
      <c r="L916" s="34"/>
      <c r="M916" s="35"/>
      <c r="O916" s="9"/>
    </row>
    <row r="917" spans="1:15" x14ac:dyDescent="0.25">
      <c r="A917" s="10"/>
      <c r="H917" s="10"/>
      <c r="I917" s="32"/>
      <c r="J917" s="38"/>
      <c r="K917" s="34"/>
      <c r="L917" s="34"/>
      <c r="M917" s="35"/>
      <c r="O917" s="9"/>
    </row>
    <row r="918" spans="1:15" x14ac:dyDescent="0.25">
      <c r="A918" s="10"/>
      <c r="H918" s="10"/>
      <c r="I918" s="32"/>
      <c r="J918" s="38"/>
      <c r="K918" s="34"/>
      <c r="L918" s="34"/>
      <c r="M918" s="35"/>
      <c r="O918" s="9"/>
    </row>
    <row r="919" spans="1:15" x14ac:dyDescent="0.25">
      <c r="A919" s="10"/>
      <c r="H919" s="68"/>
      <c r="I919" s="32"/>
      <c r="J919" s="38"/>
      <c r="K919" s="34"/>
      <c r="L919" s="34"/>
      <c r="M919" s="35"/>
      <c r="O919" s="9"/>
    </row>
    <row r="920" spans="1:15" x14ac:dyDescent="0.25">
      <c r="A920" s="10"/>
      <c r="H920" s="10"/>
      <c r="I920" s="32"/>
      <c r="J920" s="38"/>
      <c r="K920" s="34"/>
      <c r="L920" s="34"/>
      <c r="M920" s="35"/>
      <c r="O920" s="9"/>
    </row>
    <row r="921" spans="1:15" x14ac:dyDescent="0.25">
      <c r="A921" s="10"/>
      <c r="H921" s="10"/>
      <c r="I921" s="32"/>
      <c r="J921" s="38"/>
      <c r="K921" s="34"/>
      <c r="L921" s="34"/>
      <c r="M921" s="35"/>
      <c r="O921" s="9"/>
    </row>
    <row r="922" spans="1:15" x14ac:dyDescent="0.25">
      <c r="A922" s="10"/>
      <c r="H922" s="10"/>
      <c r="I922" s="32"/>
      <c r="J922" s="38"/>
      <c r="K922" s="34"/>
      <c r="L922" s="34"/>
      <c r="M922" s="35"/>
      <c r="O922" s="9"/>
    </row>
    <row r="923" spans="1:15" x14ac:dyDescent="0.25">
      <c r="A923" s="10"/>
      <c r="H923" s="10"/>
      <c r="I923" s="32"/>
      <c r="J923" s="38"/>
      <c r="K923" s="34"/>
      <c r="L923" s="34"/>
      <c r="M923" s="35"/>
      <c r="O923" s="9"/>
    </row>
    <row r="924" spans="1:15" x14ac:dyDescent="0.25">
      <c r="A924" s="10"/>
      <c r="H924" s="10"/>
      <c r="I924" s="32"/>
      <c r="J924" s="38"/>
      <c r="K924" s="34"/>
      <c r="L924" s="34"/>
      <c r="M924" s="35"/>
      <c r="O924" s="9"/>
    </row>
    <row r="925" spans="1:15" x14ac:dyDescent="0.25">
      <c r="A925" s="10"/>
      <c r="H925" s="68"/>
      <c r="I925" s="32"/>
      <c r="J925" s="38"/>
      <c r="K925" s="34"/>
      <c r="L925" s="34"/>
      <c r="M925" s="35"/>
      <c r="O925" s="9"/>
    </row>
    <row r="926" spans="1:15" x14ac:dyDescent="0.25">
      <c r="A926" s="10"/>
      <c r="H926" s="10"/>
      <c r="I926" s="32"/>
      <c r="J926" s="38"/>
      <c r="K926" s="34"/>
      <c r="L926" s="34"/>
      <c r="M926" s="35"/>
      <c r="O926" s="9"/>
    </row>
    <row r="927" spans="1:15" x14ac:dyDescent="0.25">
      <c r="A927" s="10"/>
      <c r="H927" s="10"/>
      <c r="I927" s="32"/>
      <c r="J927" s="38"/>
      <c r="K927" s="34"/>
      <c r="L927" s="34"/>
      <c r="M927" s="35"/>
      <c r="O927" s="9"/>
    </row>
    <row r="928" spans="1:15" x14ac:dyDescent="0.25">
      <c r="A928" s="10"/>
      <c r="H928" s="10"/>
      <c r="I928" s="32"/>
      <c r="J928" s="38"/>
      <c r="K928" s="34"/>
      <c r="L928" s="34"/>
      <c r="M928" s="35"/>
      <c r="O928" s="9"/>
    </row>
    <row r="929" spans="1:15" x14ac:dyDescent="0.25">
      <c r="A929" s="10"/>
      <c r="H929" s="68"/>
      <c r="I929" s="32"/>
      <c r="J929" s="38"/>
      <c r="K929" s="34"/>
      <c r="L929" s="34"/>
      <c r="M929" s="35"/>
      <c r="O929" s="9"/>
    </row>
    <row r="930" spans="1:15" x14ac:dyDescent="0.25">
      <c r="A930" s="10"/>
      <c r="H930" s="10"/>
      <c r="I930" s="32"/>
      <c r="J930" s="38"/>
      <c r="K930" s="34"/>
      <c r="L930" s="34"/>
      <c r="M930" s="35"/>
      <c r="O930" s="9"/>
    </row>
    <row r="931" spans="1:15" x14ac:dyDescent="0.25">
      <c r="A931" s="10"/>
      <c r="H931" s="10"/>
      <c r="I931" s="32"/>
      <c r="J931" s="38"/>
      <c r="K931" s="34"/>
      <c r="L931" s="34"/>
      <c r="M931" s="35"/>
      <c r="O931" s="9"/>
    </row>
    <row r="932" spans="1:15" x14ac:dyDescent="0.25">
      <c r="A932" s="10"/>
      <c r="H932" s="68"/>
      <c r="I932" s="32"/>
      <c r="J932" s="38"/>
      <c r="K932" s="34"/>
      <c r="L932" s="34"/>
      <c r="M932" s="35"/>
      <c r="O932" s="9"/>
    </row>
    <row r="933" spans="1:15" x14ac:dyDescent="0.25">
      <c r="A933" s="10"/>
      <c r="H933" s="10"/>
      <c r="I933" s="32"/>
      <c r="J933" s="38"/>
      <c r="K933" s="34"/>
      <c r="L933" s="34"/>
      <c r="M933" s="35"/>
      <c r="O933" s="9"/>
    </row>
    <row r="934" spans="1:15" x14ac:dyDescent="0.25">
      <c r="A934" s="10"/>
      <c r="H934" s="10"/>
      <c r="I934" s="32"/>
      <c r="J934" s="38"/>
      <c r="K934" s="34"/>
      <c r="L934" s="34"/>
      <c r="M934" s="35"/>
      <c r="O934" s="9"/>
    </row>
    <row r="935" spans="1:15" x14ac:dyDescent="0.25">
      <c r="A935" s="10"/>
      <c r="H935" s="10"/>
      <c r="I935" s="32"/>
      <c r="J935" s="38"/>
      <c r="K935" s="34"/>
      <c r="L935" s="34"/>
      <c r="M935" s="35"/>
      <c r="O935" s="9"/>
    </row>
    <row r="936" spans="1:15" x14ac:dyDescent="0.25">
      <c r="A936" s="10"/>
      <c r="H936" s="10"/>
      <c r="I936" s="32"/>
      <c r="J936" s="38"/>
      <c r="K936" s="34"/>
      <c r="L936" s="34"/>
      <c r="M936" s="35"/>
      <c r="O936" s="9"/>
    </row>
    <row r="937" spans="1:15" x14ac:dyDescent="0.25">
      <c r="A937" s="10"/>
      <c r="H937" s="10"/>
      <c r="I937" s="32"/>
      <c r="J937" s="38"/>
      <c r="K937" s="34"/>
      <c r="L937" s="34"/>
      <c r="M937" s="35"/>
      <c r="O937" s="9"/>
    </row>
    <row r="938" spans="1:15" x14ac:dyDescent="0.25">
      <c r="A938" s="10"/>
      <c r="H938" s="10"/>
      <c r="I938" s="32"/>
      <c r="J938" s="38"/>
      <c r="K938" s="34"/>
      <c r="L938" s="34"/>
      <c r="M938" s="35"/>
      <c r="O938" s="9"/>
    </row>
    <row r="939" spans="1:15" x14ac:dyDescent="0.25">
      <c r="A939" s="10"/>
      <c r="H939" s="10"/>
      <c r="I939" s="32"/>
      <c r="J939" s="38"/>
      <c r="K939" s="34"/>
      <c r="L939" s="34"/>
      <c r="M939" s="35"/>
      <c r="O939" s="9"/>
    </row>
    <row r="940" spans="1:15" x14ac:dyDescent="0.25">
      <c r="A940" s="10"/>
      <c r="H940" s="68"/>
      <c r="I940" s="32"/>
      <c r="J940" s="38"/>
      <c r="K940" s="34"/>
      <c r="L940" s="34"/>
      <c r="M940" s="35"/>
      <c r="O940" s="9"/>
    </row>
    <row r="941" spans="1:15" x14ac:dyDescent="0.25">
      <c r="A941" s="10"/>
      <c r="H941" s="10"/>
      <c r="I941" s="32"/>
      <c r="J941" s="38"/>
      <c r="K941" s="34"/>
      <c r="L941" s="34"/>
      <c r="M941" s="35"/>
      <c r="O941" s="9"/>
    </row>
    <row r="942" spans="1:15" x14ac:dyDescent="0.25">
      <c r="A942" s="10"/>
      <c r="H942" s="10"/>
      <c r="I942" s="32"/>
      <c r="J942" s="38"/>
      <c r="K942" s="34"/>
      <c r="L942" s="34"/>
      <c r="M942" s="35"/>
      <c r="O942" s="9"/>
    </row>
    <row r="943" spans="1:15" x14ac:dyDescent="0.25">
      <c r="A943" s="10"/>
      <c r="H943" s="10"/>
      <c r="I943" s="32"/>
      <c r="J943" s="38"/>
      <c r="K943" s="34"/>
      <c r="L943" s="34"/>
      <c r="M943" s="35"/>
      <c r="O943" s="9"/>
    </row>
    <row r="944" spans="1:15" x14ac:dyDescent="0.25">
      <c r="A944" s="10"/>
      <c r="H944" s="10"/>
      <c r="I944" s="32"/>
      <c r="J944" s="38"/>
      <c r="K944" s="34"/>
      <c r="L944" s="34"/>
      <c r="M944" s="35"/>
      <c r="O944" s="9"/>
    </row>
    <row r="945" spans="1:15" x14ac:dyDescent="0.25">
      <c r="A945" s="10"/>
      <c r="H945" s="10"/>
      <c r="I945" s="32"/>
      <c r="J945" s="38"/>
      <c r="K945" s="34"/>
      <c r="L945" s="34"/>
      <c r="M945" s="35"/>
      <c r="O945" s="9"/>
    </row>
    <row r="946" spans="1:15" x14ac:dyDescent="0.25">
      <c r="A946" s="10"/>
      <c r="H946" s="10"/>
      <c r="I946" s="32"/>
      <c r="J946" s="38"/>
      <c r="K946" s="34"/>
      <c r="L946" s="34"/>
      <c r="M946" s="35"/>
      <c r="O946" s="9"/>
    </row>
    <row r="947" spans="1:15" x14ac:dyDescent="0.25">
      <c r="A947" s="10"/>
      <c r="H947" s="10"/>
      <c r="I947" s="32"/>
      <c r="J947" s="38"/>
      <c r="K947" s="34"/>
      <c r="L947" s="34"/>
      <c r="M947" s="35"/>
      <c r="O947" s="9"/>
    </row>
    <row r="948" spans="1:15" x14ac:dyDescent="0.25">
      <c r="A948" s="10"/>
      <c r="H948" s="10"/>
      <c r="I948" s="32"/>
      <c r="J948" s="38"/>
      <c r="K948" s="34"/>
      <c r="L948" s="34"/>
      <c r="M948" s="35"/>
      <c r="O948" s="9"/>
    </row>
    <row r="949" spans="1:15" x14ac:dyDescent="0.25">
      <c r="A949" s="10"/>
      <c r="H949" s="10"/>
      <c r="I949" s="32"/>
      <c r="J949" s="38"/>
      <c r="K949" s="34"/>
      <c r="L949" s="34"/>
      <c r="M949" s="35"/>
      <c r="O949" s="9"/>
    </row>
    <row r="950" spans="1:15" x14ac:dyDescent="0.25">
      <c r="A950" s="10"/>
      <c r="H950" s="10"/>
      <c r="I950" s="32"/>
      <c r="J950" s="38"/>
      <c r="K950" s="34"/>
      <c r="L950" s="34"/>
      <c r="M950" s="35"/>
      <c r="O950" s="9"/>
    </row>
    <row r="951" spans="1:15" x14ac:dyDescent="0.25">
      <c r="A951" s="10"/>
      <c r="H951" s="10"/>
      <c r="I951" s="32"/>
      <c r="J951" s="38"/>
      <c r="K951" s="34"/>
      <c r="L951" s="34"/>
      <c r="M951" s="35"/>
      <c r="O951" s="9"/>
    </row>
    <row r="952" spans="1:15" x14ac:dyDescent="0.25">
      <c r="A952" s="10"/>
      <c r="H952" s="10"/>
      <c r="I952" s="32"/>
      <c r="J952" s="38"/>
      <c r="K952" s="34"/>
      <c r="L952" s="34"/>
      <c r="M952" s="35"/>
      <c r="O952" s="9"/>
    </row>
    <row r="953" spans="1:15" x14ac:dyDescent="0.25">
      <c r="A953" s="10"/>
      <c r="H953" s="10"/>
      <c r="I953" s="32"/>
      <c r="J953" s="38"/>
      <c r="K953" s="34"/>
      <c r="L953" s="34"/>
      <c r="M953" s="35"/>
      <c r="O953" s="9"/>
    </row>
    <row r="954" spans="1:15" x14ac:dyDescent="0.25">
      <c r="A954" s="10"/>
      <c r="H954" s="10"/>
      <c r="I954" s="32"/>
      <c r="J954" s="38"/>
      <c r="K954" s="34"/>
      <c r="L954" s="34"/>
      <c r="M954" s="35"/>
      <c r="O954" s="9"/>
    </row>
    <row r="955" spans="1:15" x14ac:dyDescent="0.25">
      <c r="A955" s="10"/>
      <c r="H955" s="68"/>
      <c r="I955" s="32"/>
      <c r="J955" s="38"/>
      <c r="K955" s="34"/>
      <c r="L955" s="34"/>
      <c r="M955" s="35"/>
      <c r="O955" s="9"/>
    </row>
    <row r="956" spans="1:15" x14ac:dyDescent="0.25">
      <c r="A956" s="10"/>
      <c r="H956" s="10"/>
      <c r="I956" s="32"/>
      <c r="J956" s="38"/>
      <c r="K956" s="34"/>
      <c r="L956" s="34"/>
      <c r="M956" s="35"/>
      <c r="O956" s="9"/>
    </row>
    <row r="957" spans="1:15" x14ac:dyDescent="0.25">
      <c r="A957" s="10"/>
      <c r="H957" s="10"/>
      <c r="I957" s="32"/>
      <c r="J957" s="38"/>
      <c r="K957" s="34"/>
      <c r="L957" s="34"/>
      <c r="M957" s="35"/>
      <c r="O957" s="9"/>
    </row>
    <row r="958" spans="1:15" x14ac:dyDescent="0.25">
      <c r="A958" s="10"/>
      <c r="H958" s="10"/>
      <c r="I958" s="32"/>
      <c r="J958" s="38"/>
      <c r="K958" s="34"/>
      <c r="L958" s="34"/>
      <c r="M958" s="35"/>
      <c r="O958" s="9"/>
    </row>
    <row r="959" spans="1:15" x14ac:dyDescent="0.25">
      <c r="A959" s="10"/>
      <c r="H959" s="68"/>
      <c r="I959" s="32"/>
      <c r="J959" s="38"/>
      <c r="K959" s="34"/>
      <c r="L959" s="34"/>
      <c r="M959" s="35"/>
      <c r="O959" s="9"/>
    </row>
    <row r="960" spans="1:15" x14ac:dyDescent="0.25">
      <c r="A960" s="10"/>
      <c r="H960" s="10"/>
      <c r="I960" s="32"/>
      <c r="J960" s="38"/>
      <c r="K960" s="34"/>
      <c r="L960" s="34"/>
      <c r="M960" s="35"/>
      <c r="O960" s="9"/>
    </row>
    <row r="961" spans="1:15" x14ac:dyDescent="0.25">
      <c r="A961" s="10"/>
      <c r="H961" s="68"/>
      <c r="I961" s="32"/>
      <c r="J961" s="38"/>
      <c r="K961" s="34"/>
      <c r="L961" s="34"/>
      <c r="M961" s="35"/>
      <c r="O961" s="9"/>
    </row>
    <row r="962" spans="1:15" x14ac:dyDescent="0.25">
      <c r="A962" s="10"/>
      <c r="H962" s="68"/>
      <c r="I962" s="32"/>
      <c r="J962" s="38"/>
      <c r="K962" s="34"/>
      <c r="L962" s="34"/>
      <c r="M962" s="35"/>
      <c r="O962" s="9"/>
    </row>
    <row r="963" spans="1:15" x14ac:dyDescent="0.25">
      <c r="A963" s="10"/>
      <c r="H963" s="10"/>
      <c r="I963" s="32"/>
      <c r="J963" s="38"/>
      <c r="K963" s="34"/>
      <c r="L963" s="34"/>
      <c r="M963" s="35"/>
      <c r="O963" s="9"/>
    </row>
    <row r="964" spans="1:15" x14ac:dyDescent="0.25">
      <c r="A964" s="10"/>
      <c r="H964" s="10"/>
      <c r="I964" s="32"/>
      <c r="J964" s="38"/>
      <c r="K964" s="34"/>
      <c r="L964" s="34"/>
      <c r="M964" s="35"/>
      <c r="O964" s="9"/>
    </row>
    <row r="965" spans="1:15" x14ac:dyDescent="0.25">
      <c r="A965" s="10"/>
      <c r="H965" s="10"/>
      <c r="I965" s="32"/>
      <c r="J965" s="38"/>
      <c r="K965" s="34"/>
      <c r="L965" s="34"/>
      <c r="M965" s="35"/>
      <c r="O965" s="9"/>
    </row>
    <row r="966" spans="1:15" x14ac:dyDescent="0.25">
      <c r="A966" s="10"/>
      <c r="H966" s="68"/>
      <c r="I966" s="32"/>
      <c r="J966" s="38"/>
      <c r="K966" s="34"/>
      <c r="L966" s="34"/>
      <c r="M966" s="35"/>
      <c r="O966" s="9"/>
    </row>
    <row r="967" spans="1:15" x14ac:dyDescent="0.25">
      <c r="A967" s="10"/>
      <c r="H967" s="10"/>
      <c r="I967" s="32"/>
      <c r="J967" s="38"/>
      <c r="K967" s="34"/>
      <c r="L967" s="34"/>
      <c r="M967" s="35"/>
      <c r="O967" s="9"/>
    </row>
    <row r="968" spans="1:15" x14ac:dyDescent="0.25">
      <c r="A968" s="10"/>
      <c r="H968" s="10"/>
      <c r="I968" s="32"/>
      <c r="J968" s="38"/>
      <c r="K968" s="34"/>
      <c r="L968" s="34"/>
      <c r="M968" s="35"/>
      <c r="O968" s="9"/>
    </row>
    <row r="969" spans="1:15" x14ac:dyDescent="0.25">
      <c r="A969" s="10"/>
      <c r="H969" s="68"/>
      <c r="I969" s="32"/>
      <c r="J969" s="38"/>
      <c r="K969" s="34"/>
      <c r="L969" s="34"/>
      <c r="M969" s="35"/>
      <c r="O969" s="9"/>
    </row>
    <row r="970" spans="1:15" x14ac:dyDescent="0.25">
      <c r="A970" s="10"/>
      <c r="H970" s="10"/>
      <c r="I970" s="32"/>
      <c r="J970" s="38"/>
      <c r="K970" s="34"/>
      <c r="L970" s="34"/>
      <c r="M970" s="35"/>
      <c r="O970" s="9"/>
    </row>
    <row r="971" spans="1:15" x14ac:dyDescent="0.25">
      <c r="A971" s="10"/>
      <c r="H971" s="10"/>
      <c r="I971" s="32"/>
      <c r="J971" s="38"/>
      <c r="K971" s="34"/>
      <c r="L971" s="34"/>
      <c r="M971" s="35"/>
      <c r="O971" s="9"/>
    </row>
    <row r="972" spans="1:15" x14ac:dyDescent="0.25">
      <c r="A972" s="10"/>
      <c r="H972" s="10"/>
      <c r="I972" s="32"/>
      <c r="J972" s="38"/>
      <c r="K972" s="34"/>
      <c r="L972" s="34"/>
      <c r="M972" s="35"/>
      <c r="O972" s="9"/>
    </row>
    <row r="973" spans="1:15" x14ac:dyDescent="0.25">
      <c r="A973" s="10"/>
      <c r="H973" s="10"/>
      <c r="I973" s="32"/>
      <c r="J973" s="38"/>
      <c r="K973" s="34"/>
      <c r="L973" s="34"/>
      <c r="M973" s="35"/>
      <c r="O973" s="9"/>
    </row>
    <row r="974" spans="1:15" x14ac:dyDescent="0.25">
      <c r="A974" s="10"/>
      <c r="H974" s="10"/>
      <c r="I974" s="32"/>
      <c r="J974" s="38"/>
      <c r="K974" s="34"/>
      <c r="L974" s="34"/>
      <c r="M974" s="35"/>
      <c r="O974" s="9"/>
    </row>
    <row r="975" spans="1:15" x14ac:dyDescent="0.25">
      <c r="A975" s="10"/>
      <c r="H975" s="10"/>
      <c r="I975" s="32"/>
      <c r="J975" s="38"/>
      <c r="K975" s="34"/>
      <c r="L975" s="34"/>
      <c r="M975" s="35"/>
      <c r="O975" s="9"/>
    </row>
    <row r="976" spans="1:15" x14ac:dyDescent="0.25">
      <c r="A976" s="10"/>
      <c r="H976" s="10"/>
      <c r="I976" s="32"/>
      <c r="J976" s="38"/>
      <c r="K976" s="34"/>
      <c r="L976" s="34"/>
      <c r="M976" s="35"/>
      <c r="O976" s="9"/>
    </row>
    <row r="977" spans="1:15" x14ac:dyDescent="0.25">
      <c r="A977" s="10"/>
      <c r="H977" s="10"/>
      <c r="I977" s="32"/>
      <c r="J977" s="38"/>
      <c r="K977" s="34"/>
      <c r="L977" s="34"/>
      <c r="M977" s="35"/>
      <c r="O977" s="9"/>
    </row>
    <row r="978" spans="1:15" x14ac:dyDescent="0.25">
      <c r="A978" s="10"/>
      <c r="H978" s="10"/>
      <c r="I978" s="32"/>
      <c r="J978" s="38"/>
      <c r="K978" s="34"/>
      <c r="L978" s="34"/>
      <c r="M978" s="35"/>
      <c r="O978" s="9"/>
    </row>
    <row r="979" spans="1:15" x14ac:dyDescent="0.25">
      <c r="A979" s="10"/>
      <c r="H979" s="10"/>
      <c r="I979" s="32"/>
      <c r="J979" s="38"/>
      <c r="K979" s="34"/>
      <c r="L979" s="34"/>
      <c r="M979" s="35"/>
      <c r="O979" s="9"/>
    </row>
    <row r="980" spans="1:15" x14ac:dyDescent="0.25">
      <c r="A980" s="10"/>
      <c r="H980" s="10"/>
      <c r="I980" s="32"/>
      <c r="J980" s="38"/>
      <c r="K980" s="34"/>
      <c r="L980" s="34"/>
      <c r="M980" s="35"/>
      <c r="O980" s="9"/>
    </row>
    <row r="981" spans="1:15" x14ac:dyDescent="0.25">
      <c r="A981" s="10"/>
      <c r="H981" s="10"/>
      <c r="I981" s="32"/>
      <c r="J981" s="38"/>
      <c r="K981" s="34"/>
      <c r="L981" s="34"/>
      <c r="M981" s="35"/>
      <c r="O981" s="9"/>
    </row>
    <row r="982" spans="1:15" x14ac:dyDescent="0.25">
      <c r="A982" s="10"/>
      <c r="H982" s="68"/>
      <c r="I982" s="32"/>
      <c r="J982" s="38"/>
      <c r="K982" s="34"/>
      <c r="L982" s="34"/>
      <c r="M982" s="35"/>
      <c r="O982" s="9"/>
    </row>
    <row r="983" spans="1:15" x14ac:dyDescent="0.25">
      <c r="A983" s="10"/>
      <c r="H983" s="68"/>
      <c r="I983" s="32"/>
      <c r="J983" s="38"/>
      <c r="K983" s="34"/>
      <c r="L983" s="34"/>
      <c r="M983" s="35"/>
      <c r="O983" s="9"/>
    </row>
    <row r="984" spans="1:15" x14ac:dyDescent="0.25">
      <c r="A984" s="10"/>
      <c r="H984" s="10"/>
      <c r="I984" s="32"/>
      <c r="J984" s="38"/>
      <c r="K984" s="34"/>
      <c r="L984" s="34"/>
      <c r="M984" s="35"/>
      <c r="O984" s="9"/>
    </row>
    <row r="985" spans="1:15" x14ac:dyDescent="0.25">
      <c r="A985" s="10"/>
      <c r="H985" s="10"/>
      <c r="I985" s="32"/>
      <c r="J985" s="38"/>
      <c r="K985" s="34"/>
      <c r="L985" s="34"/>
      <c r="M985" s="35"/>
      <c r="O985" s="9"/>
    </row>
    <row r="986" spans="1:15" x14ac:dyDescent="0.25">
      <c r="A986" s="10"/>
      <c r="H986" s="10"/>
      <c r="I986" s="32"/>
      <c r="J986" s="38"/>
      <c r="K986" s="34"/>
      <c r="L986" s="34"/>
      <c r="M986" s="35"/>
      <c r="O986" s="9"/>
    </row>
    <row r="987" spans="1:15" x14ac:dyDescent="0.25">
      <c r="A987" s="10"/>
      <c r="H987" s="10"/>
      <c r="I987" s="32"/>
      <c r="J987" s="38"/>
      <c r="K987" s="34"/>
      <c r="L987" s="34"/>
      <c r="M987" s="35"/>
      <c r="O987" s="9"/>
    </row>
    <row r="988" spans="1:15" x14ac:dyDescent="0.25">
      <c r="A988" s="10"/>
      <c r="H988" s="10"/>
      <c r="I988" s="32"/>
      <c r="J988" s="38"/>
      <c r="K988" s="34"/>
      <c r="L988" s="34"/>
      <c r="M988" s="35"/>
      <c r="O988" s="9"/>
    </row>
    <row r="989" spans="1:15" x14ac:dyDescent="0.25">
      <c r="A989" s="10"/>
      <c r="H989" s="10"/>
      <c r="I989" s="32"/>
      <c r="J989" s="38"/>
      <c r="K989" s="34"/>
      <c r="L989" s="34"/>
      <c r="M989" s="35"/>
      <c r="O989" s="9"/>
    </row>
    <row r="990" spans="1:15" x14ac:dyDescent="0.25">
      <c r="A990" s="10"/>
      <c r="H990" s="10"/>
      <c r="I990" s="32"/>
      <c r="J990" s="38"/>
      <c r="K990" s="34"/>
      <c r="L990" s="34"/>
      <c r="M990" s="35"/>
      <c r="O990" s="9"/>
    </row>
    <row r="991" spans="1:15" x14ac:dyDescent="0.25">
      <c r="A991" s="10"/>
      <c r="H991" s="68"/>
      <c r="I991" s="32"/>
      <c r="J991" s="38"/>
      <c r="K991" s="34"/>
      <c r="L991" s="34"/>
      <c r="M991" s="35"/>
      <c r="O991" s="9"/>
    </row>
    <row r="992" spans="1:15" x14ac:dyDescent="0.25">
      <c r="A992" s="10"/>
      <c r="H992" s="10"/>
      <c r="I992" s="32"/>
      <c r="J992" s="38"/>
      <c r="K992" s="34"/>
      <c r="L992" s="34"/>
      <c r="M992" s="35"/>
      <c r="O992" s="9"/>
    </row>
    <row r="993" spans="1:15" x14ac:dyDescent="0.25">
      <c r="A993" s="10"/>
      <c r="H993" s="68"/>
      <c r="I993" s="32"/>
      <c r="J993" s="38"/>
      <c r="K993" s="34"/>
      <c r="L993" s="34"/>
      <c r="M993" s="35"/>
      <c r="O993" s="9"/>
    </row>
    <row r="994" spans="1:15" x14ac:dyDescent="0.25">
      <c r="A994" s="10"/>
      <c r="H994" s="10"/>
      <c r="I994" s="32"/>
      <c r="J994" s="38"/>
      <c r="K994" s="34"/>
      <c r="L994" s="34"/>
      <c r="M994" s="35"/>
      <c r="O994" s="9"/>
    </row>
    <row r="995" spans="1:15" x14ac:dyDescent="0.25">
      <c r="A995" s="10"/>
      <c r="H995" s="10"/>
      <c r="I995" s="32"/>
      <c r="J995" s="38"/>
      <c r="K995" s="34"/>
      <c r="L995" s="34"/>
      <c r="M995" s="35"/>
      <c r="O995" s="9"/>
    </row>
    <row r="996" spans="1:15" x14ac:dyDescent="0.25">
      <c r="A996" s="10"/>
      <c r="H996" s="10"/>
      <c r="I996" s="32"/>
      <c r="J996" s="38"/>
      <c r="K996" s="34"/>
      <c r="L996" s="34"/>
      <c r="M996" s="35"/>
      <c r="O996" s="9"/>
    </row>
    <row r="997" spans="1:15" x14ac:dyDescent="0.25">
      <c r="A997" s="10"/>
      <c r="H997" s="10"/>
      <c r="I997" s="32"/>
      <c r="J997" s="38"/>
      <c r="K997" s="34"/>
      <c r="L997" s="34"/>
      <c r="M997" s="35"/>
      <c r="O997" s="9"/>
    </row>
    <row r="998" spans="1:15" x14ac:dyDescent="0.25">
      <c r="A998" s="10"/>
      <c r="H998" s="10"/>
      <c r="I998" s="32"/>
      <c r="J998" s="38"/>
      <c r="K998" s="34"/>
      <c r="L998" s="34"/>
      <c r="M998" s="35"/>
      <c r="O998" s="9"/>
    </row>
    <row r="999" spans="1:15" x14ac:dyDescent="0.25">
      <c r="A999" s="10"/>
      <c r="H999" s="10"/>
      <c r="I999" s="32"/>
      <c r="J999" s="38"/>
      <c r="K999" s="34"/>
      <c r="L999" s="34"/>
      <c r="M999" s="35"/>
      <c r="O999" s="9"/>
    </row>
    <row r="1000" spans="1:15" x14ac:dyDescent="0.25">
      <c r="A1000" s="10"/>
      <c r="H1000" s="10"/>
      <c r="I1000" s="32"/>
      <c r="J1000" s="38"/>
      <c r="K1000" s="34"/>
      <c r="L1000" s="34"/>
      <c r="M1000" s="35"/>
      <c r="O1000" s="9"/>
    </row>
    <row r="1001" spans="1:15" x14ac:dyDescent="0.25">
      <c r="A1001" s="10"/>
      <c r="H1001" s="10"/>
      <c r="I1001" s="32"/>
      <c r="J1001" s="38"/>
      <c r="K1001" s="34"/>
      <c r="L1001" s="34"/>
      <c r="M1001" s="35"/>
      <c r="O1001" s="9"/>
    </row>
    <row r="1002" spans="1:15" x14ac:dyDescent="0.25">
      <c r="A1002" s="10"/>
      <c r="H1002" s="10"/>
      <c r="I1002" s="32"/>
      <c r="J1002" s="38"/>
      <c r="K1002" s="34"/>
      <c r="L1002" s="34"/>
      <c r="M1002" s="35"/>
      <c r="O1002" s="9"/>
    </row>
    <row r="1003" spans="1:15" x14ac:dyDescent="0.25">
      <c r="A1003" s="10"/>
      <c r="H1003" s="10"/>
      <c r="I1003" s="32"/>
      <c r="J1003" s="38"/>
      <c r="K1003" s="34"/>
      <c r="L1003" s="34"/>
      <c r="M1003" s="35"/>
      <c r="O1003" s="9"/>
    </row>
    <row r="1004" spans="1:15" x14ac:dyDescent="0.25">
      <c r="A1004" s="10"/>
      <c r="H1004" s="68"/>
      <c r="I1004" s="32"/>
      <c r="J1004" s="38"/>
      <c r="K1004" s="34"/>
      <c r="L1004" s="34"/>
      <c r="M1004" s="35"/>
      <c r="O1004" s="9"/>
    </row>
    <row r="1005" spans="1:15" x14ac:dyDescent="0.25">
      <c r="A1005" s="10"/>
      <c r="H1005" s="10"/>
      <c r="I1005" s="32"/>
      <c r="J1005" s="38"/>
      <c r="K1005" s="34"/>
      <c r="L1005" s="34"/>
      <c r="M1005" s="35"/>
      <c r="O1005" s="9"/>
    </row>
    <row r="1006" spans="1:15" x14ac:dyDescent="0.25">
      <c r="A1006" s="10"/>
      <c r="H1006" s="10"/>
      <c r="I1006" s="32"/>
      <c r="J1006" s="38"/>
      <c r="K1006" s="34"/>
      <c r="L1006" s="34"/>
      <c r="M1006" s="35"/>
      <c r="O1006" s="9"/>
    </row>
    <row r="1007" spans="1:15" x14ac:dyDescent="0.25">
      <c r="A1007" s="10"/>
      <c r="H1007" s="68"/>
      <c r="I1007" s="32"/>
      <c r="J1007" s="38"/>
      <c r="K1007" s="34"/>
      <c r="L1007" s="34"/>
      <c r="M1007" s="35"/>
      <c r="O1007" s="9"/>
    </row>
    <row r="1008" spans="1:15" x14ac:dyDescent="0.25">
      <c r="A1008" s="10"/>
      <c r="H1008" s="10"/>
      <c r="I1008" s="32"/>
      <c r="J1008" s="38"/>
      <c r="K1008" s="34"/>
      <c r="L1008" s="34"/>
      <c r="M1008" s="35"/>
      <c r="O1008" s="9"/>
    </row>
    <row r="1009" spans="1:15" x14ac:dyDescent="0.25">
      <c r="A1009" s="10"/>
      <c r="H1009" s="10"/>
      <c r="I1009" s="32"/>
      <c r="J1009" s="38"/>
      <c r="K1009" s="34"/>
      <c r="L1009" s="34"/>
      <c r="M1009" s="35"/>
      <c r="O1009" s="9"/>
    </row>
    <row r="1010" spans="1:15" x14ac:dyDescent="0.25">
      <c r="A1010" s="10"/>
      <c r="H1010" s="68"/>
      <c r="I1010" s="32"/>
      <c r="J1010" s="38"/>
      <c r="K1010" s="34"/>
      <c r="L1010" s="34"/>
      <c r="M1010" s="35"/>
      <c r="O1010" s="9"/>
    </row>
    <row r="1011" spans="1:15" x14ac:dyDescent="0.25">
      <c r="A1011" s="10"/>
      <c r="H1011" s="10"/>
      <c r="I1011" s="32"/>
      <c r="J1011" s="38"/>
      <c r="K1011" s="34"/>
      <c r="L1011" s="34"/>
      <c r="M1011" s="35"/>
      <c r="O1011" s="9"/>
    </row>
    <row r="1012" spans="1:15" x14ac:dyDescent="0.25">
      <c r="A1012" s="10"/>
      <c r="H1012" s="68"/>
      <c r="I1012" s="32"/>
      <c r="J1012" s="38"/>
      <c r="K1012" s="34"/>
      <c r="L1012" s="34"/>
      <c r="M1012" s="35"/>
      <c r="O1012" s="9"/>
    </row>
    <row r="1013" spans="1:15" x14ac:dyDescent="0.25">
      <c r="A1013" s="10"/>
      <c r="H1013" s="10"/>
      <c r="I1013" s="32"/>
      <c r="J1013" s="38"/>
      <c r="K1013" s="34"/>
      <c r="L1013" s="34"/>
      <c r="M1013" s="35"/>
      <c r="O1013" s="9"/>
    </row>
    <row r="1014" spans="1:15" x14ac:dyDescent="0.25">
      <c r="A1014" s="10"/>
      <c r="H1014" s="10"/>
      <c r="I1014" s="32"/>
      <c r="J1014" s="38"/>
      <c r="K1014" s="34"/>
      <c r="L1014" s="34"/>
      <c r="M1014" s="35"/>
      <c r="O1014" s="9"/>
    </row>
    <row r="1015" spans="1:15" x14ac:dyDescent="0.25">
      <c r="A1015" s="10"/>
      <c r="H1015" s="10"/>
      <c r="I1015" s="32"/>
      <c r="J1015" s="38"/>
      <c r="K1015" s="34"/>
      <c r="L1015" s="34"/>
      <c r="M1015" s="35"/>
      <c r="O1015" s="9"/>
    </row>
    <row r="1016" spans="1:15" x14ac:dyDescent="0.25">
      <c r="A1016" s="10"/>
      <c r="H1016" s="10"/>
      <c r="I1016" s="32"/>
      <c r="J1016" s="38"/>
      <c r="K1016" s="34"/>
      <c r="L1016" s="34"/>
      <c r="M1016" s="35"/>
      <c r="O1016" s="9"/>
    </row>
    <row r="1017" spans="1:15" x14ac:dyDescent="0.25">
      <c r="A1017" s="10"/>
      <c r="H1017" s="10"/>
      <c r="I1017" s="32"/>
      <c r="J1017" s="38"/>
      <c r="K1017" s="34"/>
      <c r="L1017" s="34"/>
      <c r="M1017" s="35"/>
      <c r="O1017" s="9"/>
    </row>
    <row r="1018" spans="1:15" x14ac:dyDescent="0.25">
      <c r="A1018" s="10"/>
      <c r="H1018" s="10"/>
      <c r="I1018" s="32"/>
      <c r="J1018" s="38"/>
      <c r="K1018" s="34"/>
      <c r="L1018" s="34"/>
      <c r="M1018" s="35"/>
      <c r="O1018" s="9"/>
    </row>
    <row r="1019" spans="1:15" x14ac:dyDescent="0.25">
      <c r="A1019" s="10"/>
      <c r="H1019" s="10"/>
      <c r="I1019" s="32"/>
      <c r="J1019" s="38"/>
      <c r="K1019" s="34"/>
      <c r="L1019" s="34"/>
      <c r="M1019" s="35"/>
      <c r="O1019" s="9"/>
    </row>
    <row r="1020" spans="1:15" x14ac:dyDescent="0.25">
      <c r="A1020" s="10"/>
      <c r="H1020" s="10"/>
      <c r="I1020" s="32"/>
      <c r="J1020" s="38"/>
      <c r="K1020" s="34"/>
      <c r="L1020" s="34"/>
      <c r="M1020" s="35"/>
      <c r="O1020" s="9"/>
    </row>
    <row r="1021" spans="1:15" x14ac:dyDescent="0.25">
      <c r="A1021" s="10"/>
      <c r="H1021" s="10"/>
      <c r="I1021" s="32"/>
      <c r="J1021" s="38"/>
      <c r="K1021" s="34"/>
      <c r="L1021" s="34"/>
      <c r="M1021" s="35"/>
      <c r="O1021" s="9"/>
    </row>
    <row r="1022" spans="1:15" x14ac:dyDescent="0.25">
      <c r="A1022" s="10"/>
      <c r="H1022" s="10"/>
      <c r="I1022" s="32"/>
      <c r="J1022" s="38"/>
      <c r="K1022" s="34"/>
      <c r="L1022" s="34"/>
      <c r="M1022" s="35"/>
      <c r="O1022" s="9"/>
    </row>
    <row r="1023" spans="1:15" x14ac:dyDescent="0.25">
      <c r="A1023" s="10"/>
      <c r="H1023" s="68"/>
      <c r="I1023" s="32"/>
      <c r="J1023" s="38"/>
      <c r="K1023" s="34"/>
      <c r="L1023" s="34"/>
      <c r="M1023" s="35"/>
      <c r="O1023" s="9"/>
    </row>
    <row r="1024" spans="1:15" x14ac:dyDescent="0.25">
      <c r="A1024" s="10"/>
      <c r="H1024" s="10"/>
      <c r="I1024" s="32"/>
      <c r="J1024" s="38"/>
      <c r="K1024" s="34"/>
      <c r="L1024" s="34"/>
      <c r="M1024" s="35"/>
      <c r="O1024" s="9"/>
    </row>
    <row r="1025" spans="1:15" x14ac:dyDescent="0.25">
      <c r="A1025" s="10"/>
      <c r="H1025" s="10"/>
      <c r="I1025" s="32"/>
      <c r="J1025" s="38"/>
      <c r="K1025" s="34"/>
      <c r="L1025" s="34"/>
      <c r="M1025" s="35"/>
      <c r="O1025" s="9"/>
    </row>
    <row r="1026" spans="1:15" x14ac:dyDescent="0.25">
      <c r="A1026" s="10"/>
      <c r="H1026" s="10"/>
      <c r="I1026" s="32"/>
      <c r="J1026" s="38"/>
      <c r="K1026" s="34"/>
      <c r="L1026" s="34"/>
      <c r="M1026" s="35"/>
      <c r="O1026" s="9"/>
    </row>
    <row r="1027" spans="1:15" x14ac:dyDescent="0.25">
      <c r="A1027" s="10"/>
      <c r="H1027" s="10"/>
      <c r="I1027" s="32"/>
      <c r="J1027" s="38"/>
      <c r="K1027" s="34"/>
      <c r="L1027" s="34"/>
      <c r="M1027" s="35"/>
      <c r="O1027" s="9"/>
    </row>
    <row r="1028" spans="1:15" x14ac:dyDescent="0.25">
      <c r="A1028" s="10"/>
      <c r="H1028" s="10"/>
      <c r="I1028" s="32"/>
      <c r="J1028" s="38"/>
      <c r="K1028" s="34"/>
      <c r="L1028" s="34"/>
      <c r="M1028" s="35"/>
      <c r="O1028" s="9"/>
    </row>
    <row r="1029" spans="1:15" x14ac:dyDescent="0.25">
      <c r="A1029" s="10"/>
      <c r="H1029" s="10"/>
      <c r="I1029" s="32"/>
      <c r="J1029" s="38"/>
      <c r="K1029" s="34"/>
      <c r="L1029" s="34"/>
      <c r="M1029" s="35"/>
      <c r="O1029" s="9"/>
    </row>
    <row r="1030" spans="1:15" x14ac:dyDescent="0.25">
      <c r="A1030" s="10"/>
      <c r="H1030" s="10"/>
      <c r="I1030" s="32"/>
      <c r="J1030" s="38"/>
      <c r="K1030" s="34"/>
      <c r="L1030" s="34"/>
      <c r="M1030" s="35"/>
      <c r="O1030" s="9"/>
    </row>
    <row r="1031" spans="1:15" x14ac:dyDescent="0.25">
      <c r="A1031" s="10"/>
      <c r="H1031" s="58"/>
      <c r="I1031" s="32"/>
      <c r="J1031" s="38"/>
      <c r="K1031" s="34"/>
      <c r="L1031" s="34"/>
      <c r="M1031" s="35"/>
      <c r="O1031" s="9"/>
    </row>
    <row r="1032" spans="1:15" x14ac:dyDescent="0.25">
      <c r="A1032" s="10"/>
      <c r="H1032" s="10"/>
      <c r="I1032" s="32"/>
      <c r="J1032" s="38"/>
      <c r="K1032" s="34"/>
      <c r="L1032" s="34"/>
      <c r="M1032" s="35"/>
      <c r="O1032" s="9"/>
    </row>
    <row r="1033" spans="1:15" x14ac:dyDescent="0.25">
      <c r="A1033" s="10"/>
      <c r="H1033" s="68"/>
      <c r="I1033" s="32"/>
      <c r="J1033" s="38"/>
      <c r="K1033" s="34"/>
      <c r="L1033" s="34"/>
      <c r="M1033" s="35"/>
      <c r="O1033" s="9"/>
    </row>
    <row r="1034" spans="1:15" x14ac:dyDescent="0.25">
      <c r="A1034" s="10"/>
      <c r="H1034" s="10"/>
      <c r="I1034" s="32"/>
      <c r="J1034" s="38"/>
      <c r="K1034" s="34"/>
      <c r="L1034" s="34"/>
      <c r="M1034" s="35"/>
      <c r="O1034" s="9"/>
    </row>
    <row r="1035" spans="1:15" x14ac:dyDescent="0.25">
      <c r="A1035" s="10"/>
      <c r="H1035" s="10"/>
      <c r="I1035" s="32"/>
      <c r="J1035" s="38"/>
      <c r="K1035" s="34"/>
      <c r="L1035" s="34"/>
      <c r="M1035" s="35"/>
      <c r="O1035" s="9"/>
    </row>
    <row r="1036" spans="1:15" x14ac:dyDescent="0.25">
      <c r="A1036" s="10"/>
      <c r="H1036" s="10"/>
      <c r="I1036" s="32"/>
      <c r="J1036" s="38"/>
      <c r="K1036" s="34"/>
      <c r="L1036" s="34"/>
      <c r="M1036" s="35"/>
      <c r="O1036" s="9"/>
    </row>
    <row r="1037" spans="1:15" x14ac:dyDescent="0.25">
      <c r="A1037" s="10"/>
      <c r="H1037" s="10"/>
      <c r="I1037" s="32"/>
      <c r="J1037" s="38"/>
      <c r="K1037" s="34"/>
      <c r="L1037" s="34"/>
      <c r="M1037" s="35"/>
      <c r="O1037" s="9"/>
    </row>
    <row r="1038" spans="1:15" x14ac:dyDescent="0.25">
      <c r="A1038" s="10"/>
      <c r="H1038" s="10"/>
      <c r="I1038" s="32"/>
      <c r="J1038" s="38"/>
      <c r="K1038" s="34"/>
      <c r="L1038" s="34"/>
      <c r="M1038" s="35"/>
      <c r="O1038" s="9"/>
    </row>
    <row r="1039" spans="1:15" x14ac:dyDescent="0.25">
      <c r="A1039" s="10"/>
      <c r="H1039" s="10"/>
      <c r="I1039" s="32"/>
      <c r="J1039" s="38"/>
      <c r="K1039" s="34"/>
      <c r="L1039" s="34"/>
      <c r="M1039" s="35"/>
      <c r="O1039" s="9"/>
    </row>
    <row r="1040" spans="1:15" x14ac:dyDescent="0.25">
      <c r="A1040" s="10"/>
      <c r="H1040" s="58"/>
      <c r="I1040" s="32"/>
      <c r="J1040" s="38"/>
      <c r="K1040" s="34"/>
      <c r="L1040" s="34"/>
      <c r="M1040" s="35"/>
      <c r="O1040" s="9"/>
    </row>
    <row r="1041" spans="1:15" x14ac:dyDescent="0.25">
      <c r="A1041" s="10"/>
      <c r="H1041" s="10"/>
      <c r="I1041" s="32"/>
      <c r="J1041" s="38"/>
      <c r="K1041" s="34"/>
      <c r="L1041" s="34"/>
      <c r="M1041" s="35"/>
      <c r="O1041" s="9"/>
    </row>
    <row r="1042" spans="1:15" x14ac:dyDescent="0.25">
      <c r="A1042" s="10"/>
      <c r="H1042" s="10"/>
      <c r="I1042" s="32"/>
      <c r="J1042" s="38"/>
      <c r="K1042" s="34"/>
      <c r="L1042" s="34"/>
      <c r="M1042" s="35"/>
      <c r="O1042" s="9"/>
    </row>
    <row r="1043" spans="1:15" x14ac:dyDescent="0.25">
      <c r="A1043" s="10"/>
      <c r="H1043" s="10"/>
      <c r="I1043" s="32"/>
      <c r="J1043" s="38"/>
      <c r="K1043" s="34"/>
      <c r="L1043" s="34"/>
      <c r="M1043" s="35"/>
      <c r="O1043" s="9"/>
    </row>
    <row r="1044" spans="1:15" x14ac:dyDescent="0.25">
      <c r="A1044" s="10"/>
      <c r="H1044" s="10"/>
      <c r="I1044" s="32"/>
      <c r="J1044" s="38"/>
      <c r="K1044" s="34"/>
      <c r="L1044" s="34"/>
      <c r="M1044" s="35"/>
      <c r="O1044" s="9"/>
    </row>
    <row r="1045" spans="1:15" x14ac:dyDescent="0.25">
      <c r="A1045" s="10"/>
      <c r="H1045" s="10"/>
      <c r="I1045" s="32"/>
      <c r="J1045" s="38"/>
      <c r="K1045" s="34"/>
      <c r="L1045" s="34"/>
      <c r="M1045" s="35"/>
      <c r="O1045" s="9"/>
    </row>
    <row r="1046" spans="1:15" x14ac:dyDescent="0.25">
      <c r="A1046" s="10"/>
      <c r="H1046" s="10"/>
      <c r="I1046" s="32"/>
      <c r="J1046" s="38"/>
      <c r="K1046" s="34"/>
      <c r="L1046" s="34"/>
      <c r="M1046" s="35"/>
      <c r="O1046" s="9"/>
    </row>
    <row r="1047" spans="1:15" x14ac:dyDescent="0.25">
      <c r="A1047" s="10"/>
      <c r="H1047" s="10"/>
      <c r="I1047" s="32"/>
      <c r="J1047" s="38"/>
      <c r="K1047" s="34"/>
      <c r="L1047" s="34"/>
      <c r="M1047" s="35"/>
      <c r="O1047" s="9"/>
    </row>
    <row r="1048" spans="1:15" x14ac:dyDescent="0.25">
      <c r="A1048" s="10"/>
      <c r="H1048" s="68"/>
      <c r="I1048" s="32"/>
      <c r="J1048" s="38"/>
      <c r="K1048" s="34"/>
      <c r="L1048" s="34"/>
      <c r="M1048" s="35"/>
      <c r="O1048" s="9"/>
    </row>
    <row r="1049" spans="1:15" x14ac:dyDescent="0.25">
      <c r="A1049" s="10"/>
      <c r="H1049" s="10"/>
      <c r="I1049" s="32"/>
      <c r="J1049" s="38"/>
      <c r="K1049" s="34"/>
      <c r="L1049" s="34"/>
      <c r="M1049" s="35"/>
      <c r="O1049" s="9"/>
    </row>
    <row r="1050" spans="1:15" x14ac:dyDescent="0.25">
      <c r="A1050" s="10"/>
      <c r="H1050" s="10"/>
      <c r="I1050" s="32"/>
      <c r="J1050" s="38"/>
      <c r="K1050" s="34"/>
      <c r="L1050" s="34"/>
      <c r="M1050" s="35"/>
      <c r="O1050" s="9"/>
    </row>
    <row r="1051" spans="1:15" x14ac:dyDescent="0.25">
      <c r="A1051" s="10"/>
      <c r="H1051" s="10"/>
      <c r="I1051" s="32"/>
      <c r="J1051" s="38"/>
      <c r="K1051" s="34"/>
      <c r="L1051" s="34"/>
      <c r="M1051" s="35"/>
      <c r="O1051" s="9"/>
    </row>
    <row r="1052" spans="1:15" x14ac:dyDescent="0.25">
      <c r="A1052" s="10"/>
      <c r="H1052" s="10"/>
      <c r="I1052" s="32"/>
      <c r="J1052" s="38"/>
      <c r="K1052" s="34"/>
      <c r="L1052" s="34"/>
      <c r="M1052" s="35"/>
      <c r="O1052" s="9"/>
    </row>
    <row r="1053" spans="1:15" x14ac:dyDescent="0.25">
      <c r="A1053" s="10"/>
      <c r="H1053" s="10"/>
      <c r="I1053" s="32"/>
      <c r="J1053" s="38"/>
      <c r="K1053" s="34"/>
      <c r="L1053" s="34"/>
      <c r="M1053" s="35"/>
      <c r="O1053" s="9"/>
    </row>
    <row r="1054" spans="1:15" x14ac:dyDescent="0.25">
      <c r="A1054" s="10"/>
      <c r="H1054" s="10"/>
      <c r="I1054" s="32"/>
      <c r="J1054" s="38"/>
      <c r="K1054" s="34"/>
      <c r="L1054" s="34"/>
      <c r="M1054" s="35"/>
      <c r="O1054" s="9"/>
    </row>
    <row r="1055" spans="1:15" x14ac:dyDescent="0.25">
      <c r="A1055" s="10"/>
      <c r="H1055" s="10"/>
      <c r="I1055" s="32"/>
      <c r="J1055" s="38"/>
      <c r="K1055" s="34"/>
      <c r="L1055" s="34"/>
      <c r="M1055" s="35"/>
      <c r="O1055" s="9"/>
    </row>
    <row r="1056" spans="1:15" x14ac:dyDescent="0.25">
      <c r="A1056" s="10"/>
      <c r="H1056" s="10"/>
      <c r="I1056" s="32"/>
      <c r="J1056" s="38"/>
      <c r="K1056" s="34"/>
      <c r="L1056" s="34"/>
      <c r="M1056" s="35"/>
      <c r="O1056" s="9"/>
    </row>
    <row r="1057" spans="1:15" x14ac:dyDescent="0.25">
      <c r="A1057" s="10"/>
      <c r="H1057" s="10"/>
      <c r="I1057" s="32"/>
      <c r="J1057" s="38"/>
      <c r="K1057" s="34"/>
      <c r="L1057" s="34"/>
      <c r="M1057" s="35"/>
      <c r="O1057" s="9"/>
    </row>
    <row r="1058" spans="1:15" x14ac:dyDescent="0.25">
      <c r="A1058" s="10"/>
      <c r="H1058" s="10"/>
      <c r="I1058" s="32"/>
      <c r="J1058" s="38"/>
      <c r="K1058" s="34"/>
      <c r="L1058" s="34"/>
      <c r="M1058" s="35"/>
      <c r="O1058" s="9"/>
    </row>
    <row r="1059" spans="1:15" x14ac:dyDescent="0.25">
      <c r="A1059" s="10"/>
      <c r="H1059" s="10"/>
      <c r="I1059" s="32"/>
      <c r="J1059" s="38"/>
      <c r="K1059" s="34"/>
      <c r="L1059" s="34"/>
      <c r="M1059" s="35"/>
      <c r="O1059" s="9"/>
    </row>
    <row r="1060" spans="1:15" x14ac:dyDescent="0.25">
      <c r="A1060" s="10"/>
      <c r="H1060" s="10"/>
      <c r="I1060" s="32"/>
      <c r="J1060" s="38"/>
      <c r="K1060" s="34"/>
      <c r="L1060" s="34"/>
      <c r="M1060" s="35"/>
      <c r="O1060" s="9"/>
    </row>
    <row r="1061" spans="1:15" x14ac:dyDescent="0.25">
      <c r="A1061" s="10"/>
      <c r="H1061" s="10"/>
      <c r="I1061" s="32"/>
      <c r="J1061" s="38"/>
      <c r="K1061" s="34"/>
      <c r="L1061" s="34"/>
      <c r="M1061" s="35"/>
      <c r="O1061" s="9"/>
    </row>
    <row r="1062" spans="1:15" x14ac:dyDescent="0.25">
      <c r="A1062" s="10"/>
      <c r="H1062" s="58"/>
      <c r="I1062" s="32"/>
      <c r="J1062" s="38"/>
      <c r="K1062" s="34"/>
      <c r="L1062" s="34"/>
      <c r="M1062" s="35"/>
      <c r="O1062" s="9"/>
    </row>
    <row r="1063" spans="1:15" x14ac:dyDescent="0.25">
      <c r="A1063" s="10"/>
      <c r="H1063" s="10"/>
      <c r="I1063" s="32"/>
      <c r="J1063" s="38"/>
      <c r="K1063" s="34"/>
      <c r="L1063" s="34"/>
      <c r="M1063" s="35"/>
      <c r="O1063" s="9"/>
    </row>
    <row r="1064" spans="1:15" x14ac:dyDescent="0.25">
      <c r="A1064" s="10"/>
      <c r="H1064" s="10"/>
      <c r="I1064" s="32"/>
      <c r="J1064" s="38"/>
      <c r="K1064" s="34"/>
      <c r="L1064" s="34"/>
      <c r="M1064" s="35"/>
      <c r="O1064" s="9"/>
    </row>
    <row r="1065" spans="1:15" x14ac:dyDescent="0.25">
      <c r="A1065" s="10"/>
      <c r="H1065" s="10"/>
      <c r="I1065" s="32"/>
      <c r="J1065" s="38"/>
      <c r="K1065" s="34"/>
      <c r="L1065" s="34"/>
      <c r="M1065" s="35"/>
      <c r="O1065" s="9"/>
    </row>
    <row r="1066" spans="1:15" x14ac:dyDescent="0.25">
      <c r="A1066" s="10"/>
      <c r="H1066" s="10"/>
      <c r="I1066" s="32"/>
      <c r="J1066" s="38"/>
      <c r="K1066" s="34"/>
      <c r="L1066" s="34"/>
      <c r="M1066" s="35"/>
      <c r="O1066" s="9"/>
    </row>
    <row r="1067" spans="1:15" x14ac:dyDescent="0.25">
      <c r="A1067" s="10"/>
      <c r="H1067" s="10"/>
      <c r="I1067" s="32"/>
      <c r="J1067" s="38"/>
      <c r="K1067" s="34"/>
      <c r="L1067" s="34"/>
      <c r="M1067" s="35"/>
      <c r="O1067" s="9"/>
    </row>
    <row r="1068" spans="1:15" x14ac:dyDescent="0.25">
      <c r="A1068" s="10"/>
      <c r="H1068" s="10"/>
      <c r="I1068" s="32"/>
      <c r="J1068" s="38"/>
      <c r="K1068" s="34"/>
      <c r="L1068" s="34"/>
      <c r="M1068" s="35"/>
      <c r="O1068" s="9"/>
    </row>
    <row r="1069" spans="1:15" x14ac:dyDescent="0.25">
      <c r="A1069" s="10"/>
      <c r="H1069" s="10"/>
      <c r="I1069" s="32"/>
      <c r="J1069" s="38"/>
      <c r="K1069" s="34"/>
      <c r="L1069" s="34"/>
      <c r="M1069" s="35"/>
      <c r="O1069" s="9"/>
    </row>
    <row r="1070" spans="1:15" x14ac:dyDescent="0.25">
      <c r="A1070" s="10"/>
      <c r="H1070" s="10"/>
      <c r="I1070" s="32"/>
      <c r="J1070" s="38"/>
      <c r="K1070" s="34"/>
      <c r="L1070" s="34"/>
      <c r="M1070" s="35"/>
      <c r="O1070" s="9"/>
    </row>
    <row r="1071" spans="1:15" x14ac:dyDescent="0.25">
      <c r="A1071" s="10"/>
      <c r="H1071" s="58"/>
      <c r="I1071" s="32"/>
      <c r="J1071" s="38"/>
      <c r="K1071" s="34"/>
      <c r="L1071" s="34"/>
      <c r="M1071" s="35"/>
      <c r="O1071" s="9"/>
    </row>
    <row r="1072" spans="1:15" x14ac:dyDescent="0.25">
      <c r="A1072" s="10"/>
      <c r="H1072" s="10"/>
      <c r="I1072" s="32"/>
      <c r="J1072" s="38"/>
      <c r="K1072" s="34"/>
      <c r="L1072" s="34"/>
      <c r="M1072" s="35"/>
      <c r="O1072" s="9"/>
    </row>
    <row r="1073" spans="1:15" x14ac:dyDescent="0.25">
      <c r="A1073" s="10"/>
      <c r="H1073" s="10"/>
      <c r="I1073" s="32"/>
      <c r="J1073" s="38"/>
      <c r="K1073" s="34"/>
      <c r="L1073" s="34"/>
      <c r="M1073" s="35"/>
      <c r="O1073" s="9"/>
    </row>
    <row r="1074" spans="1:15" x14ac:dyDescent="0.25">
      <c r="A1074" s="10"/>
      <c r="H1074" s="10"/>
      <c r="I1074" s="32"/>
      <c r="J1074" s="38"/>
      <c r="K1074" s="34"/>
      <c r="L1074" s="34"/>
      <c r="M1074" s="35"/>
      <c r="O1074" s="9"/>
    </row>
    <row r="1075" spans="1:15" x14ac:dyDescent="0.25">
      <c r="A1075" s="10"/>
      <c r="H1075" s="10"/>
      <c r="I1075" s="32"/>
      <c r="J1075" s="38"/>
      <c r="K1075" s="34"/>
      <c r="L1075" s="34"/>
      <c r="M1075" s="35"/>
      <c r="O1075" s="9"/>
    </row>
    <row r="1076" spans="1:15" x14ac:dyDescent="0.25">
      <c r="A1076" s="10"/>
      <c r="H1076" s="58"/>
      <c r="I1076" s="32"/>
      <c r="J1076" s="38"/>
      <c r="K1076" s="34"/>
      <c r="L1076" s="34"/>
      <c r="M1076" s="35"/>
      <c r="O1076" s="9"/>
    </row>
    <row r="1077" spans="1:15" x14ac:dyDescent="0.25">
      <c r="A1077" s="10"/>
      <c r="H1077" s="10"/>
      <c r="I1077" s="32"/>
      <c r="J1077" s="38"/>
      <c r="K1077" s="34"/>
      <c r="L1077" s="34"/>
      <c r="M1077" s="35"/>
      <c r="O1077" s="9"/>
    </row>
    <row r="1078" spans="1:15" x14ac:dyDescent="0.25">
      <c r="A1078" s="10"/>
      <c r="H1078" s="10"/>
      <c r="I1078" s="32"/>
      <c r="J1078" s="38"/>
      <c r="K1078" s="34"/>
      <c r="L1078" s="34"/>
      <c r="M1078" s="35"/>
      <c r="O1078" s="9"/>
    </row>
    <row r="1079" spans="1:15" x14ac:dyDescent="0.25">
      <c r="A1079" s="10"/>
      <c r="H1079" s="10"/>
      <c r="I1079" s="32"/>
      <c r="J1079" s="38"/>
      <c r="K1079" s="34"/>
      <c r="L1079" s="34"/>
      <c r="M1079" s="35"/>
      <c r="O1079" s="9"/>
    </row>
    <row r="1080" spans="1:15" x14ac:dyDescent="0.25">
      <c r="A1080" s="10"/>
      <c r="H1080" s="10"/>
      <c r="I1080" s="32"/>
      <c r="J1080" s="38"/>
      <c r="K1080" s="34"/>
      <c r="L1080" s="34"/>
      <c r="M1080" s="35"/>
      <c r="O1080" s="9"/>
    </row>
    <row r="1081" spans="1:15" x14ac:dyDescent="0.25">
      <c r="A1081" s="10"/>
      <c r="H1081" s="10"/>
      <c r="I1081" s="32"/>
      <c r="J1081" s="38"/>
      <c r="K1081" s="34"/>
      <c r="L1081" s="34"/>
      <c r="M1081" s="35"/>
      <c r="O1081" s="9"/>
    </row>
    <row r="1082" spans="1:15" x14ac:dyDescent="0.25">
      <c r="A1082" s="10"/>
      <c r="H1082" s="10"/>
      <c r="I1082" s="32"/>
      <c r="J1082" s="38"/>
      <c r="K1082" s="34"/>
      <c r="L1082" s="34"/>
      <c r="M1082" s="35"/>
      <c r="O1082" s="9"/>
    </row>
    <row r="1083" spans="1:15" x14ac:dyDescent="0.25">
      <c r="A1083" s="10"/>
      <c r="H1083" s="10"/>
      <c r="I1083" s="32"/>
      <c r="J1083" s="38"/>
      <c r="K1083" s="34"/>
      <c r="L1083" s="34"/>
      <c r="M1083" s="35"/>
      <c r="O1083" s="9"/>
    </row>
    <row r="1084" spans="1:15" x14ac:dyDescent="0.25">
      <c r="A1084" s="10"/>
      <c r="H1084" s="10"/>
      <c r="I1084" s="32"/>
      <c r="J1084" s="38"/>
      <c r="K1084" s="34"/>
      <c r="L1084" s="34"/>
      <c r="M1084" s="35"/>
      <c r="O1084" s="9"/>
    </row>
    <row r="1085" spans="1:15" x14ac:dyDescent="0.25">
      <c r="A1085" s="10"/>
      <c r="H1085" s="10"/>
      <c r="I1085" s="32"/>
      <c r="J1085" s="38"/>
      <c r="K1085" s="34"/>
      <c r="L1085" s="34"/>
      <c r="M1085" s="35"/>
      <c r="O1085" s="9"/>
    </row>
    <row r="1086" spans="1:15" x14ac:dyDescent="0.25">
      <c r="A1086" s="10"/>
      <c r="H1086" s="10"/>
      <c r="I1086" s="32"/>
      <c r="J1086" s="38"/>
      <c r="K1086" s="34"/>
      <c r="L1086" s="34"/>
      <c r="M1086" s="35"/>
      <c r="O1086" s="9"/>
    </row>
    <row r="1087" spans="1:15" x14ac:dyDescent="0.25">
      <c r="A1087" s="10"/>
      <c r="H1087" s="10"/>
      <c r="I1087" s="32"/>
      <c r="J1087" s="38"/>
      <c r="K1087" s="34"/>
      <c r="L1087" s="34"/>
      <c r="M1087" s="35"/>
      <c r="O1087" s="9"/>
    </row>
    <row r="1088" spans="1:15" x14ac:dyDescent="0.25">
      <c r="A1088" s="10"/>
      <c r="H1088" s="10"/>
      <c r="I1088" s="32"/>
      <c r="J1088" s="38"/>
      <c r="K1088" s="34"/>
      <c r="L1088" s="34"/>
      <c r="M1088" s="35"/>
      <c r="O1088" s="9"/>
    </row>
    <row r="1089" spans="1:15" x14ac:dyDescent="0.25">
      <c r="A1089" s="10"/>
      <c r="H1089" s="10"/>
      <c r="I1089" s="32"/>
      <c r="J1089" s="38"/>
      <c r="K1089" s="34"/>
      <c r="L1089" s="34"/>
      <c r="M1089" s="35"/>
      <c r="O1089" s="9"/>
    </row>
    <row r="1090" spans="1:15" x14ac:dyDescent="0.25">
      <c r="A1090" s="10"/>
      <c r="H1090" s="10"/>
      <c r="I1090" s="32"/>
      <c r="J1090" s="38"/>
      <c r="K1090" s="34"/>
      <c r="L1090" s="34"/>
      <c r="M1090" s="35"/>
      <c r="O1090" s="9"/>
    </row>
    <row r="1091" spans="1:15" x14ac:dyDescent="0.25">
      <c r="A1091" s="10"/>
      <c r="H1091" s="10"/>
      <c r="I1091" s="32"/>
      <c r="J1091" s="38"/>
      <c r="K1091" s="34"/>
      <c r="L1091" s="34"/>
      <c r="M1091" s="35"/>
      <c r="O1091" s="9"/>
    </row>
    <row r="1092" spans="1:15" x14ac:dyDescent="0.25">
      <c r="A1092" s="10"/>
      <c r="I1092" s="32"/>
      <c r="J1092" s="38"/>
      <c r="K1092" s="34"/>
      <c r="L1092" s="34"/>
      <c r="M1092" s="35"/>
      <c r="O1092" s="9"/>
    </row>
    <row r="1093" spans="1:15" x14ac:dyDescent="0.25">
      <c r="A1093" s="10"/>
      <c r="H1093" s="10"/>
      <c r="I1093" s="32"/>
      <c r="J1093" s="38"/>
      <c r="K1093" s="34"/>
      <c r="L1093" s="34"/>
      <c r="M1093" s="35"/>
      <c r="O1093" s="9"/>
    </row>
    <row r="1094" spans="1:15" x14ac:dyDescent="0.25">
      <c r="A1094" s="10"/>
      <c r="H1094" s="10"/>
      <c r="I1094" s="32"/>
      <c r="J1094" s="38"/>
      <c r="K1094" s="34"/>
      <c r="L1094" s="34"/>
      <c r="M1094" s="35"/>
      <c r="O1094" s="9"/>
    </row>
    <row r="1095" spans="1:15" x14ac:dyDescent="0.25">
      <c r="A1095" s="10"/>
      <c r="H1095" s="10"/>
      <c r="I1095" s="32"/>
      <c r="J1095" s="38"/>
      <c r="K1095" s="34"/>
      <c r="L1095" s="34"/>
      <c r="M1095" s="35"/>
      <c r="O1095" s="9"/>
    </row>
    <row r="1096" spans="1:15" x14ac:dyDescent="0.25">
      <c r="A1096" s="10"/>
      <c r="H1096" s="10"/>
      <c r="I1096" s="32"/>
      <c r="J1096" s="38"/>
      <c r="K1096" s="34"/>
      <c r="L1096" s="34"/>
      <c r="M1096" s="35"/>
      <c r="O1096" s="9"/>
    </row>
    <row r="1097" spans="1:15" x14ac:dyDescent="0.25">
      <c r="A1097" s="10"/>
      <c r="H1097" s="68"/>
      <c r="I1097" s="32"/>
      <c r="J1097" s="38"/>
      <c r="K1097" s="34"/>
      <c r="L1097" s="34"/>
      <c r="M1097" s="35"/>
      <c r="O1097" s="9"/>
    </row>
    <row r="1098" spans="1:15" x14ac:dyDescent="0.25">
      <c r="A1098" s="10"/>
      <c r="H1098" s="10"/>
      <c r="I1098" s="32"/>
      <c r="J1098" s="38"/>
      <c r="K1098" s="34"/>
      <c r="L1098" s="34"/>
      <c r="M1098" s="35"/>
      <c r="O1098" s="9"/>
    </row>
    <row r="1099" spans="1:15" x14ac:dyDescent="0.25">
      <c r="A1099" s="10"/>
      <c r="H1099" s="10"/>
      <c r="I1099" s="32"/>
      <c r="J1099" s="38"/>
      <c r="K1099" s="34"/>
      <c r="L1099" s="34"/>
      <c r="M1099" s="35"/>
      <c r="O1099" s="9"/>
    </row>
    <row r="1100" spans="1:15" x14ac:dyDescent="0.25">
      <c r="A1100" s="10"/>
      <c r="H1100" s="10"/>
      <c r="I1100" s="32"/>
      <c r="J1100" s="38"/>
      <c r="K1100" s="34"/>
      <c r="L1100" s="34"/>
      <c r="M1100" s="35"/>
      <c r="O1100" s="9"/>
    </row>
    <row r="1101" spans="1:15" x14ac:dyDescent="0.25">
      <c r="A1101" s="10"/>
      <c r="H1101" s="10"/>
      <c r="I1101" s="32"/>
      <c r="J1101" s="38"/>
      <c r="K1101" s="34"/>
      <c r="L1101" s="34"/>
      <c r="M1101" s="35"/>
      <c r="O1101" s="9"/>
    </row>
    <row r="1102" spans="1:15" x14ac:dyDescent="0.25">
      <c r="A1102" s="10"/>
      <c r="H1102" s="10"/>
      <c r="I1102" s="32"/>
      <c r="J1102" s="38"/>
      <c r="K1102" s="34"/>
      <c r="L1102" s="34"/>
      <c r="M1102" s="35"/>
      <c r="O1102" s="9"/>
    </row>
    <row r="1103" spans="1:15" x14ac:dyDescent="0.25">
      <c r="A1103" s="10"/>
      <c r="H1103" s="10"/>
      <c r="I1103" s="32"/>
      <c r="J1103" s="38"/>
      <c r="K1103" s="34"/>
      <c r="L1103" s="34"/>
      <c r="M1103" s="35"/>
      <c r="O1103" s="9"/>
    </row>
    <row r="1104" spans="1:15" x14ac:dyDescent="0.25">
      <c r="A1104" s="10"/>
      <c r="H1104" s="10"/>
      <c r="I1104" s="32"/>
      <c r="J1104" s="38"/>
      <c r="K1104" s="34"/>
      <c r="L1104" s="34"/>
      <c r="M1104" s="35"/>
      <c r="O1104" s="9"/>
    </row>
    <row r="1105" spans="1:15" x14ac:dyDescent="0.25">
      <c r="A1105" s="10"/>
      <c r="H1105" s="10"/>
      <c r="I1105" s="32"/>
      <c r="J1105" s="38"/>
      <c r="K1105" s="34"/>
      <c r="L1105" s="34"/>
      <c r="M1105" s="35"/>
      <c r="O1105" s="9"/>
    </row>
    <row r="1106" spans="1:15" x14ac:dyDescent="0.25">
      <c r="A1106" s="10"/>
      <c r="H1106" s="10"/>
      <c r="I1106" s="32"/>
      <c r="J1106" s="38"/>
      <c r="K1106" s="34"/>
      <c r="L1106" s="34"/>
      <c r="M1106" s="35"/>
      <c r="O1106" s="9"/>
    </row>
    <row r="1107" spans="1:15" x14ac:dyDescent="0.25">
      <c r="A1107" s="10"/>
      <c r="H1107" s="10"/>
      <c r="I1107" s="32"/>
      <c r="J1107" s="38"/>
      <c r="K1107" s="34"/>
      <c r="L1107" s="34"/>
      <c r="M1107" s="35"/>
      <c r="O1107" s="9"/>
    </row>
    <row r="1108" spans="1:15" x14ac:dyDescent="0.25">
      <c r="A1108" s="10"/>
      <c r="H1108" s="10"/>
      <c r="I1108" s="32"/>
      <c r="J1108" s="38"/>
      <c r="K1108" s="34"/>
      <c r="L1108" s="34"/>
      <c r="M1108" s="35"/>
      <c r="O1108" s="9"/>
    </row>
    <row r="1109" spans="1:15" x14ac:dyDescent="0.25">
      <c r="A1109" s="10"/>
      <c r="H1109" s="10"/>
      <c r="I1109" s="32"/>
      <c r="J1109" s="38"/>
      <c r="K1109" s="34"/>
      <c r="L1109" s="34"/>
      <c r="M1109" s="35"/>
      <c r="O1109" s="9"/>
    </row>
    <row r="1110" spans="1:15" x14ac:dyDescent="0.25">
      <c r="A1110" s="10"/>
      <c r="H1110" s="10"/>
      <c r="I1110" s="32"/>
      <c r="J1110" s="38"/>
      <c r="K1110" s="34"/>
      <c r="L1110" s="34"/>
      <c r="M1110" s="35"/>
      <c r="O1110" s="9"/>
    </row>
    <row r="1111" spans="1:15" x14ac:dyDescent="0.25">
      <c r="A1111" s="10"/>
      <c r="H1111" s="68"/>
      <c r="I1111" s="32"/>
      <c r="J1111" s="38"/>
      <c r="K1111" s="34"/>
      <c r="L1111" s="34"/>
      <c r="M1111" s="35"/>
      <c r="O1111" s="9"/>
    </row>
    <row r="1112" spans="1:15" x14ac:dyDescent="0.25">
      <c r="A1112" s="10"/>
      <c r="H1112" s="10"/>
      <c r="I1112" s="32"/>
      <c r="J1112" s="38"/>
      <c r="K1112" s="34"/>
      <c r="L1112" s="34"/>
      <c r="M1112" s="35"/>
      <c r="O1112" s="9"/>
    </row>
    <row r="1113" spans="1:15" x14ac:dyDescent="0.25">
      <c r="A1113" s="10"/>
      <c r="H1113" s="10"/>
      <c r="I1113" s="32"/>
      <c r="J1113" s="38"/>
      <c r="K1113" s="34"/>
      <c r="L1113" s="34"/>
      <c r="M1113" s="35"/>
      <c r="O1113" s="9"/>
    </row>
    <row r="1114" spans="1:15" x14ac:dyDescent="0.25">
      <c r="A1114" s="10"/>
      <c r="H1114" s="10"/>
      <c r="I1114" s="32"/>
      <c r="J1114" s="38"/>
      <c r="K1114" s="34"/>
      <c r="L1114" s="34"/>
      <c r="M1114" s="35"/>
      <c r="O1114" s="9"/>
    </row>
    <row r="1115" spans="1:15" x14ac:dyDescent="0.25">
      <c r="A1115" s="10"/>
      <c r="H1115" s="10"/>
      <c r="I1115" s="32"/>
      <c r="J1115" s="38"/>
      <c r="K1115" s="34"/>
      <c r="L1115" s="34"/>
      <c r="M1115" s="35"/>
      <c r="O1115" s="9"/>
    </row>
    <row r="1116" spans="1:15" x14ac:dyDescent="0.25">
      <c r="A1116" s="10"/>
      <c r="H1116" s="10"/>
      <c r="I1116" s="32"/>
      <c r="J1116" s="38"/>
      <c r="K1116" s="34"/>
      <c r="L1116" s="34"/>
      <c r="M1116" s="35"/>
      <c r="O1116" s="9"/>
    </row>
    <row r="1117" spans="1:15" x14ac:dyDescent="0.25">
      <c r="A1117" s="10"/>
      <c r="H1117" s="10"/>
      <c r="I1117" s="32"/>
      <c r="J1117" s="38"/>
      <c r="K1117" s="34"/>
      <c r="L1117" s="34"/>
      <c r="M1117" s="35"/>
      <c r="O1117" s="9"/>
    </row>
    <row r="1118" spans="1:15" x14ac:dyDescent="0.25">
      <c r="A1118" s="10"/>
      <c r="H1118" s="10"/>
      <c r="I1118" s="32"/>
      <c r="J1118" s="38"/>
      <c r="K1118" s="34"/>
      <c r="L1118" s="34"/>
      <c r="M1118" s="35"/>
      <c r="O1118" s="9"/>
    </row>
    <row r="1119" spans="1:15" x14ac:dyDescent="0.25">
      <c r="A1119" s="10"/>
      <c r="H1119" s="10"/>
      <c r="I1119" s="32"/>
      <c r="J1119" s="38"/>
      <c r="K1119" s="34"/>
      <c r="L1119" s="34"/>
      <c r="M1119" s="35"/>
      <c r="O1119" s="9"/>
    </row>
    <row r="1120" spans="1:15" x14ac:dyDescent="0.25">
      <c r="A1120" s="10"/>
      <c r="H1120" s="10"/>
      <c r="I1120" s="32"/>
      <c r="J1120" s="38"/>
      <c r="K1120" s="34"/>
      <c r="L1120" s="34"/>
      <c r="M1120" s="35"/>
      <c r="O1120" s="9"/>
    </row>
    <row r="1121" spans="1:15" x14ac:dyDescent="0.25">
      <c r="A1121" s="10"/>
      <c r="H1121" s="10"/>
      <c r="I1121" s="32"/>
      <c r="J1121" s="38"/>
      <c r="K1121" s="34"/>
      <c r="L1121" s="34"/>
      <c r="M1121" s="35"/>
      <c r="O1121" s="9"/>
    </row>
    <row r="1122" spans="1:15" x14ac:dyDescent="0.25">
      <c r="A1122" s="10"/>
      <c r="H1122" s="10"/>
      <c r="I1122" s="32"/>
      <c r="J1122" s="38"/>
      <c r="K1122" s="34"/>
      <c r="L1122" s="34"/>
      <c r="M1122" s="35"/>
      <c r="O1122" s="9"/>
    </row>
    <row r="1123" spans="1:15" x14ac:dyDescent="0.25">
      <c r="A1123" s="10"/>
      <c r="H1123" s="10"/>
      <c r="I1123" s="32"/>
      <c r="J1123" s="38"/>
      <c r="K1123" s="34"/>
      <c r="L1123" s="34"/>
      <c r="M1123" s="35"/>
      <c r="O1123" s="9"/>
    </row>
    <row r="1124" spans="1:15" x14ac:dyDescent="0.25">
      <c r="A1124" s="10"/>
      <c r="H1124" s="10"/>
      <c r="I1124" s="32"/>
      <c r="J1124" s="38"/>
      <c r="K1124" s="34"/>
      <c r="L1124" s="34"/>
      <c r="M1124" s="35"/>
      <c r="O1124" s="9"/>
    </row>
    <row r="1125" spans="1:15" x14ac:dyDescent="0.25">
      <c r="A1125" s="10"/>
      <c r="H1125" s="10"/>
      <c r="I1125" s="32"/>
      <c r="J1125" s="38"/>
      <c r="K1125" s="34"/>
      <c r="L1125" s="34"/>
      <c r="M1125" s="35"/>
      <c r="O1125" s="9"/>
    </row>
    <row r="1126" spans="1:15" x14ac:dyDescent="0.25">
      <c r="A1126" s="10"/>
      <c r="H1126" s="10"/>
      <c r="I1126" s="32"/>
      <c r="J1126" s="38"/>
      <c r="K1126" s="34"/>
      <c r="L1126" s="34"/>
      <c r="M1126" s="35"/>
      <c r="O1126" s="9"/>
    </row>
    <row r="1127" spans="1:15" x14ac:dyDescent="0.25">
      <c r="A1127" s="10"/>
      <c r="H1127" s="10"/>
      <c r="I1127" s="32"/>
      <c r="J1127" s="38"/>
      <c r="K1127" s="34"/>
      <c r="L1127" s="34"/>
      <c r="M1127" s="35"/>
      <c r="O1127" s="9"/>
    </row>
    <row r="1128" spans="1:15" x14ac:dyDescent="0.25">
      <c r="A1128" s="10"/>
      <c r="H1128" s="10"/>
      <c r="I1128" s="32"/>
      <c r="J1128" s="38"/>
      <c r="K1128" s="34"/>
      <c r="L1128" s="34"/>
      <c r="M1128" s="35"/>
      <c r="O1128" s="9"/>
    </row>
    <row r="1129" spans="1:15" x14ac:dyDescent="0.25">
      <c r="A1129" s="10"/>
      <c r="H1129" s="10"/>
      <c r="I1129" s="32"/>
      <c r="J1129" s="38"/>
      <c r="K1129" s="34"/>
      <c r="L1129" s="34"/>
      <c r="M1129" s="35"/>
      <c r="O1129" s="9"/>
    </row>
    <row r="1130" spans="1:15" x14ac:dyDescent="0.25">
      <c r="A1130" s="10"/>
      <c r="H1130" s="10"/>
      <c r="I1130" s="32"/>
      <c r="J1130" s="38"/>
      <c r="K1130" s="34"/>
      <c r="L1130" s="34"/>
      <c r="M1130" s="35"/>
      <c r="O1130" s="9"/>
    </row>
    <row r="1131" spans="1:15" x14ac:dyDescent="0.25">
      <c r="A1131" s="10"/>
      <c r="H1131" s="10"/>
      <c r="I1131" s="32"/>
      <c r="J1131" s="38"/>
      <c r="K1131" s="34"/>
      <c r="L1131" s="34"/>
      <c r="M1131" s="35"/>
      <c r="O1131" s="9"/>
    </row>
    <row r="1132" spans="1:15" x14ac:dyDescent="0.25">
      <c r="A1132" s="10"/>
      <c r="H1132" s="10"/>
      <c r="I1132" s="32"/>
      <c r="J1132" s="38"/>
      <c r="K1132" s="34"/>
      <c r="L1132" s="34"/>
      <c r="M1132" s="35"/>
      <c r="O1132" s="9"/>
    </row>
    <row r="1133" spans="1:15" x14ac:dyDescent="0.25">
      <c r="A1133" s="10"/>
      <c r="H1133" s="10"/>
      <c r="I1133" s="32"/>
      <c r="J1133" s="38"/>
      <c r="K1133" s="34"/>
      <c r="L1133" s="34"/>
      <c r="M1133" s="35"/>
      <c r="O1133" s="9"/>
    </row>
    <row r="1134" spans="1:15" x14ac:dyDescent="0.25">
      <c r="A1134" s="10"/>
      <c r="H1134" s="10"/>
      <c r="I1134" s="32"/>
      <c r="J1134" s="38"/>
      <c r="K1134" s="34"/>
      <c r="L1134" s="34"/>
      <c r="M1134" s="35"/>
      <c r="O1134" s="9"/>
    </row>
    <row r="1135" spans="1:15" x14ac:dyDescent="0.25">
      <c r="A1135" s="10"/>
      <c r="H1135" s="10"/>
      <c r="I1135" s="32"/>
      <c r="J1135" s="38"/>
      <c r="K1135" s="34"/>
      <c r="L1135" s="34"/>
      <c r="M1135" s="35"/>
      <c r="O1135" s="9"/>
    </row>
    <row r="1136" spans="1:15" x14ac:dyDescent="0.25">
      <c r="A1136" s="10"/>
      <c r="H1136" s="10"/>
      <c r="I1136" s="32"/>
      <c r="J1136" s="38"/>
      <c r="K1136" s="34"/>
      <c r="L1136" s="34"/>
      <c r="M1136" s="35"/>
      <c r="O1136" s="9"/>
    </row>
    <row r="1137" spans="1:15" x14ac:dyDescent="0.25">
      <c r="A1137" s="10"/>
      <c r="H1137" s="10"/>
      <c r="I1137" s="32"/>
      <c r="J1137" s="38"/>
      <c r="K1137" s="34"/>
      <c r="L1137" s="34"/>
      <c r="M1137" s="35"/>
      <c r="O1137" s="9"/>
    </row>
    <row r="1138" spans="1:15" x14ac:dyDescent="0.25">
      <c r="A1138" s="10"/>
      <c r="H1138" s="10"/>
      <c r="I1138" s="32"/>
      <c r="J1138" s="38"/>
      <c r="K1138" s="34"/>
      <c r="L1138" s="34"/>
      <c r="M1138" s="35"/>
      <c r="O1138" s="9"/>
    </row>
    <row r="1139" spans="1:15" x14ac:dyDescent="0.25">
      <c r="A1139" s="10"/>
      <c r="H1139" s="10"/>
      <c r="I1139" s="32"/>
      <c r="J1139" s="38"/>
      <c r="K1139" s="34"/>
      <c r="L1139" s="34"/>
      <c r="M1139" s="35"/>
      <c r="O1139" s="9"/>
    </row>
    <row r="1140" spans="1:15" x14ac:dyDescent="0.25">
      <c r="A1140" s="10"/>
      <c r="H1140" s="10"/>
      <c r="I1140" s="32"/>
      <c r="J1140" s="38"/>
      <c r="K1140" s="34"/>
      <c r="L1140" s="34"/>
      <c r="M1140" s="35"/>
      <c r="O1140" s="9"/>
    </row>
    <row r="1141" spans="1:15" x14ac:dyDescent="0.25">
      <c r="A1141" s="10"/>
      <c r="H1141" s="10"/>
      <c r="I1141" s="32"/>
      <c r="J1141" s="38"/>
      <c r="K1141" s="34"/>
      <c r="L1141" s="34"/>
      <c r="M1141" s="35"/>
      <c r="O1141" s="9"/>
    </row>
    <row r="1142" spans="1:15" x14ac:dyDescent="0.25">
      <c r="A1142" s="10"/>
      <c r="H1142" s="10"/>
      <c r="I1142" s="32"/>
      <c r="J1142" s="38"/>
      <c r="K1142" s="34"/>
      <c r="L1142" s="34"/>
      <c r="M1142" s="35"/>
      <c r="O1142" s="9"/>
    </row>
    <row r="1143" spans="1:15" x14ac:dyDescent="0.25">
      <c r="A1143" s="10"/>
      <c r="H1143" s="10"/>
      <c r="I1143" s="32"/>
      <c r="J1143" s="38"/>
      <c r="K1143" s="34"/>
      <c r="L1143" s="34"/>
      <c r="M1143" s="35"/>
      <c r="O1143" s="9"/>
    </row>
    <row r="1144" spans="1:15" x14ac:dyDescent="0.25">
      <c r="A1144" s="10"/>
      <c r="H1144" s="10"/>
      <c r="I1144" s="32"/>
      <c r="J1144" s="38"/>
      <c r="K1144" s="34"/>
      <c r="L1144" s="34"/>
      <c r="M1144" s="35"/>
      <c r="O1144" s="9"/>
    </row>
    <row r="1145" spans="1:15" x14ac:dyDescent="0.25">
      <c r="A1145" s="10"/>
      <c r="H1145" s="10"/>
      <c r="I1145" s="32"/>
      <c r="J1145" s="38"/>
      <c r="K1145" s="34"/>
      <c r="L1145" s="34"/>
      <c r="M1145" s="35"/>
      <c r="O1145" s="9"/>
    </row>
    <row r="1146" spans="1:15" x14ac:dyDescent="0.25">
      <c r="A1146" s="10"/>
      <c r="H1146" s="10"/>
      <c r="I1146" s="32"/>
      <c r="J1146" s="38"/>
      <c r="K1146" s="34"/>
      <c r="L1146" s="34"/>
      <c r="M1146" s="35"/>
      <c r="O1146" s="9"/>
    </row>
    <row r="1147" spans="1:15" x14ac:dyDescent="0.25">
      <c r="A1147" s="10"/>
      <c r="H1147" s="10"/>
      <c r="I1147" s="32"/>
      <c r="J1147" s="38"/>
      <c r="K1147" s="34"/>
      <c r="L1147" s="34"/>
      <c r="M1147" s="35"/>
      <c r="O1147" s="9"/>
    </row>
    <row r="1148" spans="1:15" x14ac:dyDescent="0.25">
      <c r="A1148" s="10"/>
      <c r="H1148" s="10"/>
      <c r="I1148" s="32"/>
      <c r="J1148" s="38"/>
      <c r="K1148" s="34"/>
      <c r="L1148" s="34"/>
      <c r="M1148" s="35"/>
      <c r="O1148" s="9"/>
    </row>
    <row r="1149" spans="1:15" x14ac:dyDescent="0.25">
      <c r="A1149" s="10"/>
      <c r="H1149" s="10"/>
      <c r="I1149" s="32"/>
      <c r="J1149" s="38"/>
      <c r="K1149" s="34"/>
      <c r="L1149" s="34"/>
      <c r="M1149" s="35"/>
      <c r="O1149" s="9"/>
    </row>
    <row r="1150" spans="1:15" x14ac:dyDescent="0.25">
      <c r="A1150" s="10"/>
      <c r="H1150" s="10"/>
      <c r="I1150" s="32"/>
      <c r="J1150" s="38"/>
      <c r="K1150" s="34"/>
      <c r="L1150" s="34"/>
      <c r="M1150" s="35"/>
      <c r="O1150" s="9"/>
    </row>
    <row r="1151" spans="1:15" x14ac:dyDescent="0.25">
      <c r="A1151" s="10"/>
      <c r="H1151" s="10"/>
      <c r="I1151" s="32"/>
      <c r="J1151" s="38"/>
      <c r="K1151" s="34"/>
      <c r="L1151" s="34"/>
      <c r="M1151" s="35"/>
      <c r="O1151" s="9"/>
    </row>
    <row r="1152" spans="1:15" x14ac:dyDescent="0.25">
      <c r="A1152" s="10"/>
      <c r="H1152" s="10"/>
      <c r="I1152" s="32"/>
      <c r="J1152" s="38"/>
      <c r="K1152" s="34"/>
      <c r="L1152" s="34"/>
      <c r="M1152" s="35"/>
      <c r="O1152" s="9"/>
    </row>
    <row r="1153" spans="1:15" x14ac:dyDescent="0.25">
      <c r="A1153" s="10"/>
      <c r="H1153" s="10"/>
      <c r="I1153" s="32"/>
      <c r="J1153" s="38"/>
      <c r="K1153" s="34"/>
      <c r="L1153" s="34"/>
      <c r="M1153" s="35"/>
      <c r="O1153" s="9"/>
    </row>
    <row r="1154" spans="1:15" x14ac:dyDescent="0.25">
      <c r="A1154" s="10"/>
      <c r="H1154" s="10"/>
      <c r="I1154" s="32"/>
      <c r="J1154" s="38"/>
      <c r="K1154" s="34"/>
      <c r="L1154" s="34"/>
      <c r="M1154" s="35"/>
      <c r="O1154" s="9"/>
    </row>
    <row r="1155" spans="1:15" x14ac:dyDescent="0.25">
      <c r="A1155" s="10"/>
      <c r="H1155" s="10"/>
      <c r="I1155" s="32"/>
      <c r="J1155" s="38"/>
      <c r="K1155" s="34"/>
      <c r="L1155" s="34"/>
      <c r="M1155" s="35"/>
      <c r="O1155" s="9"/>
    </row>
    <row r="1156" spans="1:15" x14ac:dyDescent="0.25">
      <c r="A1156" s="10"/>
      <c r="H1156" s="10"/>
      <c r="I1156" s="32"/>
      <c r="J1156" s="38"/>
      <c r="K1156" s="34"/>
      <c r="L1156" s="34"/>
      <c r="M1156" s="35"/>
      <c r="O1156" s="9"/>
    </row>
    <row r="1157" spans="1:15" x14ac:dyDescent="0.25">
      <c r="A1157" s="10"/>
      <c r="H1157" s="10"/>
      <c r="I1157" s="32"/>
      <c r="J1157" s="38"/>
      <c r="K1157" s="34"/>
      <c r="L1157" s="34"/>
      <c r="M1157" s="35"/>
      <c r="O1157" s="9"/>
    </row>
    <row r="1158" spans="1:15" x14ac:dyDescent="0.25">
      <c r="A1158" s="10"/>
      <c r="H1158" s="10"/>
      <c r="I1158" s="32"/>
      <c r="J1158" s="38"/>
      <c r="K1158" s="34"/>
      <c r="L1158" s="34"/>
      <c r="M1158" s="35"/>
      <c r="O1158" s="9"/>
    </row>
    <row r="1159" spans="1:15" x14ac:dyDescent="0.25">
      <c r="A1159" s="10"/>
      <c r="H1159" s="10"/>
      <c r="I1159" s="32"/>
      <c r="J1159" s="38"/>
      <c r="K1159" s="34"/>
      <c r="L1159" s="34"/>
      <c r="M1159" s="35"/>
      <c r="O1159" s="9"/>
    </row>
    <row r="1160" spans="1:15" x14ac:dyDescent="0.25">
      <c r="A1160" s="10"/>
      <c r="H1160" s="10"/>
      <c r="I1160" s="32"/>
      <c r="J1160" s="38"/>
      <c r="K1160" s="34"/>
      <c r="L1160" s="34"/>
      <c r="M1160" s="35"/>
      <c r="O1160" s="9"/>
    </row>
    <row r="1161" spans="1:15" x14ac:dyDescent="0.25">
      <c r="A1161" s="10"/>
      <c r="H1161" s="10"/>
      <c r="I1161" s="32"/>
      <c r="J1161" s="38"/>
      <c r="K1161" s="34"/>
      <c r="L1161" s="34"/>
      <c r="M1161" s="35"/>
      <c r="O1161" s="9"/>
    </row>
    <row r="1162" spans="1:15" x14ac:dyDescent="0.25">
      <c r="A1162" s="10"/>
      <c r="H1162" s="10"/>
      <c r="I1162" s="32"/>
      <c r="J1162" s="38"/>
      <c r="K1162" s="34"/>
      <c r="L1162" s="34"/>
      <c r="M1162" s="35"/>
      <c r="O1162" s="9"/>
    </row>
    <row r="1163" spans="1:15" x14ac:dyDescent="0.25">
      <c r="A1163" s="10"/>
      <c r="H1163" s="10"/>
      <c r="I1163" s="32"/>
      <c r="J1163" s="38"/>
      <c r="K1163" s="34"/>
      <c r="L1163" s="34"/>
      <c r="M1163" s="35"/>
      <c r="O1163" s="9"/>
    </row>
    <row r="1164" spans="1:15" x14ac:dyDescent="0.25">
      <c r="A1164" s="10"/>
      <c r="H1164" s="10"/>
      <c r="I1164" s="32"/>
      <c r="J1164" s="38"/>
      <c r="K1164" s="34"/>
      <c r="L1164" s="34"/>
      <c r="M1164" s="35"/>
      <c r="O1164" s="9"/>
    </row>
    <row r="1165" spans="1:15" x14ac:dyDescent="0.25">
      <c r="A1165" s="10"/>
      <c r="H1165" s="10"/>
      <c r="I1165" s="32"/>
      <c r="J1165" s="38"/>
      <c r="K1165" s="34"/>
      <c r="L1165" s="34"/>
      <c r="M1165" s="35"/>
      <c r="O1165" s="9"/>
    </row>
    <row r="1166" spans="1:15" x14ac:dyDescent="0.25">
      <c r="A1166" s="10"/>
      <c r="H1166" s="10"/>
      <c r="I1166" s="32"/>
      <c r="J1166" s="38"/>
      <c r="K1166" s="34"/>
      <c r="L1166" s="34"/>
      <c r="M1166" s="35"/>
      <c r="O1166" s="9"/>
    </row>
    <row r="1167" spans="1:15" x14ac:dyDescent="0.25">
      <c r="A1167" s="10"/>
      <c r="H1167" s="10"/>
      <c r="I1167" s="32"/>
      <c r="J1167" s="38"/>
      <c r="K1167" s="34"/>
      <c r="L1167" s="34"/>
      <c r="M1167" s="35"/>
      <c r="O1167" s="9"/>
    </row>
    <row r="1168" spans="1:15" x14ac:dyDescent="0.25">
      <c r="A1168" s="10"/>
      <c r="H1168" s="10"/>
      <c r="I1168" s="32"/>
      <c r="J1168" s="38"/>
      <c r="K1168" s="34"/>
      <c r="L1168" s="34"/>
      <c r="M1168" s="35"/>
      <c r="O1168" s="9"/>
    </row>
    <row r="1169" spans="1:15" x14ac:dyDescent="0.25">
      <c r="A1169" s="10"/>
      <c r="H1169" s="10"/>
      <c r="I1169" s="32"/>
      <c r="J1169" s="38"/>
      <c r="K1169" s="34"/>
      <c r="L1169" s="34"/>
      <c r="M1169" s="35"/>
      <c r="O1169" s="9"/>
    </row>
    <row r="1170" spans="1:15" x14ac:dyDescent="0.25">
      <c r="A1170" s="10"/>
      <c r="H1170" s="10"/>
      <c r="I1170" s="32"/>
      <c r="J1170" s="38"/>
      <c r="K1170" s="34"/>
      <c r="L1170" s="34"/>
      <c r="M1170" s="35"/>
      <c r="O1170" s="9"/>
    </row>
    <row r="1171" spans="1:15" x14ac:dyDescent="0.25">
      <c r="A1171" s="10"/>
      <c r="H1171" s="10"/>
      <c r="I1171" s="32"/>
      <c r="J1171" s="38"/>
      <c r="K1171" s="34"/>
      <c r="L1171" s="34"/>
      <c r="M1171" s="35"/>
      <c r="O1171" s="9"/>
    </row>
    <row r="1172" spans="1:15" x14ac:dyDescent="0.25">
      <c r="A1172" s="10"/>
      <c r="H1172" s="10"/>
      <c r="I1172" s="32"/>
      <c r="J1172" s="38"/>
      <c r="K1172" s="34"/>
      <c r="L1172" s="34"/>
      <c r="M1172" s="35"/>
      <c r="O1172" s="9"/>
    </row>
    <row r="1173" spans="1:15" x14ac:dyDescent="0.25">
      <c r="A1173" s="10"/>
      <c r="H1173" s="10"/>
      <c r="I1173" s="32"/>
      <c r="J1173" s="38"/>
      <c r="K1173" s="34"/>
      <c r="L1173" s="34"/>
      <c r="M1173" s="35"/>
      <c r="O1173" s="9"/>
    </row>
    <row r="1174" spans="1:15" x14ac:dyDescent="0.25">
      <c r="A1174" s="10"/>
      <c r="H1174" s="68"/>
      <c r="I1174" s="32"/>
      <c r="J1174" s="38"/>
      <c r="K1174" s="34"/>
      <c r="L1174" s="34"/>
      <c r="M1174" s="35"/>
      <c r="O1174" s="9"/>
    </row>
    <row r="1175" spans="1:15" x14ac:dyDescent="0.25">
      <c r="A1175" s="10"/>
      <c r="H1175" s="10"/>
      <c r="I1175" s="32"/>
      <c r="J1175" s="38"/>
      <c r="K1175" s="34"/>
      <c r="L1175" s="34"/>
      <c r="M1175" s="35"/>
      <c r="O1175" s="9"/>
    </row>
    <row r="1176" spans="1:15" x14ac:dyDescent="0.25">
      <c r="A1176" s="10"/>
      <c r="H1176" s="10"/>
      <c r="I1176" s="32"/>
      <c r="J1176" s="38"/>
      <c r="K1176" s="34"/>
      <c r="L1176" s="34"/>
      <c r="M1176" s="35"/>
      <c r="O1176" s="9"/>
    </row>
    <row r="1177" spans="1:15" x14ac:dyDescent="0.25">
      <c r="A1177" s="10"/>
      <c r="H1177" s="10"/>
      <c r="I1177" s="32"/>
      <c r="J1177" s="38"/>
      <c r="K1177" s="34"/>
      <c r="L1177" s="34"/>
      <c r="M1177" s="35"/>
      <c r="O1177" s="9"/>
    </row>
    <row r="1178" spans="1:15" x14ac:dyDescent="0.25">
      <c r="A1178" s="10"/>
      <c r="H1178" s="10"/>
      <c r="I1178" s="32"/>
      <c r="J1178" s="38"/>
      <c r="K1178" s="34"/>
      <c r="L1178" s="34"/>
      <c r="M1178" s="35"/>
      <c r="O1178" s="9"/>
    </row>
    <row r="1179" spans="1:15" x14ac:dyDescent="0.25">
      <c r="A1179" s="10"/>
      <c r="H1179" s="10"/>
      <c r="I1179" s="32"/>
      <c r="J1179" s="38"/>
      <c r="K1179" s="34"/>
      <c r="L1179" s="34"/>
      <c r="M1179" s="35"/>
      <c r="O1179" s="9"/>
    </row>
    <row r="1180" spans="1:15" x14ac:dyDescent="0.25">
      <c r="A1180" s="10"/>
      <c r="H1180" s="10"/>
      <c r="I1180" s="32"/>
      <c r="J1180" s="38"/>
      <c r="K1180" s="34"/>
      <c r="L1180" s="34"/>
      <c r="M1180" s="35"/>
      <c r="O1180" s="9"/>
    </row>
    <row r="1181" spans="1:15" x14ac:dyDescent="0.25">
      <c r="A1181" s="10"/>
      <c r="H1181" s="10"/>
      <c r="I1181" s="32"/>
      <c r="J1181" s="38"/>
      <c r="K1181" s="34"/>
      <c r="L1181" s="34"/>
      <c r="M1181" s="35"/>
      <c r="O1181" s="9"/>
    </row>
    <row r="1182" spans="1:15" x14ac:dyDescent="0.25">
      <c r="A1182" s="10"/>
      <c r="H1182" s="10"/>
      <c r="I1182" s="32"/>
      <c r="J1182" s="38"/>
      <c r="K1182" s="34"/>
      <c r="L1182" s="34"/>
      <c r="M1182" s="35"/>
      <c r="O1182" s="9"/>
    </row>
    <row r="1183" spans="1:15" x14ac:dyDescent="0.25">
      <c r="A1183" s="10"/>
      <c r="H1183" s="10"/>
      <c r="I1183" s="32"/>
      <c r="J1183" s="38"/>
      <c r="K1183" s="34"/>
      <c r="L1183" s="34"/>
      <c r="M1183" s="35"/>
      <c r="O1183" s="9"/>
    </row>
    <row r="1184" spans="1:15" x14ac:dyDescent="0.25">
      <c r="A1184" s="10"/>
      <c r="H1184" s="10"/>
      <c r="I1184" s="32"/>
      <c r="J1184" s="38"/>
      <c r="K1184" s="34"/>
      <c r="L1184" s="34"/>
      <c r="M1184" s="35"/>
      <c r="O1184" s="9"/>
    </row>
    <row r="1185" spans="1:15" x14ac:dyDescent="0.25">
      <c r="A1185" s="10"/>
      <c r="H1185" s="10"/>
      <c r="I1185" s="32"/>
      <c r="J1185" s="38"/>
      <c r="K1185" s="34"/>
      <c r="L1185" s="34"/>
      <c r="M1185" s="35"/>
      <c r="O1185" s="9"/>
    </row>
    <row r="1186" spans="1:15" x14ac:dyDescent="0.25">
      <c r="A1186" s="10"/>
      <c r="H1186" s="10"/>
      <c r="I1186" s="32"/>
      <c r="J1186" s="38"/>
      <c r="K1186" s="34"/>
      <c r="L1186" s="34"/>
      <c r="M1186" s="35"/>
      <c r="O1186" s="9"/>
    </row>
    <row r="1187" spans="1:15" x14ac:dyDescent="0.25">
      <c r="A1187" s="10"/>
      <c r="H1187" s="10"/>
      <c r="I1187" s="32"/>
      <c r="J1187" s="38"/>
      <c r="K1187" s="34"/>
      <c r="L1187" s="34"/>
      <c r="M1187" s="35"/>
      <c r="O1187" s="9"/>
    </row>
    <row r="1188" spans="1:15" x14ac:dyDescent="0.25">
      <c r="A1188" s="10"/>
      <c r="H1188" s="10"/>
      <c r="I1188" s="32"/>
      <c r="J1188" s="38"/>
      <c r="K1188" s="34"/>
      <c r="L1188" s="34"/>
      <c r="M1188" s="35"/>
      <c r="O1188" s="9"/>
    </row>
    <row r="1189" spans="1:15" x14ac:dyDescent="0.25">
      <c r="A1189" s="10"/>
      <c r="H1189" s="10"/>
      <c r="I1189" s="32"/>
      <c r="J1189" s="38"/>
      <c r="K1189" s="34"/>
      <c r="L1189" s="34"/>
      <c r="M1189" s="35"/>
      <c r="O1189" s="9"/>
    </row>
    <row r="1190" spans="1:15" x14ac:dyDescent="0.25">
      <c r="A1190" s="10"/>
      <c r="H1190" s="10"/>
      <c r="I1190" s="32"/>
      <c r="J1190" s="38"/>
      <c r="K1190" s="34"/>
      <c r="L1190" s="34"/>
      <c r="M1190" s="35"/>
      <c r="O1190" s="9"/>
    </row>
    <row r="1191" spans="1:15" x14ac:dyDescent="0.25">
      <c r="A1191" s="10"/>
      <c r="H1191" s="10"/>
      <c r="I1191" s="32"/>
      <c r="J1191" s="38"/>
      <c r="K1191" s="34"/>
      <c r="L1191" s="34"/>
      <c r="M1191" s="35"/>
      <c r="O1191" s="9"/>
    </row>
    <row r="1192" spans="1:15" x14ac:dyDescent="0.25">
      <c r="A1192" s="10"/>
      <c r="H1192" s="10"/>
      <c r="I1192" s="32"/>
      <c r="J1192" s="38"/>
      <c r="K1192" s="34"/>
      <c r="L1192" s="34"/>
      <c r="M1192" s="35"/>
      <c r="O1192" s="9"/>
    </row>
    <row r="1193" spans="1:15" x14ac:dyDescent="0.25">
      <c r="A1193" s="10"/>
      <c r="H1193" s="10"/>
      <c r="I1193" s="32"/>
      <c r="J1193" s="38"/>
      <c r="K1193" s="34"/>
      <c r="L1193" s="34"/>
      <c r="M1193" s="35"/>
      <c r="O1193" s="9"/>
    </row>
    <row r="1194" spans="1:15" x14ac:dyDescent="0.25">
      <c r="A1194" s="10"/>
      <c r="H1194" s="10"/>
      <c r="I1194" s="32"/>
      <c r="J1194" s="38"/>
      <c r="K1194" s="34"/>
      <c r="L1194" s="34"/>
      <c r="M1194" s="35"/>
      <c r="O1194" s="9"/>
    </row>
    <row r="1195" spans="1:15" x14ac:dyDescent="0.25">
      <c r="A1195" s="10"/>
      <c r="H1195" s="10"/>
      <c r="I1195" s="32"/>
      <c r="J1195" s="38"/>
      <c r="K1195" s="34"/>
      <c r="L1195" s="34"/>
      <c r="M1195" s="35"/>
      <c r="O1195" s="9"/>
    </row>
    <row r="1196" spans="1:15" x14ac:dyDescent="0.25">
      <c r="A1196" s="10"/>
      <c r="H1196" s="10"/>
      <c r="I1196" s="32"/>
      <c r="J1196" s="38"/>
      <c r="K1196" s="34"/>
      <c r="L1196" s="34"/>
      <c r="M1196" s="35"/>
      <c r="O1196" s="9"/>
    </row>
    <row r="1197" spans="1:15" x14ac:dyDescent="0.25">
      <c r="A1197" s="10"/>
      <c r="H1197" s="10"/>
      <c r="I1197" s="32"/>
      <c r="J1197" s="38"/>
      <c r="K1197" s="34"/>
      <c r="L1197" s="34"/>
      <c r="M1197" s="35"/>
      <c r="O1197" s="9"/>
    </row>
    <row r="1198" spans="1:15" x14ac:dyDescent="0.25">
      <c r="A1198" s="10"/>
      <c r="H1198" s="10"/>
      <c r="I1198" s="32"/>
      <c r="J1198" s="38"/>
      <c r="K1198" s="34"/>
      <c r="L1198" s="34"/>
      <c r="M1198" s="35"/>
      <c r="O1198" s="9"/>
    </row>
    <row r="1199" spans="1:15" x14ac:dyDescent="0.25">
      <c r="A1199" s="10"/>
      <c r="H1199" s="10"/>
      <c r="I1199" s="32"/>
      <c r="J1199" s="38"/>
      <c r="K1199" s="34"/>
      <c r="L1199" s="34"/>
      <c r="M1199" s="35"/>
      <c r="O1199" s="9"/>
    </row>
    <row r="1200" spans="1:15" x14ac:dyDescent="0.25">
      <c r="A1200" s="10"/>
      <c r="H1200" s="10"/>
      <c r="I1200" s="32"/>
      <c r="J1200" s="38"/>
      <c r="K1200" s="34"/>
      <c r="L1200" s="34"/>
      <c r="M1200" s="35"/>
      <c r="O1200" s="9"/>
    </row>
    <row r="1201" spans="1:15" x14ac:dyDescent="0.25">
      <c r="A1201" s="10"/>
      <c r="H1201" s="10"/>
      <c r="I1201" s="32"/>
      <c r="J1201" s="38"/>
      <c r="K1201" s="34"/>
      <c r="L1201" s="34"/>
      <c r="M1201" s="35"/>
      <c r="O1201" s="9"/>
    </row>
    <row r="1202" spans="1:15" x14ac:dyDescent="0.25">
      <c r="A1202" s="10"/>
      <c r="H1202" s="10"/>
      <c r="I1202" s="32"/>
      <c r="J1202" s="38"/>
      <c r="K1202" s="34"/>
      <c r="L1202" s="34"/>
      <c r="M1202" s="35"/>
      <c r="O1202" s="9"/>
    </row>
    <row r="1203" spans="1:15" x14ac:dyDescent="0.25">
      <c r="A1203" s="10"/>
      <c r="H1203" s="10"/>
      <c r="I1203" s="32"/>
      <c r="J1203" s="38"/>
      <c r="K1203" s="34"/>
      <c r="L1203" s="34"/>
      <c r="M1203" s="35"/>
      <c r="O1203" s="9"/>
    </row>
    <row r="1204" spans="1:15" x14ac:dyDescent="0.25">
      <c r="A1204" s="10"/>
      <c r="H1204" s="10"/>
      <c r="I1204" s="32"/>
      <c r="J1204" s="38"/>
      <c r="K1204" s="34"/>
      <c r="L1204" s="34"/>
      <c r="M1204" s="35"/>
      <c r="O1204" s="9"/>
    </row>
    <row r="1205" spans="1:15" x14ac:dyDescent="0.25">
      <c r="A1205" s="10"/>
      <c r="H1205" s="10"/>
      <c r="I1205" s="32"/>
      <c r="J1205" s="38"/>
      <c r="K1205" s="34"/>
      <c r="L1205" s="34"/>
      <c r="M1205" s="35"/>
      <c r="O1205" s="9"/>
    </row>
    <row r="1206" spans="1:15" x14ac:dyDescent="0.25">
      <c r="A1206" s="10"/>
      <c r="H1206" s="10"/>
      <c r="I1206" s="32"/>
      <c r="J1206" s="38"/>
      <c r="K1206" s="34"/>
      <c r="L1206" s="34"/>
      <c r="M1206" s="35"/>
      <c r="O1206" s="9"/>
    </row>
    <row r="1207" spans="1:15" x14ac:dyDescent="0.25">
      <c r="A1207" s="10"/>
      <c r="H1207" s="10"/>
      <c r="I1207" s="32"/>
      <c r="J1207" s="38"/>
      <c r="K1207" s="34"/>
      <c r="L1207" s="34"/>
      <c r="M1207" s="35"/>
      <c r="O1207" s="9"/>
    </row>
    <row r="1208" spans="1:15" x14ac:dyDescent="0.25">
      <c r="A1208" s="10"/>
      <c r="H1208" s="10"/>
      <c r="I1208" s="32"/>
      <c r="J1208" s="38"/>
      <c r="K1208" s="34"/>
      <c r="L1208" s="34"/>
      <c r="M1208" s="35"/>
      <c r="O1208" s="9"/>
    </row>
    <row r="1209" spans="1:15" x14ac:dyDescent="0.25">
      <c r="A1209" s="10"/>
      <c r="H1209" s="10"/>
      <c r="I1209" s="32"/>
      <c r="J1209" s="38"/>
      <c r="K1209" s="34"/>
      <c r="L1209" s="34"/>
      <c r="M1209" s="35"/>
      <c r="O1209" s="9"/>
    </row>
    <row r="1210" spans="1:15" x14ac:dyDescent="0.25">
      <c r="A1210" s="10"/>
      <c r="H1210" s="10"/>
      <c r="I1210" s="32"/>
      <c r="J1210" s="38"/>
      <c r="K1210" s="34"/>
      <c r="L1210" s="34"/>
      <c r="M1210" s="35"/>
      <c r="O1210" s="9"/>
    </row>
    <row r="1211" spans="1:15" x14ac:dyDescent="0.25">
      <c r="A1211" s="10"/>
      <c r="H1211" s="10"/>
      <c r="I1211" s="32"/>
      <c r="J1211" s="38"/>
      <c r="K1211" s="34"/>
      <c r="L1211" s="34"/>
      <c r="M1211" s="35"/>
      <c r="O1211" s="9"/>
    </row>
    <row r="1212" spans="1:15" x14ac:dyDescent="0.25">
      <c r="A1212" s="10"/>
      <c r="H1212" s="10"/>
      <c r="I1212" s="32"/>
      <c r="J1212" s="38"/>
      <c r="K1212" s="34"/>
      <c r="L1212" s="34"/>
      <c r="M1212" s="35"/>
      <c r="O1212" s="9"/>
    </row>
    <row r="1213" spans="1:15" x14ac:dyDescent="0.25">
      <c r="A1213" s="10"/>
      <c r="H1213" s="10"/>
      <c r="I1213" s="32"/>
      <c r="J1213" s="38"/>
      <c r="K1213" s="34"/>
      <c r="L1213" s="34"/>
      <c r="M1213" s="35"/>
      <c r="O1213" s="9"/>
    </row>
    <row r="1214" spans="1:15" x14ac:dyDescent="0.25">
      <c r="A1214" s="10"/>
      <c r="H1214" s="10"/>
      <c r="I1214" s="32"/>
      <c r="J1214" s="38"/>
      <c r="K1214" s="34"/>
      <c r="L1214" s="34"/>
      <c r="M1214" s="35"/>
      <c r="O1214" s="9"/>
    </row>
    <row r="1215" spans="1:15" x14ac:dyDescent="0.25">
      <c r="A1215" s="10"/>
      <c r="H1215" s="10"/>
      <c r="I1215" s="32"/>
      <c r="J1215" s="38"/>
      <c r="K1215" s="34"/>
      <c r="L1215" s="34"/>
      <c r="M1215" s="35"/>
      <c r="O1215" s="9"/>
    </row>
    <row r="1216" spans="1:15" x14ac:dyDescent="0.25">
      <c r="A1216" s="10"/>
      <c r="H1216" s="10"/>
      <c r="I1216" s="32"/>
      <c r="J1216" s="38"/>
      <c r="K1216" s="34"/>
      <c r="L1216" s="34"/>
      <c r="M1216" s="35"/>
      <c r="O1216" s="9"/>
    </row>
    <row r="1217" spans="1:15" x14ac:dyDescent="0.25">
      <c r="A1217" s="10"/>
      <c r="H1217" s="10"/>
      <c r="I1217" s="32"/>
      <c r="J1217" s="38"/>
      <c r="K1217" s="34"/>
      <c r="L1217" s="34"/>
      <c r="M1217" s="35"/>
      <c r="O1217" s="9"/>
    </row>
    <row r="1218" spans="1:15" x14ac:dyDescent="0.25">
      <c r="A1218" s="10"/>
      <c r="H1218" s="10"/>
      <c r="I1218" s="32"/>
      <c r="J1218" s="38"/>
      <c r="K1218" s="34"/>
      <c r="L1218" s="34"/>
      <c r="M1218" s="35"/>
      <c r="O1218" s="9"/>
    </row>
    <row r="1219" spans="1:15" x14ac:dyDescent="0.25">
      <c r="A1219" s="10"/>
      <c r="H1219" s="10"/>
      <c r="I1219" s="32"/>
      <c r="J1219" s="38"/>
      <c r="K1219" s="34"/>
      <c r="L1219" s="34"/>
      <c r="M1219" s="35"/>
      <c r="O1219" s="9"/>
    </row>
    <row r="1220" spans="1:15" x14ac:dyDescent="0.25">
      <c r="A1220" s="10"/>
      <c r="H1220" s="10"/>
      <c r="I1220" s="32"/>
      <c r="J1220" s="38"/>
      <c r="K1220" s="34"/>
      <c r="L1220" s="34"/>
      <c r="M1220" s="35"/>
      <c r="O1220" s="9"/>
    </row>
    <row r="1221" spans="1:15" x14ac:dyDescent="0.25">
      <c r="A1221" s="10"/>
      <c r="H1221" s="10"/>
      <c r="I1221" s="32"/>
      <c r="J1221" s="38"/>
      <c r="K1221" s="34"/>
      <c r="L1221" s="34"/>
      <c r="M1221" s="35"/>
      <c r="O1221" s="9"/>
    </row>
    <row r="1222" spans="1:15" x14ac:dyDescent="0.25">
      <c r="A1222" s="10"/>
      <c r="H1222" s="10"/>
      <c r="I1222" s="32"/>
      <c r="J1222" s="38"/>
      <c r="K1222" s="34"/>
      <c r="L1222" s="34"/>
      <c r="M1222" s="35"/>
      <c r="O1222" s="9"/>
    </row>
    <row r="1223" spans="1:15" x14ac:dyDescent="0.25">
      <c r="A1223" s="10"/>
      <c r="H1223" s="10"/>
      <c r="I1223" s="32"/>
      <c r="J1223" s="38"/>
      <c r="K1223" s="34"/>
      <c r="L1223" s="34"/>
      <c r="M1223" s="35"/>
      <c r="O1223" s="9"/>
    </row>
    <row r="1224" spans="1:15" x14ac:dyDescent="0.25">
      <c r="A1224" s="10"/>
      <c r="H1224" s="10"/>
      <c r="I1224" s="32"/>
      <c r="J1224" s="38"/>
      <c r="K1224" s="34"/>
      <c r="L1224" s="34"/>
      <c r="M1224" s="35"/>
      <c r="O1224" s="9"/>
    </row>
    <row r="1225" spans="1:15" x14ac:dyDescent="0.25">
      <c r="A1225" s="10"/>
      <c r="H1225" s="10"/>
      <c r="I1225" s="32"/>
      <c r="J1225" s="38"/>
      <c r="K1225" s="34"/>
      <c r="L1225" s="34"/>
      <c r="M1225" s="35"/>
      <c r="O1225" s="9"/>
    </row>
    <row r="1226" spans="1:15" x14ac:dyDescent="0.25">
      <c r="A1226" s="10"/>
      <c r="H1226" s="10"/>
      <c r="I1226" s="32"/>
      <c r="J1226" s="38"/>
      <c r="K1226" s="34"/>
      <c r="L1226" s="34"/>
      <c r="M1226" s="35"/>
      <c r="O1226" s="9"/>
    </row>
    <row r="1227" spans="1:15" x14ac:dyDescent="0.25">
      <c r="A1227" s="10"/>
      <c r="H1227" s="10"/>
      <c r="I1227" s="32"/>
      <c r="J1227" s="38"/>
      <c r="K1227" s="34"/>
      <c r="L1227" s="34"/>
      <c r="M1227" s="35"/>
      <c r="O1227" s="9"/>
    </row>
    <row r="1228" spans="1:15" x14ac:dyDescent="0.25">
      <c r="A1228" s="10"/>
      <c r="H1228" s="10"/>
      <c r="I1228" s="32"/>
      <c r="J1228" s="38"/>
      <c r="K1228" s="34"/>
      <c r="L1228" s="34"/>
      <c r="M1228" s="35"/>
      <c r="O1228" s="9"/>
    </row>
    <row r="1229" spans="1:15" x14ac:dyDescent="0.25">
      <c r="A1229" s="10"/>
      <c r="H1229" s="10"/>
      <c r="I1229" s="32"/>
      <c r="J1229" s="38"/>
      <c r="K1229" s="34"/>
      <c r="L1229" s="34"/>
      <c r="M1229" s="35"/>
      <c r="O1229" s="9"/>
    </row>
    <row r="1230" spans="1:15" x14ac:dyDescent="0.25">
      <c r="A1230" s="10"/>
      <c r="H1230" s="10"/>
      <c r="I1230" s="32"/>
      <c r="J1230" s="38"/>
      <c r="K1230" s="34"/>
      <c r="L1230" s="34"/>
      <c r="M1230" s="35"/>
      <c r="O1230" s="9"/>
    </row>
    <row r="1231" spans="1:15" x14ac:dyDescent="0.25">
      <c r="A1231" s="10"/>
      <c r="H1231" s="10"/>
      <c r="I1231" s="32"/>
      <c r="J1231" s="38"/>
      <c r="K1231" s="34"/>
      <c r="L1231" s="34"/>
      <c r="M1231" s="35"/>
      <c r="O1231" s="9"/>
    </row>
    <row r="1232" spans="1:15" x14ac:dyDescent="0.25">
      <c r="A1232" s="10"/>
      <c r="H1232" s="10"/>
      <c r="I1232" s="32"/>
      <c r="J1232" s="38"/>
      <c r="K1232" s="34"/>
      <c r="L1232" s="34"/>
      <c r="M1232" s="35"/>
      <c r="O1232" s="9"/>
    </row>
    <row r="1233" spans="1:15" x14ac:dyDescent="0.25">
      <c r="A1233" s="10"/>
      <c r="H1233" s="10"/>
      <c r="I1233" s="32"/>
      <c r="J1233" s="38"/>
      <c r="K1233" s="34"/>
      <c r="L1233" s="34"/>
      <c r="M1233" s="35"/>
      <c r="O1233" s="9"/>
    </row>
    <row r="1234" spans="1:15" x14ac:dyDescent="0.25">
      <c r="A1234" s="10"/>
      <c r="H1234" s="10"/>
      <c r="I1234" s="32"/>
      <c r="J1234" s="38"/>
      <c r="K1234" s="34"/>
      <c r="L1234" s="34"/>
      <c r="M1234" s="35"/>
      <c r="O1234" s="9"/>
    </row>
    <row r="1235" spans="1:15" x14ac:dyDescent="0.25">
      <c r="A1235" s="10"/>
      <c r="H1235" s="10"/>
      <c r="I1235" s="32"/>
      <c r="J1235" s="38"/>
      <c r="K1235" s="34"/>
      <c r="L1235" s="34"/>
      <c r="M1235" s="35"/>
      <c r="O1235" s="9"/>
    </row>
    <row r="1236" spans="1:15" x14ac:dyDescent="0.25">
      <c r="A1236" s="10"/>
      <c r="H1236" s="10"/>
      <c r="I1236" s="32"/>
      <c r="J1236" s="38"/>
      <c r="K1236" s="34"/>
      <c r="L1236" s="34"/>
      <c r="M1236" s="35"/>
      <c r="O1236" s="9"/>
    </row>
    <row r="1237" spans="1:15" x14ac:dyDescent="0.25">
      <c r="A1237" s="10"/>
      <c r="H1237" s="10"/>
      <c r="I1237" s="32"/>
      <c r="J1237" s="38"/>
      <c r="K1237" s="34"/>
      <c r="L1237" s="34"/>
      <c r="M1237" s="35"/>
      <c r="O1237" s="9"/>
    </row>
    <row r="1238" spans="1:15" x14ac:dyDescent="0.25">
      <c r="A1238" s="10"/>
      <c r="H1238" s="10"/>
      <c r="I1238" s="32"/>
      <c r="J1238" s="38"/>
      <c r="K1238" s="34"/>
      <c r="L1238" s="34"/>
      <c r="M1238" s="35"/>
      <c r="O1238" s="9"/>
    </row>
    <row r="1239" spans="1:15" x14ac:dyDescent="0.25">
      <c r="A1239" s="10"/>
      <c r="H1239" s="10"/>
      <c r="I1239" s="32"/>
      <c r="J1239" s="38"/>
      <c r="K1239" s="34"/>
      <c r="L1239" s="34"/>
      <c r="M1239" s="35"/>
      <c r="O1239" s="9"/>
    </row>
    <row r="1240" spans="1:15" x14ac:dyDescent="0.25">
      <c r="A1240" s="10"/>
      <c r="H1240" s="10"/>
      <c r="I1240" s="32"/>
      <c r="J1240" s="38"/>
      <c r="K1240" s="34"/>
      <c r="L1240" s="34"/>
      <c r="M1240" s="35"/>
      <c r="O1240" s="9"/>
    </row>
    <row r="1241" spans="1:15" x14ac:dyDescent="0.25">
      <c r="A1241" s="10"/>
      <c r="H1241" s="10"/>
      <c r="I1241" s="32"/>
      <c r="J1241" s="38"/>
      <c r="K1241" s="34"/>
      <c r="L1241" s="34"/>
      <c r="M1241" s="35"/>
      <c r="O1241" s="9"/>
    </row>
    <row r="1242" spans="1:15" x14ac:dyDescent="0.25">
      <c r="A1242" s="10"/>
      <c r="H1242" s="10"/>
      <c r="I1242" s="32"/>
      <c r="J1242" s="38"/>
      <c r="K1242" s="34"/>
      <c r="L1242" s="34"/>
      <c r="M1242" s="35"/>
      <c r="O1242" s="9"/>
    </row>
    <row r="1243" spans="1:15" x14ac:dyDescent="0.25">
      <c r="A1243" s="10"/>
      <c r="H1243" s="10"/>
      <c r="I1243" s="32"/>
      <c r="J1243" s="38"/>
      <c r="K1243" s="34"/>
      <c r="L1243" s="34"/>
      <c r="M1243" s="35"/>
      <c r="O1243" s="9"/>
    </row>
    <row r="1244" spans="1:15" x14ac:dyDescent="0.25">
      <c r="A1244" s="10"/>
      <c r="H1244" s="10"/>
      <c r="I1244" s="32"/>
      <c r="J1244" s="38"/>
      <c r="K1244" s="34"/>
      <c r="L1244" s="34"/>
      <c r="M1244" s="35"/>
      <c r="O1244" s="9"/>
    </row>
    <row r="1245" spans="1:15" x14ac:dyDescent="0.25">
      <c r="A1245" s="10"/>
      <c r="H1245" s="10"/>
      <c r="I1245" s="32"/>
      <c r="J1245" s="38"/>
      <c r="K1245" s="34"/>
      <c r="L1245" s="34"/>
      <c r="M1245" s="35"/>
      <c r="O1245" s="9"/>
    </row>
    <row r="1246" spans="1:15" x14ac:dyDescent="0.25">
      <c r="A1246" s="10"/>
      <c r="H1246" s="10"/>
      <c r="I1246" s="32"/>
      <c r="J1246" s="38"/>
      <c r="K1246" s="34"/>
      <c r="L1246" s="34"/>
      <c r="M1246" s="35"/>
      <c r="O1246" s="9"/>
    </row>
    <row r="1247" spans="1:15" x14ac:dyDescent="0.25">
      <c r="A1247" s="10"/>
      <c r="H1247" s="10"/>
      <c r="I1247" s="32"/>
      <c r="J1247" s="38"/>
      <c r="K1247" s="34"/>
      <c r="L1247" s="34"/>
      <c r="M1247" s="35"/>
      <c r="O1247" s="9"/>
    </row>
    <row r="1248" spans="1:15" x14ac:dyDescent="0.25">
      <c r="A1248" s="10"/>
      <c r="H1248" s="10"/>
      <c r="I1248" s="32"/>
      <c r="J1248" s="38"/>
      <c r="K1248" s="34"/>
      <c r="L1248" s="34"/>
      <c r="M1248" s="35"/>
      <c r="O1248" s="9"/>
    </row>
    <row r="1249" spans="1:15" x14ac:dyDescent="0.25">
      <c r="A1249" s="10"/>
      <c r="H1249" s="10"/>
      <c r="I1249" s="32"/>
      <c r="J1249" s="38"/>
      <c r="K1249" s="34"/>
      <c r="L1249" s="34"/>
      <c r="M1249" s="35"/>
      <c r="O1249" s="9"/>
    </row>
    <row r="1250" spans="1:15" x14ac:dyDescent="0.25">
      <c r="A1250" s="10"/>
      <c r="H1250" s="10"/>
      <c r="I1250" s="32"/>
      <c r="J1250" s="38"/>
      <c r="K1250" s="34"/>
      <c r="L1250" s="34"/>
      <c r="M1250" s="35"/>
      <c r="O1250" s="9"/>
    </row>
    <row r="1251" spans="1:15" x14ac:dyDescent="0.25">
      <c r="A1251" s="10"/>
      <c r="H1251" s="10"/>
      <c r="I1251" s="32"/>
      <c r="J1251" s="38"/>
      <c r="K1251" s="34"/>
      <c r="L1251" s="34"/>
      <c r="M1251" s="35"/>
      <c r="O1251" s="9"/>
    </row>
    <row r="1252" spans="1:15" x14ac:dyDescent="0.25">
      <c r="A1252" s="10"/>
      <c r="H1252" s="10"/>
      <c r="I1252" s="32"/>
      <c r="J1252" s="38"/>
      <c r="K1252" s="34"/>
      <c r="L1252" s="34"/>
      <c r="M1252" s="35"/>
      <c r="O1252" s="9"/>
    </row>
    <row r="1253" spans="1:15" x14ac:dyDescent="0.25">
      <c r="A1253" s="10"/>
      <c r="H1253" s="10"/>
      <c r="I1253" s="32"/>
      <c r="J1253" s="38"/>
      <c r="K1253" s="34"/>
      <c r="L1253" s="34"/>
      <c r="M1253" s="35"/>
      <c r="O1253" s="9"/>
    </row>
    <row r="1254" spans="1:15" x14ac:dyDescent="0.25">
      <c r="A1254" s="10"/>
      <c r="H1254" s="10"/>
      <c r="I1254" s="32"/>
      <c r="J1254" s="38"/>
      <c r="K1254" s="34"/>
      <c r="L1254" s="34"/>
      <c r="M1254" s="35"/>
      <c r="O1254" s="9"/>
    </row>
    <row r="1255" spans="1:15" x14ac:dyDescent="0.25">
      <c r="A1255" s="10"/>
      <c r="H1255" s="10"/>
      <c r="I1255" s="32"/>
      <c r="J1255" s="38"/>
      <c r="K1255" s="34"/>
      <c r="L1255" s="34"/>
      <c r="M1255" s="35"/>
      <c r="O1255" s="9"/>
    </row>
    <row r="1256" spans="1:15" x14ac:dyDescent="0.25">
      <c r="A1256" s="10"/>
      <c r="H1256" s="10"/>
      <c r="I1256" s="32"/>
      <c r="J1256" s="38"/>
      <c r="K1256" s="34"/>
      <c r="L1256" s="34"/>
      <c r="M1256" s="35"/>
      <c r="O1256" s="9"/>
    </row>
    <row r="1257" spans="1:15" x14ac:dyDescent="0.25">
      <c r="A1257" s="10"/>
      <c r="H1257" s="10"/>
      <c r="I1257" s="32"/>
      <c r="J1257" s="38"/>
      <c r="K1257" s="34"/>
      <c r="L1257" s="34"/>
      <c r="M1257" s="35"/>
      <c r="O1257" s="9"/>
    </row>
    <row r="1258" spans="1:15" x14ac:dyDescent="0.25">
      <c r="A1258" s="10"/>
      <c r="H1258" s="10"/>
      <c r="I1258" s="32"/>
      <c r="J1258" s="38"/>
      <c r="K1258" s="34"/>
      <c r="L1258" s="34"/>
      <c r="M1258" s="35"/>
      <c r="O1258" s="9"/>
    </row>
    <row r="1259" spans="1:15" x14ac:dyDescent="0.25">
      <c r="A1259" s="10"/>
      <c r="H1259" s="10"/>
      <c r="I1259" s="32"/>
      <c r="J1259" s="38"/>
      <c r="K1259" s="34"/>
      <c r="L1259" s="34"/>
      <c r="M1259" s="35"/>
      <c r="O1259" s="9"/>
    </row>
    <row r="1260" spans="1:15" x14ac:dyDescent="0.25">
      <c r="A1260" s="10"/>
      <c r="H1260" s="10"/>
      <c r="I1260" s="32"/>
      <c r="J1260" s="38"/>
      <c r="K1260" s="34"/>
      <c r="L1260" s="34"/>
      <c r="M1260" s="35"/>
      <c r="O1260" s="9"/>
    </row>
    <row r="1261" spans="1:15" x14ac:dyDescent="0.25">
      <c r="A1261" s="10"/>
      <c r="H1261" s="10"/>
      <c r="I1261" s="32"/>
      <c r="J1261" s="38"/>
      <c r="K1261" s="34"/>
      <c r="L1261" s="34"/>
      <c r="M1261" s="35"/>
      <c r="O1261" s="9"/>
    </row>
    <row r="1262" spans="1:15" x14ac:dyDescent="0.25">
      <c r="A1262" s="10"/>
      <c r="H1262" s="10"/>
      <c r="I1262" s="32"/>
      <c r="J1262" s="38"/>
      <c r="K1262" s="34"/>
      <c r="L1262" s="34"/>
      <c r="M1262" s="35"/>
      <c r="O1262" s="9"/>
    </row>
    <row r="1263" spans="1:15" x14ac:dyDescent="0.25">
      <c r="A1263" s="10"/>
      <c r="H1263" s="10"/>
      <c r="I1263" s="32"/>
      <c r="J1263" s="38"/>
      <c r="K1263" s="34"/>
      <c r="L1263" s="34"/>
      <c r="M1263" s="35"/>
      <c r="O1263" s="9"/>
    </row>
    <row r="1264" spans="1:15" x14ac:dyDescent="0.25">
      <c r="A1264" s="10"/>
      <c r="H1264" s="10"/>
      <c r="I1264" s="32"/>
      <c r="J1264" s="38"/>
      <c r="K1264" s="34"/>
      <c r="L1264" s="34"/>
      <c r="M1264" s="35"/>
      <c r="O1264" s="9"/>
    </row>
    <row r="1265" spans="1:15" x14ac:dyDescent="0.25">
      <c r="A1265" s="10"/>
      <c r="H1265" s="10"/>
      <c r="I1265" s="32"/>
      <c r="J1265" s="38"/>
      <c r="K1265" s="34"/>
      <c r="L1265" s="34"/>
      <c r="M1265" s="35"/>
      <c r="O1265" s="9"/>
    </row>
    <row r="1266" spans="1:15" x14ac:dyDescent="0.25">
      <c r="A1266" s="10"/>
      <c r="H1266" s="10"/>
      <c r="I1266" s="32"/>
      <c r="J1266" s="38"/>
      <c r="K1266" s="34"/>
      <c r="L1266" s="34"/>
      <c r="M1266" s="35"/>
      <c r="O1266" s="9"/>
    </row>
    <row r="1267" spans="1:15" x14ac:dyDescent="0.25">
      <c r="A1267" s="10"/>
      <c r="H1267" s="10"/>
      <c r="I1267" s="32"/>
      <c r="J1267" s="38"/>
      <c r="K1267" s="34"/>
      <c r="L1267" s="34"/>
      <c r="M1267" s="35"/>
      <c r="O1267" s="9"/>
    </row>
    <row r="1268" spans="1:15" x14ac:dyDescent="0.25">
      <c r="A1268" s="10"/>
      <c r="H1268" s="10"/>
      <c r="I1268" s="32"/>
      <c r="J1268" s="38"/>
      <c r="K1268" s="34"/>
      <c r="L1268" s="34"/>
      <c r="M1268" s="35"/>
      <c r="O1268" s="9"/>
    </row>
    <row r="1269" spans="1:15" x14ac:dyDescent="0.25">
      <c r="A1269" s="10"/>
      <c r="H1269" s="10"/>
      <c r="I1269" s="32"/>
      <c r="J1269" s="38"/>
      <c r="K1269" s="34"/>
      <c r="L1269" s="34"/>
      <c r="M1269" s="35"/>
      <c r="O1269" s="9"/>
    </row>
    <row r="1270" spans="1:15" x14ac:dyDescent="0.25">
      <c r="A1270" s="10"/>
      <c r="H1270" s="10"/>
      <c r="I1270" s="32"/>
      <c r="J1270" s="38"/>
      <c r="K1270" s="34"/>
      <c r="L1270" s="34"/>
      <c r="M1270" s="35"/>
      <c r="O1270" s="9"/>
    </row>
    <row r="1271" spans="1:15" x14ac:dyDescent="0.25">
      <c r="A1271" s="10"/>
      <c r="H1271" s="10"/>
      <c r="I1271" s="32"/>
      <c r="J1271" s="38"/>
      <c r="K1271" s="34"/>
      <c r="L1271" s="34"/>
      <c r="M1271" s="35"/>
      <c r="O1271" s="9"/>
    </row>
    <row r="1272" spans="1:15" x14ac:dyDescent="0.25">
      <c r="A1272" s="10"/>
      <c r="H1272" s="10"/>
      <c r="I1272" s="32"/>
      <c r="J1272" s="38"/>
      <c r="K1272" s="34"/>
      <c r="L1272" s="34"/>
      <c r="M1272" s="35"/>
      <c r="O1272" s="9"/>
    </row>
    <row r="1273" spans="1:15" x14ac:dyDescent="0.25">
      <c r="A1273" s="10"/>
      <c r="H1273" s="10"/>
      <c r="I1273" s="32"/>
      <c r="J1273" s="38"/>
      <c r="K1273" s="34"/>
      <c r="L1273" s="34"/>
      <c r="M1273" s="35"/>
      <c r="O1273" s="9"/>
    </row>
    <row r="1274" spans="1:15" x14ac:dyDescent="0.25">
      <c r="A1274" s="10"/>
      <c r="H1274" s="10"/>
      <c r="I1274" s="32"/>
      <c r="J1274" s="38"/>
      <c r="K1274" s="34"/>
      <c r="L1274" s="34"/>
      <c r="M1274" s="35"/>
      <c r="O1274" s="9"/>
    </row>
    <row r="1275" spans="1:15" x14ac:dyDescent="0.25">
      <c r="A1275" s="10"/>
      <c r="H1275" s="10"/>
      <c r="I1275" s="32"/>
      <c r="J1275" s="38"/>
      <c r="K1275" s="34"/>
      <c r="L1275" s="34"/>
      <c r="M1275" s="35"/>
      <c r="O1275" s="9"/>
    </row>
    <row r="1276" spans="1:15" x14ac:dyDescent="0.25">
      <c r="A1276" s="10"/>
      <c r="H1276" s="10"/>
      <c r="I1276" s="32"/>
      <c r="J1276" s="38"/>
      <c r="K1276" s="34"/>
      <c r="L1276" s="34"/>
      <c r="M1276" s="35"/>
      <c r="O1276" s="9"/>
    </row>
    <row r="1277" spans="1:15" x14ac:dyDescent="0.25">
      <c r="A1277" s="10"/>
      <c r="H1277" s="10"/>
      <c r="I1277" s="32"/>
      <c r="J1277" s="38"/>
      <c r="K1277" s="34"/>
      <c r="L1277" s="34"/>
      <c r="M1277" s="35"/>
      <c r="O1277" s="9"/>
    </row>
    <row r="1278" spans="1:15" x14ac:dyDescent="0.25">
      <c r="A1278" s="10"/>
      <c r="H1278" s="10"/>
      <c r="I1278" s="32"/>
      <c r="J1278" s="38"/>
      <c r="K1278" s="34"/>
      <c r="L1278" s="34"/>
      <c r="M1278" s="35"/>
      <c r="O1278" s="9"/>
    </row>
    <row r="1279" spans="1:15" x14ac:dyDescent="0.25">
      <c r="A1279" s="10"/>
      <c r="H1279" s="10"/>
      <c r="I1279" s="32"/>
      <c r="J1279" s="38"/>
      <c r="K1279" s="34"/>
      <c r="L1279" s="34"/>
      <c r="M1279" s="35"/>
      <c r="O1279" s="9"/>
    </row>
    <row r="1280" spans="1:15" x14ac:dyDescent="0.25">
      <c r="A1280" s="10"/>
      <c r="H1280" s="10"/>
      <c r="I1280" s="32"/>
      <c r="J1280" s="38"/>
      <c r="K1280" s="34"/>
      <c r="L1280" s="34"/>
      <c r="M1280" s="35"/>
      <c r="O1280" s="9"/>
    </row>
    <row r="1281" spans="1:15" x14ac:dyDescent="0.25">
      <c r="A1281" s="10"/>
      <c r="H1281" s="10"/>
      <c r="I1281" s="32"/>
      <c r="J1281" s="38"/>
      <c r="K1281" s="34"/>
      <c r="L1281" s="34"/>
      <c r="M1281" s="35"/>
      <c r="O1281" s="9"/>
    </row>
    <row r="1282" spans="1:15" x14ac:dyDescent="0.25">
      <c r="A1282" s="10"/>
      <c r="H1282" s="10"/>
      <c r="I1282" s="32"/>
      <c r="J1282" s="38"/>
      <c r="K1282" s="34"/>
      <c r="L1282" s="34"/>
      <c r="M1282" s="35"/>
      <c r="O1282" s="9"/>
    </row>
    <row r="1283" spans="1:15" x14ac:dyDescent="0.25">
      <c r="A1283" s="10"/>
      <c r="H1283" s="10"/>
      <c r="I1283" s="32"/>
      <c r="J1283" s="38"/>
      <c r="K1283" s="34"/>
      <c r="L1283" s="34"/>
      <c r="M1283" s="35"/>
      <c r="O1283" s="9"/>
    </row>
    <row r="1284" spans="1:15" x14ac:dyDescent="0.25">
      <c r="A1284" s="10"/>
      <c r="H1284" s="10"/>
      <c r="I1284" s="32"/>
      <c r="J1284" s="38"/>
      <c r="K1284" s="34"/>
      <c r="L1284" s="34"/>
      <c r="M1284" s="35"/>
      <c r="O1284" s="9"/>
    </row>
    <row r="1285" spans="1:15" x14ac:dyDescent="0.25">
      <c r="A1285" s="10"/>
      <c r="H1285" s="10"/>
      <c r="I1285" s="32"/>
      <c r="J1285" s="38"/>
      <c r="K1285" s="34"/>
      <c r="L1285" s="34"/>
      <c r="M1285" s="35"/>
      <c r="O1285" s="9"/>
    </row>
    <row r="1286" spans="1:15" x14ac:dyDescent="0.25">
      <c r="A1286" s="10"/>
      <c r="H1286" s="10"/>
      <c r="I1286" s="32"/>
      <c r="J1286" s="38"/>
      <c r="K1286" s="34"/>
      <c r="L1286" s="34"/>
      <c r="M1286" s="35"/>
      <c r="O1286" s="9"/>
    </row>
    <row r="1287" spans="1:15" x14ac:dyDescent="0.25">
      <c r="A1287" s="10"/>
      <c r="H1287" s="10"/>
      <c r="I1287" s="32"/>
      <c r="J1287" s="38"/>
      <c r="K1287" s="34"/>
      <c r="L1287" s="34"/>
      <c r="M1287" s="35"/>
      <c r="O1287" s="9"/>
    </row>
    <row r="1288" spans="1:15" x14ac:dyDescent="0.25">
      <c r="A1288" s="10"/>
      <c r="H1288" s="10"/>
      <c r="I1288" s="32"/>
      <c r="J1288" s="38"/>
      <c r="K1288" s="34"/>
      <c r="L1288" s="34"/>
      <c r="M1288" s="35"/>
      <c r="O1288" s="9"/>
    </row>
    <row r="1289" spans="1:15" x14ac:dyDescent="0.25">
      <c r="A1289" s="10"/>
      <c r="H1289" s="10"/>
      <c r="I1289" s="32"/>
      <c r="J1289" s="38"/>
      <c r="K1289" s="34"/>
      <c r="L1289" s="34"/>
      <c r="M1289" s="35"/>
      <c r="O1289" s="9"/>
    </row>
    <row r="1290" spans="1:15" x14ac:dyDescent="0.25">
      <c r="A1290" s="10"/>
      <c r="H1290" s="10"/>
      <c r="I1290" s="32"/>
      <c r="J1290" s="38"/>
      <c r="K1290" s="34"/>
      <c r="L1290" s="34"/>
      <c r="M1290" s="35"/>
      <c r="O1290" s="9"/>
    </row>
    <row r="1291" spans="1:15" x14ac:dyDescent="0.25">
      <c r="A1291" s="10"/>
      <c r="H1291" s="10"/>
      <c r="I1291" s="32"/>
      <c r="J1291" s="38"/>
      <c r="K1291" s="34"/>
      <c r="L1291" s="34"/>
      <c r="M1291" s="35"/>
      <c r="O1291" s="9"/>
    </row>
    <row r="1292" spans="1:15" x14ac:dyDescent="0.25">
      <c r="A1292" s="10"/>
      <c r="H1292" s="10"/>
      <c r="I1292" s="32"/>
      <c r="J1292" s="38"/>
      <c r="K1292" s="34"/>
      <c r="L1292" s="34"/>
      <c r="M1292" s="35"/>
      <c r="O1292" s="9"/>
    </row>
    <row r="1293" spans="1:15" x14ac:dyDescent="0.25">
      <c r="A1293" s="10"/>
      <c r="H1293" s="10"/>
      <c r="I1293" s="32"/>
      <c r="J1293" s="38"/>
      <c r="K1293" s="34"/>
      <c r="L1293" s="34"/>
      <c r="M1293" s="35"/>
      <c r="O1293" s="9"/>
    </row>
    <row r="1294" spans="1:15" x14ac:dyDescent="0.25">
      <c r="A1294" s="10"/>
      <c r="H1294" s="10"/>
      <c r="I1294" s="32"/>
      <c r="J1294" s="38"/>
      <c r="K1294" s="34"/>
      <c r="L1294" s="34"/>
      <c r="M1294" s="35"/>
      <c r="O1294" s="9"/>
    </row>
    <row r="1295" spans="1:15" x14ac:dyDescent="0.25">
      <c r="A1295" s="10"/>
      <c r="H1295" s="10"/>
      <c r="I1295" s="32"/>
      <c r="J1295" s="38"/>
      <c r="K1295" s="34"/>
      <c r="L1295" s="34"/>
      <c r="M1295" s="35"/>
      <c r="O1295" s="9"/>
    </row>
    <row r="1296" spans="1:15" x14ac:dyDescent="0.25">
      <c r="A1296" s="10"/>
      <c r="H1296" s="10"/>
      <c r="I1296" s="32"/>
      <c r="J1296" s="38"/>
      <c r="K1296" s="34"/>
      <c r="L1296" s="34"/>
      <c r="M1296" s="35"/>
      <c r="O1296" s="9"/>
    </row>
    <row r="1297" spans="1:15" x14ac:dyDescent="0.25">
      <c r="A1297" s="10"/>
      <c r="H1297" s="10"/>
      <c r="I1297" s="32"/>
      <c r="J1297" s="38"/>
      <c r="K1297" s="34"/>
      <c r="L1297" s="34"/>
      <c r="M1297" s="35"/>
      <c r="O1297" s="9"/>
    </row>
    <row r="1298" spans="1:15" x14ac:dyDescent="0.25">
      <c r="A1298" s="10"/>
      <c r="H1298" s="10"/>
      <c r="I1298" s="32"/>
      <c r="J1298" s="38"/>
      <c r="K1298" s="34"/>
      <c r="L1298" s="34"/>
      <c r="M1298" s="35"/>
      <c r="O1298" s="9"/>
    </row>
    <row r="1299" spans="1:15" x14ac:dyDescent="0.25">
      <c r="A1299" s="10"/>
      <c r="H1299" s="10"/>
      <c r="I1299" s="32"/>
      <c r="J1299" s="38"/>
      <c r="K1299" s="34"/>
      <c r="L1299" s="34"/>
      <c r="M1299" s="35"/>
      <c r="O1299" s="9"/>
    </row>
    <row r="1300" spans="1:15" x14ac:dyDescent="0.25">
      <c r="A1300" s="10"/>
      <c r="H1300" s="10"/>
      <c r="I1300" s="32"/>
      <c r="J1300" s="38"/>
      <c r="K1300" s="34"/>
      <c r="L1300" s="34"/>
      <c r="M1300" s="35"/>
      <c r="O1300" s="9"/>
    </row>
    <row r="1301" spans="1:15" x14ac:dyDescent="0.25">
      <c r="A1301" s="10"/>
      <c r="H1301" s="10"/>
      <c r="I1301" s="32"/>
      <c r="J1301" s="38"/>
      <c r="K1301" s="34"/>
      <c r="L1301" s="34"/>
      <c r="M1301" s="35"/>
      <c r="O1301" s="9"/>
    </row>
    <row r="1302" spans="1:15" x14ac:dyDescent="0.25">
      <c r="A1302" s="10"/>
      <c r="H1302" s="10"/>
      <c r="I1302" s="32"/>
      <c r="J1302" s="38"/>
      <c r="K1302" s="34"/>
      <c r="L1302" s="34"/>
      <c r="M1302" s="35"/>
      <c r="O1302" s="9"/>
    </row>
    <row r="1303" spans="1:15" x14ac:dyDescent="0.25">
      <c r="A1303" s="10"/>
      <c r="H1303" s="10"/>
      <c r="I1303" s="32"/>
      <c r="J1303" s="38"/>
      <c r="K1303" s="34"/>
      <c r="L1303" s="34"/>
      <c r="M1303" s="35"/>
      <c r="O1303" s="9"/>
    </row>
    <row r="1304" spans="1:15" x14ac:dyDescent="0.25">
      <c r="A1304" s="10"/>
      <c r="H1304" s="10"/>
      <c r="I1304" s="32"/>
      <c r="J1304" s="38"/>
      <c r="K1304" s="34"/>
      <c r="L1304" s="34"/>
      <c r="M1304" s="35"/>
      <c r="O1304" s="9"/>
    </row>
    <row r="1305" spans="1:15" x14ac:dyDescent="0.25">
      <c r="A1305" s="10"/>
      <c r="H1305" s="10"/>
      <c r="I1305" s="32"/>
      <c r="J1305" s="38"/>
      <c r="K1305" s="34"/>
      <c r="L1305" s="34"/>
      <c r="M1305" s="35"/>
      <c r="O1305" s="9"/>
    </row>
    <row r="1306" spans="1:15" x14ac:dyDescent="0.25">
      <c r="A1306" s="10"/>
      <c r="H1306" s="10"/>
      <c r="I1306" s="32"/>
      <c r="J1306" s="38"/>
      <c r="K1306" s="34"/>
      <c r="L1306" s="34"/>
      <c r="M1306" s="35"/>
      <c r="O1306" s="9"/>
    </row>
    <row r="1307" spans="1:15" x14ac:dyDescent="0.25">
      <c r="A1307" s="10"/>
      <c r="H1307" s="10"/>
      <c r="I1307" s="32"/>
      <c r="J1307" s="38"/>
      <c r="K1307" s="34"/>
      <c r="L1307" s="34"/>
      <c r="M1307" s="35"/>
      <c r="O1307" s="9"/>
    </row>
    <row r="1308" spans="1:15" x14ac:dyDescent="0.25">
      <c r="A1308" s="10"/>
      <c r="H1308" s="10"/>
      <c r="I1308" s="32"/>
      <c r="J1308" s="38"/>
      <c r="K1308" s="34"/>
      <c r="L1308" s="34"/>
      <c r="M1308" s="35"/>
      <c r="O1308" s="9"/>
    </row>
    <row r="1309" spans="1:15" x14ac:dyDescent="0.25">
      <c r="A1309" s="10"/>
      <c r="H1309" s="10"/>
      <c r="I1309" s="32"/>
      <c r="J1309" s="38"/>
      <c r="K1309" s="34"/>
      <c r="L1309" s="34"/>
      <c r="M1309" s="35"/>
      <c r="O1309" s="9"/>
    </row>
    <row r="1310" spans="1:15" x14ac:dyDescent="0.25">
      <c r="A1310" s="10"/>
      <c r="H1310" s="10"/>
      <c r="I1310" s="32"/>
      <c r="J1310" s="38"/>
      <c r="K1310" s="34"/>
      <c r="L1310" s="34"/>
      <c r="M1310" s="35"/>
      <c r="O1310" s="9"/>
    </row>
    <row r="1311" spans="1:15" x14ac:dyDescent="0.25">
      <c r="A1311" s="10"/>
      <c r="H1311" s="10"/>
      <c r="I1311" s="32"/>
      <c r="J1311" s="38"/>
      <c r="K1311" s="34"/>
      <c r="L1311" s="34"/>
      <c r="M1311" s="35"/>
      <c r="O1311" s="9"/>
    </row>
    <row r="1312" spans="1:15" x14ac:dyDescent="0.25">
      <c r="A1312" s="10"/>
      <c r="H1312" s="10"/>
      <c r="I1312" s="32"/>
      <c r="J1312" s="38"/>
      <c r="K1312" s="34"/>
      <c r="L1312" s="34"/>
      <c r="M1312" s="35"/>
      <c r="O1312" s="9"/>
    </row>
    <row r="1313" spans="1:15" x14ac:dyDescent="0.25">
      <c r="A1313" s="10"/>
      <c r="H1313" s="10"/>
      <c r="I1313" s="32"/>
      <c r="J1313" s="38"/>
      <c r="K1313" s="34"/>
      <c r="L1313" s="34"/>
      <c r="M1313" s="35"/>
      <c r="O1313" s="9"/>
    </row>
    <row r="1314" spans="1:15" x14ac:dyDescent="0.25">
      <c r="A1314" s="10"/>
      <c r="H1314" s="10"/>
      <c r="I1314" s="32"/>
      <c r="J1314" s="38"/>
      <c r="K1314" s="34"/>
      <c r="L1314" s="34"/>
      <c r="M1314" s="35"/>
      <c r="O1314" s="9"/>
    </row>
    <row r="1315" spans="1:15" x14ac:dyDescent="0.25">
      <c r="A1315" s="10"/>
      <c r="H1315" s="10"/>
      <c r="I1315" s="32"/>
      <c r="J1315" s="38"/>
      <c r="K1315" s="34"/>
      <c r="L1315" s="34"/>
      <c r="M1315" s="35"/>
      <c r="O1315" s="9"/>
    </row>
    <row r="1316" spans="1:15" x14ac:dyDescent="0.25">
      <c r="A1316" s="10"/>
      <c r="H1316" s="10"/>
      <c r="I1316" s="32"/>
      <c r="J1316" s="38"/>
      <c r="K1316" s="34"/>
      <c r="L1316" s="34"/>
      <c r="M1316" s="35"/>
      <c r="O1316" s="9"/>
    </row>
    <row r="1317" spans="1:15" x14ac:dyDescent="0.25">
      <c r="A1317" s="10"/>
      <c r="H1317" s="10"/>
      <c r="I1317" s="32"/>
      <c r="J1317" s="38"/>
      <c r="K1317" s="34"/>
      <c r="L1317" s="34"/>
      <c r="M1317" s="35"/>
      <c r="O1317" s="9"/>
    </row>
    <row r="1318" spans="1:15" x14ac:dyDescent="0.25">
      <c r="A1318" s="10"/>
      <c r="H1318" s="10"/>
      <c r="I1318" s="32"/>
      <c r="J1318" s="38"/>
      <c r="K1318" s="34"/>
      <c r="L1318" s="34"/>
      <c r="M1318" s="35"/>
      <c r="O1318" s="9"/>
    </row>
    <row r="1319" spans="1:15" x14ac:dyDescent="0.25">
      <c r="A1319" s="10"/>
      <c r="H1319" s="10"/>
      <c r="I1319" s="32"/>
      <c r="J1319" s="38"/>
      <c r="K1319" s="34"/>
      <c r="L1319" s="34"/>
      <c r="M1319" s="35"/>
      <c r="O1319" s="9"/>
    </row>
    <row r="1320" spans="1:15" x14ac:dyDescent="0.25">
      <c r="A1320" s="10"/>
      <c r="H1320" s="10"/>
      <c r="I1320" s="32"/>
      <c r="J1320" s="38"/>
      <c r="K1320" s="34"/>
      <c r="L1320" s="34"/>
      <c r="M1320" s="35"/>
      <c r="O1320" s="9"/>
    </row>
    <row r="1321" spans="1:15" x14ac:dyDescent="0.25">
      <c r="A1321" s="10"/>
      <c r="H1321" s="10"/>
      <c r="I1321" s="32"/>
      <c r="J1321" s="38"/>
      <c r="K1321" s="34"/>
      <c r="L1321" s="34"/>
      <c r="M1321" s="35"/>
      <c r="O1321" s="9"/>
    </row>
    <row r="1322" spans="1:15" x14ac:dyDescent="0.25">
      <c r="A1322" s="10"/>
      <c r="H1322" s="10"/>
      <c r="I1322" s="32"/>
      <c r="J1322" s="38"/>
      <c r="K1322" s="34"/>
      <c r="L1322" s="34"/>
      <c r="M1322" s="35"/>
      <c r="O1322" s="9"/>
    </row>
    <row r="1323" spans="1:15" x14ac:dyDescent="0.25">
      <c r="A1323" s="10"/>
      <c r="H1323" s="10"/>
      <c r="I1323" s="32"/>
      <c r="J1323" s="38"/>
      <c r="K1323" s="34"/>
      <c r="L1323" s="34"/>
      <c r="M1323" s="35"/>
      <c r="O1323" s="9"/>
    </row>
    <row r="1324" spans="1:15" x14ac:dyDescent="0.25">
      <c r="A1324" s="10"/>
      <c r="H1324" s="10"/>
      <c r="I1324" s="32"/>
      <c r="J1324" s="38"/>
      <c r="K1324" s="34"/>
      <c r="L1324" s="34"/>
      <c r="M1324" s="35"/>
      <c r="O1324" s="9"/>
    </row>
    <row r="1325" spans="1:15" x14ac:dyDescent="0.25">
      <c r="A1325" s="10"/>
      <c r="H1325" s="10"/>
      <c r="I1325" s="32"/>
      <c r="J1325" s="38"/>
      <c r="K1325" s="34"/>
      <c r="L1325" s="34"/>
      <c r="M1325" s="35"/>
      <c r="O1325" s="9"/>
    </row>
    <row r="1326" spans="1:15" x14ac:dyDescent="0.25">
      <c r="A1326" s="10"/>
      <c r="H1326" s="10"/>
      <c r="I1326" s="32"/>
      <c r="J1326" s="38"/>
      <c r="K1326" s="34"/>
      <c r="L1326" s="34"/>
      <c r="M1326" s="35"/>
      <c r="O1326" s="9"/>
    </row>
    <row r="1327" spans="1:15" x14ac:dyDescent="0.25">
      <c r="A1327" s="10"/>
      <c r="H1327" s="10"/>
      <c r="I1327" s="32"/>
      <c r="J1327" s="38"/>
      <c r="K1327" s="34"/>
      <c r="L1327" s="34"/>
      <c r="M1327" s="35"/>
      <c r="O1327" s="9"/>
    </row>
    <row r="1328" spans="1:15" x14ac:dyDescent="0.25">
      <c r="A1328" s="10"/>
      <c r="H1328" s="10"/>
      <c r="I1328" s="32"/>
      <c r="J1328" s="38"/>
      <c r="K1328" s="34"/>
      <c r="L1328" s="34"/>
      <c r="M1328" s="35"/>
      <c r="O1328" s="9"/>
    </row>
    <row r="1329" spans="1:15" x14ac:dyDescent="0.25">
      <c r="A1329" s="10"/>
      <c r="H1329" s="10"/>
      <c r="I1329" s="32"/>
      <c r="J1329" s="38"/>
      <c r="K1329" s="34"/>
      <c r="L1329" s="34"/>
      <c r="M1329" s="35"/>
      <c r="O1329" s="9"/>
    </row>
    <row r="1330" spans="1:15" x14ac:dyDescent="0.25">
      <c r="A1330" s="10"/>
      <c r="H1330" s="10"/>
      <c r="I1330" s="32"/>
      <c r="J1330" s="38"/>
      <c r="K1330" s="34"/>
      <c r="L1330" s="34"/>
      <c r="M1330" s="35"/>
      <c r="O1330" s="9"/>
    </row>
    <row r="1331" spans="1:15" x14ac:dyDescent="0.25">
      <c r="A1331" s="10"/>
      <c r="H1331" s="10"/>
      <c r="I1331" s="32"/>
      <c r="J1331" s="38"/>
      <c r="K1331" s="34"/>
      <c r="L1331" s="34"/>
      <c r="M1331" s="35"/>
      <c r="O1331" s="9"/>
    </row>
    <row r="1332" spans="1:15" x14ac:dyDescent="0.25">
      <c r="A1332" s="10"/>
      <c r="H1332" s="10"/>
      <c r="I1332" s="32"/>
      <c r="J1332" s="38"/>
      <c r="K1332" s="34"/>
      <c r="L1332" s="34"/>
      <c r="M1332" s="35"/>
      <c r="O1332" s="9"/>
    </row>
    <row r="1333" spans="1:15" x14ac:dyDescent="0.25">
      <c r="A1333" s="10"/>
      <c r="H1333" s="10"/>
      <c r="I1333" s="32"/>
      <c r="J1333" s="38"/>
      <c r="K1333" s="34"/>
      <c r="L1333" s="34"/>
      <c r="M1333" s="35"/>
      <c r="O1333" s="9"/>
    </row>
    <row r="1334" spans="1:15" x14ac:dyDescent="0.25">
      <c r="A1334" s="10"/>
      <c r="H1334" s="10"/>
      <c r="I1334" s="32"/>
      <c r="J1334" s="38"/>
      <c r="K1334" s="34"/>
      <c r="L1334" s="34"/>
      <c r="M1334" s="35"/>
      <c r="O1334" s="9"/>
    </row>
    <row r="1335" spans="1:15" x14ac:dyDescent="0.25">
      <c r="A1335" s="10"/>
      <c r="H1335" s="10"/>
      <c r="I1335" s="32"/>
      <c r="J1335" s="38"/>
      <c r="K1335" s="34"/>
      <c r="L1335" s="34"/>
      <c r="M1335" s="35"/>
      <c r="O1335" s="9"/>
    </row>
    <row r="1336" spans="1:15" x14ac:dyDescent="0.25">
      <c r="A1336" s="10"/>
      <c r="H1336" s="10"/>
      <c r="I1336" s="32"/>
      <c r="J1336" s="38"/>
      <c r="K1336" s="34"/>
      <c r="L1336" s="34"/>
      <c r="M1336" s="35"/>
      <c r="O1336" s="9"/>
    </row>
    <row r="1337" spans="1:15" x14ac:dyDescent="0.25">
      <c r="A1337" s="10"/>
      <c r="H1337" s="10"/>
      <c r="I1337" s="32"/>
      <c r="J1337" s="38"/>
      <c r="K1337" s="34"/>
      <c r="L1337" s="34"/>
      <c r="M1337" s="35"/>
      <c r="O1337" s="9"/>
    </row>
    <row r="1338" spans="1:15" x14ac:dyDescent="0.25">
      <c r="A1338" s="10"/>
      <c r="H1338" s="10"/>
      <c r="I1338" s="32"/>
      <c r="J1338" s="38"/>
      <c r="K1338" s="34"/>
      <c r="L1338" s="34"/>
      <c r="M1338" s="35"/>
      <c r="O1338" s="9"/>
    </row>
    <row r="1339" spans="1:15" x14ac:dyDescent="0.25">
      <c r="A1339" s="10"/>
      <c r="H1339" s="10"/>
      <c r="I1339" s="32"/>
      <c r="J1339" s="38"/>
      <c r="K1339" s="34"/>
      <c r="L1339" s="34"/>
      <c r="M1339" s="35"/>
      <c r="O1339" s="9"/>
    </row>
    <row r="1340" spans="1:15" x14ac:dyDescent="0.25">
      <c r="A1340" s="10"/>
      <c r="H1340" s="10"/>
      <c r="I1340" s="32"/>
      <c r="J1340" s="38"/>
      <c r="K1340" s="34"/>
      <c r="L1340" s="34"/>
      <c r="M1340" s="35"/>
      <c r="O1340" s="9"/>
    </row>
    <row r="1341" spans="1:15" x14ac:dyDescent="0.25">
      <c r="A1341" s="10"/>
      <c r="H1341" s="10"/>
      <c r="I1341" s="32"/>
      <c r="J1341" s="38"/>
      <c r="K1341" s="34"/>
      <c r="L1341" s="34"/>
      <c r="M1341" s="35"/>
      <c r="O1341" s="9"/>
    </row>
    <row r="1342" spans="1:15" x14ac:dyDescent="0.25">
      <c r="A1342" s="10"/>
      <c r="H1342" s="10"/>
      <c r="I1342" s="32"/>
      <c r="J1342" s="38"/>
      <c r="K1342" s="34"/>
      <c r="L1342" s="34"/>
      <c r="M1342" s="35"/>
      <c r="O1342" s="9"/>
    </row>
    <row r="1343" spans="1:15" x14ac:dyDescent="0.25">
      <c r="A1343" s="10"/>
      <c r="H1343" s="10"/>
      <c r="I1343" s="32"/>
      <c r="J1343" s="38"/>
      <c r="K1343" s="34"/>
      <c r="L1343" s="34"/>
      <c r="M1343" s="35"/>
      <c r="O1343" s="9"/>
    </row>
    <row r="1344" spans="1:15" x14ac:dyDescent="0.25">
      <c r="A1344" s="10"/>
      <c r="H1344" s="10"/>
      <c r="I1344" s="32"/>
      <c r="J1344" s="38"/>
      <c r="K1344" s="34"/>
      <c r="L1344" s="34"/>
      <c r="M1344" s="35"/>
      <c r="O1344" s="9"/>
    </row>
    <row r="1345" spans="1:15" x14ac:dyDescent="0.25">
      <c r="A1345" s="10"/>
      <c r="H1345" s="10"/>
      <c r="I1345" s="32"/>
      <c r="J1345" s="38"/>
      <c r="K1345" s="34"/>
      <c r="L1345" s="34"/>
      <c r="M1345" s="35"/>
      <c r="O1345" s="9"/>
    </row>
    <row r="1346" spans="1:15" x14ac:dyDescent="0.25">
      <c r="A1346" s="10"/>
      <c r="H1346" s="10"/>
      <c r="I1346" s="32"/>
      <c r="J1346" s="38"/>
      <c r="K1346" s="34"/>
      <c r="L1346" s="34"/>
      <c r="M1346" s="35"/>
      <c r="O1346" s="9"/>
    </row>
    <row r="1347" spans="1:15" x14ac:dyDescent="0.25">
      <c r="A1347" s="10"/>
      <c r="H1347" s="10"/>
      <c r="I1347" s="32"/>
      <c r="J1347" s="38"/>
      <c r="K1347" s="34"/>
      <c r="L1347" s="34"/>
      <c r="M1347" s="35"/>
      <c r="O1347" s="9"/>
    </row>
    <row r="1348" spans="1:15" x14ac:dyDescent="0.25">
      <c r="A1348" s="10"/>
      <c r="H1348" s="10"/>
      <c r="I1348" s="32"/>
      <c r="J1348" s="38"/>
      <c r="K1348" s="34"/>
      <c r="L1348" s="34"/>
      <c r="M1348" s="35"/>
      <c r="O1348" s="9"/>
    </row>
    <row r="1349" spans="1:15" x14ac:dyDescent="0.25">
      <c r="A1349" s="10"/>
      <c r="H1349" s="10"/>
      <c r="I1349" s="32"/>
      <c r="J1349" s="38"/>
      <c r="K1349" s="34"/>
      <c r="L1349" s="34"/>
      <c r="M1349" s="35"/>
      <c r="O1349" s="9"/>
    </row>
    <row r="1350" spans="1:15" x14ac:dyDescent="0.25">
      <c r="A1350" s="10"/>
      <c r="H1350" s="10"/>
      <c r="I1350" s="32"/>
      <c r="J1350" s="38"/>
      <c r="K1350" s="34"/>
      <c r="L1350" s="34"/>
      <c r="M1350" s="35"/>
      <c r="O1350" s="9"/>
    </row>
    <row r="1351" spans="1:15" x14ac:dyDescent="0.25">
      <c r="A1351" s="10"/>
      <c r="H1351" s="10"/>
      <c r="I1351" s="32"/>
      <c r="J1351" s="38"/>
      <c r="K1351" s="34"/>
      <c r="L1351" s="34"/>
      <c r="M1351" s="35"/>
      <c r="O1351" s="9"/>
    </row>
    <row r="1352" spans="1:15" x14ac:dyDescent="0.25">
      <c r="A1352" s="10"/>
      <c r="H1352" s="10"/>
      <c r="I1352" s="32"/>
      <c r="J1352" s="38"/>
      <c r="K1352" s="34"/>
      <c r="L1352" s="34"/>
      <c r="M1352" s="35"/>
      <c r="O1352" s="9"/>
    </row>
    <row r="1353" spans="1:15" x14ac:dyDescent="0.25">
      <c r="A1353" s="10"/>
      <c r="H1353" s="10"/>
      <c r="I1353" s="32"/>
      <c r="J1353" s="38"/>
      <c r="K1353" s="34"/>
      <c r="L1353" s="34"/>
      <c r="M1353" s="35"/>
      <c r="O1353" s="9"/>
    </row>
    <row r="1354" spans="1:15" x14ac:dyDescent="0.25">
      <c r="A1354" s="10"/>
      <c r="H1354" s="10"/>
      <c r="I1354" s="32"/>
      <c r="J1354" s="38"/>
      <c r="K1354" s="34"/>
      <c r="L1354" s="34"/>
      <c r="M1354" s="35"/>
      <c r="O1354" s="9"/>
    </row>
    <row r="1355" spans="1:15" x14ac:dyDescent="0.25">
      <c r="A1355" s="10"/>
      <c r="H1355" s="10"/>
      <c r="I1355" s="32"/>
      <c r="J1355" s="38"/>
      <c r="K1355" s="34"/>
      <c r="L1355" s="34"/>
      <c r="M1355" s="35"/>
      <c r="O1355" s="9"/>
    </row>
    <row r="1356" spans="1:15" x14ac:dyDescent="0.25">
      <c r="A1356" s="10"/>
      <c r="H1356" s="10"/>
      <c r="I1356" s="32"/>
      <c r="J1356" s="38"/>
      <c r="K1356" s="34"/>
      <c r="L1356" s="34"/>
      <c r="M1356" s="35"/>
      <c r="O1356" s="9"/>
    </row>
    <row r="1357" spans="1:15" x14ac:dyDescent="0.25">
      <c r="A1357" s="10"/>
      <c r="H1357" s="10"/>
      <c r="I1357" s="32"/>
      <c r="J1357" s="38"/>
      <c r="K1357" s="34"/>
      <c r="L1357" s="34"/>
      <c r="M1357" s="35"/>
      <c r="O1357" s="9"/>
    </row>
    <row r="1358" spans="1:15" x14ac:dyDescent="0.25">
      <c r="A1358" s="10"/>
      <c r="H1358" s="10"/>
      <c r="I1358" s="32"/>
      <c r="J1358" s="38"/>
      <c r="K1358" s="34"/>
      <c r="L1358" s="34"/>
      <c r="M1358" s="35"/>
      <c r="O1358" s="9"/>
    </row>
    <row r="1359" spans="1:15" x14ac:dyDescent="0.25">
      <c r="A1359" s="10"/>
      <c r="H1359" s="10"/>
      <c r="I1359" s="32"/>
      <c r="J1359" s="38"/>
      <c r="K1359" s="34"/>
      <c r="L1359" s="34"/>
      <c r="M1359" s="35"/>
      <c r="O1359" s="9"/>
    </row>
    <row r="1360" spans="1:15" x14ac:dyDescent="0.25">
      <c r="A1360" s="10"/>
      <c r="H1360" s="10"/>
      <c r="I1360" s="32"/>
      <c r="J1360" s="38"/>
      <c r="K1360" s="34"/>
      <c r="L1360" s="34"/>
      <c r="M1360" s="35"/>
      <c r="O1360" s="9"/>
    </row>
    <row r="1361" spans="1:15" x14ac:dyDescent="0.25">
      <c r="A1361" s="10"/>
      <c r="H1361" s="10"/>
      <c r="I1361" s="32"/>
      <c r="J1361" s="38"/>
      <c r="K1361" s="34"/>
      <c r="L1361" s="34"/>
      <c r="M1361" s="35"/>
      <c r="O1361" s="9"/>
    </row>
    <row r="1362" spans="1:15" x14ac:dyDescent="0.25">
      <c r="A1362" s="10"/>
      <c r="H1362" s="10"/>
      <c r="I1362" s="32"/>
      <c r="J1362" s="38"/>
      <c r="K1362" s="34"/>
      <c r="L1362" s="34"/>
      <c r="M1362" s="35"/>
      <c r="O1362" s="9"/>
    </row>
    <row r="1363" spans="1:15" x14ac:dyDescent="0.25">
      <c r="A1363" s="10"/>
      <c r="H1363" s="10"/>
      <c r="I1363" s="32"/>
      <c r="J1363" s="38"/>
      <c r="K1363" s="34"/>
      <c r="L1363" s="34"/>
      <c r="M1363" s="35"/>
      <c r="O1363" s="9"/>
    </row>
    <row r="1364" spans="1:15" x14ac:dyDescent="0.25">
      <c r="A1364" s="10"/>
      <c r="H1364" s="10"/>
      <c r="I1364" s="32"/>
      <c r="J1364" s="38"/>
      <c r="K1364" s="34"/>
      <c r="L1364" s="34"/>
      <c r="M1364" s="35"/>
      <c r="O1364" s="9"/>
    </row>
    <row r="1365" spans="1:15" x14ac:dyDescent="0.25">
      <c r="A1365" s="10"/>
      <c r="H1365" s="10"/>
      <c r="I1365" s="32"/>
      <c r="J1365" s="38"/>
      <c r="K1365" s="34"/>
      <c r="L1365" s="34"/>
      <c r="M1365" s="35"/>
      <c r="O1365" s="9"/>
    </row>
    <row r="1366" spans="1:15" x14ac:dyDescent="0.25">
      <c r="A1366" s="10"/>
      <c r="H1366" s="10"/>
      <c r="I1366" s="32"/>
      <c r="J1366" s="38"/>
      <c r="K1366" s="34"/>
      <c r="L1366" s="34"/>
      <c r="M1366" s="35"/>
      <c r="O1366" s="9"/>
    </row>
    <row r="1367" spans="1:15" x14ac:dyDescent="0.25">
      <c r="A1367" s="10"/>
      <c r="H1367" s="10"/>
      <c r="I1367" s="32"/>
      <c r="J1367" s="38"/>
      <c r="K1367" s="34"/>
      <c r="L1367" s="34"/>
      <c r="M1367" s="35"/>
      <c r="O1367" s="9"/>
    </row>
    <row r="1368" spans="1:15" x14ac:dyDescent="0.25">
      <c r="A1368" s="10"/>
      <c r="H1368" s="10"/>
      <c r="I1368" s="32"/>
      <c r="J1368" s="38"/>
      <c r="K1368" s="34"/>
      <c r="L1368" s="34"/>
      <c r="M1368" s="35"/>
      <c r="O1368" s="9"/>
    </row>
    <row r="1369" spans="1:15" x14ac:dyDescent="0.25">
      <c r="A1369" s="10"/>
      <c r="H1369" s="10"/>
      <c r="I1369" s="32"/>
      <c r="J1369" s="38"/>
      <c r="K1369" s="34"/>
      <c r="L1369" s="34"/>
      <c r="M1369" s="35"/>
      <c r="O1369" s="9"/>
    </row>
    <row r="1370" spans="1:15" x14ac:dyDescent="0.25">
      <c r="A1370" s="10"/>
      <c r="H1370" s="10"/>
      <c r="I1370" s="32"/>
      <c r="J1370" s="38"/>
      <c r="K1370" s="34"/>
      <c r="L1370" s="34"/>
      <c r="M1370" s="35"/>
      <c r="O1370" s="9"/>
    </row>
    <row r="1371" spans="1:15" x14ac:dyDescent="0.25">
      <c r="A1371" s="10"/>
      <c r="H1371" s="10"/>
      <c r="I1371" s="32"/>
      <c r="J1371" s="38"/>
      <c r="K1371" s="34"/>
      <c r="L1371" s="34"/>
      <c r="M1371" s="35"/>
      <c r="O1371" s="9"/>
    </row>
    <row r="1372" spans="1:15" x14ac:dyDescent="0.25">
      <c r="A1372" s="10"/>
      <c r="H1372" s="10"/>
      <c r="I1372" s="32"/>
      <c r="J1372" s="38"/>
      <c r="K1372" s="34"/>
      <c r="L1372" s="34"/>
      <c r="M1372" s="35"/>
      <c r="O1372" s="9"/>
    </row>
    <row r="1373" spans="1:15" x14ac:dyDescent="0.25">
      <c r="A1373" s="10"/>
      <c r="H1373" s="10"/>
      <c r="I1373" s="32"/>
      <c r="J1373" s="38"/>
      <c r="K1373" s="34"/>
      <c r="L1373" s="34"/>
      <c r="M1373" s="35"/>
      <c r="O1373" s="9"/>
    </row>
    <row r="1374" spans="1:15" x14ac:dyDescent="0.25">
      <c r="A1374" s="10"/>
      <c r="H1374" s="10"/>
      <c r="I1374" s="32"/>
      <c r="J1374" s="38"/>
      <c r="K1374" s="34"/>
      <c r="L1374" s="34"/>
      <c r="M1374" s="35"/>
      <c r="O1374" s="9"/>
    </row>
    <row r="1375" spans="1:15" x14ac:dyDescent="0.25">
      <c r="A1375" s="10"/>
      <c r="H1375" s="10"/>
      <c r="I1375" s="32"/>
      <c r="J1375" s="38"/>
      <c r="K1375" s="34"/>
      <c r="L1375" s="34"/>
      <c r="M1375" s="35"/>
    </row>
    <row r="1376" spans="1:15" x14ac:dyDescent="0.25">
      <c r="A1376" s="10"/>
      <c r="H1376" s="10"/>
      <c r="I1376" s="32"/>
      <c r="J1376" s="38"/>
      <c r="K1376" s="34"/>
      <c r="L1376" s="34"/>
      <c r="M1376" s="35"/>
      <c r="O1376" s="9"/>
    </row>
    <row r="1377" spans="1:15" x14ac:dyDescent="0.25">
      <c r="A1377" s="10"/>
      <c r="H1377" s="10"/>
      <c r="I1377" s="32"/>
      <c r="J1377" s="38"/>
      <c r="K1377" s="34"/>
      <c r="L1377" s="34"/>
      <c r="M1377" s="35"/>
      <c r="O1377" s="9"/>
    </row>
    <row r="1378" spans="1:15" x14ac:dyDescent="0.25">
      <c r="A1378" s="10"/>
      <c r="H1378" s="10"/>
      <c r="I1378" s="32"/>
      <c r="J1378" s="38"/>
      <c r="K1378" s="34"/>
      <c r="L1378" s="34"/>
      <c r="M1378" s="35"/>
      <c r="O1378" s="9"/>
    </row>
    <row r="1379" spans="1:15" x14ac:dyDescent="0.25">
      <c r="A1379" s="10"/>
      <c r="H1379" s="10"/>
      <c r="I1379" s="32"/>
      <c r="J1379" s="38"/>
      <c r="K1379" s="34"/>
      <c r="L1379" s="34"/>
      <c r="M1379" s="35"/>
      <c r="O1379" s="9"/>
    </row>
    <row r="1380" spans="1:15" x14ac:dyDescent="0.25">
      <c r="A1380" s="10"/>
      <c r="H1380" s="10"/>
      <c r="I1380" s="32"/>
      <c r="J1380" s="38"/>
      <c r="K1380" s="34"/>
      <c r="L1380" s="34"/>
      <c r="M1380" s="35"/>
      <c r="O1380" s="9"/>
    </row>
    <row r="1381" spans="1:15" x14ac:dyDescent="0.25">
      <c r="A1381" s="10"/>
      <c r="H1381" s="10"/>
      <c r="I1381" s="32"/>
      <c r="J1381" s="38"/>
      <c r="K1381" s="34"/>
      <c r="L1381" s="34"/>
      <c r="M1381" s="35"/>
      <c r="O1381" s="9"/>
    </row>
    <row r="1382" spans="1:15" x14ac:dyDescent="0.25">
      <c r="A1382" s="10"/>
      <c r="H1382" s="10"/>
      <c r="I1382" s="32"/>
      <c r="J1382" s="38"/>
      <c r="K1382" s="34"/>
      <c r="L1382" s="34"/>
      <c r="M1382" s="35"/>
      <c r="O1382" s="9"/>
    </row>
    <row r="1383" spans="1:15" x14ac:dyDescent="0.25">
      <c r="A1383" s="10"/>
      <c r="H1383" s="10"/>
      <c r="I1383" s="32"/>
      <c r="J1383" s="38"/>
      <c r="K1383" s="34"/>
      <c r="L1383" s="34"/>
      <c r="M1383" s="35"/>
      <c r="O1383" s="9"/>
    </row>
    <row r="1384" spans="1:15" x14ac:dyDescent="0.25">
      <c r="A1384" s="10"/>
      <c r="H1384" s="10"/>
      <c r="I1384" s="32"/>
      <c r="J1384" s="38"/>
      <c r="K1384" s="34"/>
      <c r="L1384" s="34"/>
      <c r="M1384" s="35"/>
      <c r="O1384" s="9"/>
    </row>
    <row r="1385" spans="1:15" x14ac:dyDescent="0.25">
      <c r="A1385" s="10"/>
      <c r="H1385" s="10"/>
      <c r="I1385" s="32"/>
      <c r="J1385" s="38"/>
      <c r="K1385" s="34"/>
      <c r="L1385" s="34"/>
      <c r="M1385" s="35"/>
      <c r="O1385" s="9"/>
    </row>
    <row r="1386" spans="1:15" x14ac:dyDescent="0.25">
      <c r="A1386" s="10"/>
      <c r="H1386" s="10"/>
      <c r="I1386" s="32"/>
      <c r="J1386" s="38"/>
      <c r="K1386" s="34"/>
      <c r="L1386" s="34"/>
      <c r="M1386" s="35"/>
      <c r="O1386" s="9"/>
    </row>
    <row r="1387" spans="1:15" x14ac:dyDescent="0.25">
      <c r="A1387" s="10"/>
      <c r="H1387" s="10"/>
      <c r="I1387" s="32"/>
      <c r="J1387" s="38"/>
      <c r="K1387" s="34"/>
      <c r="L1387" s="34"/>
      <c r="M1387" s="35"/>
      <c r="O1387" s="9"/>
    </row>
    <row r="1388" spans="1:15" x14ac:dyDescent="0.25">
      <c r="A1388" s="10"/>
      <c r="H1388" s="10"/>
      <c r="I1388" s="32"/>
      <c r="J1388" s="38"/>
      <c r="K1388" s="34"/>
      <c r="L1388" s="34"/>
      <c r="M1388" s="35"/>
      <c r="O1388" s="9"/>
    </row>
    <row r="1389" spans="1:15" x14ac:dyDescent="0.25">
      <c r="A1389" s="10"/>
      <c r="H1389" s="10"/>
      <c r="I1389" s="32"/>
      <c r="J1389" s="38"/>
      <c r="K1389" s="34"/>
      <c r="L1389" s="34"/>
      <c r="M1389" s="35"/>
      <c r="O1389" s="9"/>
    </row>
    <row r="1390" spans="1:15" x14ac:dyDescent="0.25">
      <c r="A1390" s="10"/>
      <c r="H1390" s="10"/>
      <c r="I1390" s="32"/>
      <c r="J1390" s="38"/>
      <c r="K1390" s="34"/>
      <c r="L1390" s="34"/>
      <c r="M1390" s="35"/>
      <c r="O1390" s="9"/>
    </row>
    <row r="1391" spans="1:15" x14ac:dyDescent="0.25">
      <c r="A1391" s="10"/>
      <c r="H1391" s="10"/>
      <c r="I1391" s="32"/>
      <c r="J1391" s="38"/>
      <c r="K1391" s="34"/>
      <c r="L1391" s="34"/>
      <c r="M1391" s="35"/>
      <c r="O1391" s="9"/>
    </row>
    <row r="1392" spans="1:15" x14ac:dyDescent="0.25">
      <c r="A1392" s="10"/>
      <c r="H1392" s="10"/>
      <c r="I1392" s="32"/>
      <c r="J1392" s="38"/>
      <c r="K1392" s="34"/>
      <c r="L1392" s="34"/>
      <c r="M1392" s="35"/>
    </row>
    <row r="1393" spans="1:15" x14ac:dyDescent="0.25">
      <c r="A1393" s="10"/>
      <c r="H1393" s="10"/>
      <c r="I1393" s="32"/>
      <c r="J1393" s="38"/>
      <c r="K1393" s="34"/>
      <c r="L1393" s="34"/>
      <c r="M1393" s="35"/>
      <c r="O1393" s="9"/>
    </row>
    <row r="1394" spans="1:15" x14ac:dyDescent="0.25">
      <c r="A1394" s="10"/>
      <c r="H1394" s="10"/>
      <c r="I1394" s="32"/>
      <c r="J1394" s="38"/>
      <c r="K1394" s="34"/>
      <c r="L1394" s="34"/>
      <c r="M1394" s="35"/>
      <c r="O1394" s="9"/>
    </row>
    <row r="1395" spans="1:15" x14ac:dyDescent="0.25">
      <c r="A1395" s="10"/>
      <c r="H1395" s="10"/>
      <c r="I1395" s="32"/>
      <c r="J1395" s="38"/>
      <c r="K1395" s="34"/>
      <c r="L1395" s="34"/>
      <c r="M1395" s="35"/>
      <c r="O1395" s="9"/>
    </row>
    <row r="1396" spans="1:15" x14ac:dyDescent="0.25">
      <c r="A1396" s="10"/>
      <c r="H1396" s="10"/>
      <c r="I1396" s="32"/>
      <c r="J1396" s="38"/>
      <c r="K1396" s="34"/>
      <c r="L1396" s="34"/>
      <c r="M1396" s="35"/>
      <c r="O1396" s="9"/>
    </row>
    <row r="1397" spans="1:15" x14ac:dyDescent="0.25">
      <c r="A1397" s="10"/>
      <c r="H1397" s="10"/>
      <c r="I1397" s="32"/>
      <c r="J1397" s="38"/>
      <c r="K1397" s="34"/>
      <c r="L1397" s="34"/>
      <c r="M1397" s="35"/>
      <c r="O1397" s="9"/>
    </row>
    <row r="1398" spans="1:15" x14ac:dyDescent="0.25">
      <c r="A1398" s="10"/>
      <c r="H1398" s="10"/>
      <c r="I1398" s="32"/>
      <c r="J1398" s="38"/>
      <c r="K1398" s="34"/>
      <c r="L1398" s="34"/>
      <c r="M1398" s="35"/>
      <c r="O1398" s="9"/>
    </row>
    <row r="1399" spans="1:15" x14ac:dyDescent="0.25">
      <c r="A1399" s="10"/>
      <c r="H1399" s="10"/>
      <c r="I1399" s="32"/>
      <c r="J1399" s="38"/>
      <c r="K1399" s="34"/>
      <c r="L1399" s="34"/>
      <c r="M1399" s="35"/>
      <c r="O1399" s="9"/>
    </row>
    <row r="1400" spans="1:15" x14ac:dyDescent="0.25">
      <c r="A1400" s="10"/>
      <c r="H1400" s="10"/>
      <c r="I1400" s="32"/>
      <c r="J1400" s="38"/>
      <c r="K1400" s="34"/>
      <c r="L1400" s="34"/>
      <c r="M1400" s="35"/>
      <c r="O1400" s="9"/>
    </row>
    <row r="1401" spans="1:15" x14ac:dyDescent="0.25">
      <c r="A1401" s="10"/>
      <c r="H1401" s="10"/>
      <c r="I1401" s="32"/>
      <c r="J1401" s="38"/>
      <c r="K1401" s="34"/>
      <c r="L1401" s="34"/>
      <c r="M1401" s="35"/>
      <c r="O1401" s="9"/>
    </row>
    <row r="1402" spans="1:15" x14ac:dyDescent="0.25">
      <c r="A1402" s="10"/>
      <c r="H1402" s="10"/>
      <c r="I1402" s="32"/>
      <c r="J1402" s="38"/>
      <c r="K1402" s="34"/>
      <c r="L1402" s="34"/>
      <c r="M1402" s="35"/>
      <c r="O1402" s="9"/>
    </row>
    <row r="1403" spans="1:15" x14ac:dyDescent="0.25">
      <c r="A1403" s="10"/>
      <c r="H1403" s="10"/>
      <c r="I1403" s="32"/>
      <c r="J1403" s="38"/>
      <c r="K1403" s="34"/>
      <c r="L1403" s="34"/>
      <c r="M1403" s="35"/>
      <c r="O1403" s="9"/>
    </row>
    <row r="1404" spans="1:15" x14ac:dyDescent="0.25">
      <c r="A1404" s="10"/>
      <c r="H1404" s="10"/>
      <c r="I1404" s="32"/>
      <c r="J1404" s="38"/>
      <c r="K1404" s="34"/>
      <c r="L1404" s="34"/>
      <c r="M1404" s="35"/>
      <c r="O1404" s="9"/>
    </row>
    <row r="1405" spans="1:15" x14ac:dyDescent="0.25">
      <c r="A1405" s="10"/>
      <c r="H1405" s="10"/>
      <c r="I1405" s="32"/>
      <c r="J1405" s="38"/>
      <c r="K1405" s="34"/>
      <c r="L1405" s="34"/>
      <c r="M1405" s="35"/>
      <c r="O1405" s="9"/>
    </row>
    <row r="1406" spans="1:15" x14ac:dyDescent="0.25">
      <c r="A1406" s="10"/>
      <c r="H1406" s="10"/>
      <c r="I1406" s="32"/>
      <c r="J1406" s="38"/>
      <c r="K1406" s="34"/>
      <c r="L1406" s="34"/>
      <c r="M1406" s="35"/>
      <c r="O1406" s="9"/>
    </row>
    <row r="1407" spans="1:15" x14ac:dyDescent="0.25">
      <c r="A1407" s="10"/>
      <c r="H1407" s="10"/>
      <c r="I1407" s="32"/>
      <c r="J1407" s="38"/>
      <c r="K1407" s="34"/>
      <c r="L1407" s="34"/>
      <c r="M1407" s="35"/>
      <c r="O1407" s="9"/>
    </row>
    <row r="1408" spans="1:15" x14ac:dyDescent="0.25">
      <c r="A1408" s="10"/>
      <c r="H1408" s="10"/>
      <c r="I1408" s="32"/>
      <c r="J1408" s="38"/>
      <c r="K1408" s="34"/>
      <c r="L1408" s="34"/>
      <c r="M1408" s="35"/>
      <c r="O1408" s="9"/>
    </row>
    <row r="1409" spans="1:15" x14ac:dyDescent="0.25">
      <c r="A1409" s="10"/>
      <c r="H1409" s="10"/>
      <c r="I1409" s="32"/>
      <c r="J1409" s="38"/>
      <c r="K1409" s="34"/>
      <c r="L1409" s="34"/>
      <c r="M1409" s="35"/>
      <c r="O1409" s="9"/>
    </row>
    <row r="1410" spans="1:15" x14ac:dyDescent="0.25">
      <c r="A1410" s="10"/>
      <c r="H1410" s="10"/>
      <c r="I1410" s="32"/>
      <c r="J1410" s="38"/>
      <c r="K1410" s="34"/>
      <c r="L1410" s="34"/>
      <c r="M1410" s="35"/>
      <c r="O1410" s="9"/>
    </row>
    <row r="1411" spans="1:15" x14ac:dyDescent="0.25">
      <c r="A1411" s="10"/>
      <c r="H1411" s="10"/>
      <c r="I1411" s="32"/>
      <c r="J1411" s="38"/>
      <c r="K1411" s="34"/>
      <c r="L1411" s="34"/>
      <c r="M1411" s="35"/>
      <c r="O1411" s="9"/>
    </row>
    <row r="1412" spans="1:15" x14ac:dyDescent="0.25">
      <c r="A1412" s="10"/>
      <c r="H1412" s="10"/>
      <c r="I1412" s="32"/>
      <c r="J1412" s="38"/>
      <c r="K1412" s="34"/>
      <c r="L1412" s="34"/>
      <c r="M1412" s="35"/>
      <c r="O1412" s="9"/>
    </row>
    <row r="1413" spans="1:15" x14ac:dyDescent="0.25">
      <c r="A1413" s="10"/>
      <c r="H1413" s="10"/>
      <c r="I1413" s="32"/>
      <c r="J1413" s="38"/>
      <c r="K1413" s="34"/>
      <c r="L1413" s="34"/>
      <c r="M1413" s="35"/>
      <c r="O1413" s="9"/>
    </row>
    <row r="1414" spans="1:15" x14ac:dyDescent="0.25">
      <c r="A1414" s="10"/>
      <c r="H1414" s="10"/>
      <c r="I1414" s="32"/>
      <c r="J1414" s="38"/>
      <c r="K1414" s="34"/>
      <c r="L1414" s="34"/>
      <c r="M1414" s="35"/>
      <c r="O1414" s="9"/>
    </row>
    <row r="1415" spans="1:15" x14ac:dyDescent="0.25">
      <c r="A1415" s="10"/>
      <c r="H1415" s="10"/>
      <c r="I1415" s="32"/>
      <c r="J1415" s="38"/>
      <c r="K1415" s="34"/>
      <c r="L1415" s="34"/>
      <c r="M1415" s="35"/>
      <c r="O1415" s="9"/>
    </row>
    <row r="1416" spans="1:15" x14ac:dyDescent="0.25">
      <c r="A1416" s="10"/>
      <c r="H1416" s="10"/>
      <c r="I1416" s="32"/>
      <c r="J1416" s="38"/>
      <c r="K1416" s="34"/>
      <c r="L1416" s="34"/>
      <c r="M1416" s="35"/>
      <c r="O1416" s="9"/>
    </row>
    <row r="1417" spans="1:15" x14ac:dyDescent="0.25">
      <c r="A1417" s="10"/>
      <c r="H1417" s="10"/>
      <c r="I1417" s="32"/>
      <c r="J1417" s="38"/>
      <c r="K1417" s="34"/>
      <c r="L1417" s="34"/>
      <c r="M1417" s="35"/>
      <c r="O1417" s="9"/>
    </row>
    <row r="1418" spans="1:15" x14ac:dyDescent="0.25">
      <c r="A1418" s="10"/>
      <c r="H1418" s="10"/>
      <c r="I1418" s="32"/>
      <c r="J1418" s="38"/>
      <c r="K1418" s="34"/>
      <c r="L1418" s="34"/>
      <c r="M1418" s="35"/>
      <c r="O1418" s="9"/>
    </row>
    <row r="1419" spans="1:15" x14ac:dyDescent="0.25">
      <c r="A1419" s="10"/>
      <c r="H1419" s="10"/>
      <c r="I1419" s="32"/>
      <c r="J1419" s="38"/>
      <c r="K1419" s="34"/>
      <c r="L1419" s="34"/>
      <c r="M1419" s="35"/>
      <c r="O1419" s="9"/>
    </row>
    <row r="1420" spans="1:15" x14ac:dyDescent="0.25">
      <c r="A1420" s="10"/>
      <c r="H1420" s="10"/>
      <c r="I1420" s="32"/>
      <c r="J1420" s="38"/>
      <c r="K1420" s="34"/>
      <c r="L1420" s="34"/>
      <c r="M1420" s="35"/>
    </row>
    <row r="1421" spans="1:15" x14ac:dyDescent="0.25">
      <c r="A1421" s="10"/>
      <c r="H1421" s="10"/>
      <c r="I1421" s="32"/>
      <c r="J1421" s="38"/>
      <c r="K1421" s="34"/>
      <c r="L1421" s="34"/>
      <c r="M1421" s="35"/>
      <c r="O1421" s="9"/>
    </row>
    <row r="1422" spans="1:15" x14ac:dyDescent="0.25">
      <c r="A1422" s="10"/>
      <c r="H1422" s="10"/>
      <c r="I1422" s="32"/>
      <c r="J1422" s="38"/>
      <c r="K1422" s="34"/>
      <c r="L1422" s="34"/>
      <c r="M1422" s="35"/>
      <c r="O1422" s="9"/>
    </row>
    <row r="1423" spans="1:15" x14ac:dyDescent="0.25">
      <c r="A1423" s="10"/>
      <c r="H1423" s="10"/>
      <c r="I1423" s="32"/>
      <c r="J1423" s="38"/>
      <c r="K1423" s="34"/>
      <c r="L1423" s="34"/>
      <c r="M1423" s="35"/>
      <c r="O1423" s="9"/>
    </row>
    <row r="1424" spans="1:15" x14ac:dyDescent="0.25">
      <c r="A1424" s="10"/>
      <c r="H1424" s="10"/>
      <c r="I1424" s="32"/>
      <c r="J1424" s="38"/>
      <c r="K1424" s="34"/>
      <c r="L1424" s="34"/>
      <c r="M1424" s="35"/>
      <c r="O1424" s="9"/>
    </row>
    <row r="1425" spans="1:15" x14ac:dyDescent="0.25">
      <c r="A1425" s="10"/>
      <c r="H1425" s="10"/>
      <c r="I1425" s="32"/>
      <c r="J1425" s="38"/>
      <c r="K1425" s="34"/>
      <c r="L1425" s="34"/>
      <c r="M1425" s="35"/>
      <c r="O1425" s="9"/>
    </row>
    <row r="1426" spans="1:15" x14ac:dyDescent="0.25">
      <c r="A1426" s="10"/>
      <c r="H1426" s="10"/>
      <c r="I1426" s="32"/>
      <c r="J1426" s="38"/>
      <c r="K1426" s="34"/>
      <c r="L1426" s="34"/>
      <c r="M1426" s="35"/>
    </row>
    <row r="1427" spans="1:15" x14ac:dyDescent="0.25">
      <c r="A1427" s="10"/>
      <c r="H1427" s="10"/>
      <c r="I1427" s="32"/>
      <c r="J1427" s="38"/>
      <c r="K1427" s="34"/>
      <c r="L1427" s="34"/>
      <c r="M1427" s="35"/>
      <c r="O1427" s="9"/>
    </row>
    <row r="1428" spans="1:15" x14ac:dyDescent="0.25">
      <c r="A1428" s="10"/>
      <c r="H1428" s="10"/>
      <c r="I1428" s="32"/>
      <c r="J1428" s="38"/>
      <c r="K1428" s="34"/>
      <c r="L1428" s="34"/>
      <c r="M1428" s="35"/>
      <c r="O1428" s="9"/>
    </row>
    <row r="1429" spans="1:15" x14ac:dyDescent="0.25">
      <c r="A1429" s="10"/>
      <c r="H1429" s="10"/>
      <c r="I1429" s="32"/>
      <c r="J1429" s="38"/>
      <c r="K1429" s="34"/>
      <c r="L1429" s="34"/>
      <c r="M1429" s="35"/>
      <c r="O1429" s="9"/>
    </row>
    <row r="1430" spans="1:15" x14ac:dyDescent="0.25">
      <c r="A1430" s="10"/>
      <c r="H1430" s="10"/>
      <c r="I1430" s="32"/>
      <c r="J1430" s="38"/>
      <c r="K1430" s="34"/>
      <c r="L1430" s="34"/>
      <c r="M1430" s="35"/>
    </row>
    <row r="1431" spans="1:15" x14ac:dyDescent="0.25">
      <c r="A1431" s="10"/>
      <c r="H1431" s="10"/>
      <c r="I1431" s="32"/>
      <c r="J1431" s="38"/>
      <c r="K1431" s="34"/>
      <c r="L1431" s="34"/>
      <c r="M1431" s="35"/>
      <c r="O1431" s="9"/>
    </row>
    <row r="1432" spans="1:15" x14ac:dyDescent="0.25">
      <c r="A1432" s="10"/>
      <c r="H1432" s="10"/>
      <c r="I1432" s="32"/>
      <c r="J1432" s="38"/>
      <c r="K1432" s="34"/>
      <c r="L1432" s="34"/>
      <c r="M1432" s="35"/>
      <c r="O1432" s="9"/>
    </row>
    <row r="1433" spans="1:15" x14ac:dyDescent="0.25">
      <c r="A1433" s="10"/>
      <c r="H1433" s="10"/>
      <c r="I1433" s="32"/>
      <c r="J1433" s="38"/>
      <c r="K1433" s="34"/>
      <c r="L1433" s="34"/>
      <c r="M1433" s="35"/>
      <c r="O1433" s="9"/>
    </row>
    <row r="1434" spans="1:15" x14ac:dyDescent="0.25">
      <c r="A1434" s="10"/>
      <c r="H1434" s="10"/>
      <c r="I1434" s="32"/>
      <c r="J1434" s="38"/>
      <c r="K1434" s="34"/>
      <c r="L1434" s="34"/>
      <c r="M1434" s="35"/>
      <c r="O1434" s="9"/>
    </row>
    <row r="1435" spans="1:15" x14ac:dyDescent="0.25">
      <c r="A1435" s="10"/>
      <c r="H1435" s="10"/>
      <c r="I1435" s="32"/>
      <c r="J1435" s="38"/>
      <c r="K1435" s="34"/>
      <c r="L1435" s="34"/>
      <c r="M1435" s="35"/>
    </row>
    <row r="1436" spans="1:15" x14ac:dyDescent="0.25">
      <c r="A1436" s="10"/>
      <c r="H1436" s="10"/>
      <c r="I1436" s="32"/>
      <c r="J1436" s="38"/>
      <c r="K1436" s="34"/>
      <c r="L1436" s="34"/>
      <c r="M1436" s="35"/>
      <c r="O1436" s="9"/>
    </row>
    <row r="1437" spans="1:15" x14ac:dyDescent="0.25">
      <c r="A1437" s="10"/>
      <c r="H1437" s="10"/>
      <c r="I1437" s="32"/>
      <c r="J1437" s="38"/>
      <c r="K1437" s="34"/>
      <c r="L1437" s="34"/>
      <c r="M1437" s="35"/>
      <c r="O1437" s="9"/>
    </row>
    <row r="1438" spans="1:15" x14ac:dyDescent="0.25">
      <c r="A1438" s="10"/>
      <c r="H1438" s="10"/>
      <c r="I1438" s="32"/>
      <c r="J1438" s="38"/>
      <c r="K1438" s="34"/>
      <c r="L1438" s="34"/>
      <c r="M1438" s="35"/>
      <c r="O1438" s="9"/>
    </row>
    <row r="1439" spans="1:15" x14ac:dyDescent="0.25">
      <c r="A1439" s="10"/>
      <c r="H1439" s="10"/>
      <c r="I1439" s="32"/>
      <c r="J1439" s="38"/>
      <c r="K1439" s="34"/>
      <c r="L1439" s="34"/>
      <c r="M1439" s="35"/>
      <c r="O1439" s="9"/>
    </row>
    <row r="1440" spans="1:15" x14ac:dyDescent="0.25">
      <c r="A1440" s="10"/>
      <c r="H1440" s="10"/>
      <c r="I1440" s="32"/>
      <c r="J1440" s="38"/>
      <c r="K1440" s="34"/>
      <c r="L1440" s="34"/>
      <c r="M1440" s="35"/>
      <c r="O1440" s="9"/>
    </row>
    <row r="1441" spans="1:15" x14ac:dyDescent="0.25">
      <c r="A1441" s="10"/>
      <c r="H1441" s="10"/>
      <c r="I1441" s="32"/>
      <c r="J1441" s="38"/>
      <c r="K1441" s="34"/>
      <c r="L1441" s="34"/>
      <c r="M1441" s="35"/>
      <c r="O1441" s="9"/>
    </row>
    <row r="1442" spans="1:15" x14ac:dyDescent="0.25">
      <c r="A1442" s="10"/>
      <c r="H1442" s="10"/>
      <c r="I1442" s="32"/>
      <c r="J1442" s="38"/>
      <c r="K1442" s="34"/>
      <c r="L1442" s="34"/>
      <c r="M1442" s="35"/>
      <c r="O1442" s="9"/>
    </row>
    <row r="1443" spans="1:15" x14ac:dyDescent="0.25">
      <c r="A1443" s="10"/>
      <c r="H1443" s="10"/>
      <c r="I1443" s="32"/>
      <c r="J1443" s="38"/>
      <c r="K1443" s="34"/>
      <c r="L1443" s="34"/>
      <c r="M1443" s="35"/>
      <c r="O1443" s="9"/>
    </row>
    <row r="1444" spans="1:15" x14ac:dyDescent="0.25">
      <c r="A1444" s="10"/>
      <c r="H1444" s="10"/>
      <c r="I1444" s="32"/>
      <c r="J1444" s="38"/>
      <c r="K1444" s="34"/>
      <c r="L1444" s="34"/>
      <c r="M1444" s="35"/>
      <c r="O1444" s="9"/>
    </row>
    <row r="1445" spans="1:15" x14ac:dyDescent="0.25">
      <c r="A1445" s="10"/>
      <c r="H1445" s="10"/>
      <c r="I1445" s="32"/>
      <c r="J1445" s="38"/>
      <c r="K1445" s="34"/>
      <c r="L1445" s="34"/>
      <c r="M1445" s="35"/>
      <c r="O1445" s="9"/>
    </row>
    <row r="1446" spans="1:15" x14ac:dyDescent="0.25">
      <c r="A1446" s="10"/>
      <c r="H1446" s="10"/>
      <c r="I1446" s="32"/>
      <c r="J1446" s="38"/>
      <c r="K1446" s="34"/>
      <c r="L1446" s="34"/>
      <c r="M1446" s="35"/>
      <c r="O1446" s="9"/>
    </row>
    <row r="1447" spans="1:15" x14ac:dyDescent="0.25">
      <c r="A1447" s="10"/>
      <c r="H1447" s="10"/>
      <c r="I1447" s="32"/>
      <c r="J1447" s="38"/>
      <c r="K1447" s="34"/>
      <c r="L1447" s="34"/>
      <c r="M1447" s="35"/>
      <c r="O1447" s="9"/>
    </row>
    <row r="1448" spans="1:15" x14ac:dyDescent="0.25">
      <c r="A1448" s="10"/>
      <c r="H1448" s="10"/>
      <c r="I1448" s="32"/>
      <c r="J1448" s="38"/>
      <c r="K1448" s="34"/>
      <c r="L1448" s="34"/>
      <c r="M1448" s="35"/>
      <c r="O1448" s="9"/>
    </row>
    <row r="1449" spans="1:15" x14ac:dyDescent="0.25">
      <c r="A1449" s="10"/>
      <c r="H1449" s="10"/>
      <c r="I1449" s="32"/>
      <c r="J1449" s="38"/>
      <c r="K1449" s="34"/>
      <c r="L1449" s="34"/>
      <c r="M1449" s="35"/>
      <c r="O1449" s="9"/>
    </row>
    <row r="1450" spans="1:15" x14ac:dyDescent="0.25">
      <c r="A1450" s="10"/>
      <c r="H1450" s="10"/>
      <c r="I1450" s="32"/>
      <c r="J1450" s="38"/>
      <c r="K1450" s="34"/>
      <c r="L1450" s="34"/>
      <c r="M1450" s="35"/>
      <c r="O1450" s="9"/>
    </row>
    <row r="1451" spans="1:15" x14ac:dyDescent="0.25">
      <c r="A1451" s="10"/>
      <c r="H1451" s="10"/>
      <c r="I1451" s="32"/>
      <c r="J1451" s="38"/>
      <c r="K1451" s="34"/>
      <c r="L1451" s="34"/>
      <c r="M1451" s="35"/>
      <c r="O1451" s="9"/>
    </row>
    <row r="1452" spans="1:15" x14ac:dyDescent="0.25">
      <c r="A1452" s="10"/>
      <c r="H1452" s="69"/>
      <c r="I1452" s="70"/>
      <c r="J1452" s="71"/>
      <c r="K1452" s="34"/>
      <c r="L1452" s="34"/>
      <c r="M1452" s="35"/>
      <c r="O1452" s="9"/>
    </row>
    <row r="1453" spans="1:15" x14ac:dyDescent="0.25">
      <c r="A1453" s="10"/>
      <c r="H1453" s="10"/>
      <c r="I1453" s="32"/>
      <c r="J1453" s="38"/>
      <c r="K1453" s="34"/>
      <c r="L1453" s="34"/>
      <c r="M1453" s="35"/>
      <c r="O1453" s="9"/>
    </row>
    <row r="1454" spans="1:15" x14ac:dyDescent="0.25">
      <c r="A1454" s="10"/>
      <c r="H1454" s="10"/>
      <c r="I1454" s="32"/>
      <c r="J1454" s="38"/>
      <c r="K1454" s="34"/>
      <c r="L1454" s="34"/>
      <c r="M1454" s="35"/>
      <c r="O1454" s="9"/>
    </row>
    <row r="1455" spans="1:15" x14ac:dyDescent="0.25">
      <c r="A1455" s="10"/>
      <c r="H1455" s="10"/>
      <c r="I1455" s="32"/>
      <c r="J1455" s="38"/>
      <c r="K1455" s="34"/>
      <c r="L1455" s="34"/>
      <c r="M1455" s="35"/>
      <c r="O1455" s="9"/>
    </row>
    <row r="1456" spans="1:15" x14ac:dyDescent="0.25">
      <c r="A1456" s="10"/>
      <c r="H1456" s="10"/>
      <c r="I1456" s="32"/>
      <c r="J1456" s="38"/>
      <c r="K1456" s="34"/>
      <c r="L1456" s="34"/>
      <c r="M1456" s="35"/>
    </row>
    <row r="1457" spans="1:15" x14ac:dyDescent="0.25">
      <c r="A1457" s="10"/>
      <c r="H1457" s="10"/>
      <c r="I1457" s="32"/>
      <c r="J1457" s="38"/>
      <c r="K1457" s="34"/>
      <c r="L1457" s="34"/>
      <c r="M1457" s="35"/>
      <c r="O1457" s="9"/>
    </row>
    <row r="1458" spans="1:15" x14ac:dyDescent="0.25">
      <c r="A1458" s="10"/>
      <c r="H1458" s="10"/>
      <c r="I1458" s="32"/>
      <c r="J1458" s="38"/>
      <c r="K1458" s="34"/>
      <c r="L1458" s="34"/>
      <c r="M1458" s="35"/>
      <c r="O1458" s="9"/>
    </row>
    <row r="1459" spans="1:15" x14ac:dyDescent="0.25">
      <c r="A1459" s="10"/>
      <c r="H1459" s="10"/>
      <c r="I1459" s="32"/>
      <c r="J1459" s="38"/>
      <c r="K1459" s="34"/>
      <c r="L1459" s="34"/>
      <c r="M1459" s="35"/>
      <c r="O1459" s="9"/>
    </row>
    <row r="1460" spans="1:15" x14ac:dyDescent="0.25">
      <c r="A1460" s="10"/>
      <c r="H1460" s="10"/>
      <c r="I1460" s="32"/>
      <c r="J1460" s="38"/>
      <c r="K1460" s="34"/>
      <c r="L1460" s="34"/>
      <c r="M1460" s="35"/>
      <c r="O1460" s="9"/>
    </row>
    <row r="1461" spans="1:15" x14ac:dyDescent="0.25">
      <c r="A1461" s="10"/>
      <c r="H1461" s="10"/>
      <c r="I1461" s="32"/>
      <c r="J1461" s="38"/>
      <c r="K1461" s="34"/>
      <c r="L1461" s="34"/>
      <c r="M1461" s="35"/>
      <c r="O1461" s="9"/>
    </row>
    <row r="1462" spans="1:15" x14ac:dyDescent="0.25">
      <c r="A1462" s="10"/>
      <c r="H1462" s="10"/>
      <c r="I1462" s="32"/>
      <c r="J1462" s="38"/>
      <c r="K1462" s="34"/>
      <c r="L1462" s="34"/>
      <c r="M1462" s="35"/>
      <c r="O1462" s="9"/>
    </row>
    <row r="1463" spans="1:15" x14ac:dyDescent="0.25">
      <c r="A1463" s="10"/>
      <c r="H1463" s="10"/>
      <c r="I1463" s="32"/>
      <c r="J1463" s="38"/>
      <c r="K1463" s="34"/>
      <c r="L1463" s="34"/>
      <c r="M1463" s="35"/>
      <c r="O1463" s="9"/>
    </row>
    <row r="1464" spans="1:15" x14ac:dyDescent="0.25">
      <c r="A1464" s="10"/>
      <c r="H1464" s="10"/>
      <c r="I1464" s="32"/>
      <c r="J1464" s="38"/>
      <c r="K1464" s="34"/>
      <c r="L1464" s="34"/>
      <c r="M1464" s="35"/>
      <c r="O1464" s="9"/>
    </row>
    <row r="1465" spans="1:15" x14ac:dyDescent="0.25">
      <c r="A1465" s="10"/>
      <c r="H1465" s="10"/>
      <c r="I1465" s="32"/>
      <c r="J1465" s="38"/>
      <c r="K1465" s="34"/>
      <c r="L1465" s="34"/>
      <c r="M1465" s="35"/>
      <c r="O1465" s="9"/>
    </row>
    <row r="1466" spans="1:15" x14ac:dyDescent="0.25">
      <c r="A1466" s="10"/>
      <c r="H1466" s="10"/>
      <c r="I1466" s="32"/>
      <c r="J1466" s="38"/>
      <c r="K1466" s="34"/>
      <c r="L1466" s="34"/>
      <c r="M1466" s="35"/>
      <c r="O1466" s="9"/>
    </row>
    <row r="1467" spans="1:15" x14ac:dyDescent="0.25">
      <c r="A1467" s="10"/>
      <c r="H1467" s="10"/>
      <c r="I1467" s="32"/>
      <c r="J1467" s="38"/>
      <c r="K1467" s="34"/>
      <c r="L1467" s="34"/>
      <c r="M1467" s="35"/>
      <c r="O1467" s="9"/>
    </row>
    <row r="1468" spans="1:15" x14ac:dyDescent="0.25">
      <c r="A1468" s="10"/>
      <c r="H1468" s="10"/>
      <c r="I1468" s="32"/>
      <c r="J1468" s="38"/>
      <c r="K1468" s="34"/>
      <c r="L1468" s="34"/>
      <c r="M1468" s="35"/>
      <c r="O1468" s="9"/>
    </row>
    <row r="1469" spans="1:15" x14ac:dyDescent="0.25">
      <c r="A1469" s="10"/>
      <c r="H1469" s="10"/>
      <c r="I1469" s="32"/>
      <c r="J1469" s="38"/>
      <c r="K1469" s="34"/>
      <c r="L1469" s="34"/>
      <c r="M1469" s="35"/>
      <c r="O1469" s="9"/>
    </row>
    <row r="1470" spans="1:15" x14ac:dyDescent="0.25">
      <c r="A1470" s="10"/>
      <c r="H1470" s="10"/>
      <c r="I1470" s="32"/>
      <c r="J1470" s="38"/>
      <c r="K1470" s="34"/>
      <c r="L1470" s="34"/>
      <c r="M1470" s="35"/>
      <c r="O1470" s="9"/>
    </row>
    <row r="1471" spans="1:15" x14ac:dyDescent="0.25">
      <c r="A1471" s="10"/>
      <c r="H1471" s="10"/>
      <c r="J1471" s="38"/>
      <c r="K1471" s="34"/>
      <c r="L1471" s="34"/>
      <c r="M1471" s="35"/>
      <c r="O1471" s="9"/>
    </row>
    <row r="1472" spans="1:15" x14ac:dyDescent="0.25">
      <c r="A1472" s="10"/>
      <c r="H1472" s="10"/>
      <c r="J1472" s="38"/>
      <c r="K1472" s="34"/>
      <c r="L1472" s="34"/>
      <c r="M1472" s="35"/>
      <c r="O1472" s="9"/>
    </row>
    <row r="1473" spans="1:15" x14ac:dyDescent="0.25">
      <c r="A1473" s="10"/>
      <c r="H1473" s="10"/>
      <c r="I1473" s="32"/>
      <c r="J1473" s="38"/>
      <c r="K1473" s="34"/>
      <c r="L1473" s="34"/>
      <c r="M1473" s="35"/>
      <c r="O1473" s="9"/>
    </row>
    <row r="1474" spans="1:15" x14ac:dyDescent="0.25">
      <c r="A1474" s="10"/>
      <c r="H1474" s="10"/>
      <c r="I1474" s="32"/>
      <c r="J1474" s="38"/>
      <c r="K1474" s="34"/>
      <c r="L1474" s="34"/>
      <c r="M1474" s="35"/>
      <c r="O1474" s="9"/>
    </row>
    <row r="1475" spans="1:15" x14ac:dyDescent="0.25">
      <c r="A1475" s="10"/>
      <c r="H1475" s="10"/>
      <c r="I1475" s="32"/>
      <c r="J1475" s="38"/>
      <c r="K1475" s="34"/>
      <c r="L1475" s="34"/>
      <c r="M1475" s="35"/>
      <c r="O1475" s="9"/>
    </row>
    <row r="1476" spans="1:15" x14ac:dyDescent="0.25">
      <c r="A1476" s="10"/>
      <c r="H1476" s="10"/>
      <c r="I1476" s="32"/>
      <c r="J1476" s="38"/>
      <c r="K1476" s="34"/>
      <c r="L1476" s="34"/>
      <c r="M1476" s="35"/>
      <c r="O1476" s="9"/>
    </row>
    <row r="1477" spans="1:15" x14ac:dyDescent="0.25">
      <c r="A1477" s="10"/>
      <c r="H1477" s="10"/>
      <c r="I1477" s="32"/>
      <c r="J1477" s="38"/>
      <c r="K1477" s="34"/>
      <c r="L1477" s="34"/>
      <c r="M1477" s="35"/>
      <c r="O1477" s="9"/>
    </row>
    <row r="1478" spans="1:15" x14ac:dyDescent="0.25">
      <c r="A1478" s="10"/>
      <c r="H1478" s="10"/>
      <c r="I1478" s="32"/>
      <c r="J1478" s="38"/>
      <c r="K1478" s="34"/>
      <c r="L1478" s="34"/>
      <c r="M1478" s="35"/>
      <c r="O1478" s="9"/>
    </row>
    <row r="1479" spans="1:15" x14ac:dyDescent="0.25">
      <c r="A1479" s="10"/>
      <c r="H1479" s="10"/>
      <c r="I1479" s="32"/>
      <c r="J1479" s="38"/>
      <c r="K1479" s="34"/>
      <c r="L1479" s="34"/>
      <c r="M1479" s="35"/>
      <c r="O1479" s="9"/>
    </row>
    <row r="1480" spans="1:15" x14ac:dyDescent="0.25">
      <c r="A1480" s="10"/>
      <c r="H1480" s="10"/>
      <c r="I1480" s="32"/>
      <c r="J1480" s="38"/>
      <c r="K1480" s="34"/>
      <c r="L1480" s="34"/>
      <c r="M1480" s="35"/>
      <c r="O1480" s="9"/>
    </row>
    <row r="1481" spans="1:15" x14ac:dyDescent="0.25">
      <c r="A1481" s="10"/>
      <c r="H1481" s="10"/>
      <c r="I1481" s="32"/>
      <c r="J1481" s="38"/>
      <c r="K1481" s="34"/>
      <c r="L1481" s="34"/>
      <c r="M1481" s="35"/>
      <c r="O1481" s="9"/>
    </row>
    <row r="1482" spans="1:15" x14ac:dyDescent="0.25">
      <c r="A1482" s="10"/>
      <c r="H1482" s="10"/>
      <c r="J1482" s="38"/>
      <c r="K1482" s="34"/>
      <c r="L1482" s="34"/>
      <c r="M1482" s="35"/>
      <c r="O1482" s="9"/>
    </row>
    <row r="1483" spans="1:15" x14ac:dyDescent="0.25">
      <c r="A1483" s="10"/>
      <c r="H1483" s="10"/>
      <c r="I1483" s="32"/>
      <c r="J1483" s="38"/>
      <c r="K1483" s="34"/>
      <c r="L1483" s="34"/>
      <c r="M1483" s="35"/>
      <c r="O1483" s="9"/>
    </row>
    <row r="1484" spans="1:15" x14ac:dyDescent="0.25">
      <c r="A1484" s="10"/>
      <c r="H1484" s="10"/>
      <c r="I1484" s="32"/>
      <c r="J1484" s="38"/>
      <c r="K1484" s="34"/>
      <c r="L1484" s="34"/>
      <c r="M1484" s="35"/>
    </row>
    <row r="1485" spans="1:15" x14ac:dyDescent="0.25">
      <c r="A1485" s="10"/>
      <c r="H1485" s="10"/>
      <c r="I1485" s="32"/>
      <c r="J1485" s="38"/>
      <c r="K1485" s="34"/>
      <c r="L1485" s="34"/>
      <c r="M1485" s="35"/>
      <c r="O1485" s="9"/>
    </row>
    <row r="1486" spans="1:15" x14ac:dyDescent="0.25">
      <c r="A1486" s="10"/>
      <c r="H1486" s="10"/>
      <c r="I1486" s="32"/>
      <c r="J1486" s="38"/>
      <c r="K1486" s="34"/>
      <c r="L1486" s="34"/>
      <c r="M1486" s="35"/>
      <c r="O1486" s="9"/>
    </row>
    <row r="1487" spans="1:15" x14ac:dyDescent="0.25">
      <c r="A1487" s="10"/>
      <c r="H1487" s="10"/>
      <c r="I1487" s="32"/>
      <c r="J1487" s="38"/>
      <c r="K1487" s="34"/>
      <c r="L1487" s="34"/>
      <c r="M1487" s="35"/>
      <c r="O1487" s="9"/>
    </row>
    <row r="1488" spans="1:15" x14ac:dyDescent="0.25">
      <c r="A1488" s="10"/>
      <c r="H1488" s="10"/>
      <c r="J1488" s="38"/>
      <c r="K1488" s="34"/>
      <c r="L1488" s="34"/>
      <c r="M1488" s="35"/>
      <c r="O1488" s="9"/>
    </row>
    <row r="1489" spans="1:15" x14ac:dyDescent="0.25">
      <c r="A1489" s="10"/>
      <c r="H1489" s="10"/>
      <c r="I1489" s="32"/>
      <c r="J1489" s="38"/>
      <c r="K1489" s="34"/>
      <c r="L1489" s="34"/>
      <c r="M1489" s="35"/>
      <c r="O1489" s="9"/>
    </row>
    <row r="1490" spans="1:15" x14ac:dyDescent="0.25">
      <c r="A1490" s="10"/>
      <c r="H1490" s="10"/>
      <c r="I1490" s="32"/>
      <c r="J1490" s="38"/>
      <c r="K1490" s="34"/>
      <c r="L1490" s="34"/>
      <c r="M1490" s="35"/>
      <c r="O1490" s="9"/>
    </row>
    <row r="1491" spans="1:15" x14ac:dyDescent="0.25">
      <c r="A1491" s="10"/>
      <c r="H1491" s="10"/>
      <c r="J1491" s="38"/>
      <c r="K1491" s="34"/>
      <c r="L1491" s="34"/>
      <c r="M1491" s="35"/>
      <c r="O1491" s="9"/>
    </row>
    <row r="1492" spans="1:15" x14ac:dyDescent="0.25">
      <c r="A1492" s="10"/>
      <c r="H1492" s="10"/>
      <c r="J1492" s="38"/>
      <c r="K1492" s="34"/>
      <c r="L1492" s="34"/>
      <c r="M1492" s="35"/>
      <c r="O1492" s="9"/>
    </row>
    <row r="1493" spans="1:15" x14ac:dyDescent="0.25">
      <c r="A1493" s="10"/>
      <c r="H1493" s="10"/>
      <c r="J1493" s="38"/>
      <c r="K1493" s="34"/>
      <c r="L1493" s="34"/>
      <c r="M1493" s="35"/>
      <c r="O1493" s="9"/>
    </row>
    <row r="1494" spans="1:15" x14ac:dyDescent="0.25">
      <c r="A1494" s="10"/>
      <c r="H1494" s="10"/>
      <c r="J1494" s="38"/>
      <c r="K1494" s="34"/>
      <c r="L1494" s="34"/>
      <c r="M1494" s="35"/>
      <c r="O1494" s="9"/>
    </row>
    <row r="1495" spans="1:15" x14ac:dyDescent="0.25">
      <c r="A1495" s="10"/>
      <c r="H1495" s="10"/>
      <c r="J1495" s="38"/>
      <c r="K1495" s="34"/>
      <c r="L1495" s="34"/>
      <c r="M1495" s="35"/>
      <c r="O1495" s="9"/>
    </row>
    <row r="1496" spans="1:15" x14ac:dyDescent="0.25">
      <c r="A1496" s="10"/>
      <c r="H1496" s="10"/>
      <c r="J1496" s="38"/>
      <c r="K1496" s="34"/>
      <c r="L1496" s="34"/>
      <c r="M1496" s="35"/>
      <c r="O1496" s="9"/>
    </row>
    <row r="1497" spans="1:15" x14ac:dyDescent="0.25">
      <c r="A1497" s="10"/>
      <c r="H1497" s="10"/>
      <c r="I1497" s="32"/>
      <c r="J1497" s="38"/>
      <c r="K1497" s="34"/>
      <c r="L1497" s="34"/>
      <c r="M1497" s="35"/>
      <c r="O1497" s="9"/>
    </row>
    <row r="1498" spans="1:15" x14ac:dyDescent="0.25">
      <c r="A1498" s="10"/>
      <c r="H1498" s="10"/>
      <c r="I1498" s="32"/>
      <c r="J1498" s="38"/>
      <c r="K1498" s="34"/>
      <c r="L1498" s="34"/>
      <c r="M1498" s="35"/>
      <c r="O1498" s="9"/>
    </row>
    <row r="1499" spans="1:15" x14ac:dyDescent="0.25">
      <c r="A1499" s="10"/>
      <c r="H1499" s="10"/>
      <c r="I1499" s="32"/>
      <c r="J1499" s="38"/>
      <c r="K1499" s="34"/>
      <c r="L1499" s="34"/>
      <c r="M1499" s="35"/>
    </row>
    <row r="1500" spans="1:15" x14ac:dyDescent="0.25">
      <c r="A1500" s="10"/>
      <c r="H1500" s="10"/>
      <c r="I1500" s="32"/>
      <c r="J1500" s="38"/>
      <c r="K1500" s="34"/>
      <c r="L1500" s="34"/>
      <c r="M1500" s="35"/>
      <c r="O1500" s="9"/>
    </row>
    <row r="1501" spans="1:15" x14ac:dyDescent="0.25">
      <c r="A1501" s="10"/>
      <c r="H1501" s="10"/>
      <c r="I1501" s="32"/>
      <c r="J1501" s="38"/>
      <c r="K1501" s="34"/>
      <c r="L1501" s="34"/>
      <c r="M1501" s="35"/>
      <c r="O1501" s="9"/>
    </row>
    <row r="1502" spans="1:15" x14ac:dyDescent="0.25">
      <c r="A1502" s="10"/>
      <c r="H1502" s="10"/>
      <c r="I1502" s="32"/>
      <c r="J1502" s="38"/>
      <c r="K1502" s="34"/>
      <c r="L1502" s="34"/>
      <c r="M1502" s="35"/>
      <c r="O1502" s="9"/>
    </row>
    <row r="1503" spans="1:15" x14ac:dyDescent="0.25">
      <c r="A1503" s="10"/>
      <c r="H1503" s="10"/>
      <c r="J1503" s="38"/>
      <c r="K1503" s="34"/>
      <c r="L1503" s="34"/>
      <c r="M1503" s="35"/>
      <c r="O1503" s="9"/>
    </row>
    <row r="1504" spans="1:15" x14ac:dyDescent="0.25">
      <c r="A1504" s="10"/>
      <c r="H1504" s="10"/>
      <c r="I1504" s="32"/>
      <c r="J1504" s="38"/>
      <c r="K1504" s="34"/>
      <c r="L1504" s="34"/>
      <c r="M1504" s="35"/>
      <c r="O1504" s="9"/>
    </row>
    <row r="1505" spans="1:15" x14ac:dyDescent="0.25">
      <c r="A1505" s="10"/>
      <c r="H1505" s="10"/>
      <c r="I1505" s="32"/>
      <c r="J1505" s="38"/>
      <c r="K1505" s="34"/>
      <c r="L1505" s="34"/>
      <c r="M1505" s="35"/>
      <c r="O1505" s="9"/>
    </row>
    <row r="1506" spans="1:15" x14ac:dyDescent="0.25">
      <c r="A1506" s="10"/>
      <c r="H1506" s="10"/>
      <c r="I1506" s="32"/>
      <c r="J1506" s="38"/>
      <c r="K1506" s="34"/>
      <c r="L1506" s="34"/>
      <c r="M1506" s="35"/>
      <c r="O1506" s="9"/>
    </row>
    <row r="1507" spans="1:15" x14ac:dyDescent="0.25">
      <c r="A1507" s="10"/>
      <c r="H1507" s="10"/>
      <c r="I1507" s="32"/>
      <c r="J1507" s="38"/>
      <c r="K1507" s="34"/>
      <c r="L1507" s="34"/>
      <c r="M1507" s="35"/>
      <c r="O1507" s="9"/>
    </row>
    <row r="1508" spans="1:15" x14ac:dyDescent="0.25">
      <c r="A1508" s="10"/>
      <c r="H1508" s="10"/>
      <c r="I1508" s="32"/>
      <c r="J1508" s="38"/>
      <c r="K1508" s="34"/>
      <c r="L1508" s="34"/>
      <c r="M1508" s="35"/>
      <c r="O1508" s="9"/>
    </row>
    <row r="1509" spans="1:15" x14ac:dyDescent="0.25">
      <c r="A1509" s="10"/>
      <c r="H1509" s="10"/>
      <c r="I1509" s="32"/>
      <c r="J1509" s="38"/>
      <c r="K1509" s="34"/>
      <c r="L1509" s="34"/>
      <c r="M1509" s="35"/>
      <c r="O1509" s="9"/>
    </row>
    <row r="1510" spans="1:15" x14ac:dyDescent="0.25">
      <c r="A1510" s="10"/>
      <c r="H1510" s="10"/>
      <c r="I1510" s="32"/>
      <c r="J1510" s="38"/>
      <c r="K1510" s="34"/>
      <c r="L1510" s="34"/>
      <c r="M1510" s="35"/>
      <c r="O1510" s="9"/>
    </row>
    <row r="1511" spans="1:15" x14ac:dyDescent="0.25">
      <c r="A1511" s="10"/>
      <c r="H1511" s="10"/>
      <c r="I1511" s="32"/>
      <c r="J1511" s="38"/>
      <c r="K1511" s="34"/>
      <c r="L1511" s="34"/>
      <c r="M1511" s="35"/>
      <c r="O1511" s="9"/>
    </row>
    <row r="1512" spans="1:15" x14ac:dyDescent="0.25">
      <c r="A1512" s="10"/>
      <c r="H1512" s="10"/>
      <c r="I1512" s="32"/>
      <c r="J1512" s="38"/>
      <c r="K1512" s="34"/>
      <c r="L1512" s="34"/>
      <c r="M1512" s="35"/>
      <c r="O1512" s="9"/>
    </row>
    <row r="1513" spans="1:15" x14ac:dyDescent="0.25">
      <c r="A1513" s="10"/>
      <c r="H1513" s="10"/>
      <c r="I1513" s="32"/>
      <c r="J1513" s="38"/>
      <c r="K1513" s="34"/>
      <c r="L1513" s="34"/>
      <c r="M1513" s="35"/>
      <c r="O1513" s="9"/>
    </row>
    <row r="1514" spans="1:15" x14ac:dyDescent="0.25">
      <c r="A1514" s="10"/>
      <c r="H1514" s="10"/>
      <c r="I1514" s="32"/>
      <c r="J1514" s="38"/>
      <c r="K1514" s="34"/>
      <c r="L1514" s="34"/>
      <c r="M1514" s="35"/>
      <c r="O1514" s="9"/>
    </row>
    <row r="1515" spans="1:15" x14ac:dyDescent="0.25">
      <c r="A1515" s="10"/>
      <c r="H1515" s="10"/>
      <c r="I1515" s="32"/>
      <c r="J1515" s="38"/>
      <c r="K1515" s="34"/>
      <c r="L1515" s="34"/>
      <c r="M1515" s="35"/>
      <c r="O1515" s="9"/>
    </row>
    <row r="1516" spans="1:15" x14ac:dyDescent="0.25">
      <c r="A1516" s="10"/>
      <c r="H1516" s="10"/>
      <c r="I1516" s="32"/>
      <c r="J1516" s="38"/>
      <c r="K1516" s="34"/>
      <c r="L1516" s="34"/>
      <c r="M1516" s="35"/>
      <c r="O1516" s="9"/>
    </row>
    <row r="1517" spans="1:15" x14ac:dyDescent="0.25">
      <c r="A1517" s="10"/>
      <c r="H1517" s="10"/>
      <c r="I1517" s="32"/>
      <c r="J1517" s="38"/>
      <c r="K1517" s="34"/>
      <c r="L1517" s="34"/>
      <c r="M1517" s="35"/>
      <c r="O1517" s="9"/>
    </row>
    <row r="1518" spans="1:15" x14ac:dyDescent="0.25">
      <c r="A1518" s="10"/>
      <c r="H1518" s="10"/>
      <c r="I1518" s="32"/>
      <c r="J1518" s="38"/>
      <c r="K1518" s="34"/>
      <c r="L1518" s="34"/>
      <c r="M1518" s="35"/>
      <c r="O1518" s="9"/>
    </row>
    <row r="1519" spans="1:15" x14ac:dyDescent="0.25">
      <c r="A1519" s="10"/>
      <c r="H1519" s="10"/>
      <c r="I1519" s="32"/>
      <c r="J1519" s="38"/>
      <c r="K1519" s="34"/>
      <c r="L1519" s="34"/>
      <c r="M1519" s="35"/>
      <c r="O1519" s="9"/>
    </row>
    <row r="1520" spans="1:15" x14ac:dyDescent="0.25">
      <c r="A1520" s="10"/>
      <c r="H1520" s="10"/>
      <c r="I1520" s="32"/>
      <c r="J1520" s="38"/>
      <c r="K1520" s="34"/>
      <c r="L1520" s="34"/>
      <c r="M1520" s="35"/>
      <c r="O1520" s="9"/>
    </row>
    <row r="1521" spans="1:15" x14ac:dyDescent="0.25">
      <c r="A1521" s="10"/>
      <c r="H1521" s="10"/>
      <c r="I1521" s="32"/>
      <c r="J1521" s="38"/>
      <c r="K1521" s="34"/>
      <c r="L1521" s="34"/>
      <c r="M1521" s="35"/>
      <c r="O1521" s="9"/>
    </row>
    <row r="1522" spans="1:15" x14ac:dyDescent="0.25">
      <c r="A1522" s="10"/>
      <c r="H1522" s="10"/>
      <c r="I1522" s="32"/>
      <c r="J1522" s="38"/>
      <c r="K1522" s="34"/>
      <c r="L1522" s="34"/>
      <c r="M1522" s="35"/>
      <c r="O1522" s="9"/>
    </row>
    <row r="1523" spans="1:15" x14ac:dyDescent="0.25">
      <c r="A1523" s="10"/>
      <c r="H1523" s="10"/>
      <c r="I1523" s="32"/>
      <c r="J1523" s="38"/>
      <c r="K1523" s="34"/>
      <c r="L1523" s="34"/>
      <c r="M1523" s="35"/>
      <c r="O1523" s="9"/>
    </row>
    <row r="1524" spans="1:15" x14ac:dyDescent="0.25">
      <c r="A1524" s="10"/>
      <c r="H1524" s="10"/>
      <c r="I1524" s="32"/>
      <c r="J1524" s="38"/>
      <c r="K1524" s="34"/>
      <c r="L1524" s="34"/>
      <c r="M1524" s="35"/>
    </row>
    <row r="1525" spans="1:15" x14ac:dyDescent="0.25">
      <c r="A1525" s="10"/>
      <c r="H1525" s="10"/>
      <c r="I1525" s="32"/>
      <c r="J1525" s="38"/>
      <c r="K1525" s="34"/>
      <c r="L1525" s="34"/>
      <c r="M1525" s="35"/>
    </row>
    <row r="1526" spans="1:15" x14ac:dyDescent="0.25">
      <c r="A1526" s="10"/>
      <c r="H1526" s="10"/>
      <c r="I1526" s="32"/>
      <c r="J1526" s="38"/>
      <c r="K1526" s="34"/>
      <c r="L1526" s="34"/>
      <c r="M1526" s="35"/>
      <c r="O1526" s="9"/>
    </row>
    <row r="1527" spans="1:15" x14ac:dyDescent="0.25">
      <c r="A1527" s="10"/>
      <c r="H1527" s="10"/>
      <c r="I1527" s="32"/>
      <c r="J1527" s="38"/>
      <c r="K1527" s="34"/>
      <c r="L1527" s="34"/>
      <c r="M1527" s="35"/>
      <c r="O1527" s="9"/>
    </row>
    <row r="1528" spans="1:15" x14ac:dyDescent="0.25">
      <c r="A1528" s="10"/>
      <c r="H1528" s="10"/>
      <c r="I1528" s="32"/>
      <c r="J1528" s="38"/>
      <c r="K1528" s="34"/>
      <c r="L1528" s="34"/>
      <c r="M1528" s="35"/>
      <c r="O1528" s="9"/>
    </row>
    <row r="1529" spans="1:15" x14ac:dyDescent="0.25">
      <c r="A1529" s="10"/>
      <c r="H1529" s="10"/>
      <c r="I1529" s="32"/>
      <c r="J1529" s="38"/>
      <c r="K1529" s="34"/>
      <c r="L1529" s="34"/>
      <c r="M1529" s="35"/>
      <c r="O1529" s="9"/>
    </row>
    <row r="1530" spans="1:15" x14ac:dyDescent="0.25">
      <c r="A1530" s="10"/>
      <c r="H1530" s="10"/>
      <c r="I1530" s="32"/>
      <c r="J1530" s="38"/>
      <c r="K1530" s="34"/>
      <c r="L1530" s="34"/>
      <c r="M1530" s="35"/>
      <c r="O1530" s="9"/>
    </row>
    <row r="1531" spans="1:15" x14ac:dyDescent="0.25">
      <c r="A1531" s="10"/>
      <c r="H1531" s="10"/>
      <c r="J1531" s="38"/>
      <c r="K1531" s="34"/>
      <c r="L1531" s="34"/>
      <c r="M1531" s="35"/>
    </row>
    <row r="1532" spans="1:15" x14ac:dyDescent="0.25">
      <c r="A1532" s="10"/>
      <c r="H1532" s="10"/>
      <c r="J1532" s="38"/>
      <c r="K1532" s="34"/>
      <c r="L1532" s="34"/>
      <c r="M1532" s="35"/>
      <c r="O1532" s="9"/>
    </row>
    <row r="1533" spans="1:15" x14ac:dyDescent="0.25">
      <c r="A1533" s="10"/>
      <c r="H1533" s="10"/>
      <c r="I1533" s="32"/>
      <c r="J1533" s="38"/>
      <c r="K1533" s="34"/>
      <c r="L1533" s="34"/>
      <c r="M1533" s="35"/>
      <c r="O1533" s="9"/>
    </row>
    <row r="1534" spans="1:15" x14ac:dyDescent="0.25">
      <c r="A1534" s="10"/>
      <c r="H1534" s="10"/>
      <c r="J1534" s="38"/>
      <c r="K1534" s="34"/>
      <c r="L1534" s="34"/>
      <c r="M1534" s="35"/>
    </row>
    <row r="1535" spans="1:15" x14ac:dyDescent="0.25">
      <c r="A1535" s="10"/>
      <c r="H1535" s="10"/>
      <c r="I1535" s="32"/>
      <c r="J1535" s="38"/>
      <c r="K1535" s="34"/>
      <c r="L1535" s="34"/>
      <c r="M1535" s="35"/>
      <c r="O1535" s="9"/>
    </row>
    <row r="1536" spans="1:15" x14ac:dyDescent="0.25">
      <c r="A1536" s="10"/>
      <c r="H1536" s="10"/>
      <c r="I1536" s="32"/>
      <c r="J1536" s="38"/>
      <c r="K1536" s="34"/>
      <c r="L1536" s="34"/>
      <c r="M1536" s="35"/>
      <c r="O1536" s="9"/>
    </row>
    <row r="1537" spans="1:15" x14ac:dyDescent="0.25">
      <c r="A1537" s="10"/>
      <c r="H1537" s="10"/>
      <c r="I1537" s="32"/>
      <c r="J1537" s="38"/>
      <c r="K1537" s="34"/>
      <c r="L1537" s="34"/>
      <c r="M1537" s="35"/>
      <c r="O1537" s="9"/>
    </row>
    <row r="1538" spans="1:15" x14ac:dyDescent="0.25">
      <c r="A1538" s="10"/>
      <c r="H1538" s="10"/>
      <c r="I1538" s="32"/>
      <c r="J1538" s="38"/>
      <c r="K1538" s="34"/>
      <c r="L1538" s="34"/>
      <c r="M1538" s="35"/>
      <c r="O1538" s="9"/>
    </row>
    <row r="1539" spans="1:15" x14ac:dyDescent="0.25">
      <c r="A1539" s="10"/>
      <c r="H1539" s="10"/>
      <c r="I1539" s="32"/>
      <c r="J1539" s="38"/>
      <c r="K1539" s="34"/>
      <c r="L1539" s="34"/>
      <c r="M1539" s="35"/>
      <c r="O1539" s="9"/>
    </row>
    <row r="1540" spans="1:15" x14ac:dyDescent="0.25">
      <c r="A1540" s="10"/>
      <c r="H1540" s="10"/>
      <c r="I1540" s="32"/>
      <c r="J1540" s="38"/>
      <c r="K1540" s="34"/>
      <c r="L1540" s="34"/>
      <c r="M1540" s="35"/>
      <c r="O1540" s="9"/>
    </row>
    <row r="1541" spans="1:15" x14ac:dyDescent="0.25">
      <c r="A1541" s="10"/>
      <c r="H1541" s="10"/>
      <c r="I1541" s="32"/>
      <c r="J1541" s="38"/>
      <c r="K1541" s="34"/>
      <c r="L1541" s="34"/>
      <c r="M1541" s="35"/>
      <c r="O1541" s="9"/>
    </row>
    <row r="1542" spans="1:15" x14ac:dyDescent="0.25">
      <c r="A1542" s="10"/>
      <c r="H1542" s="10"/>
      <c r="I1542" s="32"/>
      <c r="J1542" s="38"/>
      <c r="K1542" s="34"/>
      <c r="L1542" s="34"/>
      <c r="M1542" s="35"/>
    </row>
    <row r="1543" spans="1:15" x14ac:dyDescent="0.25">
      <c r="A1543" s="10"/>
      <c r="H1543" s="10"/>
      <c r="I1543" s="32"/>
      <c r="J1543" s="38"/>
      <c r="K1543" s="34"/>
      <c r="L1543" s="34"/>
      <c r="M1543" s="35"/>
      <c r="O1543" s="9"/>
    </row>
    <row r="1544" spans="1:15" x14ac:dyDescent="0.25">
      <c r="A1544" s="10"/>
      <c r="H1544" s="10"/>
      <c r="I1544" s="32"/>
      <c r="J1544" s="38"/>
      <c r="K1544" s="34"/>
      <c r="L1544" s="34"/>
      <c r="M1544" s="35"/>
      <c r="O1544" s="9"/>
    </row>
    <row r="1545" spans="1:15" x14ac:dyDescent="0.25">
      <c r="A1545" s="10"/>
      <c r="H1545" s="10"/>
      <c r="I1545" s="32"/>
      <c r="J1545" s="38"/>
      <c r="K1545" s="34"/>
      <c r="L1545" s="34"/>
      <c r="M1545" s="35"/>
      <c r="O1545" s="9"/>
    </row>
    <row r="1546" spans="1:15" x14ac:dyDescent="0.25">
      <c r="A1546" s="10"/>
      <c r="H1546" s="10"/>
      <c r="I1546" s="32"/>
      <c r="J1546" s="38"/>
      <c r="K1546" s="34"/>
      <c r="L1546" s="34"/>
      <c r="M1546" s="35"/>
      <c r="O1546" s="9"/>
    </row>
    <row r="1547" spans="1:15" x14ac:dyDescent="0.25">
      <c r="A1547" s="10"/>
      <c r="H1547" s="10"/>
      <c r="I1547" s="32"/>
      <c r="J1547" s="38"/>
      <c r="K1547" s="34"/>
      <c r="L1547" s="34"/>
      <c r="M1547" s="35"/>
      <c r="O1547" s="9"/>
    </row>
    <row r="1548" spans="1:15" x14ac:dyDescent="0.25">
      <c r="A1548" s="10"/>
      <c r="H1548" s="10"/>
      <c r="I1548" s="32"/>
      <c r="J1548" s="38"/>
      <c r="K1548" s="34"/>
      <c r="L1548" s="34"/>
      <c r="M1548" s="35"/>
      <c r="O1548" s="9"/>
    </row>
    <row r="1549" spans="1:15" x14ac:dyDescent="0.25">
      <c r="A1549" s="10"/>
      <c r="H1549" s="10"/>
      <c r="I1549" s="32"/>
      <c r="J1549" s="38"/>
      <c r="K1549" s="34"/>
      <c r="L1549" s="34"/>
      <c r="M1549" s="35"/>
      <c r="O1549" s="9"/>
    </row>
    <row r="1550" spans="1:15" x14ac:dyDescent="0.25">
      <c r="A1550" s="10"/>
      <c r="H1550" s="10"/>
      <c r="I1550" s="32"/>
      <c r="J1550" s="38"/>
      <c r="K1550" s="34"/>
      <c r="L1550" s="34"/>
      <c r="M1550" s="35"/>
    </row>
    <row r="1551" spans="1:15" x14ac:dyDescent="0.25">
      <c r="A1551" s="10"/>
      <c r="H1551" s="10"/>
      <c r="I1551" s="32"/>
      <c r="J1551" s="38"/>
      <c r="K1551" s="34"/>
      <c r="L1551" s="34"/>
      <c r="M1551" s="35"/>
      <c r="O1551" s="9"/>
    </row>
    <row r="1552" spans="1:15" x14ac:dyDescent="0.25">
      <c r="A1552" s="10"/>
      <c r="H1552" s="10"/>
      <c r="I1552" s="32"/>
      <c r="J1552" s="38"/>
      <c r="K1552" s="34"/>
      <c r="L1552" s="34"/>
      <c r="M1552" s="35"/>
      <c r="O1552" s="9"/>
    </row>
    <row r="1553" spans="1:15" x14ac:dyDescent="0.25">
      <c r="A1553" s="10"/>
      <c r="H1553" s="10"/>
      <c r="I1553" s="32"/>
      <c r="J1553" s="38"/>
      <c r="K1553" s="34"/>
      <c r="L1553" s="34"/>
      <c r="M1553" s="35"/>
      <c r="O1553" s="9"/>
    </row>
    <row r="1554" spans="1:15" x14ac:dyDescent="0.25">
      <c r="A1554" s="10"/>
      <c r="H1554" s="10"/>
      <c r="I1554" s="32"/>
      <c r="J1554" s="38"/>
      <c r="K1554" s="34"/>
      <c r="L1554" s="34"/>
      <c r="M1554" s="35"/>
      <c r="O1554" s="9"/>
    </row>
    <row r="1555" spans="1:15" x14ac:dyDescent="0.25">
      <c r="A1555" s="10"/>
      <c r="H1555" s="10"/>
      <c r="I1555" s="32"/>
      <c r="J1555" s="38"/>
      <c r="K1555" s="34"/>
      <c r="L1555" s="34"/>
      <c r="M1555" s="35"/>
    </row>
    <row r="1556" spans="1:15" x14ac:dyDescent="0.25">
      <c r="A1556" s="10"/>
      <c r="H1556" s="10"/>
      <c r="I1556" s="32"/>
      <c r="J1556" s="38"/>
      <c r="K1556" s="34"/>
      <c r="L1556" s="34"/>
      <c r="M1556" s="35"/>
      <c r="O1556" s="9"/>
    </row>
    <row r="1557" spans="1:15" x14ac:dyDescent="0.25">
      <c r="A1557" s="10"/>
      <c r="H1557" s="10"/>
      <c r="I1557" s="32"/>
      <c r="J1557" s="38"/>
      <c r="K1557" s="34"/>
      <c r="L1557" s="34"/>
      <c r="M1557" s="35"/>
      <c r="O1557" s="9"/>
    </row>
    <row r="1558" spans="1:15" x14ac:dyDescent="0.25">
      <c r="A1558" s="10"/>
      <c r="H1558" s="10"/>
      <c r="I1558" s="32"/>
      <c r="J1558" s="38"/>
      <c r="K1558" s="34"/>
      <c r="L1558" s="34"/>
      <c r="M1558" s="35"/>
      <c r="O1558" s="9"/>
    </row>
    <row r="1559" spans="1:15" x14ac:dyDescent="0.25">
      <c r="A1559" s="10"/>
      <c r="H1559" s="10"/>
      <c r="I1559" s="32"/>
      <c r="J1559" s="38"/>
      <c r="K1559" s="34"/>
      <c r="L1559" s="34"/>
      <c r="M1559" s="35"/>
    </row>
    <row r="1560" spans="1:15" x14ac:dyDescent="0.25">
      <c r="A1560" s="10"/>
      <c r="H1560" s="10"/>
      <c r="I1560" s="32"/>
      <c r="J1560" s="38"/>
      <c r="K1560" s="34"/>
      <c r="L1560" s="34"/>
      <c r="M1560" s="35"/>
      <c r="O1560" s="9"/>
    </row>
    <row r="1561" spans="1:15" x14ac:dyDescent="0.25">
      <c r="A1561" s="10"/>
      <c r="H1561" s="10"/>
      <c r="I1561" s="32"/>
      <c r="J1561" s="38"/>
      <c r="K1561" s="34"/>
      <c r="L1561" s="34"/>
      <c r="M1561" s="35"/>
      <c r="O1561" s="9"/>
    </row>
    <row r="1562" spans="1:15" x14ac:dyDescent="0.25">
      <c r="A1562" s="10"/>
      <c r="H1562" s="10"/>
      <c r="I1562" s="32"/>
      <c r="J1562" s="38"/>
      <c r="K1562" s="34"/>
      <c r="L1562" s="34"/>
      <c r="M1562" s="35"/>
      <c r="O1562" s="9"/>
    </row>
    <row r="1563" spans="1:15" x14ac:dyDescent="0.25">
      <c r="A1563" s="10"/>
      <c r="H1563" s="10"/>
      <c r="I1563" s="32"/>
      <c r="J1563" s="38"/>
      <c r="K1563" s="34"/>
      <c r="L1563" s="34"/>
      <c r="M1563" s="35"/>
      <c r="O1563" s="9"/>
    </row>
    <row r="1564" spans="1:15" x14ac:dyDescent="0.25">
      <c r="A1564" s="10"/>
      <c r="H1564" s="10"/>
      <c r="I1564" s="32"/>
      <c r="J1564" s="38"/>
      <c r="K1564" s="34"/>
      <c r="L1564" s="34"/>
      <c r="M1564" s="35"/>
      <c r="O1564" s="9"/>
    </row>
    <row r="1565" spans="1:15" x14ac:dyDescent="0.25">
      <c r="A1565" s="10"/>
      <c r="H1565" s="10"/>
      <c r="I1565" s="32"/>
      <c r="J1565" s="38"/>
      <c r="K1565" s="34"/>
      <c r="L1565" s="34"/>
      <c r="M1565" s="35"/>
      <c r="O1565" s="9"/>
    </row>
    <row r="1566" spans="1:15" x14ac:dyDescent="0.25">
      <c r="A1566" s="10"/>
      <c r="H1566" s="10"/>
      <c r="I1566" s="32"/>
      <c r="J1566" s="38"/>
      <c r="K1566" s="34"/>
      <c r="L1566" s="34"/>
      <c r="M1566" s="35"/>
      <c r="O1566" s="9"/>
    </row>
    <row r="1567" spans="1:15" x14ac:dyDescent="0.25">
      <c r="A1567" s="10"/>
      <c r="H1567" s="10"/>
      <c r="I1567" s="32"/>
      <c r="J1567" s="38"/>
      <c r="K1567" s="34"/>
      <c r="L1567" s="34"/>
      <c r="M1567" s="35"/>
      <c r="O1567" s="9"/>
    </row>
    <row r="1568" spans="1:15" x14ac:dyDescent="0.25">
      <c r="A1568" s="10"/>
      <c r="H1568" s="10"/>
      <c r="I1568" s="32"/>
      <c r="J1568" s="38"/>
      <c r="K1568" s="34"/>
      <c r="L1568" s="34"/>
      <c r="M1568" s="35"/>
      <c r="O1568" s="9"/>
    </row>
    <row r="1569" spans="1:15" x14ac:dyDescent="0.25">
      <c r="A1569" s="10"/>
      <c r="H1569" s="10"/>
      <c r="I1569" s="32"/>
      <c r="J1569" s="38"/>
      <c r="K1569" s="34"/>
      <c r="L1569" s="34"/>
      <c r="M1569" s="35"/>
    </row>
    <row r="1570" spans="1:15" x14ac:dyDescent="0.25">
      <c r="A1570" s="10"/>
      <c r="H1570" s="10"/>
      <c r="I1570" s="32"/>
      <c r="J1570" s="38"/>
      <c r="K1570" s="34"/>
      <c r="L1570" s="34"/>
      <c r="M1570" s="35"/>
      <c r="O1570" s="9"/>
    </row>
    <row r="1571" spans="1:15" x14ac:dyDescent="0.25">
      <c r="A1571" s="10"/>
      <c r="H1571" s="10"/>
      <c r="I1571" s="32"/>
      <c r="J1571" s="38"/>
      <c r="K1571" s="34"/>
      <c r="L1571" s="34"/>
      <c r="M1571" s="35"/>
    </row>
    <row r="1572" spans="1:15" x14ac:dyDescent="0.25">
      <c r="A1572" s="10"/>
      <c r="H1572" s="10"/>
      <c r="I1572" s="32"/>
      <c r="J1572" s="38"/>
      <c r="K1572" s="34"/>
      <c r="L1572" s="34"/>
      <c r="M1572" s="35"/>
      <c r="O1572" s="9"/>
    </row>
    <row r="1573" spans="1:15" x14ac:dyDescent="0.25">
      <c r="A1573" s="10"/>
      <c r="H1573" s="10"/>
      <c r="I1573" s="32"/>
      <c r="J1573" s="38"/>
      <c r="K1573" s="34"/>
      <c r="L1573" s="34"/>
      <c r="M1573" s="35"/>
      <c r="O1573" s="9"/>
    </row>
    <row r="1574" spans="1:15" x14ac:dyDescent="0.25">
      <c r="A1574" s="10"/>
      <c r="H1574" s="10"/>
      <c r="I1574" s="32"/>
      <c r="J1574" s="38"/>
      <c r="K1574" s="34"/>
      <c r="L1574" s="34"/>
      <c r="M1574" s="35"/>
      <c r="O1574" s="9"/>
    </row>
    <row r="1575" spans="1:15" x14ac:dyDescent="0.25">
      <c r="A1575" s="10"/>
      <c r="H1575" s="10"/>
      <c r="I1575" s="32"/>
      <c r="J1575" s="38"/>
      <c r="K1575" s="34"/>
      <c r="L1575" s="34"/>
      <c r="M1575" s="35"/>
      <c r="O1575" s="9"/>
    </row>
    <row r="1576" spans="1:15" x14ac:dyDescent="0.25">
      <c r="A1576" s="10"/>
      <c r="H1576" s="10"/>
      <c r="I1576" s="32"/>
      <c r="J1576" s="38"/>
      <c r="K1576" s="34"/>
      <c r="L1576" s="34"/>
      <c r="M1576" s="35"/>
      <c r="O1576" s="9"/>
    </row>
    <row r="1577" spans="1:15" x14ac:dyDescent="0.25">
      <c r="A1577" s="10"/>
      <c r="H1577" s="10"/>
      <c r="I1577" s="32"/>
      <c r="J1577" s="38"/>
      <c r="K1577" s="34"/>
      <c r="L1577" s="34"/>
      <c r="M1577" s="35"/>
      <c r="O1577" s="9"/>
    </row>
    <row r="1578" spans="1:15" x14ac:dyDescent="0.25">
      <c r="A1578" s="10"/>
      <c r="H1578" s="10"/>
      <c r="I1578" s="32"/>
      <c r="J1578" s="38"/>
      <c r="K1578" s="34"/>
      <c r="L1578" s="34"/>
      <c r="M1578" s="35"/>
      <c r="O1578" s="9"/>
    </row>
    <row r="1579" spans="1:15" x14ac:dyDescent="0.25">
      <c r="A1579" s="10"/>
      <c r="H1579" s="10"/>
      <c r="I1579" s="32"/>
      <c r="J1579" s="38"/>
      <c r="K1579" s="34"/>
      <c r="L1579" s="34"/>
      <c r="M1579" s="35"/>
      <c r="O1579" s="9"/>
    </row>
    <row r="1580" spans="1:15" x14ac:dyDescent="0.25">
      <c r="A1580" s="10"/>
      <c r="H1580" s="10"/>
      <c r="I1580" s="32"/>
      <c r="J1580" s="38"/>
      <c r="K1580" s="34"/>
      <c r="L1580" s="34"/>
      <c r="M1580" s="35"/>
      <c r="O1580" s="9"/>
    </row>
    <row r="1581" spans="1:15" x14ac:dyDescent="0.25">
      <c r="A1581" s="10"/>
      <c r="H1581" s="10"/>
      <c r="I1581" s="32"/>
      <c r="J1581" s="38"/>
      <c r="K1581" s="34"/>
      <c r="L1581" s="34"/>
      <c r="M1581" s="35"/>
      <c r="O1581" s="9"/>
    </row>
    <row r="1582" spans="1:15" x14ac:dyDescent="0.25">
      <c r="A1582" s="10"/>
      <c r="H1582" s="10"/>
      <c r="I1582" s="32"/>
      <c r="J1582" s="38"/>
      <c r="K1582" s="34"/>
      <c r="L1582" s="34"/>
      <c r="M1582" s="35"/>
      <c r="O1582" s="9"/>
    </row>
    <row r="1583" spans="1:15" x14ac:dyDescent="0.25">
      <c r="A1583" s="10"/>
      <c r="H1583" s="10"/>
      <c r="I1583" s="32"/>
      <c r="J1583" s="38"/>
      <c r="K1583" s="34"/>
      <c r="L1583" s="34"/>
      <c r="M1583" s="35"/>
      <c r="O1583" s="9"/>
    </row>
    <row r="1584" spans="1:15" x14ac:dyDescent="0.25">
      <c r="A1584" s="10"/>
      <c r="H1584" s="10"/>
      <c r="I1584" s="32"/>
      <c r="J1584" s="38"/>
      <c r="K1584" s="34"/>
      <c r="L1584" s="34"/>
      <c r="M1584" s="35"/>
      <c r="O1584" s="9"/>
    </row>
    <row r="1585" spans="1:15" x14ac:dyDescent="0.25">
      <c r="A1585" s="10"/>
      <c r="H1585" s="10"/>
      <c r="I1585" s="32"/>
      <c r="J1585" s="38"/>
      <c r="K1585" s="34"/>
      <c r="L1585" s="34"/>
      <c r="M1585" s="35"/>
      <c r="O1585" s="9"/>
    </row>
    <row r="1586" spans="1:15" x14ac:dyDescent="0.25">
      <c r="A1586" s="10"/>
      <c r="H1586" s="10"/>
      <c r="I1586" s="32"/>
      <c r="J1586" s="38"/>
      <c r="K1586" s="34"/>
      <c r="L1586" s="34"/>
      <c r="M1586" s="35"/>
      <c r="O1586" s="9"/>
    </row>
    <row r="1587" spans="1:15" x14ac:dyDescent="0.25">
      <c r="A1587" s="10"/>
      <c r="H1587" s="10"/>
      <c r="I1587" s="32"/>
      <c r="J1587" s="38"/>
      <c r="K1587" s="34"/>
      <c r="L1587" s="34"/>
      <c r="M1587" s="35"/>
      <c r="O1587" s="9"/>
    </row>
    <row r="1588" spans="1:15" x14ac:dyDescent="0.25">
      <c r="A1588" s="10"/>
      <c r="H1588" s="10"/>
      <c r="I1588" s="32"/>
      <c r="J1588" s="38"/>
      <c r="K1588" s="34"/>
      <c r="L1588" s="34"/>
      <c r="M1588" s="35"/>
      <c r="O1588" s="9"/>
    </row>
    <row r="1589" spans="1:15" x14ac:dyDescent="0.25">
      <c r="A1589" s="10"/>
      <c r="H1589" s="10"/>
      <c r="I1589" s="32"/>
      <c r="J1589" s="38"/>
      <c r="K1589" s="34"/>
      <c r="L1589" s="34"/>
      <c r="M1589" s="35"/>
      <c r="O1589" s="9"/>
    </row>
    <row r="1590" spans="1:15" x14ac:dyDescent="0.25">
      <c r="A1590" s="10"/>
      <c r="H1590" s="10"/>
      <c r="I1590" s="32"/>
      <c r="J1590" s="38"/>
      <c r="K1590" s="34"/>
      <c r="L1590" s="34"/>
      <c r="M1590" s="35"/>
      <c r="O1590" s="9"/>
    </row>
    <row r="1591" spans="1:15" x14ac:dyDescent="0.25">
      <c r="A1591" s="10"/>
      <c r="H1591" s="10"/>
      <c r="I1591" s="32"/>
      <c r="J1591" s="38"/>
      <c r="K1591" s="34"/>
      <c r="L1591" s="34"/>
      <c r="M1591" s="35"/>
      <c r="O1591" s="9"/>
    </row>
    <row r="1592" spans="1:15" x14ac:dyDescent="0.25">
      <c r="A1592" s="10"/>
      <c r="H1592" s="10"/>
      <c r="I1592" s="32"/>
      <c r="J1592" s="38"/>
      <c r="K1592" s="34"/>
      <c r="L1592" s="34"/>
      <c r="M1592" s="35"/>
      <c r="O1592" s="9"/>
    </row>
    <row r="1593" spans="1:15" x14ac:dyDescent="0.25">
      <c r="A1593" s="10"/>
      <c r="H1593" s="10"/>
      <c r="I1593" s="32"/>
      <c r="J1593" s="38"/>
      <c r="K1593" s="34"/>
      <c r="L1593" s="34"/>
      <c r="M1593" s="35"/>
      <c r="O1593" s="9"/>
    </row>
    <row r="1594" spans="1:15" x14ac:dyDescent="0.25">
      <c r="A1594" s="10"/>
      <c r="H1594" s="10"/>
      <c r="I1594" s="32"/>
      <c r="J1594" s="38"/>
      <c r="K1594" s="34"/>
      <c r="L1594" s="34"/>
      <c r="M1594" s="35"/>
      <c r="O1594" s="9"/>
    </row>
    <row r="1595" spans="1:15" x14ac:dyDescent="0.25">
      <c r="A1595" s="10"/>
      <c r="H1595" s="10"/>
      <c r="I1595" s="32"/>
      <c r="J1595" s="38"/>
      <c r="K1595" s="34"/>
      <c r="L1595" s="34"/>
      <c r="M1595" s="35"/>
    </row>
    <row r="1596" spans="1:15" x14ac:dyDescent="0.25">
      <c r="A1596" s="10"/>
      <c r="H1596" s="10"/>
      <c r="I1596" s="32"/>
      <c r="J1596" s="38"/>
      <c r="K1596" s="34"/>
      <c r="L1596" s="34"/>
      <c r="M1596" s="35"/>
      <c r="O1596" s="9"/>
    </row>
    <row r="1597" spans="1:15" x14ac:dyDescent="0.25">
      <c r="A1597" s="10"/>
      <c r="H1597" s="10"/>
      <c r="I1597" s="32"/>
      <c r="J1597" s="38"/>
      <c r="K1597" s="34"/>
      <c r="L1597" s="34"/>
      <c r="M1597" s="35"/>
    </row>
    <row r="1598" spans="1:15" x14ac:dyDescent="0.25">
      <c r="A1598" s="10"/>
      <c r="H1598" s="10"/>
      <c r="I1598" s="32"/>
      <c r="J1598" s="38"/>
      <c r="K1598" s="34"/>
      <c r="L1598" s="34"/>
      <c r="M1598" s="35"/>
    </row>
    <row r="1599" spans="1:15" x14ac:dyDescent="0.25">
      <c r="A1599" s="10"/>
      <c r="H1599" s="10"/>
      <c r="I1599" s="32"/>
      <c r="J1599" s="38"/>
      <c r="K1599" s="34"/>
      <c r="L1599" s="34"/>
      <c r="M1599" s="35"/>
      <c r="O1599" s="9"/>
    </row>
    <row r="1600" spans="1:15" x14ac:dyDescent="0.25">
      <c r="A1600" s="10"/>
      <c r="H1600" s="10"/>
      <c r="I1600" s="32"/>
      <c r="J1600" s="38"/>
      <c r="K1600" s="34"/>
      <c r="L1600" s="34"/>
      <c r="M1600" s="35"/>
      <c r="O1600" s="9"/>
    </row>
    <row r="1601" spans="1:15" x14ac:dyDescent="0.25">
      <c r="A1601" s="10"/>
      <c r="H1601" s="10"/>
      <c r="I1601" s="32"/>
      <c r="J1601" s="38"/>
      <c r="K1601" s="34"/>
      <c r="L1601" s="34"/>
      <c r="M1601" s="35"/>
      <c r="O1601" s="9"/>
    </row>
    <row r="1602" spans="1:15" x14ac:dyDescent="0.25">
      <c r="A1602" s="10"/>
      <c r="H1602" s="10"/>
      <c r="I1602" s="32"/>
      <c r="J1602" s="38"/>
      <c r="K1602" s="34"/>
      <c r="L1602" s="34"/>
      <c r="M1602" s="35"/>
      <c r="O1602" s="9"/>
    </row>
    <row r="1603" spans="1:15" x14ac:dyDescent="0.25">
      <c r="A1603" s="10"/>
      <c r="H1603" s="10"/>
      <c r="I1603" s="32"/>
      <c r="J1603" s="38"/>
      <c r="K1603" s="34"/>
      <c r="L1603" s="34"/>
      <c r="M1603" s="35"/>
      <c r="O1603" s="9"/>
    </row>
    <row r="1604" spans="1:15" x14ac:dyDescent="0.25">
      <c r="A1604" s="10"/>
      <c r="H1604" s="10"/>
      <c r="I1604" s="32"/>
      <c r="J1604" s="38"/>
      <c r="K1604" s="34"/>
      <c r="L1604" s="34"/>
      <c r="M1604" s="35"/>
      <c r="O1604" s="9"/>
    </row>
    <row r="1605" spans="1:15" x14ac:dyDescent="0.25">
      <c r="A1605" s="10"/>
      <c r="H1605" s="10"/>
      <c r="I1605" s="32"/>
      <c r="J1605" s="38"/>
      <c r="K1605" s="34"/>
      <c r="L1605" s="34"/>
      <c r="M1605" s="35"/>
      <c r="O1605" s="9"/>
    </row>
    <row r="1606" spans="1:15" x14ac:dyDescent="0.25">
      <c r="A1606" s="10"/>
      <c r="H1606" s="10"/>
      <c r="I1606" s="32"/>
      <c r="J1606" s="38"/>
      <c r="K1606" s="34"/>
      <c r="L1606" s="34"/>
      <c r="M1606" s="35"/>
      <c r="O1606" s="9"/>
    </row>
    <row r="1607" spans="1:15" x14ac:dyDescent="0.25">
      <c r="A1607" s="10"/>
      <c r="H1607" s="10"/>
      <c r="I1607" s="32"/>
      <c r="J1607" s="38"/>
      <c r="K1607" s="34"/>
      <c r="L1607" s="34"/>
      <c r="M1607" s="35"/>
      <c r="O1607" s="9"/>
    </row>
    <row r="1608" spans="1:15" x14ac:dyDescent="0.25">
      <c r="A1608" s="10"/>
      <c r="H1608" s="10"/>
      <c r="I1608" s="32"/>
      <c r="J1608" s="38"/>
      <c r="K1608" s="34"/>
      <c r="L1608" s="34"/>
      <c r="M1608" s="35"/>
      <c r="O1608" s="9"/>
    </row>
    <row r="1609" spans="1:15" x14ac:dyDescent="0.25">
      <c r="A1609" s="10"/>
      <c r="H1609" s="10"/>
      <c r="I1609" s="32"/>
      <c r="J1609" s="38"/>
      <c r="K1609" s="34"/>
      <c r="L1609" s="34"/>
      <c r="M1609" s="35"/>
      <c r="O1609" s="9"/>
    </row>
    <row r="1610" spans="1:15" x14ac:dyDescent="0.25">
      <c r="A1610" s="10"/>
      <c r="H1610" s="10"/>
      <c r="I1610" s="32"/>
      <c r="J1610" s="38"/>
      <c r="K1610" s="34"/>
      <c r="L1610" s="34"/>
      <c r="M1610" s="35"/>
      <c r="O1610" s="9"/>
    </row>
    <row r="1611" spans="1:15" x14ac:dyDescent="0.25">
      <c r="A1611" s="10"/>
      <c r="H1611" s="10"/>
      <c r="I1611" s="32"/>
      <c r="J1611" s="38"/>
      <c r="K1611" s="34"/>
      <c r="L1611" s="34"/>
      <c r="M1611" s="35"/>
      <c r="O1611" s="9"/>
    </row>
    <row r="1612" spans="1:15" x14ac:dyDescent="0.25">
      <c r="A1612" s="10"/>
      <c r="H1612" s="10"/>
      <c r="I1612" s="32"/>
      <c r="J1612" s="38"/>
      <c r="K1612" s="34"/>
      <c r="L1612" s="34"/>
      <c r="M1612" s="35"/>
      <c r="O1612" s="9"/>
    </row>
    <row r="1613" spans="1:15" x14ac:dyDescent="0.25">
      <c r="A1613" s="10"/>
      <c r="H1613" s="10"/>
      <c r="I1613" s="32"/>
      <c r="J1613" s="38"/>
      <c r="K1613" s="34"/>
      <c r="L1613" s="34"/>
      <c r="M1613" s="35"/>
      <c r="O1613" s="9"/>
    </row>
    <row r="1614" spans="1:15" x14ac:dyDescent="0.25">
      <c r="A1614" s="10"/>
      <c r="H1614" s="10"/>
      <c r="I1614" s="32"/>
      <c r="J1614" s="38"/>
      <c r="K1614" s="34"/>
      <c r="L1614" s="34"/>
      <c r="M1614" s="35"/>
      <c r="O1614" s="9"/>
    </row>
    <row r="1615" spans="1:15" x14ac:dyDescent="0.25">
      <c r="A1615" s="10"/>
      <c r="H1615" s="10"/>
      <c r="I1615" s="32"/>
      <c r="J1615" s="38"/>
      <c r="K1615" s="34"/>
      <c r="L1615" s="34"/>
      <c r="M1615" s="35"/>
      <c r="O1615" s="9"/>
    </row>
    <row r="1616" spans="1:15" x14ac:dyDescent="0.25">
      <c r="A1616" s="10"/>
      <c r="H1616" s="10"/>
      <c r="I1616" s="32"/>
      <c r="J1616" s="38"/>
      <c r="K1616" s="34"/>
      <c r="L1616" s="34"/>
      <c r="M1616" s="35"/>
      <c r="O1616" s="9"/>
    </row>
    <row r="1617" spans="1:15" x14ac:dyDescent="0.25">
      <c r="A1617" s="10"/>
      <c r="H1617" s="10"/>
      <c r="I1617" s="32"/>
      <c r="J1617" s="38"/>
      <c r="K1617" s="34"/>
      <c r="L1617" s="34"/>
      <c r="M1617" s="35"/>
      <c r="O1617" s="9"/>
    </row>
    <row r="1618" spans="1:15" x14ac:dyDescent="0.25">
      <c r="A1618" s="10"/>
      <c r="H1618" s="10"/>
      <c r="I1618" s="32"/>
      <c r="J1618" s="38"/>
      <c r="K1618" s="34"/>
      <c r="L1618" s="34"/>
      <c r="M1618" s="35"/>
      <c r="O1618" s="9"/>
    </row>
    <row r="1619" spans="1:15" x14ac:dyDescent="0.25">
      <c r="A1619" s="10"/>
      <c r="H1619" s="10"/>
      <c r="I1619" s="32"/>
      <c r="J1619" s="38"/>
      <c r="K1619" s="34"/>
      <c r="L1619" s="34"/>
      <c r="M1619" s="35"/>
      <c r="O1619" s="9"/>
    </row>
    <row r="1620" spans="1:15" x14ac:dyDescent="0.25">
      <c r="A1620" s="10"/>
      <c r="H1620" s="10"/>
      <c r="I1620" s="32"/>
      <c r="J1620" s="38"/>
      <c r="K1620" s="34"/>
      <c r="L1620" s="34"/>
      <c r="M1620" s="35"/>
      <c r="O1620" s="9"/>
    </row>
    <row r="1621" spans="1:15" x14ac:dyDescent="0.25">
      <c r="A1621" s="10"/>
      <c r="H1621" s="10"/>
      <c r="I1621" s="32"/>
      <c r="J1621" s="38"/>
      <c r="K1621" s="34"/>
      <c r="L1621" s="34"/>
      <c r="M1621" s="35"/>
      <c r="O1621" s="9"/>
    </row>
    <row r="1622" spans="1:15" x14ac:dyDescent="0.25">
      <c r="A1622" s="10"/>
      <c r="H1622" s="10"/>
      <c r="I1622" s="32"/>
      <c r="J1622" s="38"/>
      <c r="K1622" s="34"/>
      <c r="L1622" s="34"/>
      <c r="M1622" s="35"/>
      <c r="O1622" s="9"/>
    </row>
    <row r="1623" spans="1:15" x14ac:dyDescent="0.25">
      <c r="A1623" s="10"/>
      <c r="H1623" s="10"/>
      <c r="I1623" s="32"/>
      <c r="J1623" s="38"/>
      <c r="K1623" s="34"/>
      <c r="L1623" s="34"/>
      <c r="M1623" s="35"/>
      <c r="O1623" s="9"/>
    </row>
    <row r="1624" spans="1:15" x14ac:dyDescent="0.25">
      <c r="A1624" s="10"/>
      <c r="H1624" s="10"/>
      <c r="I1624" s="32"/>
      <c r="J1624" s="38"/>
      <c r="K1624" s="34"/>
      <c r="L1624" s="34"/>
      <c r="M1624" s="35"/>
      <c r="O1624" s="9"/>
    </row>
    <row r="1625" spans="1:15" x14ac:dyDescent="0.25">
      <c r="A1625" s="10"/>
      <c r="H1625" s="10"/>
      <c r="I1625" s="32"/>
      <c r="J1625" s="38"/>
      <c r="K1625" s="34"/>
      <c r="L1625" s="34"/>
      <c r="M1625" s="35"/>
      <c r="O1625" s="9"/>
    </row>
    <row r="1626" spans="1:15" x14ac:dyDescent="0.25">
      <c r="A1626" s="10"/>
      <c r="H1626" s="10"/>
      <c r="I1626" s="32"/>
      <c r="J1626" s="38"/>
      <c r="K1626" s="34"/>
      <c r="L1626" s="34"/>
      <c r="M1626" s="35"/>
      <c r="O1626" s="9"/>
    </row>
    <row r="1627" spans="1:15" x14ac:dyDescent="0.25">
      <c r="A1627" s="10"/>
      <c r="H1627" s="10"/>
      <c r="I1627" s="32"/>
      <c r="J1627" s="38"/>
      <c r="K1627" s="34"/>
      <c r="L1627" s="34"/>
      <c r="M1627" s="35"/>
      <c r="O1627" s="9"/>
    </row>
    <row r="1628" spans="1:15" x14ac:dyDescent="0.25">
      <c r="A1628" s="10"/>
      <c r="H1628" s="10"/>
      <c r="I1628" s="32"/>
      <c r="J1628" s="38"/>
      <c r="K1628" s="34"/>
      <c r="L1628" s="34"/>
      <c r="M1628" s="35"/>
      <c r="O1628" s="9"/>
    </row>
    <row r="1629" spans="1:15" x14ac:dyDescent="0.25">
      <c r="A1629" s="10"/>
      <c r="H1629" s="10"/>
      <c r="I1629" s="32"/>
      <c r="J1629" s="38"/>
      <c r="K1629" s="34"/>
      <c r="L1629" s="34"/>
      <c r="M1629" s="35"/>
      <c r="O1629" s="9"/>
    </row>
    <row r="1630" spans="1:15" x14ac:dyDescent="0.25">
      <c r="A1630" s="10"/>
      <c r="H1630" s="10"/>
      <c r="I1630" s="32"/>
      <c r="J1630" s="38"/>
      <c r="K1630" s="34"/>
      <c r="L1630" s="34"/>
      <c r="M1630" s="35"/>
      <c r="O1630" s="9"/>
    </row>
    <row r="1631" spans="1:15" x14ac:dyDescent="0.25">
      <c r="A1631" s="10"/>
      <c r="H1631" s="10"/>
      <c r="I1631" s="32"/>
      <c r="J1631" s="38"/>
      <c r="K1631" s="34"/>
      <c r="L1631" s="34"/>
      <c r="M1631" s="35"/>
      <c r="O1631" s="9"/>
    </row>
    <row r="1632" spans="1:15" x14ac:dyDescent="0.25">
      <c r="A1632" s="10"/>
      <c r="H1632" s="10"/>
      <c r="I1632" s="32"/>
      <c r="J1632" s="38"/>
      <c r="K1632" s="34"/>
      <c r="L1632" s="34"/>
      <c r="M1632" s="35"/>
      <c r="O1632" s="9"/>
    </row>
    <row r="1633" spans="1:15" x14ac:dyDescent="0.25">
      <c r="A1633" s="10"/>
      <c r="H1633" s="10"/>
      <c r="I1633" s="32"/>
      <c r="J1633" s="38"/>
      <c r="K1633" s="34"/>
      <c r="L1633" s="34"/>
      <c r="M1633" s="35"/>
      <c r="O1633" s="9"/>
    </row>
    <row r="1634" spans="1:15" x14ac:dyDescent="0.25">
      <c r="A1634" s="10"/>
      <c r="H1634" s="10"/>
      <c r="I1634" s="32"/>
      <c r="J1634" s="38"/>
      <c r="K1634" s="34"/>
      <c r="L1634" s="34"/>
      <c r="M1634" s="35"/>
      <c r="O1634" s="9"/>
    </row>
    <row r="1635" spans="1:15" x14ac:dyDescent="0.25">
      <c r="A1635" s="10"/>
      <c r="H1635" s="10"/>
      <c r="I1635" s="32"/>
      <c r="J1635" s="38"/>
      <c r="K1635" s="34"/>
      <c r="L1635" s="34"/>
      <c r="M1635" s="35"/>
      <c r="O1635" s="9"/>
    </row>
    <row r="1636" spans="1:15" x14ac:dyDescent="0.25">
      <c r="A1636" s="10"/>
      <c r="H1636" s="10"/>
      <c r="I1636" s="32"/>
      <c r="J1636" s="38"/>
      <c r="K1636" s="34"/>
      <c r="L1636" s="34"/>
      <c r="M1636" s="35"/>
      <c r="O1636" s="9"/>
    </row>
    <row r="1637" spans="1:15" x14ac:dyDescent="0.25">
      <c r="A1637" s="10"/>
      <c r="H1637" s="10"/>
      <c r="I1637" s="32"/>
      <c r="J1637" s="38"/>
      <c r="K1637" s="34"/>
      <c r="L1637" s="34"/>
      <c r="M1637" s="35"/>
      <c r="O1637" s="9"/>
    </row>
    <row r="1638" spans="1:15" x14ac:dyDescent="0.25">
      <c r="A1638" s="10"/>
      <c r="H1638" s="10"/>
      <c r="I1638" s="32"/>
      <c r="J1638" s="38"/>
      <c r="K1638" s="34"/>
      <c r="L1638" s="34"/>
      <c r="M1638" s="35"/>
      <c r="O1638" s="9"/>
    </row>
    <row r="1639" spans="1:15" x14ac:dyDescent="0.25">
      <c r="A1639" s="10"/>
      <c r="H1639" s="10"/>
      <c r="I1639" s="32"/>
      <c r="J1639" s="38"/>
      <c r="K1639" s="34"/>
      <c r="L1639" s="34"/>
      <c r="M1639" s="35"/>
      <c r="O1639" s="9"/>
    </row>
    <row r="1640" spans="1:15" x14ac:dyDescent="0.25">
      <c r="A1640" s="10"/>
      <c r="H1640" s="10"/>
      <c r="I1640" s="32"/>
      <c r="J1640" s="38"/>
      <c r="K1640" s="34"/>
      <c r="L1640" s="34"/>
      <c r="M1640" s="35"/>
    </row>
    <row r="1641" spans="1:15" x14ac:dyDescent="0.25">
      <c r="A1641" s="10"/>
      <c r="H1641" s="10"/>
      <c r="I1641" s="32"/>
      <c r="J1641" s="38"/>
      <c r="K1641" s="34"/>
      <c r="L1641" s="34"/>
      <c r="M1641" s="35"/>
      <c r="O1641" s="9"/>
    </row>
    <row r="1642" spans="1:15" x14ac:dyDescent="0.25">
      <c r="A1642" s="10"/>
      <c r="H1642" s="10"/>
      <c r="I1642" s="32"/>
      <c r="J1642" s="38"/>
      <c r="K1642" s="34"/>
      <c r="L1642" s="34"/>
      <c r="M1642" s="35"/>
      <c r="O1642" s="9"/>
    </row>
    <row r="1643" spans="1:15" x14ac:dyDescent="0.25">
      <c r="A1643" s="10"/>
      <c r="H1643" s="10"/>
      <c r="I1643" s="32"/>
      <c r="J1643" s="38"/>
      <c r="K1643" s="34"/>
      <c r="L1643" s="34"/>
      <c r="M1643" s="35"/>
      <c r="O1643" s="9"/>
    </row>
    <row r="1644" spans="1:15" x14ac:dyDescent="0.25">
      <c r="A1644" s="10"/>
      <c r="H1644" s="10"/>
      <c r="I1644" s="32"/>
      <c r="J1644" s="38"/>
      <c r="K1644" s="34"/>
      <c r="L1644" s="34"/>
      <c r="M1644" s="35"/>
      <c r="O1644" s="9"/>
    </row>
    <row r="1645" spans="1:15" x14ac:dyDescent="0.25">
      <c r="A1645" s="10"/>
      <c r="H1645" s="10"/>
      <c r="I1645" s="32"/>
      <c r="J1645" s="38"/>
      <c r="K1645" s="34"/>
      <c r="L1645" s="34"/>
      <c r="M1645" s="35"/>
      <c r="O1645" s="9"/>
    </row>
    <row r="1646" spans="1:15" x14ac:dyDescent="0.25">
      <c r="A1646" s="10"/>
      <c r="H1646" s="10"/>
      <c r="I1646" s="32"/>
      <c r="J1646" s="38"/>
      <c r="K1646" s="34"/>
      <c r="L1646" s="34"/>
      <c r="M1646" s="35"/>
      <c r="O1646" s="9"/>
    </row>
    <row r="1647" spans="1:15" x14ac:dyDescent="0.25">
      <c r="A1647" s="10"/>
      <c r="H1647" s="10"/>
      <c r="I1647" s="32"/>
      <c r="J1647" s="38"/>
      <c r="K1647" s="34"/>
      <c r="L1647" s="34"/>
      <c r="M1647" s="35"/>
      <c r="O1647" s="9"/>
    </row>
    <row r="1648" spans="1:15" x14ac:dyDescent="0.25">
      <c r="A1648" s="10"/>
      <c r="H1648" s="10"/>
      <c r="I1648" s="32"/>
      <c r="J1648" s="38"/>
      <c r="K1648" s="34"/>
      <c r="L1648" s="34"/>
      <c r="M1648" s="35"/>
      <c r="O1648" s="9"/>
    </row>
    <row r="1649" spans="1:15" x14ac:dyDescent="0.25">
      <c r="A1649" s="10"/>
      <c r="H1649" s="10"/>
      <c r="I1649" s="32"/>
      <c r="J1649" s="38"/>
      <c r="K1649" s="34"/>
      <c r="L1649" s="34"/>
      <c r="M1649" s="35"/>
      <c r="O1649" s="9"/>
    </row>
    <row r="1650" spans="1:15" x14ac:dyDescent="0.25">
      <c r="A1650" s="10"/>
      <c r="H1650" s="10"/>
      <c r="I1650" s="32"/>
      <c r="J1650" s="38"/>
      <c r="K1650" s="34"/>
      <c r="L1650" s="34"/>
      <c r="M1650" s="35"/>
      <c r="O1650" s="9"/>
    </row>
    <row r="1651" spans="1:15" x14ac:dyDescent="0.25">
      <c r="A1651" s="10"/>
      <c r="H1651" s="10"/>
      <c r="I1651" s="32"/>
      <c r="J1651" s="38"/>
      <c r="K1651" s="34"/>
      <c r="L1651" s="34"/>
      <c r="M1651" s="35"/>
      <c r="O1651" s="9"/>
    </row>
    <row r="1652" spans="1:15" x14ac:dyDescent="0.25">
      <c r="A1652" s="10"/>
      <c r="H1652" s="10"/>
      <c r="I1652" s="32"/>
      <c r="J1652" s="38"/>
      <c r="K1652" s="34"/>
      <c r="L1652" s="34"/>
      <c r="M1652" s="35"/>
      <c r="O1652" s="9"/>
    </row>
    <row r="1653" spans="1:15" x14ac:dyDescent="0.25">
      <c r="A1653" s="10"/>
      <c r="H1653" s="10"/>
      <c r="I1653" s="32"/>
      <c r="J1653" s="38"/>
      <c r="K1653" s="34"/>
      <c r="L1653" s="34"/>
      <c r="M1653" s="35"/>
      <c r="O1653" s="9"/>
    </row>
    <row r="1654" spans="1:15" x14ac:dyDescent="0.25">
      <c r="A1654" s="10"/>
      <c r="H1654" s="10"/>
      <c r="I1654" s="32"/>
      <c r="J1654" s="38"/>
      <c r="K1654" s="34"/>
      <c r="L1654" s="34"/>
      <c r="M1654" s="35"/>
      <c r="O1654" s="9"/>
    </row>
    <row r="1655" spans="1:15" x14ac:dyDescent="0.25">
      <c r="A1655" s="10"/>
      <c r="H1655" s="10"/>
      <c r="I1655" s="32"/>
      <c r="J1655" s="38"/>
      <c r="K1655" s="34"/>
      <c r="L1655" s="34"/>
      <c r="M1655" s="35"/>
      <c r="O1655" s="9"/>
    </row>
    <row r="1656" spans="1:15" x14ac:dyDescent="0.25">
      <c r="A1656" s="10"/>
      <c r="H1656" s="10"/>
      <c r="I1656" s="32"/>
      <c r="J1656" s="38"/>
      <c r="K1656" s="34"/>
      <c r="L1656" s="34"/>
      <c r="M1656" s="35"/>
      <c r="O1656" s="9"/>
    </row>
    <row r="1657" spans="1:15" x14ac:dyDescent="0.25">
      <c r="A1657" s="10"/>
      <c r="H1657" s="10"/>
      <c r="I1657" s="32"/>
      <c r="J1657" s="38"/>
      <c r="K1657" s="34"/>
      <c r="L1657" s="34"/>
      <c r="M1657" s="35"/>
      <c r="O1657" s="9"/>
    </row>
    <row r="1658" spans="1:15" x14ac:dyDescent="0.25">
      <c r="A1658" s="10"/>
      <c r="H1658" s="10"/>
      <c r="I1658" s="32"/>
      <c r="J1658" s="38"/>
      <c r="K1658" s="34"/>
      <c r="L1658" s="34"/>
      <c r="M1658" s="35"/>
      <c r="O1658" s="9"/>
    </row>
    <row r="1659" spans="1:15" x14ac:dyDescent="0.25">
      <c r="A1659" s="10"/>
      <c r="H1659" s="10"/>
      <c r="I1659" s="32"/>
      <c r="J1659" s="38"/>
      <c r="K1659" s="34"/>
      <c r="L1659" s="34"/>
      <c r="M1659" s="35"/>
      <c r="O1659" s="9"/>
    </row>
    <row r="1660" spans="1:15" x14ac:dyDescent="0.25">
      <c r="A1660" s="10"/>
      <c r="H1660" s="10"/>
      <c r="I1660" s="32"/>
      <c r="J1660" s="38"/>
      <c r="K1660" s="34"/>
      <c r="L1660" s="34"/>
      <c r="M1660" s="35"/>
      <c r="O1660" s="9"/>
    </row>
    <row r="1661" spans="1:15" x14ac:dyDescent="0.25">
      <c r="A1661" s="10"/>
      <c r="H1661" s="10"/>
      <c r="I1661" s="32"/>
      <c r="J1661" s="38"/>
      <c r="K1661" s="34"/>
      <c r="L1661" s="34"/>
      <c r="M1661" s="35"/>
      <c r="O1661" s="9"/>
    </row>
    <row r="1662" spans="1:15" x14ac:dyDescent="0.25">
      <c r="A1662" s="10"/>
      <c r="H1662" s="10"/>
      <c r="I1662" s="32"/>
      <c r="J1662" s="38"/>
      <c r="K1662" s="34"/>
      <c r="L1662" s="34"/>
      <c r="M1662" s="35"/>
      <c r="O1662" s="9"/>
    </row>
    <row r="1663" spans="1:15" x14ac:dyDescent="0.25">
      <c r="A1663" s="10"/>
      <c r="H1663" s="10"/>
      <c r="I1663" s="32"/>
      <c r="J1663" s="38"/>
      <c r="K1663" s="34"/>
      <c r="L1663" s="34"/>
      <c r="M1663" s="35"/>
      <c r="O1663" s="9"/>
    </row>
    <row r="1664" spans="1:15" x14ac:dyDescent="0.25">
      <c r="A1664" s="10"/>
      <c r="H1664" s="10"/>
      <c r="I1664" s="32"/>
      <c r="J1664" s="38"/>
      <c r="K1664" s="34"/>
      <c r="L1664" s="34"/>
      <c r="M1664" s="35"/>
      <c r="O1664" s="9"/>
    </row>
    <row r="1665" spans="1:15" x14ac:dyDescent="0.25">
      <c r="A1665" s="10"/>
      <c r="H1665" s="10"/>
      <c r="I1665" s="32"/>
      <c r="J1665" s="38"/>
      <c r="K1665" s="34"/>
      <c r="L1665" s="34"/>
      <c r="M1665" s="35"/>
      <c r="O1665" s="9"/>
    </row>
    <row r="1666" spans="1:15" x14ac:dyDescent="0.25">
      <c r="A1666" s="10"/>
      <c r="H1666" s="10"/>
      <c r="I1666" s="32"/>
      <c r="J1666" s="38"/>
      <c r="K1666" s="34"/>
      <c r="L1666" s="34"/>
      <c r="M1666" s="35"/>
      <c r="O1666" s="9"/>
    </row>
    <row r="1667" spans="1:15" x14ac:dyDescent="0.25">
      <c r="A1667" s="10"/>
      <c r="H1667" s="10"/>
      <c r="I1667" s="32"/>
      <c r="J1667" s="38"/>
      <c r="K1667" s="34"/>
      <c r="L1667" s="34"/>
      <c r="M1667" s="35"/>
      <c r="O1667" s="9"/>
    </row>
    <row r="1668" spans="1:15" x14ac:dyDescent="0.25">
      <c r="A1668" s="10"/>
      <c r="H1668" s="10"/>
      <c r="I1668" s="32"/>
      <c r="J1668" s="38"/>
      <c r="K1668" s="34"/>
      <c r="L1668" s="34"/>
      <c r="M1668" s="35"/>
      <c r="O1668" s="9"/>
    </row>
    <row r="1669" spans="1:15" x14ac:dyDescent="0.25">
      <c r="A1669" s="10"/>
      <c r="H1669" s="10"/>
      <c r="I1669" s="32"/>
      <c r="J1669" s="38"/>
      <c r="K1669" s="34"/>
      <c r="L1669" s="34"/>
      <c r="M1669" s="35"/>
      <c r="O1669" s="9"/>
    </row>
    <row r="1670" spans="1:15" x14ac:dyDescent="0.25">
      <c r="A1670" s="10"/>
      <c r="H1670" s="10"/>
      <c r="I1670" s="32"/>
      <c r="J1670" s="38"/>
      <c r="K1670" s="34"/>
      <c r="L1670" s="34"/>
      <c r="M1670" s="35"/>
      <c r="O1670" s="9"/>
    </row>
    <row r="1671" spans="1:15" x14ac:dyDescent="0.25">
      <c r="A1671" s="10"/>
      <c r="H1671" s="10"/>
      <c r="I1671" s="32"/>
      <c r="J1671" s="38"/>
      <c r="K1671" s="34"/>
      <c r="L1671" s="34"/>
      <c r="M1671" s="35"/>
      <c r="O1671" s="9"/>
    </row>
    <row r="1672" spans="1:15" x14ac:dyDescent="0.25">
      <c r="A1672" s="10"/>
      <c r="H1672" s="10"/>
      <c r="I1672" s="32"/>
      <c r="J1672" s="38"/>
      <c r="K1672" s="34"/>
      <c r="L1672" s="34"/>
      <c r="M1672" s="35"/>
      <c r="O1672" s="9"/>
    </row>
    <row r="1673" spans="1:15" x14ac:dyDescent="0.25">
      <c r="A1673" s="10"/>
      <c r="H1673" s="10"/>
      <c r="I1673" s="32"/>
      <c r="J1673" s="38"/>
      <c r="K1673" s="34"/>
      <c r="L1673" s="34"/>
      <c r="M1673" s="35"/>
      <c r="O1673" s="9"/>
    </row>
    <row r="1674" spans="1:15" x14ac:dyDescent="0.25">
      <c r="A1674" s="10"/>
      <c r="H1674" s="10"/>
      <c r="I1674" s="32"/>
      <c r="J1674" s="38"/>
      <c r="K1674" s="34"/>
      <c r="L1674" s="34"/>
      <c r="M1674" s="35"/>
      <c r="O1674" s="9"/>
    </row>
    <row r="1675" spans="1:15" x14ac:dyDescent="0.25">
      <c r="A1675" s="10"/>
      <c r="H1675" s="10"/>
      <c r="I1675" s="32"/>
      <c r="J1675" s="38"/>
      <c r="K1675" s="34"/>
      <c r="L1675" s="34"/>
      <c r="M1675" s="35"/>
      <c r="O1675" s="9"/>
    </row>
    <row r="1676" spans="1:15" x14ac:dyDescent="0.25">
      <c r="A1676" s="10"/>
      <c r="H1676" s="10"/>
      <c r="I1676" s="32"/>
      <c r="J1676" s="38"/>
      <c r="K1676" s="34"/>
      <c r="L1676" s="34"/>
      <c r="M1676" s="35"/>
      <c r="O1676" s="9"/>
    </row>
    <row r="1677" spans="1:15" x14ac:dyDescent="0.25">
      <c r="A1677" s="10"/>
      <c r="H1677" s="10"/>
      <c r="I1677" s="32"/>
      <c r="J1677" s="38"/>
      <c r="K1677" s="34"/>
      <c r="L1677" s="34"/>
      <c r="M1677" s="35"/>
      <c r="O1677" s="9"/>
    </row>
    <row r="1678" spans="1:15" x14ac:dyDescent="0.25">
      <c r="A1678" s="10"/>
      <c r="H1678" s="10"/>
      <c r="I1678" s="32"/>
      <c r="J1678" s="38"/>
      <c r="K1678" s="34"/>
      <c r="L1678" s="34"/>
      <c r="M1678" s="35"/>
      <c r="O1678" s="9"/>
    </row>
    <row r="1679" spans="1:15" x14ac:dyDescent="0.25">
      <c r="A1679" s="10"/>
      <c r="H1679" s="10"/>
      <c r="I1679" s="32"/>
      <c r="J1679" s="38"/>
      <c r="K1679" s="34"/>
      <c r="L1679" s="34"/>
      <c r="M1679" s="35"/>
    </row>
    <row r="1680" spans="1:15" x14ac:dyDescent="0.25">
      <c r="A1680" s="10"/>
      <c r="H1680" s="10"/>
      <c r="I1680" s="32"/>
      <c r="J1680" s="38"/>
      <c r="K1680" s="34"/>
      <c r="L1680" s="34"/>
      <c r="M1680" s="35"/>
      <c r="O1680" s="9"/>
    </row>
    <row r="1681" spans="1:15" x14ac:dyDescent="0.25">
      <c r="A1681" s="10"/>
      <c r="H1681" s="10"/>
      <c r="I1681" s="32"/>
      <c r="J1681" s="38"/>
      <c r="K1681" s="34"/>
      <c r="L1681" s="34"/>
      <c r="M1681" s="35"/>
      <c r="O1681" s="9"/>
    </row>
    <row r="1682" spans="1:15" x14ac:dyDescent="0.25">
      <c r="A1682" s="10"/>
      <c r="H1682" s="10"/>
      <c r="I1682" s="32"/>
      <c r="J1682" s="38"/>
      <c r="K1682" s="34"/>
      <c r="L1682" s="34"/>
      <c r="M1682" s="35"/>
      <c r="O1682" s="9"/>
    </row>
    <row r="1683" spans="1:15" x14ac:dyDescent="0.25">
      <c r="A1683" s="10"/>
      <c r="H1683" s="10"/>
      <c r="I1683" s="32"/>
      <c r="J1683" s="38"/>
      <c r="K1683" s="34"/>
      <c r="L1683" s="34"/>
      <c r="M1683" s="35"/>
      <c r="O1683" s="9"/>
    </row>
    <row r="1684" spans="1:15" x14ac:dyDescent="0.25">
      <c r="A1684" s="10"/>
      <c r="H1684" s="10"/>
      <c r="I1684" s="32"/>
      <c r="J1684" s="38"/>
      <c r="K1684" s="34"/>
      <c r="L1684" s="34"/>
      <c r="M1684" s="35"/>
      <c r="O1684" s="9"/>
    </row>
    <row r="1685" spans="1:15" x14ac:dyDescent="0.25">
      <c r="A1685" s="10"/>
      <c r="H1685" s="10"/>
      <c r="I1685" s="32"/>
      <c r="J1685" s="38"/>
      <c r="K1685" s="34"/>
      <c r="L1685" s="34"/>
      <c r="M1685" s="35"/>
      <c r="O1685" s="9"/>
    </row>
    <row r="1686" spans="1:15" x14ac:dyDescent="0.25">
      <c r="A1686" s="10"/>
      <c r="H1686" s="10"/>
      <c r="I1686" s="32"/>
      <c r="J1686" s="38"/>
      <c r="K1686" s="34"/>
      <c r="L1686" s="34"/>
      <c r="M1686" s="35"/>
      <c r="O1686" s="9"/>
    </row>
    <row r="1687" spans="1:15" x14ac:dyDescent="0.25">
      <c r="A1687" s="10"/>
      <c r="H1687" s="10"/>
      <c r="I1687" s="32"/>
      <c r="J1687" s="38"/>
      <c r="K1687" s="34"/>
      <c r="L1687" s="34"/>
      <c r="M1687" s="35"/>
      <c r="O1687" s="9"/>
    </row>
    <row r="1688" spans="1:15" x14ac:dyDescent="0.25">
      <c r="A1688" s="10"/>
      <c r="H1688" s="10"/>
      <c r="I1688" s="32"/>
      <c r="J1688" s="38"/>
      <c r="K1688" s="34"/>
      <c r="L1688" s="34"/>
      <c r="M1688" s="35"/>
    </row>
    <row r="1689" spans="1:15" x14ac:dyDescent="0.25">
      <c r="A1689" s="10"/>
      <c r="H1689" s="10"/>
      <c r="I1689" s="32"/>
      <c r="J1689" s="38"/>
      <c r="K1689" s="34"/>
      <c r="L1689" s="34"/>
      <c r="M1689" s="35"/>
      <c r="O1689" s="9"/>
    </row>
    <row r="1690" spans="1:15" x14ac:dyDescent="0.25">
      <c r="A1690" s="10"/>
      <c r="H1690" s="10"/>
      <c r="I1690" s="32"/>
      <c r="J1690" s="38"/>
      <c r="K1690" s="34"/>
      <c r="L1690" s="34"/>
      <c r="M1690" s="35"/>
      <c r="O1690" s="9"/>
    </row>
    <row r="1691" spans="1:15" x14ac:dyDescent="0.25">
      <c r="A1691" s="10"/>
      <c r="H1691" s="10"/>
      <c r="I1691" s="32"/>
      <c r="J1691" s="38"/>
      <c r="K1691" s="34"/>
      <c r="L1691" s="34"/>
      <c r="M1691" s="35"/>
      <c r="O1691" s="9"/>
    </row>
    <row r="1692" spans="1:15" x14ac:dyDescent="0.25">
      <c r="A1692" s="10"/>
      <c r="H1692" s="10"/>
      <c r="I1692" s="32"/>
      <c r="J1692" s="38"/>
      <c r="K1692" s="34"/>
      <c r="L1692" s="34"/>
      <c r="M1692" s="35"/>
      <c r="O1692" s="9"/>
    </row>
    <row r="1693" spans="1:15" x14ac:dyDescent="0.25">
      <c r="A1693" s="10"/>
      <c r="H1693" s="10"/>
      <c r="I1693" s="32"/>
      <c r="J1693" s="38"/>
      <c r="K1693" s="34"/>
      <c r="L1693" s="34"/>
      <c r="M1693" s="35"/>
      <c r="O1693" s="9"/>
    </row>
    <row r="1694" spans="1:15" x14ac:dyDescent="0.25">
      <c r="A1694" s="10"/>
      <c r="H1694" s="10"/>
      <c r="I1694" s="32"/>
      <c r="J1694" s="38"/>
      <c r="K1694" s="34"/>
      <c r="L1694" s="34"/>
      <c r="M1694" s="35"/>
      <c r="O1694" s="9"/>
    </row>
    <row r="1695" spans="1:15" x14ac:dyDescent="0.25">
      <c r="A1695" s="10"/>
      <c r="H1695" s="10"/>
      <c r="I1695" s="32"/>
      <c r="J1695" s="38"/>
      <c r="K1695" s="34"/>
      <c r="L1695" s="34"/>
      <c r="M1695" s="35"/>
      <c r="O1695" s="9"/>
    </row>
    <row r="1696" spans="1:15" x14ac:dyDescent="0.25">
      <c r="A1696" s="10"/>
      <c r="H1696" s="10"/>
      <c r="I1696" s="32"/>
      <c r="J1696" s="38"/>
      <c r="K1696" s="34"/>
      <c r="L1696" s="34"/>
      <c r="M1696" s="35"/>
      <c r="O1696" s="9"/>
    </row>
    <row r="1697" spans="1:15" x14ac:dyDescent="0.25">
      <c r="A1697" s="10"/>
      <c r="H1697" s="10"/>
      <c r="I1697" s="32"/>
      <c r="J1697" s="38"/>
      <c r="K1697" s="34"/>
      <c r="L1697" s="34"/>
      <c r="M1697" s="35"/>
      <c r="O1697" s="9"/>
    </row>
    <row r="1698" spans="1:15" x14ac:dyDescent="0.25">
      <c r="A1698" s="10"/>
      <c r="H1698" s="10"/>
      <c r="I1698" s="32"/>
      <c r="J1698" s="38"/>
      <c r="K1698" s="34"/>
      <c r="L1698" s="34"/>
      <c r="M1698" s="35"/>
      <c r="O1698" s="9"/>
    </row>
    <row r="1699" spans="1:15" x14ac:dyDescent="0.25">
      <c r="A1699" s="10"/>
      <c r="H1699" s="10"/>
      <c r="I1699" s="32"/>
      <c r="J1699" s="38"/>
      <c r="K1699" s="34"/>
      <c r="L1699" s="34"/>
      <c r="M1699" s="35"/>
      <c r="O1699" s="9"/>
    </row>
    <row r="1700" spans="1:15" x14ac:dyDescent="0.25">
      <c r="A1700" s="10"/>
      <c r="H1700" s="10"/>
      <c r="I1700" s="32"/>
      <c r="J1700" s="38"/>
      <c r="K1700" s="34"/>
      <c r="L1700" s="34"/>
      <c r="M1700" s="35"/>
    </row>
    <row r="1701" spans="1:15" x14ac:dyDescent="0.25">
      <c r="A1701" s="10"/>
      <c r="H1701" s="10"/>
      <c r="I1701" s="32"/>
      <c r="J1701" s="38"/>
      <c r="K1701" s="34"/>
      <c r="L1701" s="34"/>
      <c r="M1701" s="35"/>
    </row>
    <row r="1702" spans="1:15" x14ac:dyDescent="0.25">
      <c r="A1702" s="10"/>
      <c r="H1702" s="10"/>
      <c r="I1702" s="32"/>
      <c r="J1702" s="38"/>
      <c r="K1702" s="34"/>
      <c r="L1702" s="34"/>
      <c r="M1702" s="35"/>
      <c r="O1702" s="9"/>
    </row>
    <row r="1703" spans="1:15" x14ac:dyDescent="0.25">
      <c r="A1703" s="10"/>
      <c r="H1703" s="10"/>
      <c r="I1703" s="32"/>
      <c r="J1703" s="38"/>
      <c r="K1703" s="34"/>
      <c r="L1703" s="34"/>
      <c r="M1703" s="35"/>
      <c r="O1703" s="9"/>
    </row>
    <row r="1704" spans="1:15" x14ac:dyDescent="0.25">
      <c r="A1704" s="10"/>
      <c r="H1704" s="10"/>
      <c r="I1704" s="32"/>
      <c r="J1704" s="38"/>
      <c r="K1704" s="34"/>
      <c r="L1704" s="34"/>
      <c r="M1704" s="35"/>
    </row>
    <row r="1705" spans="1:15" x14ac:dyDescent="0.25">
      <c r="A1705" s="10"/>
      <c r="H1705" s="10"/>
      <c r="I1705" s="32"/>
      <c r="J1705" s="38"/>
      <c r="K1705" s="34"/>
      <c r="L1705" s="34"/>
      <c r="M1705" s="35"/>
      <c r="O1705" s="9"/>
    </row>
    <row r="1706" spans="1:15" x14ac:dyDescent="0.25">
      <c r="A1706" s="10"/>
      <c r="H1706" s="10"/>
      <c r="I1706" s="32"/>
      <c r="J1706" s="38"/>
      <c r="K1706" s="34"/>
      <c r="L1706" s="34"/>
      <c r="M1706" s="35"/>
      <c r="O1706" s="9"/>
    </row>
    <row r="1707" spans="1:15" x14ac:dyDescent="0.25">
      <c r="A1707" s="10"/>
      <c r="H1707" s="10"/>
      <c r="I1707" s="32"/>
      <c r="J1707" s="38"/>
      <c r="K1707" s="34"/>
      <c r="L1707" s="34"/>
      <c r="M1707" s="35"/>
      <c r="O1707" s="9"/>
    </row>
    <row r="1708" spans="1:15" x14ac:dyDescent="0.25">
      <c r="A1708" s="10"/>
      <c r="H1708" s="10"/>
      <c r="I1708" s="32"/>
      <c r="J1708" s="38"/>
      <c r="K1708" s="34"/>
      <c r="L1708" s="34"/>
      <c r="M1708" s="35"/>
      <c r="O1708" s="9"/>
    </row>
    <row r="1709" spans="1:15" x14ac:dyDescent="0.25">
      <c r="A1709" s="10"/>
      <c r="H1709" s="10"/>
      <c r="I1709" s="32"/>
      <c r="J1709" s="38"/>
      <c r="K1709" s="34"/>
      <c r="L1709" s="34"/>
      <c r="M1709" s="35"/>
      <c r="O1709" s="9"/>
    </row>
    <row r="1710" spans="1:15" x14ac:dyDescent="0.25">
      <c r="A1710" s="10"/>
      <c r="H1710" s="10"/>
      <c r="I1710" s="32"/>
      <c r="J1710" s="38"/>
      <c r="K1710" s="34"/>
      <c r="L1710" s="34"/>
      <c r="M1710" s="35"/>
      <c r="O1710" s="9"/>
    </row>
    <row r="1711" spans="1:15" x14ac:dyDescent="0.25">
      <c r="A1711" s="10"/>
      <c r="H1711" s="10"/>
      <c r="I1711" s="32"/>
      <c r="J1711" s="38"/>
      <c r="K1711" s="34"/>
      <c r="L1711" s="34"/>
      <c r="M1711" s="35"/>
      <c r="O1711" s="9"/>
    </row>
    <row r="1712" spans="1:15" x14ac:dyDescent="0.25">
      <c r="A1712" s="10"/>
      <c r="H1712" s="10"/>
      <c r="I1712" s="32"/>
      <c r="J1712" s="38"/>
      <c r="K1712" s="34"/>
      <c r="L1712" s="34"/>
      <c r="M1712" s="35"/>
      <c r="O1712" s="9"/>
    </row>
    <row r="1713" spans="1:15" x14ac:dyDescent="0.25">
      <c r="A1713" s="10"/>
      <c r="H1713" s="10"/>
      <c r="I1713" s="32"/>
      <c r="J1713" s="38"/>
      <c r="K1713" s="34"/>
      <c r="L1713" s="34"/>
      <c r="M1713" s="35"/>
      <c r="O1713" s="9"/>
    </row>
    <row r="1714" spans="1:15" x14ac:dyDescent="0.25">
      <c r="A1714" s="10"/>
      <c r="H1714" s="10"/>
      <c r="I1714" s="32"/>
      <c r="J1714" s="38"/>
      <c r="K1714" s="34"/>
      <c r="L1714" s="34"/>
      <c r="M1714" s="35"/>
      <c r="O1714" s="9"/>
    </row>
    <row r="1715" spans="1:15" x14ac:dyDescent="0.25">
      <c r="A1715" s="10"/>
      <c r="H1715" s="10"/>
      <c r="I1715" s="32"/>
      <c r="J1715" s="38"/>
      <c r="K1715" s="34"/>
      <c r="L1715" s="34"/>
      <c r="M1715" s="35"/>
      <c r="O1715" s="9"/>
    </row>
    <row r="1716" spans="1:15" x14ac:dyDescent="0.25">
      <c r="A1716" s="10"/>
      <c r="H1716" s="10"/>
      <c r="I1716" s="32"/>
      <c r="J1716" s="38"/>
      <c r="K1716" s="34"/>
      <c r="L1716" s="34"/>
      <c r="M1716" s="35"/>
      <c r="O1716" s="9"/>
    </row>
    <row r="1717" spans="1:15" x14ac:dyDescent="0.25">
      <c r="A1717" s="10"/>
      <c r="H1717" s="10"/>
      <c r="I1717" s="32"/>
      <c r="J1717" s="38"/>
      <c r="K1717" s="34"/>
      <c r="L1717" s="34"/>
      <c r="M1717" s="35"/>
      <c r="O1717" s="9"/>
    </row>
    <row r="1718" spans="1:15" x14ac:dyDescent="0.25">
      <c r="A1718" s="10"/>
      <c r="H1718" s="10"/>
      <c r="I1718" s="32"/>
      <c r="J1718" s="38"/>
      <c r="K1718" s="34"/>
      <c r="L1718" s="34"/>
      <c r="M1718" s="35"/>
    </row>
    <row r="1719" spans="1:15" x14ac:dyDescent="0.25">
      <c r="A1719" s="10"/>
      <c r="H1719" s="10"/>
      <c r="I1719" s="32"/>
      <c r="J1719" s="38"/>
      <c r="K1719" s="34"/>
      <c r="L1719" s="34"/>
      <c r="M1719" s="35"/>
      <c r="O1719" s="9"/>
    </row>
    <row r="1720" spans="1:15" x14ac:dyDescent="0.25">
      <c r="A1720" s="10"/>
      <c r="H1720" s="10"/>
      <c r="I1720" s="32"/>
      <c r="J1720" s="38"/>
      <c r="K1720" s="34"/>
      <c r="L1720" s="34"/>
      <c r="M1720" s="35"/>
      <c r="O1720" s="9"/>
    </row>
    <row r="1721" spans="1:15" x14ac:dyDescent="0.25">
      <c r="A1721" s="10"/>
      <c r="H1721" s="10"/>
      <c r="I1721" s="32"/>
      <c r="J1721" s="38"/>
      <c r="K1721" s="34"/>
      <c r="L1721" s="34"/>
      <c r="M1721" s="35"/>
      <c r="O1721" s="9"/>
    </row>
    <row r="1722" spans="1:15" x14ac:dyDescent="0.25">
      <c r="A1722" s="10"/>
      <c r="H1722" s="10"/>
      <c r="I1722" s="32"/>
      <c r="J1722" s="38"/>
      <c r="K1722" s="34"/>
      <c r="L1722" s="34"/>
      <c r="M1722" s="35"/>
      <c r="O1722" s="9"/>
    </row>
    <row r="1723" spans="1:15" x14ac:dyDescent="0.25">
      <c r="A1723" s="10"/>
      <c r="H1723" s="10"/>
      <c r="I1723" s="32"/>
      <c r="J1723" s="38"/>
      <c r="K1723" s="34"/>
      <c r="L1723" s="34"/>
      <c r="M1723" s="35"/>
      <c r="O1723" s="9"/>
    </row>
    <row r="1724" spans="1:15" x14ac:dyDescent="0.25">
      <c r="A1724" s="10"/>
      <c r="H1724" s="10"/>
      <c r="I1724" s="32"/>
      <c r="J1724" s="38"/>
      <c r="K1724" s="34"/>
      <c r="L1724" s="34"/>
      <c r="M1724" s="35"/>
      <c r="O1724" s="9"/>
    </row>
    <row r="1725" spans="1:15" x14ac:dyDescent="0.25">
      <c r="A1725" s="10"/>
      <c r="H1725" s="10"/>
      <c r="I1725" s="32"/>
      <c r="J1725" s="38"/>
      <c r="K1725" s="34"/>
      <c r="L1725" s="34"/>
      <c r="M1725" s="35"/>
      <c r="O1725" s="9"/>
    </row>
    <row r="1726" spans="1:15" x14ac:dyDescent="0.25">
      <c r="A1726" s="10"/>
      <c r="H1726" s="10"/>
      <c r="I1726" s="32"/>
      <c r="J1726" s="38"/>
      <c r="K1726" s="34"/>
      <c r="L1726" s="34"/>
      <c r="M1726" s="35"/>
      <c r="O1726" s="9"/>
    </row>
    <row r="1727" spans="1:15" x14ac:dyDescent="0.25">
      <c r="A1727" s="10"/>
      <c r="H1727" s="10"/>
      <c r="I1727" s="32"/>
      <c r="J1727" s="38"/>
      <c r="K1727" s="34"/>
      <c r="L1727" s="34"/>
      <c r="M1727" s="35"/>
      <c r="O1727" s="9"/>
    </row>
    <row r="1728" spans="1:15" x14ac:dyDescent="0.25">
      <c r="A1728" s="10"/>
      <c r="H1728" s="10"/>
      <c r="I1728" s="32"/>
      <c r="J1728" s="38"/>
      <c r="K1728" s="34"/>
      <c r="L1728" s="34"/>
      <c r="M1728" s="35"/>
    </row>
    <row r="1729" spans="1:15" x14ac:dyDescent="0.25">
      <c r="A1729" s="10"/>
      <c r="H1729" s="10"/>
      <c r="I1729" s="32"/>
      <c r="J1729" s="38"/>
      <c r="K1729" s="34"/>
      <c r="L1729" s="34"/>
      <c r="M1729" s="35"/>
      <c r="O1729" s="9"/>
    </row>
    <row r="1730" spans="1:15" x14ac:dyDescent="0.25">
      <c r="A1730" s="10"/>
      <c r="H1730" s="10"/>
      <c r="I1730" s="32"/>
      <c r="J1730" s="38"/>
      <c r="K1730" s="34"/>
      <c r="L1730" s="34"/>
      <c r="M1730" s="35"/>
      <c r="O1730" s="9"/>
    </row>
    <row r="1731" spans="1:15" x14ac:dyDescent="0.25">
      <c r="A1731" s="10"/>
      <c r="H1731" s="10"/>
      <c r="I1731" s="32"/>
      <c r="J1731" s="38"/>
      <c r="K1731" s="34"/>
      <c r="L1731" s="34"/>
      <c r="M1731" s="35"/>
      <c r="O1731" s="9"/>
    </row>
    <row r="1732" spans="1:15" x14ac:dyDescent="0.25">
      <c r="A1732" s="10"/>
      <c r="H1732" s="10"/>
      <c r="I1732" s="32"/>
      <c r="J1732" s="38"/>
      <c r="K1732" s="34"/>
      <c r="L1732" s="34"/>
      <c r="M1732" s="35"/>
      <c r="O1732" s="9"/>
    </row>
    <row r="1733" spans="1:15" x14ac:dyDescent="0.25">
      <c r="A1733" s="10"/>
      <c r="H1733" s="10"/>
      <c r="I1733" s="32"/>
      <c r="J1733" s="38"/>
      <c r="K1733" s="34"/>
      <c r="L1733" s="34"/>
      <c r="M1733" s="35"/>
      <c r="O1733" s="9"/>
    </row>
    <row r="1734" spans="1:15" x14ac:dyDescent="0.25">
      <c r="A1734" s="10"/>
      <c r="H1734" s="10"/>
      <c r="I1734" s="32"/>
      <c r="J1734" s="38"/>
      <c r="K1734" s="34"/>
      <c r="L1734" s="34"/>
      <c r="M1734" s="35"/>
      <c r="O1734" s="9"/>
    </row>
    <row r="1735" spans="1:15" x14ac:dyDescent="0.25">
      <c r="A1735" s="10"/>
      <c r="H1735" s="10"/>
      <c r="I1735" s="32"/>
      <c r="J1735" s="38"/>
      <c r="K1735" s="34"/>
      <c r="L1735" s="34"/>
      <c r="M1735" s="35"/>
      <c r="O1735" s="9"/>
    </row>
    <row r="1736" spans="1:15" x14ac:dyDescent="0.25">
      <c r="A1736" s="10"/>
      <c r="H1736" s="10"/>
      <c r="I1736" s="32"/>
      <c r="J1736" s="38"/>
      <c r="K1736" s="34"/>
      <c r="L1736" s="34"/>
      <c r="M1736" s="35"/>
    </row>
    <row r="1737" spans="1:15" x14ac:dyDescent="0.25">
      <c r="A1737" s="10"/>
      <c r="H1737" s="10"/>
      <c r="I1737" s="32"/>
      <c r="J1737" s="38"/>
      <c r="K1737" s="34"/>
      <c r="L1737" s="34"/>
      <c r="M1737" s="35"/>
      <c r="O1737" s="9"/>
    </row>
    <row r="1738" spans="1:15" x14ac:dyDescent="0.25">
      <c r="A1738" s="10"/>
      <c r="H1738" s="10"/>
      <c r="I1738" s="32"/>
      <c r="J1738" s="38"/>
      <c r="K1738" s="34"/>
      <c r="L1738" s="34"/>
      <c r="M1738" s="35"/>
    </row>
    <row r="1739" spans="1:15" x14ac:dyDescent="0.25">
      <c r="A1739" s="10"/>
      <c r="H1739" s="10"/>
      <c r="I1739" s="32"/>
      <c r="J1739" s="38"/>
      <c r="K1739" s="34"/>
      <c r="L1739" s="34"/>
      <c r="M1739" s="35"/>
      <c r="O1739" s="9"/>
    </row>
    <row r="1740" spans="1:15" x14ac:dyDescent="0.25">
      <c r="A1740" s="10"/>
      <c r="H1740" s="10"/>
      <c r="I1740" s="32"/>
      <c r="J1740" s="38"/>
      <c r="K1740" s="34"/>
      <c r="L1740" s="34"/>
      <c r="M1740" s="35"/>
      <c r="O1740" s="9"/>
    </row>
    <row r="1741" spans="1:15" x14ac:dyDescent="0.25">
      <c r="A1741" s="10"/>
      <c r="H1741" s="10"/>
      <c r="I1741" s="32"/>
      <c r="J1741" s="38"/>
      <c r="K1741" s="34"/>
      <c r="L1741" s="34"/>
      <c r="M1741" s="35"/>
    </row>
    <row r="1742" spans="1:15" x14ac:dyDescent="0.25">
      <c r="A1742" s="10"/>
      <c r="H1742" s="10"/>
      <c r="I1742" s="32"/>
      <c r="J1742" s="38"/>
      <c r="K1742" s="34"/>
      <c r="L1742" s="34"/>
      <c r="M1742" s="35"/>
    </row>
    <row r="1743" spans="1:15" x14ac:dyDescent="0.25">
      <c r="A1743" s="10"/>
      <c r="H1743" s="10"/>
      <c r="I1743" s="32"/>
      <c r="J1743" s="38"/>
      <c r="K1743" s="34"/>
      <c r="L1743" s="34"/>
      <c r="M1743" s="35"/>
      <c r="O1743" s="9"/>
    </row>
    <row r="1744" spans="1:15" x14ac:dyDescent="0.25">
      <c r="A1744" s="10"/>
      <c r="H1744" s="10"/>
      <c r="I1744" s="32"/>
      <c r="J1744" s="38"/>
      <c r="K1744" s="34"/>
      <c r="L1744" s="34"/>
      <c r="M1744" s="35"/>
      <c r="O1744" s="9"/>
    </row>
    <row r="1745" spans="1:15" x14ac:dyDescent="0.25">
      <c r="A1745" s="10"/>
      <c r="H1745" s="10"/>
      <c r="I1745" s="32"/>
      <c r="J1745" s="38"/>
      <c r="K1745" s="34"/>
      <c r="L1745" s="34"/>
      <c r="M1745" s="35"/>
      <c r="O1745" s="9"/>
    </row>
    <row r="1746" spans="1:15" x14ac:dyDescent="0.25">
      <c r="A1746" s="10"/>
      <c r="H1746" s="10"/>
      <c r="I1746" s="32"/>
      <c r="J1746" s="38"/>
      <c r="K1746" s="34"/>
      <c r="L1746" s="34"/>
      <c r="M1746" s="35"/>
      <c r="O1746" s="9"/>
    </row>
    <row r="1747" spans="1:15" x14ac:dyDescent="0.25">
      <c r="A1747" s="10"/>
      <c r="H1747" s="10"/>
      <c r="I1747" s="32"/>
      <c r="J1747" s="38"/>
      <c r="K1747" s="34"/>
      <c r="L1747" s="34"/>
      <c r="M1747" s="35"/>
      <c r="O1747" s="9"/>
    </row>
    <row r="1748" spans="1:15" x14ac:dyDescent="0.25">
      <c r="A1748" s="10"/>
      <c r="H1748" s="10"/>
      <c r="I1748" s="32"/>
      <c r="J1748" s="38"/>
      <c r="K1748" s="34"/>
      <c r="L1748" s="34"/>
      <c r="M1748" s="35"/>
      <c r="O1748" s="9"/>
    </row>
    <row r="1749" spans="1:15" x14ac:dyDescent="0.25">
      <c r="A1749" s="10"/>
      <c r="H1749" s="10"/>
      <c r="I1749" s="32"/>
      <c r="J1749" s="38"/>
      <c r="K1749" s="34"/>
      <c r="L1749" s="34"/>
      <c r="M1749" s="35"/>
    </row>
    <row r="1750" spans="1:15" x14ac:dyDescent="0.25">
      <c r="A1750" s="10"/>
      <c r="H1750" s="10"/>
      <c r="I1750" s="32"/>
      <c r="J1750" s="38"/>
      <c r="K1750" s="34"/>
      <c r="L1750" s="34"/>
      <c r="M1750" s="35"/>
      <c r="O1750" s="9"/>
    </row>
    <row r="1751" spans="1:15" x14ac:dyDescent="0.25">
      <c r="A1751" s="10"/>
      <c r="H1751" s="10"/>
      <c r="I1751" s="32"/>
      <c r="J1751" s="38"/>
      <c r="K1751" s="34"/>
      <c r="L1751" s="34"/>
      <c r="M1751" s="35"/>
      <c r="O1751" s="9"/>
    </row>
    <row r="1752" spans="1:15" x14ac:dyDescent="0.25">
      <c r="A1752" s="10"/>
      <c r="H1752" s="10"/>
      <c r="I1752" s="32"/>
      <c r="J1752" s="38"/>
      <c r="K1752" s="34"/>
      <c r="L1752" s="34"/>
      <c r="M1752" s="35"/>
      <c r="O1752" s="9"/>
    </row>
    <row r="1753" spans="1:15" x14ac:dyDescent="0.25">
      <c r="A1753" s="10"/>
      <c r="H1753" s="10"/>
      <c r="I1753" s="32"/>
      <c r="J1753" s="38"/>
      <c r="K1753" s="34"/>
      <c r="L1753" s="34"/>
      <c r="M1753" s="35"/>
      <c r="O1753" s="9"/>
    </row>
    <row r="1754" spans="1:15" x14ac:dyDescent="0.25">
      <c r="A1754" s="10"/>
      <c r="H1754" s="10"/>
      <c r="I1754" s="32"/>
      <c r="J1754" s="38"/>
      <c r="K1754" s="34"/>
      <c r="L1754" s="34"/>
      <c r="M1754" s="35"/>
      <c r="O1754" s="9"/>
    </row>
    <row r="1755" spans="1:15" x14ac:dyDescent="0.25">
      <c r="A1755" s="10"/>
      <c r="H1755" s="10"/>
      <c r="I1755" s="32"/>
      <c r="J1755" s="38"/>
      <c r="K1755" s="34"/>
      <c r="L1755" s="34"/>
      <c r="M1755" s="35"/>
      <c r="O1755" s="9"/>
    </row>
    <row r="1756" spans="1:15" x14ac:dyDescent="0.25">
      <c r="A1756" s="10"/>
      <c r="H1756" s="10"/>
      <c r="I1756" s="32"/>
      <c r="J1756" s="38"/>
      <c r="K1756" s="34"/>
      <c r="L1756" s="34"/>
      <c r="M1756" s="35"/>
      <c r="O1756" s="9"/>
    </row>
    <row r="1757" spans="1:15" x14ac:dyDescent="0.25">
      <c r="A1757" s="10"/>
      <c r="H1757" s="10"/>
      <c r="I1757" s="32"/>
      <c r="J1757" s="38"/>
      <c r="K1757" s="34"/>
      <c r="L1757" s="34"/>
      <c r="M1757" s="35"/>
    </row>
    <row r="1758" spans="1:15" x14ac:dyDescent="0.25">
      <c r="A1758" s="10"/>
      <c r="H1758" s="10"/>
      <c r="I1758" s="32"/>
      <c r="J1758" s="38"/>
      <c r="K1758" s="34"/>
      <c r="L1758" s="34"/>
      <c r="M1758" s="35"/>
    </row>
    <row r="1759" spans="1:15" x14ac:dyDescent="0.25">
      <c r="A1759" s="10"/>
      <c r="H1759" s="10"/>
      <c r="I1759" s="32"/>
      <c r="J1759" s="38"/>
      <c r="K1759" s="34"/>
      <c r="L1759" s="34"/>
      <c r="M1759" s="35"/>
      <c r="O1759" s="9"/>
    </row>
    <row r="1760" spans="1:15" x14ac:dyDescent="0.25">
      <c r="A1760" s="10"/>
      <c r="H1760" s="10"/>
      <c r="I1760" s="32"/>
      <c r="J1760" s="38"/>
      <c r="K1760" s="34"/>
      <c r="L1760" s="34"/>
      <c r="M1760" s="35"/>
      <c r="O1760" s="9"/>
    </row>
    <row r="1761" spans="1:15" x14ac:dyDescent="0.25">
      <c r="A1761" s="10"/>
      <c r="H1761" s="10"/>
      <c r="I1761" s="32"/>
      <c r="J1761" s="38"/>
      <c r="K1761" s="34"/>
      <c r="L1761" s="34"/>
      <c r="M1761" s="35"/>
      <c r="O1761" s="9"/>
    </row>
    <row r="1762" spans="1:15" x14ac:dyDescent="0.25">
      <c r="A1762" s="10"/>
      <c r="H1762" s="10"/>
      <c r="I1762" s="32"/>
      <c r="J1762" s="38"/>
      <c r="K1762" s="34"/>
      <c r="L1762" s="34"/>
      <c r="M1762" s="35"/>
      <c r="O1762" s="9"/>
    </row>
    <row r="1763" spans="1:15" x14ac:dyDescent="0.25">
      <c r="A1763" s="10"/>
      <c r="H1763" s="10"/>
      <c r="I1763" s="32"/>
      <c r="J1763" s="38"/>
      <c r="K1763" s="34"/>
      <c r="L1763" s="34"/>
      <c r="M1763" s="35"/>
      <c r="O1763" s="9"/>
    </row>
    <row r="1764" spans="1:15" x14ac:dyDescent="0.25">
      <c r="A1764" s="10"/>
      <c r="H1764" s="10"/>
      <c r="I1764" s="32"/>
      <c r="J1764" s="38"/>
      <c r="K1764" s="34"/>
      <c r="L1764" s="34"/>
      <c r="M1764" s="35"/>
      <c r="O1764" s="9"/>
    </row>
    <row r="1765" spans="1:15" x14ac:dyDescent="0.25">
      <c r="A1765" s="10"/>
      <c r="H1765" s="10"/>
      <c r="I1765" s="32"/>
      <c r="J1765" s="38"/>
      <c r="K1765" s="34"/>
      <c r="L1765" s="34"/>
      <c r="M1765" s="35"/>
      <c r="O1765" s="9"/>
    </row>
    <row r="1766" spans="1:15" x14ac:dyDescent="0.25">
      <c r="A1766" s="10"/>
      <c r="H1766" s="10"/>
      <c r="I1766" s="32"/>
      <c r="J1766" s="38"/>
      <c r="K1766" s="34"/>
      <c r="L1766" s="34"/>
      <c r="M1766" s="35"/>
      <c r="O1766" s="9"/>
    </row>
    <row r="1767" spans="1:15" x14ac:dyDescent="0.25">
      <c r="A1767" s="10"/>
      <c r="H1767" s="10"/>
      <c r="I1767" s="32"/>
      <c r="J1767" s="38"/>
      <c r="K1767" s="34"/>
      <c r="L1767" s="34"/>
      <c r="M1767" s="35"/>
      <c r="O1767" s="9"/>
    </row>
    <row r="1768" spans="1:15" x14ac:dyDescent="0.25">
      <c r="A1768" s="10"/>
      <c r="H1768" s="10"/>
      <c r="I1768" s="32"/>
      <c r="J1768" s="38"/>
      <c r="K1768" s="34"/>
      <c r="L1768" s="34"/>
      <c r="M1768" s="35"/>
      <c r="O1768" s="9"/>
    </row>
    <row r="1769" spans="1:15" x14ac:dyDescent="0.25">
      <c r="A1769" s="10"/>
      <c r="H1769" s="10"/>
      <c r="I1769" s="32"/>
      <c r="J1769" s="38"/>
      <c r="K1769" s="34"/>
      <c r="L1769" s="34"/>
      <c r="M1769" s="35"/>
      <c r="O1769" s="9"/>
    </row>
    <row r="1770" spans="1:15" x14ac:dyDescent="0.25">
      <c r="A1770" s="10"/>
      <c r="H1770" s="10"/>
      <c r="I1770" s="32"/>
      <c r="J1770" s="38"/>
      <c r="K1770" s="34"/>
      <c r="L1770" s="34"/>
      <c r="M1770" s="35"/>
      <c r="O1770" s="9"/>
    </row>
    <row r="1771" spans="1:15" x14ac:dyDescent="0.25">
      <c r="A1771" s="10"/>
      <c r="H1771" s="10"/>
      <c r="I1771" s="32"/>
      <c r="J1771" s="38"/>
      <c r="K1771" s="34"/>
      <c r="L1771" s="34"/>
      <c r="M1771" s="35"/>
      <c r="O1771" s="9"/>
    </row>
    <row r="1772" spans="1:15" x14ac:dyDescent="0.25">
      <c r="A1772" s="10"/>
      <c r="H1772" s="10"/>
      <c r="I1772" s="32"/>
      <c r="J1772" s="38"/>
      <c r="K1772" s="34"/>
      <c r="L1772" s="34"/>
      <c r="M1772" s="35"/>
      <c r="O1772" s="9"/>
    </row>
    <row r="1773" spans="1:15" x14ac:dyDescent="0.25">
      <c r="A1773" s="10"/>
      <c r="H1773" s="10"/>
      <c r="I1773" s="32"/>
      <c r="J1773" s="38"/>
      <c r="K1773" s="34"/>
      <c r="L1773" s="34"/>
      <c r="M1773" s="35"/>
      <c r="O1773" s="9"/>
    </row>
    <row r="1774" spans="1:15" x14ac:dyDescent="0.25">
      <c r="A1774" s="10"/>
      <c r="H1774" s="10"/>
      <c r="I1774" s="32"/>
      <c r="J1774" s="38"/>
      <c r="K1774" s="34"/>
      <c r="L1774" s="34"/>
      <c r="M1774" s="35"/>
      <c r="O1774" s="9"/>
    </row>
    <row r="1775" spans="1:15" x14ac:dyDescent="0.25">
      <c r="A1775" s="10"/>
      <c r="H1775" s="10"/>
      <c r="I1775" s="32"/>
      <c r="J1775" s="38"/>
      <c r="K1775" s="34"/>
      <c r="L1775" s="34"/>
      <c r="M1775" s="35"/>
      <c r="O1775" s="9"/>
    </row>
    <row r="1776" spans="1:15" x14ac:dyDescent="0.25">
      <c r="A1776" s="10"/>
      <c r="H1776" s="10"/>
      <c r="I1776" s="32"/>
      <c r="J1776" s="38"/>
      <c r="K1776" s="34"/>
      <c r="L1776" s="34"/>
      <c r="M1776" s="35"/>
    </row>
    <row r="1777" spans="1:15" x14ac:dyDescent="0.25">
      <c r="A1777" s="10"/>
      <c r="H1777" s="10"/>
      <c r="I1777" s="32"/>
      <c r="J1777" s="38"/>
      <c r="K1777" s="34"/>
      <c r="L1777" s="34"/>
      <c r="M1777" s="35"/>
      <c r="O1777" s="9"/>
    </row>
    <row r="1778" spans="1:15" x14ac:dyDescent="0.25">
      <c r="A1778" s="10"/>
      <c r="H1778" s="10"/>
      <c r="I1778" s="32"/>
      <c r="J1778" s="38"/>
      <c r="K1778" s="34"/>
      <c r="L1778" s="34"/>
      <c r="M1778" s="35"/>
      <c r="O1778" s="9"/>
    </row>
    <row r="1779" spans="1:15" x14ac:dyDescent="0.25">
      <c r="A1779" s="10"/>
      <c r="H1779" s="10"/>
      <c r="I1779" s="32"/>
      <c r="J1779" s="38"/>
      <c r="K1779" s="34"/>
      <c r="L1779" s="34"/>
      <c r="M1779" s="35"/>
      <c r="O1779" s="9"/>
    </row>
    <row r="1780" spans="1:15" x14ac:dyDescent="0.25">
      <c r="A1780" s="10"/>
      <c r="H1780" s="10"/>
      <c r="I1780" s="32"/>
      <c r="J1780" s="38"/>
      <c r="K1780" s="34"/>
      <c r="L1780" s="34"/>
      <c r="M1780" s="35"/>
      <c r="O1780" s="9"/>
    </row>
    <row r="1781" spans="1:15" x14ac:dyDescent="0.25">
      <c r="A1781" s="10"/>
      <c r="H1781" s="10"/>
      <c r="I1781" s="32"/>
      <c r="J1781" s="38"/>
      <c r="K1781" s="34"/>
      <c r="L1781" s="34"/>
      <c r="M1781" s="35"/>
      <c r="O1781" s="9"/>
    </row>
    <row r="1782" spans="1:15" x14ac:dyDescent="0.25">
      <c r="A1782" s="10"/>
      <c r="H1782" s="10"/>
      <c r="I1782" s="32"/>
      <c r="J1782" s="38"/>
      <c r="K1782" s="34"/>
      <c r="L1782" s="34"/>
      <c r="M1782" s="35"/>
      <c r="O1782" s="9"/>
    </row>
    <row r="1783" spans="1:15" x14ac:dyDescent="0.25">
      <c r="A1783" s="10"/>
      <c r="H1783" s="10"/>
      <c r="I1783" s="32"/>
      <c r="J1783" s="38"/>
      <c r="K1783" s="34"/>
      <c r="L1783" s="34"/>
      <c r="M1783" s="35"/>
      <c r="O1783" s="9"/>
    </row>
    <row r="1784" spans="1:15" x14ac:dyDescent="0.25">
      <c r="A1784" s="10"/>
      <c r="H1784" s="10"/>
      <c r="I1784" s="32"/>
      <c r="J1784" s="38"/>
      <c r="K1784" s="34"/>
      <c r="L1784" s="34"/>
      <c r="M1784" s="35"/>
    </row>
    <row r="1785" spans="1:15" x14ac:dyDescent="0.25">
      <c r="A1785" s="10"/>
      <c r="H1785" s="10"/>
      <c r="I1785" s="32"/>
      <c r="J1785" s="38"/>
      <c r="K1785" s="34"/>
      <c r="L1785" s="34"/>
      <c r="M1785" s="35"/>
      <c r="O1785" s="9"/>
    </row>
    <row r="1786" spans="1:15" x14ac:dyDescent="0.25">
      <c r="A1786" s="10"/>
      <c r="H1786" s="10"/>
      <c r="I1786" s="32"/>
      <c r="J1786" s="38"/>
      <c r="K1786" s="34"/>
      <c r="L1786" s="34"/>
      <c r="M1786" s="35"/>
      <c r="O1786" s="9"/>
    </row>
    <row r="1787" spans="1:15" x14ac:dyDescent="0.25">
      <c r="A1787" s="10"/>
      <c r="H1787" s="10"/>
      <c r="I1787" s="32"/>
      <c r="J1787" s="38"/>
      <c r="K1787" s="34"/>
      <c r="L1787" s="34"/>
      <c r="M1787" s="35"/>
      <c r="O1787" s="9"/>
    </row>
    <row r="1788" spans="1:15" x14ac:dyDescent="0.25">
      <c r="A1788" s="10"/>
      <c r="H1788" s="10"/>
      <c r="I1788" s="32"/>
      <c r="J1788" s="38"/>
      <c r="K1788" s="34"/>
      <c r="L1788" s="34"/>
      <c r="M1788" s="35"/>
      <c r="O1788" s="9"/>
    </row>
    <row r="1789" spans="1:15" x14ac:dyDescent="0.25">
      <c r="A1789" s="10"/>
      <c r="H1789" s="10"/>
      <c r="I1789" s="32"/>
      <c r="J1789" s="38"/>
      <c r="K1789" s="34"/>
      <c r="L1789" s="34"/>
      <c r="M1789" s="35"/>
      <c r="O1789" s="9"/>
    </row>
    <row r="1790" spans="1:15" x14ac:dyDescent="0.25">
      <c r="A1790" s="10"/>
      <c r="H1790" s="10"/>
      <c r="I1790" s="32"/>
      <c r="J1790" s="38"/>
      <c r="K1790" s="34"/>
      <c r="L1790" s="34"/>
      <c r="M1790" s="35"/>
      <c r="O1790" s="9"/>
    </row>
    <row r="1791" spans="1:15" x14ac:dyDescent="0.25">
      <c r="A1791" s="10"/>
      <c r="H1791" s="10"/>
      <c r="I1791" s="32"/>
      <c r="J1791" s="38"/>
      <c r="K1791" s="34"/>
      <c r="L1791" s="34"/>
      <c r="M1791" s="35"/>
      <c r="O1791" s="9"/>
    </row>
    <row r="1792" spans="1:15" x14ac:dyDescent="0.25">
      <c r="A1792" s="10"/>
      <c r="H1792" s="10"/>
      <c r="I1792" s="32"/>
      <c r="J1792" s="38"/>
      <c r="K1792" s="34"/>
      <c r="L1792" s="34"/>
      <c r="M1792" s="35"/>
      <c r="O1792" s="9"/>
    </row>
    <row r="1793" spans="1:15" x14ac:dyDescent="0.25">
      <c r="A1793" s="10"/>
      <c r="H1793" s="10"/>
      <c r="I1793" s="32"/>
      <c r="J1793" s="38"/>
      <c r="K1793" s="34"/>
      <c r="L1793" s="34"/>
      <c r="M1793" s="35"/>
      <c r="O1793" s="9"/>
    </row>
    <row r="1794" spans="1:15" x14ac:dyDescent="0.25">
      <c r="A1794" s="10"/>
      <c r="H1794" s="10"/>
      <c r="I1794" s="32"/>
      <c r="J1794" s="38"/>
      <c r="K1794" s="34"/>
      <c r="L1794" s="34"/>
      <c r="M1794" s="35"/>
      <c r="O1794" s="9"/>
    </row>
    <row r="1795" spans="1:15" x14ac:dyDescent="0.25">
      <c r="A1795" s="10"/>
      <c r="H1795" s="10"/>
      <c r="I1795" s="32"/>
      <c r="J1795" s="38"/>
      <c r="K1795" s="34"/>
      <c r="L1795" s="34"/>
      <c r="M1795" s="35"/>
      <c r="O1795" s="9"/>
    </row>
    <row r="1796" spans="1:15" x14ac:dyDescent="0.25">
      <c r="A1796" s="10"/>
      <c r="H1796" s="10"/>
      <c r="I1796" s="32"/>
      <c r="J1796" s="38"/>
      <c r="K1796" s="34"/>
      <c r="L1796" s="34"/>
      <c r="M1796" s="35"/>
      <c r="O1796" s="9"/>
    </row>
    <row r="1797" spans="1:15" x14ac:dyDescent="0.25">
      <c r="A1797" s="10"/>
      <c r="H1797" s="10"/>
      <c r="I1797" s="32"/>
      <c r="J1797" s="38"/>
      <c r="K1797" s="34"/>
      <c r="L1797" s="34"/>
      <c r="M1797" s="35"/>
      <c r="O1797" s="9"/>
    </row>
    <row r="1798" spans="1:15" x14ac:dyDescent="0.25">
      <c r="A1798" s="10"/>
      <c r="H1798" s="10"/>
      <c r="I1798" s="32"/>
      <c r="J1798" s="38"/>
      <c r="K1798" s="34"/>
      <c r="L1798" s="34"/>
      <c r="M1798" s="35"/>
      <c r="O1798" s="9"/>
    </row>
    <row r="1799" spans="1:15" x14ac:dyDescent="0.25">
      <c r="A1799" s="10"/>
      <c r="H1799" s="10"/>
      <c r="I1799" s="32"/>
      <c r="J1799" s="38"/>
      <c r="K1799" s="34"/>
      <c r="L1799" s="34"/>
      <c r="M1799" s="35"/>
      <c r="O1799" s="9"/>
    </row>
    <row r="1800" spans="1:15" x14ac:dyDescent="0.25">
      <c r="A1800" s="10"/>
      <c r="H1800" s="10"/>
      <c r="I1800" s="32"/>
      <c r="J1800" s="38"/>
      <c r="K1800" s="34"/>
      <c r="L1800" s="34"/>
      <c r="M1800" s="35"/>
      <c r="O1800" s="9"/>
    </row>
    <row r="1801" spans="1:15" x14ac:dyDescent="0.25">
      <c r="A1801" s="10"/>
      <c r="H1801" s="10"/>
      <c r="I1801" s="32"/>
      <c r="J1801" s="38"/>
      <c r="K1801" s="34"/>
      <c r="L1801" s="34"/>
      <c r="M1801" s="35"/>
      <c r="O1801" s="9"/>
    </row>
    <row r="1802" spans="1:15" x14ac:dyDescent="0.25">
      <c r="A1802" s="10"/>
      <c r="H1802" s="10"/>
      <c r="I1802" s="32"/>
      <c r="J1802" s="38"/>
      <c r="K1802" s="34"/>
      <c r="L1802" s="34"/>
      <c r="M1802" s="35"/>
      <c r="O1802" s="9"/>
    </row>
    <row r="1803" spans="1:15" x14ac:dyDescent="0.25">
      <c r="A1803" s="10"/>
      <c r="H1803" s="10"/>
      <c r="I1803" s="32"/>
      <c r="J1803" s="38"/>
      <c r="K1803" s="34"/>
      <c r="L1803" s="34"/>
      <c r="M1803" s="35"/>
      <c r="O1803" s="9"/>
    </row>
    <row r="1804" spans="1:15" x14ac:dyDescent="0.25">
      <c r="A1804" s="10"/>
      <c r="H1804" s="10"/>
      <c r="I1804" s="32"/>
      <c r="J1804" s="38"/>
      <c r="K1804" s="34"/>
      <c r="L1804" s="34"/>
      <c r="M1804" s="35"/>
      <c r="O1804" s="9"/>
    </row>
    <row r="1805" spans="1:15" x14ac:dyDescent="0.25">
      <c r="A1805" s="10"/>
      <c r="H1805" s="10"/>
      <c r="I1805" s="32"/>
      <c r="J1805" s="38"/>
      <c r="K1805" s="34"/>
      <c r="L1805" s="34"/>
      <c r="M1805" s="35"/>
      <c r="O1805" s="9"/>
    </row>
    <row r="1806" spans="1:15" x14ac:dyDescent="0.25">
      <c r="A1806" s="10"/>
      <c r="H1806" s="10"/>
      <c r="I1806" s="32"/>
      <c r="J1806" s="38"/>
      <c r="K1806" s="34"/>
      <c r="L1806" s="34"/>
      <c r="M1806" s="35"/>
      <c r="O1806" s="9"/>
    </row>
    <row r="1807" spans="1:15" x14ac:dyDescent="0.25">
      <c r="A1807" s="10"/>
      <c r="H1807" s="10"/>
      <c r="I1807" s="32"/>
      <c r="J1807" s="38"/>
      <c r="K1807" s="34"/>
      <c r="L1807" s="34"/>
      <c r="M1807" s="35"/>
      <c r="O1807" s="9"/>
    </row>
    <row r="1808" spans="1:15" x14ac:dyDescent="0.25">
      <c r="A1808" s="10"/>
      <c r="H1808" s="10"/>
      <c r="I1808" s="32"/>
      <c r="J1808" s="38"/>
      <c r="K1808" s="34"/>
      <c r="L1808" s="34"/>
      <c r="M1808" s="35"/>
      <c r="O1808" s="9"/>
    </row>
    <row r="1809" spans="1:15" x14ac:dyDescent="0.25">
      <c r="A1809" s="10"/>
      <c r="H1809" s="10"/>
      <c r="I1809" s="32"/>
      <c r="J1809" s="38"/>
      <c r="K1809" s="34"/>
      <c r="L1809" s="34"/>
      <c r="M1809" s="35"/>
      <c r="O1809" s="9"/>
    </row>
    <row r="1810" spans="1:15" x14ac:dyDescent="0.25">
      <c r="A1810" s="10"/>
      <c r="H1810" s="10"/>
      <c r="I1810" s="32"/>
      <c r="J1810" s="38"/>
      <c r="K1810" s="34"/>
      <c r="L1810" s="34"/>
      <c r="M1810" s="35"/>
      <c r="O1810" s="9"/>
    </row>
    <row r="1811" spans="1:15" x14ac:dyDescent="0.25">
      <c r="A1811" s="10"/>
      <c r="H1811" s="10"/>
      <c r="I1811" s="32"/>
      <c r="J1811" s="38"/>
      <c r="K1811" s="34"/>
      <c r="L1811" s="34"/>
      <c r="M1811" s="35"/>
      <c r="O1811" s="9"/>
    </row>
    <row r="1812" spans="1:15" x14ac:dyDescent="0.25">
      <c r="A1812" s="10"/>
      <c r="H1812" s="10"/>
      <c r="I1812" s="32"/>
      <c r="J1812" s="38"/>
      <c r="K1812" s="34"/>
      <c r="L1812" s="34"/>
      <c r="M1812" s="35"/>
      <c r="O1812" s="9"/>
    </row>
    <row r="1813" spans="1:15" x14ac:dyDescent="0.25">
      <c r="A1813" s="10"/>
      <c r="H1813" s="10"/>
      <c r="I1813" s="32"/>
      <c r="J1813" s="38"/>
      <c r="K1813" s="34"/>
      <c r="L1813" s="34"/>
      <c r="M1813" s="35"/>
      <c r="O1813" s="9"/>
    </row>
    <row r="1814" spans="1:15" x14ac:dyDescent="0.25">
      <c r="A1814" s="10"/>
      <c r="H1814" s="10"/>
      <c r="I1814" s="32"/>
      <c r="J1814" s="38"/>
      <c r="K1814" s="34"/>
      <c r="L1814" s="34"/>
      <c r="M1814" s="35"/>
      <c r="O1814" s="9"/>
    </row>
    <row r="1815" spans="1:15" x14ac:dyDescent="0.25">
      <c r="A1815" s="10"/>
      <c r="H1815" s="10"/>
      <c r="I1815" s="32"/>
      <c r="J1815" s="38"/>
      <c r="K1815" s="34"/>
      <c r="L1815" s="34"/>
      <c r="M1815" s="35"/>
      <c r="O1815" s="9"/>
    </row>
    <row r="1816" spans="1:15" x14ac:dyDescent="0.25">
      <c r="A1816" s="10"/>
      <c r="H1816" s="10"/>
      <c r="I1816" s="32"/>
      <c r="J1816" s="38"/>
      <c r="K1816" s="34"/>
      <c r="L1816" s="34"/>
      <c r="M1816" s="35"/>
    </row>
    <row r="1817" spans="1:15" x14ac:dyDescent="0.25">
      <c r="A1817" s="10"/>
      <c r="H1817" s="10"/>
      <c r="I1817" s="32"/>
      <c r="J1817" s="38"/>
      <c r="K1817" s="34"/>
      <c r="L1817" s="34"/>
      <c r="M1817" s="35"/>
      <c r="O1817" s="9"/>
    </row>
    <row r="1818" spans="1:15" x14ac:dyDescent="0.25">
      <c r="A1818" s="10"/>
      <c r="H1818" s="10"/>
      <c r="I1818" s="32"/>
      <c r="J1818" s="38"/>
      <c r="K1818" s="34"/>
      <c r="L1818" s="34"/>
      <c r="M1818" s="35"/>
      <c r="O1818" s="9"/>
    </row>
    <row r="1819" spans="1:15" x14ac:dyDescent="0.25">
      <c r="A1819" s="10"/>
      <c r="H1819" s="10"/>
      <c r="I1819" s="32"/>
      <c r="J1819" s="38"/>
      <c r="K1819" s="34"/>
      <c r="L1819" s="34"/>
      <c r="M1819" s="35"/>
      <c r="O1819" s="9"/>
    </row>
    <row r="1820" spans="1:15" x14ac:dyDescent="0.25">
      <c r="A1820" s="10"/>
      <c r="H1820" s="10"/>
      <c r="I1820" s="32"/>
      <c r="J1820" s="38"/>
      <c r="K1820" s="34"/>
      <c r="L1820" s="34"/>
      <c r="M1820" s="35"/>
      <c r="O1820" s="9"/>
    </row>
    <row r="1821" spans="1:15" x14ac:dyDescent="0.25">
      <c r="A1821" s="10"/>
      <c r="H1821" s="10"/>
      <c r="I1821" s="32"/>
      <c r="J1821" s="38"/>
      <c r="K1821" s="34"/>
      <c r="L1821" s="34"/>
      <c r="M1821" s="35"/>
      <c r="O1821" s="9"/>
    </row>
    <row r="1822" spans="1:15" x14ac:dyDescent="0.25">
      <c r="A1822" s="10"/>
      <c r="H1822" s="10"/>
      <c r="I1822" s="32"/>
      <c r="J1822" s="38"/>
      <c r="K1822" s="34"/>
      <c r="L1822" s="34"/>
      <c r="M1822" s="35"/>
      <c r="O1822" s="9"/>
    </row>
    <row r="1823" spans="1:15" x14ac:dyDescent="0.25">
      <c r="A1823" s="10"/>
      <c r="H1823" s="10"/>
      <c r="I1823" s="32"/>
      <c r="J1823" s="38"/>
      <c r="K1823" s="34"/>
      <c r="L1823" s="34"/>
      <c r="M1823" s="35"/>
      <c r="O1823" s="9"/>
    </row>
    <row r="1824" spans="1:15" x14ac:dyDescent="0.25">
      <c r="A1824" s="10"/>
      <c r="H1824" s="10"/>
      <c r="I1824" s="32"/>
      <c r="J1824" s="38"/>
      <c r="K1824" s="34"/>
      <c r="L1824" s="34"/>
      <c r="M1824" s="35"/>
      <c r="O1824" s="9"/>
    </row>
    <row r="1825" spans="1:15" x14ac:dyDescent="0.25">
      <c r="A1825" s="10"/>
      <c r="H1825" s="10"/>
      <c r="I1825" s="32"/>
      <c r="J1825" s="38"/>
      <c r="K1825" s="34"/>
      <c r="L1825" s="34"/>
      <c r="M1825" s="35"/>
      <c r="O1825" s="9"/>
    </row>
    <row r="1826" spans="1:15" x14ac:dyDescent="0.25">
      <c r="A1826" s="10"/>
      <c r="H1826" s="10"/>
      <c r="I1826" s="32"/>
      <c r="J1826" s="38"/>
      <c r="K1826" s="34"/>
      <c r="L1826" s="34"/>
      <c r="M1826" s="35"/>
      <c r="O1826" s="9"/>
    </row>
    <row r="1827" spans="1:15" x14ac:dyDescent="0.25">
      <c r="A1827" s="10"/>
      <c r="H1827" s="10"/>
      <c r="I1827" s="32"/>
      <c r="J1827" s="38"/>
      <c r="K1827" s="34"/>
      <c r="L1827" s="34"/>
      <c r="M1827" s="35"/>
      <c r="O1827" s="9"/>
    </row>
    <row r="1828" spans="1:15" x14ac:dyDescent="0.25">
      <c r="A1828" s="10"/>
      <c r="H1828" s="10"/>
      <c r="I1828" s="32"/>
      <c r="J1828" s="38"/>
      <c r="K1828" s="34"/>
      <c r="L1828" s="34"/>
      <c r="M1828" s="35"/>
      <c r="O1828" s="9"/>
    </row>
    <row r="1829" spans="1:15" x14ac:dyDescent="0.25">
      <c r="A1829" s="10"/>
      <c r="H1829" s="10"/>
      <c r="I1829" s="32"/>
      <c r="J1829" s="38"/>
      <c r="K1829" s="34"/>
      <c r="L1829" s="34"/>
      <c r="M1829" s="35"/>
      <c r="O1829" s="9"/>
    </row>
    <row r="1830" spans="1:15" x14ac:dyDescent="0.25">
      <c r="A1830" s="10"/>
      <c r="H1830" s="10"/>
      <c r="I1830" s="32"/>
      <c r="J1830" s="38"/>
      <c r="K1830" s="34"/>
      <c r="L1830" s="34"/>
      <c r="M1830" s="35"/>
      <c r="O1830" s="9"/>
    </row>
    <row r="1831" spans="1:15" x14ac:dyDescent="0.25">
      <c r="A1831" s="10"/>
      <c r="H1831" s="10"/>
      <c r="I1831" s="32"/>
      <c r="J1831" s="38"/>
      <c r="K1831" s="34"/>
      <c r="L1831" s="34"/>
      <c r="M1831" s="35"/>
      <c r="O1831" s="9"/>
    </row>
    <row r="1832" spans="1:15" x14ac:dyDescent="0.25">
      <c r="A1832" s="10"/>
      <c r="H1832" s="10"/>
      <c r="I1832" s="32"/>
      <c r="J1832" s="38"/>
      <c r="K1832" s="34"/>
      <c r="L1832" s="34"/>
      <c r="M1832" s="35"/>
      <c r="O1832" s="9"/>
    </row>
    <row r="1833" spans="1:15" x14ac:dyDescent="0.25">
      <c r="A1833" s="10"/>
      <c r="H1833" s="10"/>
      <c r="I1833" s="32"/>
      <c r="J1833" s="38"/>
      <c r="K1833" s="34"/>
      <c r="L1833" s="34"/>
      <c r="M1833" s="35"/>
      <c r="O1833" s="9"/>
    </row>
    <row r="1834" spans="1:15" x14ac:dyDescent="0.25">
      <c r="A1834" s="10"/>
      <c r="H1834" s="10"/>
      <c r="I1834" s="32"/>
      <c r="J1834" s="38"/>
      <c r="K1834" s="34"/>
      <c r="L1834" s="34"/>
      <c r="M1834" s="35"/>
      <c r="O1834" s="9"/>
    </row>
    <row r="1835" spans="1:15" x14ac:dyDescent="0.25">
      <c r="A1835" s="10"/>
      <c r="H1835" s="10"/>
      <c r="I1835" s="32"/>
      <c r="J1835" s="38"/>
      <c r="K1835" s="34"/>
      <c r="L1835" s="34"/>
      <c r="M1835" s="35"/>
      <c r="O1835" s="9"/>
    </row>
    <row r="1836" spans="1:15" x14ac:dyDescent="0.25">
      <c r="A1836" s="10"/>
      <c r="H1836" s="10"/>
      <c r="I1836" s="32"/>
      <c r="J1836" s="38"/>
      <c r="K1836" s="34"/>
      <c r="L1836" s="34"/>
      <c r="M1836" s="35"/>
      <c r="O1836" s="9"/>
    </row>
    <row r="1837" spans="1:15" x14ac:dyDescent="0.25">
      <c r="A1837" s="10"/>
      <c r="H1837" s="10"/>
      <c r="I1837" s="32"/>
      <c r="J1837" s="38"/>
      <c r="K1837" s="34"/>
      <c r="L1837" s="34"/>
      <c r="M1837" s="35"/>
      <c r="O1837" s="9"/>
    </row>
    <row r="1838" spans="1:15" x14ac:dyDescent="0.25">
      <c r="A1838" s="10"/>
      <c r="H1838" s="10"/>
      <c r="I1838" s="32"/>
      <c r="J1838" s="38"/>
      <c r="K1838" s="34"/>
      <c r="L1838" s="34"/>
      <c r="M1838" s="35"/>
      <c r="O1838" s="9"/>
    </row>
    <row r="1839" spans="1:15" x14ac:dyDescent="0.25">
      <c r="A1839" s="10"/>
      <c r="H1839" s="10"/>
      <c r="I1839" s="32"/>
      <c r="J1839" s="38"/>
      <c r="K1839" s="34"/>
      <c r="L1839" s="34"/>
      <c r="M1839" s="35"/>
      <c r="O1839" s="9"/>
    </row>
    <row r="1840" spans="1:15" x14ac:dyDescent="0.25">
      <c r="A1840" s="10"/>
      <c r="H1840" s="10"/>
      <c r="I1840" s="32"/>
      <c r="J1840" s="38"/>
      <c r="K1840" s="34"/>
      <c r="L1840" s="34"/>
      <c r="M1840" s="35"/>
      <c r="O1840" s="9"/>
    </row>
    <row r="1841" spans="1:15" x14ac:dyDescent="0.25">
      <c r="A1841" s="10"/>
      <c r="H1841" s="10"/>
      <c r="I1841" s="32"/>
      <c r="J1841" s="38"/>
      <c r="K1841" s="34"/>
      <c r="L1841" s="34"/>
      <c r="M1841" s="35"/>
      <c r="O1841" s="9"/>
    </row>
    <row r="1842" spans="1:15" x14ac:dyDescent="0.25">
      <c r="A1842" s="10"/>
      <c r="H1842" s="10"/>
      <c r="I1842" s="32"/>
      <c r="J1842" s="38"/>
      <c r="K1842" s="34"/>
      <c r="L1842" s="34"/>
      <c r="M1842" s="35"/>
      <c r="O1842" s="9"/>
    </row>
    <row r="1843" spans="1:15" x14ac:dyDescent="0.25">
      <c r="A1843" s="10"/>
      <c r="H1843" s="10"/>
      <c r="I1843" s="32"/>
      <c r="J1843" s="38"/>
      <c r="K1843" s="34"/>
      <c r="L1843" s="34"/>
      <c r="M1843" s="35"/>
      <c r="O1843" s="9"/>
    </row>
    <row r="1844" spans="1:15" x14ac:dyDescent="0.25">
      <c r="A1844" s="10"/>
      <c r="H1844" s="10"/>
      <c r="I1844" s="32"/>
      <c r="J1844" s="38"/>
      <c r="K1844" s="34"/>
      <c r="L1844" s="34"/>
      <c r="M1844" s="35"/>
      <c r="O1844" s="9"/>
    </row>
    <row r="1845" spans="1:15" x14ac:dyDescent="0.25">
      <c r="A1845" s="10"/>
      <c r="H1845" s="10"/>
      <c r="I1845" s="32"/>
      <c r="J1845" s="38"/>
      <c r="K1845" s="34"/>
      <c r="L1845" s="34"/>
      <c r="M1845" s="35"/>
      <c r="O1845" s="9"/>
    </row>
    <row r="1846" spans="1:15" x14ac:dyDescent="0.25">
      <c r="A1846" s="10"/>
      <c r="H1846" s="10"/>
      <c r="I1846" s="32"/>
      <c r="J1846" s="38"/>
      <c r="K1846" s="34"/>
      <c r="L1846" s="34"/>
      <c r="M1846" s="35"/>
      <c r="O1846" s="9"/>
    </row>
    <row r="1847" spans="1:15" x14ac:dyDescent="0.25">
      <c r="A1847" s="10"/>
      <c r="H1847" s="10"/>
      <c r="I1847" s="32"/>
      <c r="J1847" s="38"/>
      <c r="K1847" s="34"/>
      <c r="L1847" s="34"/>
      <c r="M1847" s="35"/>
    </row>
    <row r="1848" spans="1:15" x14ac:dyDescent="0.25">
      <c r="A1848" s="10"/>
      <c r="H1848" s="10"/>
      <c r="I1848" s="32"/>
      <c r="J1848" s="38"/>
      <c r="K1848" s="34"/>
      <c r="L1848" s="34"/>
      <c r="M1848" s="35"/>
      <c r="O1848" s="9"/>
    </row>
    <row r="1849" spans="1:15" x14ac:dyDescent="0.25">
      <c r="A1849" s="10"/>
      <c r="H1849" s="10"/>
      <c r="I1849" s="32"/>
      <c r="J1849" s="38"/>
      <c r="K1849" s="34"/>
      <c r="L1849" s="34"/>
      <c r="M1849" s="35"/>
      <c r="O1849" s="9"/>
    </row>
    <row r="1850" spans="1:15" x14ac:dyDescent="0.25">
      <c r="A1850" s="10"/>
      <c r="H1850" s="10"/>
      <c r="I1850" s="32"/>
      <c r="J1850" s="38"/>
      <c r="K1850" s="34"/>
      <c r="L1850" s="34"/>
      <c r="M1850" s="35"/>
      <c r="O1850" s="9"/>
    </row>
    <row r="1851" spans="1:15" x14ac:dyDescent="0.25">
      <c r="A1851" s="10"/>
      <c r="H1851" s="10"/>
      <c r="I1851" s="32"/>
      <c r="J1851" s="38"/>
      <c r="K1851" s="34"/>
      <c r="L1851" s="34"/>
      <c r="M1851" s="35"/>
      <c r="O1851" s="9"/>
    </row>
    <row r="1852" spans="1:15" x14ac:dyDescent="0.25">
      <c r="A1852" s="10"/>
      <c r="H1852" s="10"/>
      <c r="I1852" s="32"/>
      <c r="J1852" s="38"/>
      <c r="K1852" s="34"/>
      <c r="L1852" s="34"/>
      <c r="M1852" s="35"/>
      <c r="O1852" s="9"/>
    </row>
    <row r="1853" spans="1:15" x14ac:dyDescent="0.25">
      <c r="A1853" s="10"/>
      <c r="H1853" s="10"/>
      <c r="I1853" s="32"/>
      <c r="J1853" s="38"/>
      <c r="K1853" s="34"/>
      <c r="L1853" s="34"/>
      <c r="M1853" s="35"/>
      <c r="O1853" s="9"/>
    </row>
    <row r="1854" spans="1:15" x14ac:dyDescent="0.25">
      <c r="A1854" s="10"/>
      <c r="H1854" s="10"/>
      <c r="I1854" s="32"/>
      <c r="J1854" s="38"/>
      <c r="K1854" s="34"/>
      <c r="L1854" s="34"/>
      <c r="M1854" s="35"/>
      <c r="O1854" s="9"/>
    </row>
    <row r="1855" spans="1:15" x14ac:dyDescent="0.25">
      <c r="A1855" s="10"/>
      <c r="H1855" s="10"/>
      <c r="I1855" s="32"/>
      <c r="J1855" s="38"/>
      <c r="K1855" s="34"/>
      <c r="L1855" s="34"/>
      <c r="M1855" s="35"/>
      <c r="O1855" s="9"/>
    </row>
    <row r="1856" spans="1:15" x14ac:dyDescent="0.25">
      <c r="A1856" s="10"/>
      <c r="H1856" s="10"/>
      <c r="I1856" s="32"/>
      <c r="J1856" s="38"/>
      <c r="K1856" s="34"/>
      <c r="L1856" s="34"/>
      <c r="M1856" s="35"/>
      <c r="O1856" s="9"/>
    </row>
    <row r="1857" spans="1:15" x14ac:dyDescent="0.25">
      <c r="A1857" s="10"/>
      <c r="H1857" s="10"/>
      <c r="I1857" s="32"/>
      <c r="J1857" s="38"/>
      <c r="K1857" s="34"/>
      <c r="L1857" s="34"/>
      <c r="M1857" s="35"/>
      <c r="O1857" s="9"/>
    </row>
    <row r="1858" spans="1:15" x14ac:dyDescent="0.25">
      <c r="A1858" s="10"/>
      <c r="H1858" s="10"/>
      <c r="I1858" s="32"/>
      <c r="J1858" s="38"/>
      <c r="K1858" s="34"/>
      <c r="L1858" s="34"/>
      <c r="M1858" s="35"/>
      <c r="O1858" s="9"/>
    </row>
    <row r="1859" spans="1:15" x14ac:dyDescent="0.25">
      <c r="A1859" s="10"/>
      <c r="H1859" s="10"/>
      <c r="I1859" s="32"/>
      <c r="J1859" s="38"/>
      <c r="K1859" s="34"/>
      <c r="L1859" s="34"/>
      <c r="M1859" s="35"/>
      <c r="O1859" s="9"/>
    </row>
    <row r="1860" spans="1:15" x14ac:dyDescent="0.25">
      <c r="A1860" s="10"/>
      <c r="H1860" s="10"/>
      <c r="I1860" s="32"/>
      <c r="J1860" s="38"/>
      <c r="K1860" s="34"/>
      <c r="L1860" s="34"/>
      <c r="M1860" s="35"/>
      <c r="O1860" s="9"/>
    </row>
    <row r="1861" spans="1:15" x14ac:dyDescent="0.25">
      <c r="A1861" s="10"/>
      <c r="H1861" s="10"/>
      <c r="I1861" s="32"/>
      <c r="J1861" s="38"/>
      <c r="K1861" s="34"/>
      <c r="L1861" s="34"/>
      <c r="M1861" s="35"/>
      <c r="O1861" s="9"/>
    </row>
    <row r="1862" spans="1:15" x14ac:dyDescent="0.25">
      <c r="A1862" s="10"/>
      <c r="H1862" s="10"/>
      <c r="I1862" s="32"/>
      <c r="J1862" s="38"/>
      <c r="K1862" s="34"/>
      <c r="L1862" s="34"/>
      <c r="M1862" s="35"/>
      <c r="O1862" s="9"/>
    </row>
    <row r="1863" spans="1:15" x14ac:dyDescent="0.25">
      <c r="A1863" s="10"/>
      <c r="H1863" s="10"/>
      <c r="I1863" s="32"/>
      <c r="J1863" s="38"/>
      <c r="K1863" s="34"/>
      <c r="L1863" s="34"/>
      <c r="M1863" s="35"/>
      <c r="O1863" s="9"/>
    </row>
    <row r="1864" spans="1:15" x14ac:dyDescent="0.25">
      <c r="A1864" s="10"/>
      <c r="H1864" s="10"/>
      <c r="I1864" s="32"/>
      <c r="J1864" s="38"/>
      <c r="K1864" s="34"/>
      <c r="L1864" s="34"/>
      <c r="M1864" s="35"/>
      <c r="O1864" s="9"/>
    </row>
    <row r="1865" spans="1:15" x14ac:dyDescent="0.25">
      <c r="A1865" s="10"/>
      <c r="H1865" s="10"/>
      <c r="I1865" s="32"/>
      <c r="J1865" s="38"/>
      <c r="K1865" s="34"/>
      <c r="L1865" s="34"/>
      <c r="M1865" s="35"/>
      <c r="O1865" s="9"/>
    </row>
    <row r="1866" spans="1:15" x14ac:dyDescent="0.25">
      <c r="A1866" s="10"/>
      <c r="H1866" s="10"/>
      <c r="I1866" s="32"/>
      <c r="J1866" s="38"/>
      <c r="K1866" s="34"/>
      <c r="L1866" s="34"/>
      <c r="M1866" s="35"/>
      <c r="O1866" s="9"/>
    </row>
    <row r="1867" spans="1:15" x14ac:dyDescent="0.25">
      <c r="A1867" s="10"/>
      <c r="H1867" s="10"/>
      <c r="I1867" s="32"/>
      <c r="J1867" s="38"/>
      <c r="K1867" s="34"/>
      <c r="L1867" s="34"/>
      <c r="M1867" s="35"/>
      <c r="O1867" s="9"/>
    </row>
    <row r="1868" spans="1:15" x14ac:dyDescent="0.25">
      <c r="A1868" s="10"/>
      <c r="H1868" s="10"/>
      <c r="I1868" s="32"/>
      <c r="J1868" s="38"/>
      <c r="K1868" s="34"/>
      <c r="L1868" s="34"/>
      <c r="M1868" s="35"/>
      <c r="O1868" s="9"/>
    </row>
    <row r="1869" spans="1:15" x14ac:dyDescent="0.25">
      <c r="A1869" s="10"/>
      <c r="H1869" s="10"/>
      <c r="I1869" s="32"/>
      <c r="J1869" s="38"/>
      <c r="K1869" s="34"/>
      <c r="L1869" s="34"/>
      <c r="M1869" s="35"/>
      <c r="O1869" s="9"/>
    </row>
    <row r="1870" spans="1:15" x14ac:dyDescent="0.25">
      <c r="A1870" s="10"/>
      <c r="H1870" s="10"/>
      <c r="I1870" s="32"/>
      <c r="J1870" s="38"/>
      <c r="K1870" s="34"/>
      <c r="L1870" s="34"/>
      <c r="M1870" s="35"/>
      <c r="O1870" s="9"/>
    </row>
    <row r="1871" spans="1:15" x14ac:dyDescent="0.25">
      <c r="A1871" s="10"/>
      <c r="H1871" s="10"/>
      <c r="I1871" s="32"/>
      <c r="J1871" s="38"/>
      <c r="K1871" s="34"/>
      <c r="L1871" s="34"/>
      <c r="M1871" s="35"/>
      <c r="O1871" s="9"/>
    </row>
    <row r="1872" spans="1:15" x14ac:dyDescent="0.25">
      <c r="A1872" s="10"/>
      <c r="H1872" s="10"/>
      <c r="I1872" s="32"/>
      <c r="J1872" s="38"/>
      <c r="K1872" s="34"/>
      <c r="L1872" s="34"/>
      <c r="M1872" s="35"/>
      <c r="O1872" s="9"/>
    </row>
    <row r="1873" spans="1:15" x14ac:dyDescent="0.25">
      <c r="A1873" s="10"/>
      <c r="H1873" s="10"/>
      <c r="I1873" s="32"/>
      <c r="J1873" s="38"/>
      <c r="K1873" s="34"/>
      <c r="L1873" s="34"/>
      <c r="M1873" s="35"/>
      <c r="O1873" s="9"/>
    </row>
    <row r="1874" spans="1:15" x14ac:dyDescent="0.25">
      <c r="A1874" s="10"/>
      <c r="H1874" s="10"/>
      <c r="I1874" s="32"/>
      <c r="J1874" s="38"/>
      <c r="K1874" s="34"/>
      <c r="L1874" s="34"/>
      <c r="M1874" s="35"/>
      <c r="O1874" s="9"/>
    </row>
    <row r="1875" spans="1:15" x14ac:dyDescent="0.25">
      <c r="A1875" s="10"/>
      <c r="H1875" s="10"/>
      <c r="I1875" s="32"/>
      <c r="J1875" s="38"/>
      <c r="K1875" s="34"/>
      <c r="L1875" s="34"/>
      <c r="M1875" s="35"/>
      <c r="O1875" s="9"/>
    </row>
    <row r="1876" spans="1:15" x14ac:dyDescent="0.25">
      <c r="A1876" s="10"/>
      <c r="H1876" s="10"/>
      <c r="I1876" s="32"/>
      <c r="J1876" s="38"/>
      <c r="K1876" s="34"/>
      <c r="L1876" s="34"/>
      <c r="M1876" s="35"/>
      <c r="O1876" s="9"/>
    </row>
    <row r="1877" spans="1:15" x14ac:dyDescent="0.25">
      <c r="A1877" s="10"/>
      <c r="H1877" s="10"/>
      <c r="I1877" s="32"/>
      <c r="J1877" s="38"/>
      <c r="K1877" s="34"/>
      <c r="L1877" s="34"/>
      <c r="M1877" s="35"/>
      <c r="O1877" s="9"/>
    </row>
    <row r="1878" spans="1:15" x14ac:dyDescent="0.25">
      <c r="A1878" s="10"/>
      <c r="H1878" s="10"/>
      <c r="I1878" s="32"/>
      <c r="J1878" s="38"/>
      <c r="K1878" s="34"/>
      <c r="L1878" s="34"/>
      <c r="M1878" s="35"/>
    </row>
    <row r="1879" spans="1:15" x14ac:dyDescent="0.25">
      <c r="A1879" s="10"/>
      <c r="H1879" s="10"/>
      <c r="I1879" s="32"/>
      <c r="J1879" s="38"/>
      <c r="K1879" s="34"/>
      <c r="L1879" s="34"/>
      <c r="M1879" s="35"/>
      <c r="O1879" s="9"/>
    </row>
    <row r="1880" spans="1:15" x14ac:dyDescent="0.25">
      <c r="A1880" s="10"/>
      <c r="H1880" s="10"/>
      <c r="I1880" s="32"/>
      <c r="J1880" s="38"/>
      <c r="K1880" s="34"/>
      <c r="L1880" s="34"/>
      <c r="M1880" s="35"/>
      <c r="O1880" s="9"/>
    </row>
    <row r="1881" spans="1:15" x14ac:dyDescent="0.25">
      <c r="A1881" s="10"/>
      <c r="H1881" s="10"/>
      <c r="I1881" s="32"/>
      <c r="J1881" s="38"/>
      <c r="K1881" s="34"/>
      <c r="L1881" s="34"/>
      <c r="M1881" s="35"/>
      <c r="O1881" s="9"/>
    </row>
    <row r="1882" spans="1:15" x14ac:dyDescent="0.25">
      <c r="A1882" s="10"/>
      <c r="H1882" s="10"/>
      <c r="I1882" s="32"/>
      <c r="J1882" s="38"/>
      <c r="K1882" s="34"/>
      <c r="L1882" s="34"/>
      <c r="M1882" s="35"/>
      <c r="O1882" s="9"/>
    </row>
    <row r="1883" spans="1:15" x14ac:dyDescent="0.25">
      <c r="A1883" s="10"/>
      <c r="H1883" s="10"/>
      <c r="I1883" s="32"/>
      <c r="J1883" s="38"/>
      <c r="K1883" s="34"/>
      <c r="L1883" s="34"/>
      <c r="M1883" s="35"/>
      <c r="O1883" s="9"/>
    </row>
    <row r="1884" spans="1:15" x14ac:dyDescent="0.25">
      <c r="A1884" s="10"/>
      <c r="H1884" s="10"/>
      <c r="I1884" s="32"/>
      <c r="J1884" s="38"/>
      <c r="K1884" s="34"/>
      <c r="L1884" s="34"/>
      <c r="M1884" s="35"/>
      <c r="O1884" s="9"/>
    </row>
    <row r="1885" spans="1:15" x14ac:dyDescent="0.25">
      <c r="A1885" s="10"/>
      <c r="H1885" s="10"/>
      <c r="I1885" s="32"/>
      <c r="J1885" s="38"/>
      <c r="K1885" s="34"/>
      <c r="L1885" s="34"/>
      <c r="M1885" s="35"/>
      <c r="O1885" s="9"/>
    </row>
    <row r="1886" spans="1:15" x14ac:dyDescent="0.25">
      <c r="A1886" s="10"/>
      <c r="H1886" s="10"/>
      <c r="I1886" s="32"/>
      <c r="J1886" s="38"/>
      <c r="K1886" s="34"/>
      <c r="L1886" s="34"/>
      <c r="M1886" s="35"/>
      <c r="O1886" s="9"/>
    </row>
    <row r="1887" spans="1:15" x14ac:dyDescent="0.25">
      <c r="A1887" s="10"/>
      <c r="H1887" s="10"/>
      <c r="I1887" s="32"/>
      <c r="J1887" s="38"/>
      <c r="K1887" s="34"/>
      <c r="L1887" s="34"/>
      <c r="M1887" s="35"/>
      <c r="O1887" s="9"/>
    </row>
    <row r="1888" spans="1:15" x14ac:dyDescent="0.25">
      <c r="A1888" s="10"/>
      <c r="H1888" s="10"/>
      <c r="I1888" s="32"/>
      <c r="J1888" s="38"/>
      <c r="K1888" s="34"/>
      <c r="L1888" s="34"/>
      <c r="M1888" s="35"/>
      <c r="O1888" s="9"/>
    </row>
    <row r="1889" spans="1:15" x14ac:dyDescent="0.25">
      <c r="A1889" s="10"/>
      <c r="H1889" s="10"/>
      <c r="I1889" s="32"/>
      <c r="J1889" s="38"/>
      <c r="K1889" s="34"/>
      <c r="L1889" s="34"/>
      <c r="M1889" s="35"/>
      <c r="O1889" s="9"/>
    </row>
    <row r="1890" spans="1:15" x14ac:dyDescent="0.25">
      <c r="A1890" s="10"/>
      <c r="H1890" s="10"/>
      <c r="I1890" s="32"/>
      <c r="J1890" s="38"/>
      <c r="K1890" s="34"/>
      <c r="L1890" s="34"/>
      <c r="M1890" s="35"/>
      <c r="O1890" s="9"/>
    </row>
    <row r="1891" spans="1:15" x14ac:dyDescent="0.25">
      <c r="A1891" s="10"/>
      <c r="H1891" s="10"/>
      <c r="I1891" s="32"/>
      <c r="J1891" s="38"/>
      <c r="K1891" s="34"/>
      <c r="L1891" s="34"/>
      <c r="M1891" s="35"/>
      <c r="O1891" s="9"/>
    </row>
    <row r="1892" spans="1:15" x14ac:dyDescent="0.25">
      <c r="A1892" s="10"/>
      <c r="H1892" s="10"/>
      <c r="I1892" s="32"/>
      <c r="J1892" s="38"/>
      <c r="K1892" s="34"/>
      <c r="L1892" s="34"/>
      <c r="M1892" s="35"/>
    </row>
    <row r="1893" spans="1:15" x14ac:dyDescent="0.25">
      <c r="A1893" s="10"/>
      <c r="H1893" s="10"/>
      <c r="I1893" s="32"/>
      <c r="J1893" s="38"/>
      <c r="K1893" s="34"/>
      <c r="L1893" s="34"/>
      <c r="M1893" s="35"/>
      <c r="O1893" s="9"/>
    </row>
    <row r="1894" spans="1:15" x14ac:dyDescent="0.25">
      <c r="A1894" s="10"/>
      <c r="H1894" s="10"/>
      <c r="I1894" s="32"/>
      <c r="J1894" s="38"/>
      <c r="K1894" s="34"/>
      <c r="L1894" s="34"/>
      <c r="M1894" s="35"/>
      <c r="O1894" s="9"/>
    </row>
    <row r="1895" spans="1:15" x14ac:dyDescent="0.25">
      <c r="A1895" s="10"/>
      <c r="H1895" s="10"/>
      <c r="I1895" s="32"/>
      <c r="J1895" s="38"/>
      <c r="K1895" s="34"/>
      <c r="L1895" s="34"/>
      <c r="M1895" s="35"/>
      <c r="O1895" s="9"/>
    </row>
    <row r="1896" spans="1:15" x14ac:dyDescent="0.25">
      <c r="A1896" s="10"/>
      <c r="H1896" s="10"/>
      <c r="I1896" s="32"/>
      <c r="J1896" s="38"/>
      <c r="K1896" s="34"/>
      <c r="L1896" s="34"/>
      <c r="M1896" s="35"/>
      <c r="O1896" s="9"/>
    </row>
    <row r="1897" spans="1:15" x14ac:dyDescent="0.25">
      <c r="A1897" s="10"/>
      <c r="H1897" s="10"/>
      <c r="I1897" s="32"/>
      <c r="J1897" s="38"/>
      <c r="K1897" s="34"/>
      <c r="L1897" s="34"/>
      <c r="M1897" s="35"/>
      <c r="O1897" s="9"/>
    </row>
    <row r="1898" spans="1:15" x14ac:dyDescent="0.25">
      <c r="A1898" s="10"/>
      <c r="H1898" s="10"/>
      <c r="I1898" s="32"/>
      <c r="J1898" s="38"/>
      <c r="K1898" s="34"/>
      <c r="L1898" s="34"/>
      <c r="M1898" s="35"/>
      <c r="O1898" s="9"/>
    </row>
    <row r="1899" spans="1:15" x14ac:dyDescent="0.25">
      <c r="A1899" s="10"/>
      <c r="H1899" s="10"/>
      <c r="I1899" s="32"/>
      <c r="J1899" s="38"/>
      <c r="K1899" s="34"/>
      <c r="L1899" s="34"/>
      <c r="M1899" s="35"/>
      <c r="O1899" s="9"/>
    </row>
    <row r="1900" spans="1:15" x14ac:dyDescent="0.25">
      <c r="A1900" s="10"/>
      <c r="H1900" s="10"/>
      <c r="I1900" s="32"/>
      <c r="J1900" s="38"/>
      <c r="K1900" s="34"/>
      <c r="L1900" s="34"/>
      <c r="M1900" s="35"/>
      <c r="O1900" s="9"/>
    </row>
    <row r="1901" spans="1:15" x14ac:dyDescent="0.25">
      <c r="A1901" s="10"/>
      <c r="H1901" s="10"/>
      <c r="I1901" s="32"/>
      <c r="J1901" s="38"/>
      <c r="K1901" s="34"/>
      <c r="L1901" s="34"/>
      <c r="M1901" s="35"/>
      <c r="O1901" s="9"/>
    </row>
    <row r="1902" spans="1:15" x14ac:dyDescent="0.25">
      <c r="A1902" s="10"/>
      <c r="H1902" s="10"/>
      <c r="I1902" s="32"/>
      <c r="J1902" s="38"/>
      <c r="K1902" s="34"/>
      <c r="L1902" s="34"/>
      <c r="M1902" s="35"/>
      <c r="O1902" s="9"/>
    </row>
    <row r="1903" spans="1:15" x14ac:dyDescent="0.25">
      <c r="A1903" s="10"/>
      <c r="H1903" s="10"/>
      <c r="I1903" s="32"/>
      <c r="J1903" s="38"/>
      <c r="K1903" s="34"/>
      <c r="L1903" s="34"/>
      <c r="M1903" s="35"/>
      <c r="O1903" s="9"/>
    </row>
    <row r="1904" spans="1:15" x14ac:dyDescent="0.25">
      <c r="A1904" s="10"/>
      <c r="H1904" s="10"/>
      <c r="I1904" s="32"/>
      <c r="J1904" s="38"/>
      <c r="K1904" s="34"/>
      <c r="L1904" s="34"/>
      <c r="M1904" s="35"/>
      <c r="O1904" s="9"/>
    </row>
    <row r="1905" spans="1:15" x14ac:dyDescent="0.25">
      <c r="A1905" s="10"/>
      <c r="H1905" s="10"/>
      <c r="I1905" s="32"/>
      <c r="J1905" s="38"/>
      <c r="K1905" s="34"/>
      <c r="L1905" s="34"/>
      <c r="M1905" s="35"/>
      <c r="O1905" s="9"/>
    </row>
    <row r="1906" spans="1:15" x14ac:dyDescent="0.25">
      <c r="A1906" s="10"/>
      <c r="H1906" s="10"/>
      <c r="I1906" s="32"/>
      <c r="J1906" s="38"/>
      <c r="K1906" s="34"/>
      <c r="L1906" s="34"/>
      <c r="M1906" s="35"/>
      <c r="O1906" s="9"/>
    </row>
    <row r="1907" spans="1:15" x14ac:dyDescent="0.25">
      <c r="A1907" s="10"/>
      <c r="H1907" s="10"/>
      <c r="I1907" s="32"/>
      <c r="J1907" s="38"/>
      <c r="K1907" s="34"/>
      <c r="L1907" s="34"/>
      <c r="M1907" s="35"/>
      <c r="O1907" s="9"/>
    </row>
    <row r="1908" spans="1:15" x14ac:dyDescent="0.25">
      <c r="A1908" s="10"/>
      <c r="H1908" s="10"/>
      <c r="I1908" s="32"/>
      <c r="J1908" s="38"/>
      <c r="K1908" s="34"/>
      <c r="L1908" s="34"/>
      <c r="M1908" s="35"/>
      <c r="O1908" s="9"/>
    </row>
    <row r="1909" spans="1:15" x14ac:dyDescent="0.25">
      <c r="A1909" s="10"/>
      <c r="H1909" s="10"/>
      <c r="I1909" s="32"/>
      <c r="J1909" s="38"/>
      <c r="K1909" s="34"/>
      <c r="L1909" s="34"/>
      <c r="M1909" s="35"/>
      <c r="O1909" s="9"/>
    </row>
    <row r="1910" spans="1:15" x14ac:dyDescent="0.25">
      <c r="A1910" s="10"/>
      <c r="H1910" s="10"/>
      <c r="I1910" s="32"/>
      <c r="J1910" s="38"/>
      <c r="K1910" s="34"/>
      <c r="L1910" s="34"/>
      <c r="M1910" s="35"/>
      <c r="O1910" s="9"/>
    </row>
    <row r="1911" spans="1:15" x14ac:dyDescent="0.25">
      <c r="A1911" s="10"/>
      <c r="H1911" s="10"/>
      <c r="I1911" s="32"/>
      <c r="J1911" s="38"/>
      <c r="K1911" s="34"/>
      <c r="L1911" s="34"/>
      <c r="M1911" s="35"/>
      <c r="O1911" s="9"/>
    </row>
    <row r="1912" spans="1:15" x14ac:dyDescent="0.25">
      <c r="A1912" s="10"/>
      <c r="H1912" s="10"/>
      <c r="I1912" s="32"/>
      <c r="J1912" s="38"/>
      <c r="K1912" s="34"/>
      <c r="L1912" s="34"/>
      <c r="M1912" s="35"/>
      <c r="O1912" s="9"/>
    </row>
    <row r="1913" spans="1:15" x14ac:dyDescent="0.25">
      <c r="A1913" s="10"/>
      <c r="H1913" s="10"/>
      <c r="I1913" s="32"/>
      <c r="J1913" s="38"/>
      <c r="K1913" s="34"/>
      <c r="L1913" s="34"/>
      <c r="M1913" s="35"/>
      <c r="O1913" s="9"/>
    </row>
    <row r="1914" spans="1:15" x14ac:dyDescent="0.25">
      <c r="A1914" s="10"/>
      <c r="H1914" s="10"/>
      <c r="I1914" s="32"/>
      <c r="J1914" s="38"/>
      <c r="K1914" s="34"/>
      <c r="L1914" s="34"/>
      <c r="M1914" s="35"/>
      <c r="O1914" s="9"/>
    </row>
    <row r="1915" spans="1:15" x14ac:dyDescent="0.25">
      <c r="A1915" s="10"/>
      <c r="H1915" s="10"/>
      <c r="I1915" s="32"/>
      <c r="J1915" s="38"/>
      <c r="K1915" s="34"/>
      <c r="L1915" s="34"/>
      <c r="M1915" s="35"/>
      <c r="O1915" s="9"/>
    </row>
    <row r="1916" spans="1:15" x14ac:dyDescent="0.25">
      <c r="A1916" s="10"/>
      <c r="H1916" s="10"/>
      <c r="I1916" s="32"/>
      <c r="J1916" s="38"/>
      <c r="K1916" s="34"/>
      <c r="L1916" s="34"/>
      <c r="M1916" s="35"/>
      <c r="O1916" s="9"/>
    </row>
    <row r="1917" spans="1:15" x14ac:dyDescent="0.25">
      <c r="A1917" s="10"/>
      <c r="H1917" s="10"/>
      <c r="I1917" s="32"/>
      <c r="J1917" s="38"/>
      <c r="K1917" s="34"/>
      <c r="L1917" s="34"/>
      <c r="M1917" s="35"/>
      <c r="O1917" s="9"/>
    </row>
    <row r="1918" spans="1:15" x14ac:dyDescent="0.25">
      <c r="A1918" s="10"/>
      <c r="H1918" s="10"/>
      <c r="I1918" s="32"/>
      <c r="J1918" s="38"/>
      <c r="K1918" s="34"/>
      <c r="L1918" s="34"/>
      <c r="M1918" s="35"/>
      <c r="O1918" s="9"/>
    </row>
    <row r="1919" spans="1:15" x14ac:dyDescent="0.25">
      <c r="A1919" s="10"/>
      <c r="H1919" s="10"/>
      <c r="I1919" s="32"/>
      <c r="J1919" s="38"/>
      <c r="K1919" s="34"/>
      <c r="L1919" s="34"/>
      <c r="M1919" s="35"/>
      <c r="O1919" s="9"/>
    </row>
    <row r="1920" spans="1:15" x14ac:dyDescent="0.25">
      <c r="A1920" s="10"/>
      <c r="H1920" s="10"/>
      <c r="I1920" s="32"/>
      <c r="J1920" s="38"/>
      <c r="K1920" s="34"/>
      <c r="L1920" s="34"/>
      <c r="M1920" s="35"/>
      <c r="O1920" s="9"/>
    </row>
    <row r="1921" spans="1:15" x14ac:dyDescent="0.25">
      <c r="A1921" s="10"/>
      <c r="H1921" s="10"/>
      <c r="I1921" s="32"/>
      <c r="J1921" s="38"/>
      <c r="K1921" s="34"/>
      <c r="L1921" s="34"/>
      <c r="M1921" s="35"/>
      <c r="O1921" s="9"/>
    </row>
    <row r="1922" spans="1:15" x14ac:dyDescent="0.25">
      <c r="A1922" s="10"/>
      <c r="H1922" s="10"/>
      <c r="I1922" s="32"/>
      <c r="J1922" s="38"/>
      <c r="K1922" s="34"/>
      <c r="L1922" s="34"/>
      <c r="M1922" s="35"/>
      <c r="O1922" s="9"/>
    </row>
    <row r="1923" spans="1:15" x14ac:dyDescent="0.25">
      <c r="A1923" s="10"/>
      <c r="H1923" s="10"/>
      <c r="I1923" s="32"/>
      <c r="J1923" s="38"/>
      <c r="K1923" s="34"/>
      <c r="L1923" s="34"/>
      <c r="M1923" s="35"/>
      <c r="O1923" s="9"/>
    </row>
    <row r="1924" spans="1:15" x14ac:dyDescent="0.25">
      <c r="A1924" s="10"/>
      <c r="H1924" s="10"/>
      <c r="I1924" s="32"/>
      <c r="J1924" s="38"/>
      <c r="K1924" s="34"/>
      <c r="L1924" s="34"/>
      <c r="M1924" s="35"/>
      <c r="O1924" s="9"/>
    </row>
    <row r="1925" spans="1:15" x14ac:dyDescent="0.25">
      <c r="A1925" s="10"/>
      <c r="H1925" s="10"/>
      <c r="I1925" s="32"/>
      <c r="J1925" s="38"/>
      <c r="K1925" s="34"/>
      <c r="L1925" s="34"/>
      <c r="M1925" s="35"/>
      <c r="O1925" s="9"/>
    </row>
    <row r="1926" spans="1:15" x14ac:dyDescent="0.25">
      <c r="A1926" s="10"/>
      <c r="H1926" s="10"/>
      <c r="I1926" s="32"/>
      <c r="J1926" s="38"/>
      <c r="K1926" s="34"/>
      <c r="L1926" s="34"/>
      <c r="M1926" s="35"/>
      <c r="O1926" s="9"/>
    </row>
    <row r="1927" spans="1:15" x14ac:dyDescent="0.25">
      <c r="A1927" s="10"/>
      <c r="H1927" s="10"/>
      <c r="I1927" s="32"/>
      <c r="J1927" s="38"/>
      <c r="K1927" s="34"/>
      <c r="L1927" s="34"/>
      <c r="M1927" s="35"/>
      <c r="O1927" s="9"/>
    </row>
    <row r="1928" spans="1:15" x14ac:dyDescent="0.25">
      <c r="A1928" s="10"/>
      <c r="H1928" s="10"/>
      <c r="I1928" s="32"/>
      <c r="J1928" s="38"/>
      <c r="K1928" s="34"/>
      <c r="L1928" s="34"/>
      <c r="M1928" s="35"/>
      <c r="O1928" s="9"/>
    </row>
    <row r="1929" spans="1:15" x14ac:dyDescent="0.25">
      <c r="A1929" s="10"/>
      <c r="H1929" s="10"/>
      <c r="I1929" s="32"/>
      <c r="J1929" s="38"/>
      <c r="K1929" s="34"/>
      <c r="L1929" s="34"/>
      <c r="M1929" s="35"/>
      <c r="O1929" s="9"/>
    </row>
    <row r="1930" spans="1:15" x14ac:dyDescent="0.25">
      <c r="A1930" s="10"/>
      <c r="H1930" s="10"/>
      <c r="I1930" s="32"/>
      <c r="J1930" s="38"/>
      <c r="K1930" s="34"/>
      <c r="L1930" s="34"/>
      <c r="M1930" s="35"/>
      <c r="O1930" s="9"/>
    </row>
    <row r="1931" spans="1:15" x14ac:dyDescent="0.25">
      <c r="A1931" s="10"/>
      <c r="H1931" s="10"/>
      <c r="I1931" s="32"/>
      <c r="J1931" s="38"/>
      <c r="K1931" s="34"/>
      <c r="L1931" s="34"/>
      <c r="M1931" s="35"/>
      <c r="O1931" s="9"/>
    </row>
    <row r="1932" spans="1:15" x14ac:dyDescent="0.25">
      <c r="A1932" s="10"/>
      <c r="H1932" s="10"/>
      <c r="I1932" s="32"/>
      <c r="J1932" s="38"/>
      <c r="K1932" s="34"/>
      <c r="L1932" s="34"/>
      <c r="M1932" s="35"/>
      <c r="O1932" s="9"/>
    </row>
    <row r="1933" spans="1:15" x14ac:dyDescent="0.25">
      <c r="A1933" s="10"/>
      <c r="H1933" s="10"/>
      <c r="I1933" s="32"/>
      <c r="J1933" s="38"/>
      <c r="K1933" s="34"/>
      <c r="L1933" s="34"/>
      <c r="M1933" s="35"/>
      <c r="O1933" s="9"/>
    </row>
    <row r="1934" spans="1:15" x14ac:dyDescent="0.25">
      <c r="A1934" s="10"/>
      <c r="H1934" s="10"/>
      <c r="I1934" s="32"/>
      <c r="J1934" s="38"/>
      <c r="K1934" s="34"/>
      <c r="L1934" s="34"/>
      <c r="M1934" s="35"/>
      <c r="O1934" s="9"/>
    </row>
    <row r="1935" spans="1:15" x14ac:dyDescent="0.25">
      <c r="A1935" s="10"/>
      <c r="H1935" s="10"/>
      <c r="I1935" s="32"/>
      <c r="J1935" s="38"/>
      <c r="K1935" s="34"/>
      <c r="L1935" s="34"/>
      <c r="M1935" s="35"/>
      <c r="O1935" s="9"/>
    </row>
    <row r="1936" spans="1:15" x14ac:dyDescent="0.25">
      <c r="A1936" s="10"/>
      <c r="H1936" s="10"/>
      <c r="I1936" s="32"/>
      <c r="J1936" s="38"/>
      <c r="K1936" s="34"/>
      <c r="L1936" s="34"/>
      <c r="M1936" s="35"/>
      <c r="O1936" s="9"/>
    </row>
    <row r="1937" spans="1:15" x14ac:dyDescent="0.25">
      <c r="A1937" s="10"/>
      <c r="H1937" s="10"/>
      <c r="I1937" s="32"/>
      <c r="J1937" s="38"/>
      <c r="K1937" s="34"/>
      <c r="L1937" s="34"/>
      <c r="M1937" s="35"/>
      <c r="O1937" s="9"/>
    </row>
    <row r="1938" spans="1:15" x14ac:dyDescent="0.25">
      <c r="A1938" s="10"/>
      <c r="H1938" s="10"/>
      <c r="I1938" s="32"/>
      <c r="J1938" s="38"/>
      <c r="K1938" s="34"/>
      <c r="L1938" s="34"/>
      <c r="M1938" s="35"/>
      <c r="O1938" s="9"/>
    </row>
    <row r="1939" spans="1:15" x14ac:dyDescent="0.25">
      <c r="A1939" s="10"/>
      <c r="H1939" s="10"/>
      <c r="I1939" s="32"/>
      <c r="J1939" s="38"/>
      <c r="K1939" s="34"/>
      <c r="L1939" s="34"/>
      <c r="M1939" s="35"/>
      <c r="O1939" s="9"/>
    </row>
    <row r="1940" spans="1:15" x14ac:dyDescent="0.25">
      <c r="A1940" s="10"/>
      <c r="H1940" s="10"/>
      <c r="I1940" s="32"/>
      <c r="J1940" s="38"/>
      <c r="K1940" s="34"/>
      <c r="L1940" s="34"/>
      <c r="M1940" s="35"/>
      <c r="O1940" s="9"/>
    </row>
    <row r="1941" spans="1:15" x14ac:dyDescent="0.25">
      <c r="A1941" s="10"/>
      <c r="H1941" s="10"/>
      <c r="I1941" s="32"/>
      <c r="J1941" s="38"/>
      <c r="K1941" s="34"/>
      <c r="L1941" s="34"/>
      <c r="M1941" s="35"/>
      <c r="O1941" s="9"/>
    </row>
    <row r="1942" spans="1:15" x14ac:dyDescent="0.25">
      <c r="A1942" s="10"/>
      <c r="H1942" s="10"/>
      <c r="I1942" s="32"/>
      <c r="J1942" s="38"/>
      <c r="K1942" s="34"/>
      <c r="L1942" s="34"/>
      <c r="M1942" s="35"/>
      <c r="O1942" s="9"/>
    </row>
    <row r="1943" spans="1:15" x14ac:dyDescent="0.25">
      <c r="A1943" s="10"/>
      <c r="H1943" s="10"/>
      <c r="I1943" s="32"/>
      <c r="J1943" s="38"/>
      <c r="K1943" s="34"/>
      <c r="L1943" s="34"/>
      <c r="M1943" s="35"/>
      <c r="O1943" s="9"/>
    </row>
    <row r="1944" spans="1:15" x14ac:dyDescent="0.25">
      <c r="A1944" s="10"/>
      <c r="H1944" s="10"/>
      <c r="I1944" s="32"/>
      <c r="J1944" s="38"/>
      <c r="K1944" s="34"/>
      <c r="L1944" s="34"/>
      <c r="M1944" s="35"/>
      <c r="O1944" s="9"/>
    </row>
    <row r="1945" spans="1:15" x14ac:dyDescent="0.25">
      <c r="A1945" s="10"/>
      <c r="H1945" s="10"/>
      <c r="I1945" s="32"/>
      <c r="J1945" s="38"/>
      <c r="K1945" s="34"/>
      <c r="L1945" s="34"/>
      <c r="M1945" s="35"/>
      <c r="O1945" s="9"/>
    </row>
    <row r="1946" spans="1:15" x14ac:dyDescent="0.25">
      <c r="A1946" s="10"/>
      <c r="H1946" s="10"/>
      <c r="I1946" s="32"/>
      <c r="J1946" s="38"/>
      <c r="K1946" s="34"/>
      <c r="L1946" s="34"/>
      <c r="M1946" s="35"/>
      <c r="O1946" s="9"/>
    </row>
    <row r="1947" spans="1:15" x14ac:dyDescent="0.25">
      <c r="A1947" s="10"/>
      <c r="H1947" s="10"/>
      <c r="I1947" s="32"/>
      <c r="J1947" s="38"/>
      <c r="K1947" s="34"/>
      <c r="L1947" s="34"/>
      <c r="M1947" s="35"/>
      <c r="O1947" s="9"/>
    </row>
    <row r="1948" spans="1:15" x14ac:dyDescent="0.25">
      <c r="A1948" s="10"/>
      <c r="H1948" s="10"/>
      <c r="I1948" s="32"/>
      <c r="J1948" s="38"/>
      <c r="K1948" s="34"/>
      <c r="L1948" s="34"/>
      <c r="M1948" s="35"/>
      <c r="O1948" s="9"/>
    </row>
    <row r="1949" spans="1:15" x14ac:dyDescent="0.25">
      <c r="A1949" s="10"/>
      <c r="H1949" s="10"/>
      <c r="I1949" s="32"/>
      <c r="J1949" s="38"/>
      <c r="K1949" s="34"/>
      <c r="L1949" s="34"/>
      <c r="M1949" s="35"/>
      <c r="O1949" s="9"/>
    </row>
    <row r="1950" spans="1:15" x14ac:dyDescent="0.25">
      <c r="A1950" s="10"/>
      <c r="H1950" s="10"/>
      <c r="I1950" s="32"/>
      <c r="J1950" s="38"/>
      <c r="K1950" s="34"/>
      <c r="L1950" s="34"/>
      <c r="M1950" s="35"/>
      <c r="O1950" s="9"/>
    </row>
    <row r="1951" spans="1:15" x14ac:dyDescent="0.25">
      <c r="A1951" s="10"/>
      <c r="H1951" s="10"/>
      <c r="I1951" s="32"/>
      <c r="J1951" s="38"/>
      <c r="K1951" s="34"/>
      <c r="L1951" s="34"/>
      <c r="M1951" s="35"/>
      <c r="O1951" s="9"/>
    </row>
    <row r="1952" spans="1:15" x14ac:dyDescent="0.25">
      <c r="A1952" s="10"/>
      <c r="H1952" s="10"/>
      <c r="I1952" s="32"/>
      <c r="J1952" s="38"/>
      <c r="K1952" s="34"/>
      <c r="L1952" s="34"/>
      <c r="M1952" s="35"/>
      <c r="O1952" s="9"/>
    </row>
    <row r="1953" spans="1:15" x14ac:dyDescent="0.25">
      <c r="A1953" s="10"/>
      <c r="H1953" s="10"/>
      <c r="I1953" s="32"/>
      <c r="J1953" s="38"/>
      <c r="K1953" s="34"/>
      <c r="L1953" s="34"/>
      <c r="M1953" s="35"/>
      <c r="O1953" s="9"/>
    </row>
    <row r="1954" spans="1:15" x14ac:dyDescent="0.25">
      <c r="A1954" s="10"/>
      <c r="H1954" s="10"/>
      <c r="I1954" s="32"/>
      <c r="J1954" s="38"/>
      <c r="K1954" s="34"/>
      <c r="L1954" s="34"/>
      <c r="M1954" s="35"/>
      <c r="O1954" s="9"/>
    </row>
    <row r="1955" spans="1:15" x14ac:dyDescent="0.25">
      <c r="A1955" s="10"/>
      <c r="H1955" s="10"/>
      <c r="I1955" s="32"/>
      <c r="J1955" s="38"/>
      <c r="K1955" s="34"/>
      <c r="L1955" s="34"/>
      <c r="M1955" s="35"/>
      <c r="O1955" s="9"/>
    </row>
    <row r="1956" spans="1:15" x14ac:dyDescent="0.25">
      <c r="A1956" s="10"/>
      <c r="H1956" s="10"/>
      <c r="I1956" s="32"/>
      <c r="J1956" s="38"/>
      <c r="K1956" s="34"/>
      <c r="L1956" s="34"/>
      <c r="M1956" s="35"/>
      <c r="O1956" s="9"/>
    </row>
    <row r="1957" spans="1:15" x14ac:dyDescent="0.25">
      <c r="A1957" s="10"/>
      <c r="H1957" s="10"/>
      <c r="I1957" s="32"/>
      <c r="J1957" s="38"/>
      <c r="K1957" s="34"/>
      <c r="L1957" s="34"/>
      <c r="M1957" s="35"/>
      <c r="O1957" s="9"/>
    </row>
    <row r="1958" spans="1:15" x14ac:dyDescent="0.25">
      <c r="A1958" s="10"/>
      <c r="H1958" s="10"/>
      <c r="I1958" s="32"/>
      <c r="J1958" s="38"/>
      <c r="K1958" s="34"/>
      <c r="L1958" s="34"/>
      <c r="M1958" s="35"/>
      <c r="O1958" s="9"/>
    </row>
    <row r="1959" spans="1:15" x14ac:dyDescent="0.25">
      <c r="A1959" s="10"/>
      <c r="H1959" s="10"/>
      <c r="I1959" s="32"/>
      <c r="J1959" s="38"/>
      <c r="K1959" s="34"/>
      <c r="L1959" s="34"/>
      <c r="M1959" s="35"/>
      <c r="O1959" s="9"/>
    </row>
    <row r="1960" spans="1:15" x14ac:dyDescent="0.25">
      <c r="A1960" s="10"/>
      <c r="H1960" s="10"/>
      <c r="I1960" s="32"/>
      <c r="J1960" s="38"/>
      <c r="K1960" s="34"/>
      <c r="L1960" s="34"/>
      <c r="M1960" s="35"/>
      <c r="O1960" s="9"/>
    </row>
    <row r="1961" spans="1:15" x14ac:dyDescent="0.25">
      <c r="A1961" s="10"/>
      <c r="H1961" s="10"/>
      <c r="I1961" s="32"/>
      <c r="J1961" s="38"/>
      <c r="K1961" s="34"/>
      <c r="L1961" s="34"/>
      <c r="M1961" s="35"/>
      <c r="O1961" s="9"/>
    </row>
    <row r="1962" spans="1:15" x14ac:dyDescent="0.25">
      <c r="A1962" s="10"/>
      <c r="H1962" s="10"/>
      <c r="I1962" s="32"/>
      <c r="J1962" s="38"/>
      <c r="K1962" s="34"/>
      <c r="L1962" s="34"/>
      <c r="M1962" s="35"/>
      <c r="O1962" s="9"/>
    </row>
    <row r="1963" spans="1:15" x14ac:dyDescent="0.25">
      <c r="A1963" s="10"/>
      <c r="H1963" s="10"/>
      <c r="I1963" s="32"/>
      <c r="J1963" s="38"/>
      <c r="K1963" s="34"/>
      <c r="L1963" s="34"/>
      <c r="M1963" s="35"/>
      <c r="O1963" s="9"/>
    </row>
    <row r="1964" spans="1:15" x14ac:dyDescent="0.25">
      <c r="A1964" s="10"/>
      <c r="H1964" s="10"/>
      <c r="I1964" s="32"/>
      <c r="J1964" s="38"/>
      <c r="K1964" s="34"/>
      <c r="L1964" s="34"/>
      <c r="M1964" s="35"/>
      <c r="O1964" s="9"/>
    </row>
    <row r="1965" spans="1:15" x14ac:dyDescent="0.25">
      <c r="A1965" s="10"/>
      <c r="H1965" s="10"/>
      <c r="I1965" s="32"/>
      <c r="J1965" s="38"/>
      <c r="K1965" s="34"/>
      <c r="L1965" s="34"/>
      <c r="M1965" s="35"/>
      <c r="O1965" s="9"/>
    </row>
    <row r="1966" spans="1:15" x14ac:dyDescent="0.25">
      <c r="A1966" s="10"/>
      <c r="H1966" s="10"/>
      <c r="I1966" s="32"/>
      <c r="J1966" s="38"/>
      <c r="K1966" s="34"/>
      <c r="L1966" s="34"/>
      <c r="M1966" s="35"/>
      <c r="O1966" s="9"/>
    </row>
    <row r="1967" spans="1:15" x14ac:dyDescent="0.25">
      <c r="A1967" s="10"/>
      <c r="H1967" s="10"/>
      <c r="I1967" s="32"/>
      <c r="J1967" s="38"/>
      <c r="K1967" s="34"/>
      <c r="L1967" s="34"/>
      <c r="M1967" s="35"/>
      <c r="O1967" s="9"/>
    </row>
    <row r="1968" spans="1:15" x14ac:dyDescent="0.25">
      <c r="A1968" s="10"/>
      <c r="H1968" s="10"/>
      <c r="I1968" s="32"/>
      <c r="J1968" s="38"/>
      <c r="K1968" s="34"/>
      <c r="L1968" s="34"/>
      <c r="M1968" s="35"/>
      <c r="O1968" s="9"/>
    </row>
    <row r="1969" spans="1:15" x14ac:dyDescent="0.25">
      <c r="A1969" s="10"/>
      <c r="H1969" s="10"/>
      <c r="I1969" s="32"/>
      <c r="J1969" s="38"/>
      <c r="K1969" s="34"/>
      <c r="L1969" s="34"/>
      <c r="M1969" s="35"/>
      <c r="O1969" s="9"/>
    </row>
    <row r="1970" spans="1:15" x14ac:dyDescent="0.25">
      <c r="A1970" s="10"/>
      <c r="H1970" s="10"/>
      <c r="I1970" s="32"/>
      <c r="J1970" s="38"/>
      <c r="K1970" s="34"/>
      <c r="L1970" s="34"/>
      <c r="M1970" s="35"/>
      <c r="O1970" s="9"/>
    </row>
    <row r="1971" spans="1:15" x14ac:dyDescent="0.25">
      <c r="A1971" s="10"/>
      <c r="H1971" s="10"/>
      <c r="I1971" s="32"/>
      <c r="J1971" s="38"/>
      <c r="K1971" s="34"/>
      <c r="L1971" s="34"/>
      <c r="M1971" s="35"/>
      <c r="O1971" s="9"/>
    </row>
    <row r="1972" spans="1:15" x14ac:dyDescent="0.25">
      <c r="A1972" s="10"/>
      <c r="H1972" s="10"/>
      <c r="I1972" s="32"/>
      <c r="J1972" s="38"/>
      <c r="K1972" s="34"/>
      <c r="L1972" s="34"/>
      <c r="M1972" s="35"/>
      <c r="O1972" s="9"/>
    </row>
    <row r="1973" spans="1:15" x14ac:dyDescent="0.25">
      <c r="A1973" s="10"/>
      <c r="H1973" s="10"/>
      <c r="I1973" s="32"/>
      <c r="J1973" s="38"/>
      <c r="K1973" s="34"/>
      <c r="L1973" s="34"/>
      <c r="M1973" s="35"/>
      <c r="O1973" s="9"/>
    </row>
    <row r="1974" spans="1:15" x14ac:dyDescent="0.25">
      <c r="A1974" s="10"/>
      <c r="H1974" s="10"/>
      <c r="I1974" s="32"/>
      <c r="J1974" s="38"/>
      <c r="K1974" s="34"/>
      <c r="L1974" s="34"/>
      <c r="M1974" s="35"/>
      <c r="O1974" s="9"/>
    </row>
    <row r="1975" spans="1:15" x14ac:dyDescent="0.25">
      <c r="A1975" s="10"/>
      <c r="H1975" s="10"/>
      <c r="I1975" s="32"/>
      <c r="J1975" s="38"/>
      <c r="K1975" s="34"/>
      <c r="L1975" s="34"/>
      <c r="M1975" s="35"/>
      <c r="O1975" s="9"/>
    </row>
    <row r="1976" spans="1:15" x14ac:dyDescent="0.25">
      <c r="A1976" s="10"/>
      <c r="H1976" s="10"/>
      <c r="I1976" s="32"/>
      <c r="J1976" s="38"/>
      <c r="K1976" s="34"/>
      <c r="L1976" s="34"/>
      <c r="M1976" s="35"/>
      <c r="O1976" s="9"/>
    </row>
    <row r="1977" spans="1:15" x14ac:dyDescent="0.25">
      <c r="A1977" s="10"/>
      <c r="H1977" s="10"/>
      <c r="I1977" s="32"/>
      <c r="J1977" s="38"/>
      <c r="K1977" s="34"/>
      <c r="L1977" s="34"/>
      <c r="M1977" s="35"/>
      <c r="O1977" s="9"/>
    </row>
    <row r="1978" spans="1:15" x14ac:dyDescent="0.25">
      <c r="A1978" s="10"/>
      <c r="H1978" s="10"/>
      <c r="I1978" s="32"/>
      <c r="J1978" s="38"/>
      <c r="K1978" s="34"/>
      <c r="L1978" s="34"/>
      <c r="M1978" s="35"/>
      <c r="O1978" s="9"/>
    </row>
    <row r="1979" spans="1:15" x14ac:dyDescent="0.25">
      <c r="A1979" s="10"/>
      <c r="H1979" s="10"/>
      <c r="I1979" s="32"/>
      <c r="J1979" s="38"/>
      <c r="K1979" s="34"/>
      <c r="L1979" s="34"/>
      <c r="M1979" s="35"/>
      <c r="O1979" s="9"/>
    </row>
    <row r="1980" spans="1:15" x14ac:dyDescent="0.25">
      <c r="A1980" s="10"/>
      <c r="H1980" s="10"/>
      <c r="I1980" s="32"/>
      <c r="J1980" s="38"/>
      <c r="K1980" s="34"/>
      <c r="L1980" s="34"/>
      <c r="M1980" s="35"/>
      <c r="O1980" s="9"/>
    </row>
    <row r="1981" spans="1:15" x14ac:dyDescent="0.25">
      <c r="A1981" s="10"/>
      <c r="H1981" s="10"/>
      <c r="I1981" s="32"/>
      <c r="J1981" s="38"/>
      <c r="K1981" s="34"/>
      <c r="L1981" s="34"/>
      <c r="M1981" s="35"/>
      <c r="O1981" s="9"/>
    </row>
    <row r="1982" spans="1:15" x14ac:dyDescent="0.25">
      <c r="A1982" s="10"/>
      <c r="H1982" s="10"/>
      <c r="I1982" s="32"/>
      <c r="J1982" s="38"/>
      <c r="K1982" s="34"/>
      <c r="L1982" s="34"/>
      <c r="M1982" s="35"/>
      <c r="O1982" s="9"/>
    </row>
    <row r="1983" spans="1:15" x14ac:dyDescent="0.25">
      <c r="A1983" s="10"/>
      <c r="H1983" s="10"/>
      <c r="I1983" s="32"/>
      <c r="J1983" s="38"/>
      <c r="K1983" s="34"/>
      <c r="L1983" s="34"/>
      <c r="M1983" s="35"/>
      <c r="O1983" s="9"/>
    </row>
    <row r="1984" spans="1:15" x14ac:dyDescent="0.25">
      <c r="A1984" s="10"/>
      <c r="H1984" s="10"/>
      <c r="I1984" s="32"/>
      <c r="J1984" s="38"/>
      <c r="K1984" s="34"/>
      <c r="L1984" s="34"/>
      <c r="M1984" s="35"/>
      <c r="O1984" s="9"/>
    </row>
    <row r="1985" spans="1:15" x14ac:dyDescent="0.25">
      <c r="A1985" s="10"/>
      <c r="H1985" s="10"/>
      <c r="I1985" s="32"/>
      <c r="J1985" s="38"/>
      <c r="K1985" s="34"/>
      <c r="L1985" s="34"/>
      <c r="M1985" s="35"/>
      <c r="O1985" s="9"/>
    </row>
    <row r="1986" spans="1:15" x14ac:dyDescent="0.25">
      <c r="A1986" s="10"/>
      <c r="H1986" s="10"/>
      <c r="I1986" s="32"/>
      <c r="J1986" s="38"/>
      <c r="K1986" s="34"/>
      <c r="L1986" s="34"/>
      <c r="M1986" s="35"/>
      <c r="O1986" s="9"/>
    </row>
    <row r="1987" spans="1:15" x14ac:dyDescent="0.25">
      <c r="A1987" s="10"/>
      <c r="H1987" s="10"/>
      <c r="I1987" s="32"/>
      <c r="J1987" s="38"/>
      <c r="K1987" s="34"/>
      <c r="L1987" s="34"/>
      <c r="M1987" s="35"/>
      <c r="O1987" s="9"/>
    </row>
    <row r="1988" spans="1:15" x14ac:dyDescent="0.25">
      <c r="A1988" s="10"/>
      <c r="H1988" s="10"/>
      <c r="I1988" s="32"/>
      <c r="J1988" s="38"/>
      <c r="K1988" s="34"/>
      <c r="L1988" s="34"/>
      <c r="M1988" s="35"/>
      <c r="O1988" s="9"/>
    </row>
    <row r="1989" spans="1:15" x14ac:dyDescent="0.25">
      <c r="A1989" s="10"/>
      <c r="H1989" s="10"/>
      <c r="I1989" s="32"/>
      <c r="J1989" s="38"/>
      <c r="K1989" s="34"/>
      <c r="L1989" s="34"/>
      <c r="M1989" s="35"/>
      <c r="O1989" s="9"/>
    </row>
    <row r="1990" spans="1:15" x14ac:dyDescent="0.25">
      <c r="A1990" s="10"/>
      <c r="H1990" s="10"/>
      <c r="I1990" s="32"/>
      <c r="J1990" s="38"/>
      <c r="K1990" s="34"/>
      <c r="L1990" s="34"/>
      <c r="M1990" s="35"/>
      <c r="O1990" s="9"/>
    </row>
    <row r="1991" spans="1:15" x14ac:dyDescent="0.25">
      <c r="A1991" s="10"/>
      <c r="H1991" s="10"/>
      <c r="I1991" s="32"/>
      <c r="J1991" s="38"/>
      <c r="K1991" s="34"/>
      <c r="L1991" s="34"/>
      <c r="M1991" s="35"/>
      <c r="O1991" s="9"/>
    </row>
    <row r="1992" spans="1:15" x14ac:dyDescent="0.25">
      <c r="A1992" s="10"/>
      <c r="H1992" s="10"/>
      <c r="I1992" s="32"/>
      <c r="J1992" s="38"/>
      <c r="K1992" s="34"/>
      <c r="L1992" s="34"/>
      <c r="M1992" s="35"/>
      <c r="O1992" s="9"/>
    </row>
    <row r="1993" spans="1:15" x14ac:dyDescent="0.25">
      <c r="A1993" s="10"/>
      <c r="H1993" s="10"/>
      <c r="I1993" s="32"/>
      <c r="J1993" s="38"/>
      <c r="K1993" s="34"/>
      <c r="L1993" s="34"/>
      <c r="M1993" s="35"/>
      <c r="O1993" s="9"/>
    </row>
    <row r="1994" spans="1:15" x14ac:dyDescent="0.25">
      <c r="A1994" s="10"/>
      <c r="H1994" s="10"/>
      <c r="I1994" s="32"/>
      <c r="J1994" s="38"/>
      <c r="K1994" s="34"/>
      <c r="L1994" s="34"/>
      <c r="M1994" s="35"/>
      <c r="O1994" s="9"/>
    </row>
    <row r="1995" spans="1:15" x14ac:dyDescent="0.25">
      <c r="A1995" s="10"/>
      <c r="H1995" s="10"/>
      <c r="I1995" s="32"/>
      <c r="J1995" s="38"/>
      <c r="K1995" s="34"/>
      <c r="L1995" s="34"/>
      <c r="M1995" s="35"/>
      <c r="O1995" s="9"/>
    </row>
    <row r="1996" spans="1:15" x14ac:dyDescent="0.25">
      <c r="A1996" s="10"/>
      <c r="H1996" s="10"/>
      <c r="I1996" s="32"/>
      <c r="J1996" s="38"/>
      <c r="K1996" s="34"/>
      <c r="L1996" s="34"/>
      <c r="M1996" s="35"/>
      <c r="O1996" s="9"/>
    </row>
    <row r="1997" spans="1:15" x14ac:dyDescent="0.25">
      <c r="A1997" s="10"/>
      <c r="H1997" s="10"/>
      <c r="I1997" s="32"/>
      <c r="J1997" s="38"/>
      <c r="K1997" s="34"/>
      <c r="L1997" s="34"/>
      <c r="M1997" s="35"/>
      <c r="O1997" s="9"/>
    </row>
    <row r="1998" spans="1:15" x14ac:dyDescent="0.25">
      <c r="A1998" s="10"/>
      <c r="H1998" s="10"/>
      <c r="I1998" s="32"/>
      <c r="J1998" s="38"/>
      <c r="K1998" s="34"/>
      <c r="L1998" s="34"/>
      <c r="M1998" s="35"/>
      <c r="O1998" s="9"/>
    </row>
    <row r="1999" spans="1:15" x14ac:dyDescent="0.25">
      <c r="A1999" s="10"/>
      <c r="H1999" s="10"/>
      <c r="I1999" s="32"/>
      <c r="J1999" s="38"/>
      <c r="K1999" s="34"/>
      <c r="L1999" s="34"/>
      <c r="M1999" s="35"/>
      <c r="O1999" s="9"/>
    </row>
    <row r="2000" spans="1:15" x14ac:dyDescent="0.25">
      <c r="A2000" s="10"/>
      <c r="H2000" s="10"/>
      <c r="I2000" s="32"/>
      <c r="J2000" s="38"/>
      <c r="K2000" s="34"/>
      <c r="L2000" s="34"/>
      <c r="M2000" s="35"/>
      <c r="O2000" s="9"/>
    </row>
    <row r="2001" spans="1:15" x14ac:dyDescent="0.25">
      <c r="A2001" s="10"/>
      <c r="H2001" s="10"/>
      <c r="I2001" s="32"/>
      <c r="J2001" s="38"/>
      <c r="K2001" s="34"/>
      <c r="L2001" s="34"/>
      <c r="M2001" s="35"/>
      <c r="O2001" s="9"/>
    </row>
    <row r="2002" spans="1:15" x14ac:dyDescent="0.25">
      <c r="A2002" s="10"/>
      <c r="H2002" s="10"/>
      <c r="I2002" s="32"/>
      <c r="J2002" s="38"/>
      <c r="K2002" s="34"/>
      <c r="L2002" s="34"/>
      <c r="M2002" s="35"/>
      <c r="O2002" s="9"/>
    </row>
    <row r="2003" spans="1:15" x14ac:dyDescent="0.25">
      <c r="A2003" s="10"/>
      <c r="H2003" s="10"/>
      <c r="I2003" s="32"/>
      <c r="J2003" s="38"/>
      <c r="K2003" s="34"/>
      <c r="L2003" s="34"/>
      <c r="M2003" s="35"/>
      <c r="O2003" s="9"/>
    </row>
    <row r="2004" spans="1:15" x14ac:dyDescent="0.25">
      <c r="A2004" s="10"/>
      <c r="H2004" s="10"/>
      <c r="I2004" s="32"/>
      <c r="J2004" s="38"/>
      <c r="K2004" s="34"/>
      <c r="L2004" s="34"/>
      <c r="M2004" s="35"/>
      <c r="O2004" s="9"/>
    </row>
    <row r="2005" spans="1:15" x14ac:dyDescent="0.25">
      <c r="A2005" s="10"/>
      <c r="H2005" s="10"/>
      <c r="I2005" s="32"/>
      <c r="J2005" s="38"/>
      <c r="K2005" s="34"/>
      <c r="L2005" s="34"/>
      <c r="M2005" s="35"/>
      <c r="O2005" s="9"/>
    </row>
    <row r="2006" spans="1:15" x14ac:dyDescent="0.25">
      <c r="A2006" s="10"/>
      <c r="H2006" s="10"/>
      <c r="I2006" s="32"/>
      <c r="J2006" s="38"/>
      <c r="K2006" s="34"/>
      <c r="L2006" s="34"/>
      <c r="M2006" s="35"/>
      <c r="O2006" s="9"/>
    </row>
    <row r="2007" spans="1:15" x14ac:dyDescent="0.25">
      <c r="A2007" s="10"/>
      <c r="H2007" s="10"/>
      <c r="I2007" s="32"/>
      <c r="J2007" s="38"/>
      <c r="K2007" s="34"/>
      <c r="L2007" s="34"/>
      <c r="M2007" s="35"/>
      <c r="O2007" s="9"/>
    </row>
    <row r="2008" spans="1:15" x14ac:dyDescent="0.25">
      <c r="A2008" s="10"/>
      <c r="H2008" s="10"/>
      <c r="I2008" s="32"/>
      <c r="J2008" s="38"/>
      <c r="K2008" s="34"/>
      <c r="L2008" s="34"/>
      <c r="M2008" s="35"/>
      <c r="O2008" s="9"/>
    </row>
    <row r="2009" spans="1:15" x14ac:dyDescent="0.25">
      <c r="A2009" s="10"/>
      <c r="H2009" s="10"/>
      <c r="I2009" s="32"/>
      <c r="J2009" s="38"/>
      <c r="K2009" s="34"/>
      <c r="L2009" s="34"/>
      <c r="M2009" s="35"/>
      <c r="O2009" s="9"/>
    </row>
    <row r="2010" spans="1:15" x14ac:dyDescent="0.25">
      <c r="A2010" s="10"/>
      <c r="H2010" s="10"/>
      <c r="I2010" s="32"/>
      <c r="J2010" s="38"/>
      <c r="K2010" s="34"/>
      <c r="L2010" s="34"/>
      <c r="M2010" s="35"/>
      <c r="O2010" s="9"/>
    </row>
    <row r="2011" spans="1:15" x14ac:dyDescent="0.25">
      <c r="A2011" s="10"/>
      <c r="H2011" s="10"/>
      <c r="I2011" s="32"/>
      <c r="J2011" s="38"/>
      <c r="K2011" s="34"/>
      <c r="L2011" s="34"/>
      <c r="M2011" s="35"/>
      <c r="O2011" s="9"/>
    </row>
    <row r="2012" spans="1:15" x14ac:dyDescent="0.25">
      <c r="A2012" s="10"/>
      <c r="H2012" s="10"/>
      <c r="I2012" s="32"/>
      <c r="J2012" s="38"/>
      <c r="K2012" s="34"/>
      <c r="L2012" s="34"/>
      <c r="M2012" s="35"/>
      <c r="O2012" s="9"/>
    </row>
    <row r="2013" spans="1:15" x14ac:dyDescent="0.25">
      <c r="A2013" s="10"/>
      <c r="H2013" s="10"/>
      <c r="I2013" s="32"/>
      <c r="J2013" s="38"/>
      <c r="K2013" s="34"/>
      <c r="L2013" s="34"/>
      <c r="M2013" s="35"/>
      <c r="O2013" s="9"/>
    </row>
    <row r="2014" spans="1:15" x14ac:dyDescent="0.25">
      <c r="A2014" s="10"/>
      <c r="H2014" s="10"/>
      <c r="I2014" s="32"/>
      <c r="J2014" s="38"/>
      <c r="K2014" s="34"/>
      <c r="L2014" s="34"/>
      <c r="M2014" s="35"/>
      <c r="O2014" s="9"/>
    </row>
    <row r="2015" spans="1:15" x14ac:dyDescent="0.25">
      <c r="A2015" s="10"/>
      <c r="H2015" s="10"/>
      <c r="I2015" s="32"/>
      <c r="J2015" s="38"/>
      <c r="K2015" s="34"/>
      <c r="L2015" s="34"/>
      <c r="M2015" s="35"/>
      <c r="O2015" s="9"/>
    </row>
    <row r="2016" spans="1:15" x14ac:dyDescent="0.25">
      <c r="A2016" s="10"/>
      <c r="H2016" s="10"/>
      <c r="I2016" s="32"/>
      <c r="J2016" s="38"/>
      <c r="K2016" s="34"/>
      <c r="L2016" s="34"/>
      <c r="M2016" s="35"/>
      <c r="O2016" s="9"/>
    </row>
    <row r="2017" spans="1:15" x14ac:dyDescent="0.25">
      <c r="A2017" s="10"/>
      <c r="H2017" s="10"/>
      <c r="I2017" s="32"/>
      <c r="J2017" s="38"/>
      <c r="K2017" s="34"/>
      <c r="L2017" s="34"/>
      <c r="M2017" s="35"/>
      <c r="O2017" s="9"/>
    </row>
    <row r="2018" spans="1:15" x14ac:dyDescent="0.25">
      <c r="A2018" s="10"/>
      <c r="H2018" s="10"/>
      <c r="I2018" s="32"/>
      <c r="J2018" s="38"/>
      <c r="K2018" s="34"/>
      <c r="L2018" s="34"/>
      <c r="M2018" s="35"/>
      <c r="O2018" s="9"/>
    </row>
    <row r="2019" spans="1:15" x14ac:dyDescent="0.25">
      <c r="A2019" s="10"/>
      <c r="H2019" s="10"/>
      <c r="I2019" s="32"/>
      <c r="J2019" s="38"/>
      <c r="K2019" s="34"/>
      <c r="L2019" s="34"/>
      <c r="M2019" s="35"/>
      <c r="O2019" s="9"/>
    </row>
    <row r="2020" spans="1:15" x14ac:dyDescent="0.25">
      <c r="A2020" s="10"/>
      <c r="H2020" s="10"/>
      <c r="I2020" s="32"/>
      <c r="J2020" s="38"/>
      <c r="K2020" s="34"/>
      <c r="L2020" s="34"/>
      <c r="M2020" s="35"/>
      <c r="O2020" s="9"/>
    </row>
    <row r="2021" spans="1:15" x14ac:dyDescent="0.25">
      <c r="A2021" s="10"/>
      <c r="H2021" s="10"/>
      <c r="I2021" s="32"/>
      <c r="J2021" s="38"/>
      <c r="K2021" s="34"/>
      <c r="L2021" s="34"/>
      <c r="M2021" s="35"/>
      <c r="O2021" s="9"/>
    </row>
    <row r="2022" spans="1:15" x14ac:dyDescent="0.25">
      <c r="A2022" s="10"/>
      <c r="H2022" s="10"/>
      <c r="I2022" s="32"/>
      <c r="J2022" s="38"/>
      <c r="K2022" s="34"/>
      <c r="L2022" s="34"/>
      <c r="M2022" s="35"/>
      <c r="O2022" s="9"/>
    </row>
    <row r="2023" spans="1:15" x14ac:dyDescent="0.25">
      <c r="A2023" s="10"/>
      <c r="H2023" s="10"/>
      <c r="I2023" s="32"/>
      <c r="J2023" s="38"/>
      <c r="K2023" s="34"/>
      <c r="L2023" s="34"/>
      <c r="M2023" s="35"/>
      <c r="O2023" s="9"/>
    </row>
    <row r="2024" spans="1:15" x14ac:dyDescent="0.25">
      <c r="A2024" s="10"/>
      <c r="H2024" s="10"/>
      <c r="I2024" s="32"/>
      <c r="J2024" s="38"/>
      <c r="K2024" s="34"/>
      <c r="L2024" s="34"/>
      <c r="M2024" s="35"/>
      <c r="O2024" s="9"/>
    </row>
    <row r="2025" spans="1:15" x14ac:dyDescent="0.25">
      <c r="A2025" s="10"/>
      <c r="H2025" s="10"/>
      <c r="I2025" s="32"/>
      <c r="J2025" s="38"/>
      <c r="K2025" s="34"/>
      <c r="L2025" s="34"/>
      <c r="M2025" s="35"/>
      <c r="O2025" s="9"/>
    </row>
    <row r="2026" spans="1:15" x14ac:dyDescent="0.25">
      <c r="A2026" s="10"/>
      <c r="H2026" s="10"/>
      <c r="I2026" s="32"/>
      <c r="J2026" s="38"/>
      <c r="K2026" s="34"/>
      <c r="L2026" s="34"/>
      <c r="M2026" s="35"/>
      <c r="O2026" s="9"/>
    </row>
    <row r="2027" spans="1:15" x14ac:dyDescent="0.25">
      <c r="A2027" s="10"/>
      <c r="H2027" s="10"/>
      <c r="I2027" s="32"/>
      <c r="J2027" s="38"/>
      <c r="K2027" s="34"/>
      <c r="L2027" s="34"/>
      <c r="M2027" s="35"/>
      <c r="O2027" s="9"/>
    </row>
    <row r="2028" spans="1:15" x14ac:dyDescent="0.25">
      <c r="A2028" s="10"/>
      <c r="H2028" s="10"/>
      <c r="I2028" s="32"/>
      <c r="J2028" s="38"/>
      <c r="K2028" s="34"/>
      <c r="L2028" s="34"/>
      <c r="M2028" s="35"/>
      <c r="O2028" s="9"/>
    </row>
    <row r="2029" spans="1:15" x14ac:dyDescent="0.25">
      <c r="A2029" s="10"/>
      <c r="H2029" s="10"/>
      <c r="I2029" s="32"/>
      <c r="J2029" s="38"/>
      <c r="K2029" s="34"/>
      <c r="L2029" s="34"/>
      <c r="M2029" s="35"/>
      <c r="O2029" s="9"/>
    </row>
    <row r="2030" spans="1:15" x14ac:dyDescent="0.25">
      <c r="A2030" s="10"/>
      <c r="H2030" s="10"/>
      <c r="I2030" s="32"/>
      <c r="J2030" s="38"/>
      <c r="K2030" s="34"/>
      <c r="L2030" s="34"/>
      <c r="M2030" s="35"/>
      <c r="O2030" s="9"/>
    </row>
    <row r="2031" spans="1:15" x14ac:dyDescent="0.25">
      <c r="A2031" s="10"/>
      <c r="H2031" s="10"/>
      <c r="I2031" s="32"/>
      <c r="J2031" s="38"/>
      <c r="K2031" s="34"/>
      <c r="L2031" s="34"/>
      <c r="M2031" s="35"/>
      <c r="O2031" s="9"/>
    </row>
    <row r="2032" spans="1:15" x14ac:dyDescent="0.25">
      <c r="A2032" s="10"/>
      <c r="H2032" s="10"/>
      <c r="I2032" s="32"/>
      <c r="J2032" s="38"/>
      <c r="K2032" s="34"/>
      <c r="L2032" s="34"/>
      <c r="M2032" s="35"/>
      <c r="O2032" s="9"/>
    </row>
    <row r="2033" spans="1:15" x14ac:dyDescent="0.25">
      <c r="A2033" s="10"/>
      <c r="H2033" s="10"/>
      <c r="I2033" s="32"/>
      <c r="J2033" s="38"/>
      <c r="K2033" s="34"/>
      <c r="L2033" s="34"/>
      <c r="M2033" s="35"/>
      <c r="O2033" s="9"/>
    </row>
    <row r="2034" spans="1:15" x14ac:dyDescent="0.25">
      <c r="A2034" s="10"/>
      <c r="H2034" s="10"/>
      <c r="I2034" s="32"/>
      <c r="J2034" s="38"/>
      <c r="K2034" s="34"/>
      <c r="L2034" s="34"/>
      <c r="M2034" s="35"/>
      <c r="O2034" s="9"/>
    </row>
    <row r="2035" spans="1:15" x14ac:dyDescent="0.25">
      <c r="A2035" s="10"/>
      <c r="H2035" s="10"/>
      <c r="I2035" s="32"/>
      <c r="J2035" s="38"/>
      <c r="K2035" s="34"/>
      <c r="L2035" s="34"/>
      <c r="M2035" s="35"/>
      <c r="O2035" s="9"/>
    </row>
    <row r="2036" spans="1:15" x14ac:dyDescent="0.25">
      <c r="A2036" s="10"/>
      <c r="H2036" s="10"/>
      <c r="I2036" s="32"/>
      <c r="J2036" s="38"/>
      <c r="K2036" s="34"/>
      <c r="L2036" s="34"/>
      <c r="M2036" s="35"/>
      <c r="O2036" s="9"/>
    </row>
    <row r="2037" spans="1:15" x14ac:dyDescent="0.25">
      <c r="A2037" s="10"/>
      <c r="H2037" s="10"/>
      <c r="I2037" s="32"/>
      <c r="J2037" s="38"/>
      <c r="K2037" s="34"/>
      <c r="L2037" s="34"/>
      <c r="M2037" s="35"/>
      <c r="O2037" s="9"/>
    </row>
    <row r="2038" spans="1:15" x14ac:dyDescent="0.25">
      <c r="A2038" s="10"/>
      <c r="H2038" s="10"/>
      <c r="I2038" s="32"/>
      <c r="J2038" s="38"/>
      <c r="K2038" s="34"/>
      <c r="L2038" s="34"/>
      <c r="M2038" s="35"/>
      <c r="O2038" s="9"/>
    </row>
    <row r="2039" spans="1:15" x14ac:dyDescent="0.25">
      <c r="A2039" s="10"/>
      <c r="H2039" s="10"/>
      <c r="I2039" s="32"/>
      <c r="J2039" s="38"/>
      <c r="K2039" s="34"/>
      <c r="L2039" s="34"/>
      <c r="M2039" s="35"/>
      <c r="O2039" s="9"/>
    </row>
    <row r="2040" spans="1:15" x14ac:dyDescent="0.25">
      <c r="A2040" s="10"/>
      <c r="H2040" s="10"/>
      <c r="I2040" s="32"/>
      <c r="J2040" s="38"/>
      <c r="K2040" s="34"/>
      <c r="L2040" s="34"/>
      <c r="M2040" s="35"/>
      <c r="O2040" s="9"/>
    </row>
    <row r="2041" spans="1:15" x14ac:dyDescent="0.25">
      <c r="A2041" s="10"/>
      <c r="H2041" s="10"/>
      <c r="I2041" s="32"/>
      <c r="J2041" s="38"/>
      <c r="K2041" s="34"/>
      <c r="L2041" s="34"/>
      <c r="M2041" s="35"/>
      <c r="O2041" s="9"/>
    </row>
    <row r="2042" spans="1:15" x14ac:dyDescent="0.25">
      <c r="A2042" s="10"/>
      <c r="H2042" s="10"/>
      <c r="I2042" s="32"/>
      <c r="J2042" s="38"/>
      <c r="K2042" s="34"/>
      <c r="L2042" s="34"/>
      <c r="M2042" s="35"/>
      <c r="O2042" s="9"/>
    </row>
    <row r="2043" spans="1:15" x14ac:dyDescent="0.25">
      <c r="A2043" s="10"/>
      <c r="H2043" s="10"/>
      <c r="I2043" s="32"/>
      <c r="J2043" s="38"/>
      <c r="K2043" s="34"/>
      <c r="L2043" s="34"/>
      <c r="M2043" s="35"/>
      <c r="O2043" s="9"/>
    </row>
    <row r="2044" spans="1:15" x14ac:dyDescent="0.25">
      <c r="A2044" s="10"/>
      <c r="H2044" s="10"/>
      <c r="I2044" s="32"/>
      <c r="J2044" s="38"/>
      <c r="K2044" s="34"/>
      <c r="L2044" s="34"/>
      <c r="M2044" s="35"/>
      <c r="O2044" s="9"/>
    </row>
    <row r="2045" spans="1:15" x14ac:dyDescent="0.25">
      <c r="A2045" s="10"/>
      <c r="H2045" s="10"/>
      <c r="I2045" s="32"/>
      <c r="J2045" s="38"/>
      <c r="K2045" s="34"/>
      <c r="L2045" s="34"/>
      <c r="M2045" s="35"/>
      <c r="O2045" s="9"/>
    </row>
    <row r="2046" spans="1:15" x14ac:dyDescent="0.25">
      <c r="A2046" s="10"/>
      <c r="H2046" s="10"/>
      <c r="I2046" s="32"/>
      <c r="J2046" s="38"/>
      <c r="K2046" s="34"/>
      <c r="L2046" s="34"/>
      <c r="M2046" s="35"/>
      <c r="O2046" s="9"/>
    </row>
    <row r="2047" spans="1:15" x14ac:dyDescent="0.25">
      <c r="A2047" s="10"/>
      <c r="H2047" s="10"/>
      <c r="I2047" s="32"/>
      <c r="J2047" s="38"/>
      <c r="K2047" s="34"/>
      <c r="L2047" s="34"/>
      <c r="M2047" s="35"/>
      <c r="O2047" s="9"/>
    </row>
    <row r="2048" spans="1:15" x14ac:dyDescent="0.25">
      <c r="A2048" s="10"/>
      <c r="H2048" s="10"/>
      <c r="I2048" s="32"/>
      <c r="J2048" s="38"/>
      <c r="K2048" s="34"/>
      <c r="L2048" s="34"/>
      <c r="M2048" s="35"/>
      <c r="O2048" s="9"/>
    </row>
    <row r="2049" spans="1:15" x14ac:dyDescent="0.25">
      <c r="A2049" s="10"/>
      <c r="H2049" s="10"/>
      <c r="I2049" s="32"/>
      <c r="J2049" s="38"/>
      <c r="K2049" s="34"/>
      <c r="L2049" s="34"/>
      <c r="M2049" s="35"/>
      <c r="O2049" s="9"/>
    </row>
    <row r="2050" spans="1:15" x14ac:dyDescent="0.25">
      <c r="A2050" s="10"/>
      <c r="H2050" s="10"/>
      <c r="I2050" s="32"/>
      <c r="J2050" s="38"/>
      <c r="K2050" s="34"/>
      <c r="L2050" s="34"/>
      <c r="M2050" s="35"/>
      <c r="O2050" s="9"/>
    </row>
    <row r="2051" spans="1:15" x14ac:dyDescent="0.25">
      <c r="A2051" s="10"/>
      <c r="H2051" s="10"/>
      <c r="I2051" s="32"/>
      <c r="J2051" s="38"/>
      <c r="K2051" s="34"/>
      <c r="L2051" s="34"/>
      <c r="M2051" s="35"/>
      <c r="O2051" s="9"/>
    </row>
    <row r="2052" spans="1:15" x14ac:dyDescent="0.25">
      <c r="A2052" s="10"/>
      <c r="H2052" s="10"/>
      <c r="I2052" s="32"/>
      <c r="J2052" s="38"/>
      <c r="K2052" s="34"/>
      <c r="L2052" s="34"/>
      <c r="M2052" s="35"/>
      <c r="O2052" s="9"/>
    </row>
    <row r="2053" spans="1:15" x14ac:dyDescent="0.25">
      <c r="A2053" s="10"/>
      <c r="H2053" s="10"/>
      <c r="I2053" s="32"/>
      <c r="J2053" s="38"/>
      <c r="K2053" s="34"/>
      <c r="L2053" s="34"/>
      <c r="M2053" s="35"/>
      <c r="O2053" s="9"/>
    </row>
    <row r="2054" spans="1:15" x14ac:dyDescent="0.25">
      <c r="A2054" s="10"/>
      <c r="H2054" s="10"/>
      <c r="I2054" s="32"/>
      <c r="J2054" s="38"/>
      <c r="K2054" s="34"/>
      <c r="L2054" s="34"/>
      <c r="M2054" s="35"/>
      <c r="O2054" s="9"/>
    </row>
    <row r="2055" spans="1:15" x14ac:dyDescent="0.25">
      <c r="A2055" s="10"/>
      <c r="H2055" s="10"/>
      <c r="I2055" s="32"/>
      <c r="J2055" s="38"/>
      <c r="K2055" s="34"/>
      <c r="L2055" s="34"/>
      <c r="M2055" s="35"/>
      <c r="O2055" s="9"/>
    </row>
    <row r="2056" spans="1:15" x14ac:dyDescent="0.25">
      <c r="A2056" s="10"/>
      <c r="H2056" s="10"/>
      <c r="I2056" s="32"/>
      <c r="J2056" s="38"/>
      <c r="K2056" s="34"/>
      <c r="L2056" s="34"/>
      <c r="M2056" s="35"/>
      <c r="O2056" s="9"/>
    </row>
    <row r="2057" spans="1:15" x14ac:dyDescent="0.25">
      <c r="A2057" s="10"/>
      <c r="H2057" s="10"/>
      <c r="I2057" s="32"/>
      <c r="J2057" s="38"/>
      <c r="K2057" s="34"/>
      <c r="L2057" s="34"/>
      <c r="M2057" s="35"/>
      <c r="O2057" s="9"/>
    </row>
    <row r="2058" spans="1:15" x14ac:dyDescent="0.25">
      <c r="A2058" s="10"/>
      <c r="H2058" s="10"/>
      <c r="I2058" s="32"/>
      <c r="J2058" s="38"/>
      <c r="K2058" s="34"/>
      <c r="L2058" s="34"/>
      <c r="M2058" s="35"/>
      <c r="O2058" s="9"/>
    </row>
    <row r="2059" spans="1:15" x14ac:dyDescent="0.25">
      <c r="A2059" s="10"/>
      <c r="H2059" s="10"/>
      <c r="I2059" s="32"/>
      <c r="J2059" s="38"/>
      <c r="K2059" s="34"/>
      <c r="L2059" s="34"/>
      <c r="M2059" s="35"/>
      <c r="O2059" s="9"/>
    </row>
    <row r="2060" spans="1:15" x14ac:dyDescent="0.25">
      <c r="A2060" s="10"/>
      <c r="H2060" s="10"/>
      <c r="I2060" s="32"/>
      <c r="J2060" s="38"/>
      <c r="K2060" s="34"/>
      <c r="L2060" s="34"/>
      <c r="M2060" s="35"/>
      <c r="O2060" s="9"/>
    </row>
    <row r="2061" spans="1:15" x14ac:dyDescent="0.25">
      <c r="A2061" s="10"/>
      <c r="H2061" s="10"/>
      <c r="I2061" s="32"/>
      <c r="J2061" s="38"/>
      <c r="K2061" s="34"/>
      <c r="L2061" s="34"/>
      <c r="M2061" s="35"/>
      <c r="O2061" s="9"/>
    </row>
    <row r="2062" spans="1:15" x14ac:dyDescent="0.25">
      <c r="A2062" s="10"/>
      <c r="H2062" s="10"/>
      <c r="I2062" s="32"/>
      <c r="J2062" s="38"/>
      <c r="K2062" s="34"/>
      <c r="L2062" s="34"/>
      <c r="M2062" s="35"/>
      <c r="O2062" s="9"/>
    </row>
    <row r="2063" spans="1:15" x14ac:dyDescent="0.25">
      <c r="A2063" s="10"/>
      <c r="H2063" s="10"/>
      <c r="I2063" s="32"/>
      <c r="J2063" s="38"/>
      <c r="K2063" s="34"/>
      <c r="L2063" s="34"/>
      <c r="M2063" s="35"/>
      <c r="O2063" s="9"/>
    </row>
    <row r="2064" spans="1:15" x14ac:dyDescent="0.25">
      <c r="A2064" s="10"/>
      <c r="H2064" s="10"/>
      <c r="I2064" s="32"/>
      <c r="J2064" s="38"/>
      <c r="K2064" s="34"/>
      <c r="L2064" s="34"/>
      <c r="M2064" s="35"/>
      <c r="O2064" s="9"/>
    </row>
    <row r="2065" spans="1:15" x14ac:dyDescent="0.25">
      <c r="A2065" s="10"/>
      <c r="H2065" s="10"/>
      <c r="I2065" s="32"/>
      <c r="J2065" s="38"/>
      <c r="K2065" s="34"/>
      <c r="L2065" s="34"/>
      <c r="M2065" s="35"/>
      <c r="O2065" s="9"/>
    </row>
    <row r="2066" spans="1:15" x14ac:dyDescent="0.25">
      <c r="A2066" s="10"/>
      <c r="H2066" s="10"/>
      <c r="I2066" s="32"/>
      <c r="J2066" s="38"/>
      <c r="K2066" s="34"/>
      <c r="L2066" s="34"/>
      <c r="M2066" s="35"/>
      <c r="O2066" s="9"/>
    </row>
    <row r="2067" spans="1:15" x14ac:dyDescent="0.25">
      <c r="A2067" s="10"/>
      <c r="H2067" s="10"/>
      <c r="I2067" s="32"/>
      <c r="J2067" s="38"/>
      <c r="K2067" s="34"/>
      <c r="L2067" s="34"/>
      <c r="M2067" s="35"/>
      <c r="O2067" s="9"/>
    </row>
    <row r="2068" spans="1:15" x14ac:dyDescent="0.25">
      <c r="A2068" s="10"/>
      <c r="H2068" s="10"/>
      <c r="I2068" s="32"/>
      <c r="J2068" s="38"/>
      <c r="K2068" s="34"/>
      <c r="L2068" s="34"/>
      <c r="M2068" s="35"/>
      <c r="O2068" s="9"/>
    </row>
    <row r="2069" spans="1:15" x14ac:dyDescent="0.25">
      <c r="A2069" s="10"/>
      <c r="H2069" s="10"/>
      <c r="I2069" s="32"/>
      <c r="J2069" s="38"/>
      <c r="K2069" s="34"/>
      <c r="L2069" s="34"/>
      <c r="M2069" s="35"/>
      <c r="O2069" s="9"/>
    </row>
    <row r="2070" spans="1:15" x14ac:dyDescent="0.25">
      <c r="A2070" s="10"/>
      <c r="H2070" s="10"/>
      <c r="I2070" s="32"/>
      <c r="J2070" s="38"/>
      <c r="K2070" s="34"/>
      <c r="L2070" s="34"/>
      <c r="M2070" s="35"/>
      <c r="O2070" s="9"/>
    </row>
    <row r="2071" spans="1:15" x14ac:dyDescent="0.25">
      <c r="A2071" s="10"/>
      <c r="H2071" s="10"/>
      <c r="I2071" s="32"/>
      <c r="J2071" s="38"/>
      <c r="K2071" s="34"/>
      <c r="L2071" s="34"/>
      <c r="M2071" s="35"/>
      <c r="O2071" s="9"/>
    </row>
    <row r="2072" spans="1:15" x14ac:dyDescent="0.25">
      <c r="A2072" s="10"/>
      <c r="H2072" s="10"/>
      <c r="I2072" s="32"/>
      <c r="J2072" s="38"/>
      <c r="K2072" s="34"/>
      <c r="L2072" s="34"/>
      <c r="M2072" s="35"/>
      <c r="O2072" s="9"/>
    </row>
    <row r="2073" spans="1:15" x14ac:dyDescent="0.25">
      <c r="A2073" s="10"/>
      <c r="H2073" s="10"/>
      <c r="I2073" s="32"/>
      <c r="J2073" s="38"/>
      <c r="K2073" s="34"/>
      <c r="L2073" s="34"/>
      <c r="M2073" s="35"/>
      <c r="O2073" s="9"/>
    </row>
    <row r="2074" spans="1:15" x14ac:dyDescent="0.25">
      <c r="A2074" s="10"/>
      <c r="H2074" s="10"/>
      <c r="I2074" s="32"/>
      <c r="J2074" s="38"/>
      <c r="K2074" s="34"/>
      <c r="L2074" s="34"/>
      <c r="M2074" s="35"/>
      <c r="O2074" s="9"/>
    </row>
    <row r="2075" spans="1:15" x14ac:dyDescent="0.25">
      <c r="A2075" s="10"/>
      <c r="H2075" s="10"/>
      <c r="I2075" s="32"/>
      <c r="J2075" s="38"/>
      <c r="K2075" s="34"/>
      <c r="L2075" s="34"/>
      <c r="M2075" s="35"/>
      <c r="O2075" s="9"/>
    </row>
    <row r="2076" spans="1:15" x14ac:dyDescent="0.25">
      <c r="A2076" s="10"/>
      <c r="H2076" s="10"/>
      <c r="I2076" s="32"/>
      <c r="J2076" s="38"/>
      <c r="K2076" s="34"/>
      <c r="L2076" s="34"/>
      <c r="M2076" s="35"/>
      <c r="O2076" s="9"/>
    </row>
    <row r="2077" spans="1:15" x14ac:dyDescent="0.25">
      <c r="A2077" s="10"/>
      <c r="H2077" s="10"/>
      <c r="I2077" s="32"/>
      <c r="J2077" s="38"/>
      <c r="K2077" s="34"/>
      <c r="L2077" s="34"/>
      <c r="M2077" s="35"/>
      <c r="O2077" s="9"/>
    </row>
    <row r="2078" spans="1:15" x14ac:dyDescent="0.25">
      <c r="A2078" s="10"/>
      <c r="H2078" s="10"/>
      <c r="I2078" s="32"/>
      <c r="J2078" s="38"/>
      <c r="K2078" s="34"/>
      <c r="L2078" s="34"/>
      <c r="M2078" s="35"/>
      <c r="O2078" s="9"/>
    </row>
    <row r="2079" spans="1:15" x14ac:dyDescent="0.25">
      <c r="A2079" s="10"/>
      <c r="H2079" s="10"/>
      <c r="I2079" s="32"/>
      <c r="J2079" s="38"/>
      <c r="K2079" s="34"/>
      <c r="L2079" s="34"/>
      <c r="M2079" s="35"/>
      <c r="O2079" s="9"/>
    </row>
    <row r="2080" spans="1:15" x14ac:dyDescent="0.25">
      <c r="A2080" s="10"/>
      <c r="H2080" s="10"/>
      <c r="I2080" s="32"/>
      <c r="J2080" s="38"/>
      <c r="K2080" s="34"/>
      <c r="L2080" s="34"/>
      <c r="M2080" s="35"/>
      <c r="O2080" s="9"/>
    </row>
    <row r="2081" spans="1:15" x14ac:dyDescent="0.25">
      <c r="A2081" s="10"/>
      <c r="H2081" s="10"/>
      <c r="I2081" s="32"/>
      <c r="J2081" s="38"/>
      <c r="K2081" s="34"/>
      <c r="L2081" s="34"/>
      <c r="M2081" s="35"/>
      <c r="O2081" s="9"/>
    </row>
    <row r="2082" spans="1:15" x14ac:dyDescent="0.25">
      <c r="A2082" s="10"/>
      <c r="H2082" s="10"/>
      <c r="I2082" s="32"/>
      <c r="J2082" s="38"/>
      <c r="K2082" s="34"/>
      <c r="L2082" s="34"/>
      <c r="M2082" s="35"/>
      <c r="O2082" s="9"/>
    </row>
    <row r="2083" spans="1:15" x14ac:dyDescent="0.25">
      <c r="A2083" s="10"/>
      <c r="H2083" s="10"/>
      <c r="I2083" s="32"/>
      <c r="J2083" s="38"/>
      <c r="K2083" s="34"/>
      <c r="L2083" s="34"/>
      <c r="M2083" s="35"/>
      <c r="O2083" s="9"/>
    </row>
    <row r="2084" spans="1:15" x14ac:dyDescent="0.25">
      <c r="A2084" s="10"/>
      <c r="H2084" s="10"/>
      <c r="I2084" s="32"/>
      <c r="J2084" s="38"/>
      <c r="K2084" s="34"/>
      <c r="L2084" s="34"/>
      <c r="M2084" s="35"/>
      <c r="O2084" s="9"/>
    </row>
    <row r="2085" spans="1:15" x14ac:dyDescent="0.25">
      <c r="A2085" s="10"/>
      <c r="H2085" s="10"/>
      <c r="I2085" s="32"/>
      <c r="J2085" s="38"/>
      <c r="K2085" s="34"/>
      <c r="L2085" s="34"/>
      <c r="M2085" s="35"/>
      <c r="O2085" s="9"/>
    </row>
    <row r="2086" spans="1:15" x14ac:dyDescent="0.25">
      <c r="A2086" s="10"/>
      <c r="H2086" s="10"/>
      <c r="I2086" s="32"/>
      <c r="J2086" s="38"/>
      <c r="K2086" s="34"/>
      <c r="L2086" s="34"/>
      <c r="M2086" s="35"/>
      <c r="O2086" s="9"/>
    </row>
    <row r="2087" spans="1:15" x14ac:dyDescent="0.25">
      <c r="A2087" s="10"/>
      <c r="H2087" s="10"/>
      <c r="I2087" s="32"/>
      <c r="J2087" s="38"/>
      <c r="K2087" s="34"/>
      <c r="L2087" s="34"/>
      <c r="M2087" s="35"/>
      <c r="O2087" s="9"/>
    </row>
    <row r="2088" spans="1:15" x14ac:dyDescent="0.25">
      <c r="A2088" s="10"/>
      <c r="H2088" s="10"/>
      <c r="I2088" s="32"/>
      <c r="J2088" s="38"/>
      <c r="K2088" s="34"/>
      <c r="L2088" s="34"/>
      <c r="M2088" s="35"/>
      <c r="O2088" s="9"/>
    </row>
    <row r="2089" spans="1:15" x14ac:dyDescent="0.25">
      <c r="A2089" s="10"/>
      <c r="H2089" s="10"/>
      <c r="I2089" s="32"/>
      <c r="J2089" s="38"/>
      <c r="K2089" s="34"/>
      <c r="L2089" s="34"/>
      <c r="M2089" s="35"/>
      <c r="O2089" s="9"/>
    </row>
    <row r="2090" spans="1:15" x14ac:dyDescent="0.25">
      <c r="A2090" s="10"/>
      <c r="H2090" s="10"/>
      <c r="I2090" s="32"/>
      <c r="J2090" s="38"/>
      <c r="K2090" s="34"/>
      <c r="L2090" s="34"/>
      <c r="M2090" s="35"/>
      <c r="O2090" s="9"/>
    </row>
    <row r="2091" spans="1:15" x14ac:dyDescent="0.25">
      <c r="A2091" s="10"/>
      <c r="H2091" s="10"/>
      <c r="I2091" s="32"/>
      <c r="J2091" s="38"/>
      <c r="K2091" s="34"/>
      <c r="L2091" s="34"/>
      <c r="M2091" s="35"/>
      <c r="O2091" s="9"/>
    </row>
    <row r="2092" spans="1:15" x14ac:dyDescent="0.25">
      <c r="A2092" s="10"/>
      <c r="H2092" s="10"/>
      <c r="I2092" s="32"/>
      <c r="J2092" s="38"/>
      <c r="K2092" s="34"/>
      <c r="L2092" s="34"/>
      <c r="M2092" s="35"/>
    </row>
    <row r="2093" spans="1:15" x14ac:dyDescent="0.25">
      <c r="A2093" s="10"/>
      <c r="H2093" s="10"/>
      <c r="I2093" s="32"/>
      <c r="J2093" s="38"/>
      <c r="K2093" s="34"/>
      <c r="L2093" s="34"/>
      <c r="M2093" s="35"/>
    </row>
    <row r="2094" spans="1:15" x14ac:dyDescent="0.25">
      <c r="A2094" s="10"/>
      <c r="H2094" s="10"/>
      <c r="I2094" s="32"/>
      <c r="J2094" s="38"/>
      <c r="K2094" s="34"/>
      <c r="L2094" s="34"/>
      <c r="M2094" s="35"/>
    </row>
    <row r="2095" spans="1:15" x14ac:dyDescent="0.25">
      <c r="A2095" s="10"/>
      <c r="H2095" s="10"/>
      <c r="I2095" s="32"/>
      <c r="J2095" s="38"/>
      <c r="K2095" s="34"/>
      <c r="L2095" s="34"/>
      <c r="M2095" s="35"/>
    </row>
    <row r="2096" spans="1:15" x14ac:dyDescent="0.25">
      <c r="A2096" s="10"/>
      <c r="H2096" s="10"/>
      <c r="I2096" s="32"/>
      <c r="J2096" s="38"/>
      <c r="K2096" s="34"/>
      <c r="L2096" s="34"/>
      <c r="M2096" s="35"/>
    </row>
    <row r="2097" spans="1:13" x14ac:dyDescent="0.25">
      <c r="A2097" s="10"/>
      <c r="H2097" s="10"/>
      <c r="I2097" s="32"/>
      <c r="J2097" s="38"/>
      <c r="K2097" s="34"/>
      <c r="L2097" s="34"/>
      <c r="M2097" s="35"/>
    </row>
    <row r="2098" spans="1:13" x14ac:dyDescent="0.25">
      <c r="A2098" s="10"/>
      <c r="H2098" s="10"/>
      <c r="I2098" s="32"/>
      <c r="J2098" s="38"/>
      <c r="K2098" s="34"/>
      <c r="L2098" s="34"/>
      <c r="M2098" s="35"/>
    </row>
    <row r="2099" spans="1:13" x14ac:dyDescent="0.25">
      <c r="A2099" s="10"/>
      <c r="H2099" s="10"/>
      <c r="I2099" s="32"/>
      <c r="J2099" s="38"/>
      <c r="K2099" s="34"/>
      <c r="L2099" s="34"/>
      <c r="M2099" s="35"/>
    </row>
    <row r="2100" spans="1:13" x14ac:dyDescent="0.25">
      <c r="A2100" s="10"/>
      <c r="H2100" s="10"/>
      <c r="I2100" s="32"/>
      <c r="J2100" s="38"/>
      <c r="K2100" s="34"/>
      <c r="L2100" s="34"/>
      <c r="M2100" s="35"/>
    </row>
    <row r="2101" spans="1:13" x14ac:dyDescent="0.25">
      <c r="A2101" s="10"/>
      <c r="H2101" s="10"/>
      <c r="I2101" s="32"/>
      <c r="J2101" s="38"/>
      <c r="K2101" s="34"/>
      <c r="L2101" s="34"/>
      <c r="M2101" s="35"/>
    </row>
    <row r="2102" spans="1:13" x14ac:dyDescent="0.25">
      <c r="A2102" s="10"/>
      <c r="H2102" s="10"/>
      <c r="I2102" s="32"/>
      <c r="J2102" s="38"/>
      <c r="K2102" s="34"/>
      <c r="L2102" s="34"/>
      <c r="M2102" s="35"/>
    </row>
    <row r="2103" spans="1:13" x14ac:dyDescent="0.25">
      <c r="A2103" s="10"/>
      <c r="H2103" s="10"/>
      <c r="I2103" s="32"/>
      <c r="J2103" s="38"/>
      <c r="K2103" s="34"/>
      <c r="L2103" s="34"/>
      <c r="M2103" s="35"/>
    </row>
    <row r="2104" spans="1:13" x14ac:dyDescent="0.25">
      <c r="A2104" s="10"/>
      <c r="H2104" s="10"/>
      <c r="I2104" s="32"/>
      <c r="J2104" s="38"/>
      <c r="K2104" s="34"/>
      <c r="L2104" s="34"/>
      <c r="M2104" s="35"/>
    </row>
    <row r="2105" spans="1:13" x14ac:dyDescent="0.25">
      <c r="A2105" s="10"/>
      <c r="H2105" s="10"/>
      <c r="I2105" s="32"/>
      <c r="J2105" s="38"/>
      <c r="K2105" s="34"/>
      <c r="L2105" s="34"/>
      <c r="M2105" s="35"/>
    </row>
    <row r="2106" spans="1:13" x14ac:dyDescent="0.25">
      <c r="A2106" s="10"/>
      <c r="H2106" s="10"/>
      <c r="I2106" s="32"/>
      <c r="J2106" s="38"/>
      <c r="K2106" s="34"/>
      <c r="L2106" s="34"/>
      <c r="M2106" s="35"/>
    </row>
    <row r="2107" spans="1:13" x14ac:dyDescent="0.25">
      <c r="A2107" s="10"/>
      <c r="H2107" s="10"/>
      <c r="I2107" s="32"/>
      <c r="J2107" s="38"/>
      <c r="K2107" s="34"/>
      <c r="L2107" s="34"/>
      <c r="M2107" s="35"/>
    </row>
    <row r="2108" spans="1:13" x14ac:dyDescent="0.25">
      <c r="A2108" s="10"/>
      <c r="H2108" s="10"/>
      <c r="I2108" s="32"/>
      <c r="J2108" s="38"/>
      <c r="K2108" s="34"/>
      <c r="L2108" s="34"/>
      <c r="M2108" s="35"/>
    </row>
    <row r="2109" spans="1:13" x14ac:dyDescent="0.25">
      <c r="A2109" s="10"/>
      <c r="H2109" s="10"/>
      <c r="I2109" s="32"/>
      <c r="J2109" s="38"/>
      <c r="K2109" s="34"/>
      <c r="L2109" s="34"/>
      <c r="M2109" s="35"/>
    </row>
    <row r="2110" spans="1:13" x14ac:dyDescent="0.25">
      <c r="A2110" s="10"/>
      <c r="H2110" s="10"/>
      <c r="I2110" s="32"/>
      <c r="J2110" s="38"/>
      <c r="K2110" s="34"/>
      <c r="L2110" s="34"/>
      <c r="M2110" s="35"/>
    </row>
    <row r="2111" spans="1:13" x14ac:dyDescent="0.25">
      <c r="A2111" s="10"/>
      <c r="H2111" s="10"/>
      <c r="I2111" s="32"/>
      <c r="J2111" s="38"/>
      <c r="K2111" s="34"/>
      <c r="L2111" s="34"/>
      <c r="M2111" s="35"/>
    </row>
    <row r="2112" spans="1:13" x14ac:dyDescent="0.25">
      <c r="A2112" s="10"/>
      <c r="H2112" s="10"/>
      <c r="I2112" s="32"/>
      <c r="J2112" s="38"/>
      <c r="K2112" s="34"/>
      <c r="L2112" s="34"/>
      <c r="M2112" s="35"/>
    </row>
    <row r="2113" spans="1:13" x14ac:dyDescent="0.25">
      <c r="A2113" s="10"/>
      <c r="H2113" s="10"/>
      <c r="I2113" s="32"/>
      <c r="J2113" s="38"/>
      <c r="K2113" s="34"/>
      <c r="L2113" s="34"/>
      <c r="M2113" s="35"/>
    </row>
    <row r="2114" spans="1:13" x14ac:dyDescent="0.25">
      <c r="A2114" s="10"/>
      <c r="H2114" s="10"/>
      <c r="I2114" s="32"/>
      <c r="J2114" s="38"/>
      <c r="K2114" s="34"/>
      <c r="L2114" s="34"/>
      <c r="M2114" s="35"/>
    </row>
    <row r="2115" spans="1:13" x14ac:dyDescent="0.25">
      <c r="A2115" s="10"/>
      <c r="H2115" s="10"/>
      <c r="I2115" s="32"/>
      <c r="J2115" s="38"/>
      <c r="K2115" s="34"/>
      <c r="L2115" s="34"/>
      <c r="M2115" s="35"/>
    </row>
    <row r="2116" spans="1:13" x14ac:dyDescent="0.25">
      <c r="A2116" s="10"/>
      <c r="H2116" s="10"/>
      <c r="I2116" s="32"/>
      <c r="J2116" s="38"/>
      <c r="K2116" s="34"/>
      <c r="L2116" s="34"/>
      <c r="M2116" s="35"/>
    </row>
    <row r="2117" spans="1:13" x14ac:dyDescent="0.25">
      <c r="A2117" s="10"/>
      <c r="H2117" s="10"/>
      <c r="I2117" s="32"/>
      <c r="J2117" s="38"/>
      <c r="K2117" s="34"/>
      <c r="L2117" s="34"/>
      <c r="M2117" s="35"/>
    </row>
    <row r="2118" spans="1:13" x14ac:dyDescent="0.25">
      <c r="A2118" s="10"/>
      <c r="H2118" s="10"/>
      <c r="I2118" s="32"/>
      <c r="J2118" s="38"/>
      <c r="K2118" s="34"/>
      <c r="L2118" s="34"/>
      <c r="M2118" s="35"/>
    </row>
    <row r="2119" spans="1:13" x14ac:dyDescent="0.25">
      <c r="A2119" s="10"/>
      <c r="H2119" s="10"/>
      <c r="I2119" s="32"/>
      <c r="J2119" s="38"/>
      <c r="K2119" s="34"/>
      <c r="L2119" s="34"/>
      <c r="M2119" s="35"/>
    </row>
    <row r="2120" spans="1:13" x14ac:dyDescent="0.25">
      <c r="A2120" s="10"/>
      <c r="H2120" s="10"/>
      <c r="I2120" s="32"/>
      <c r="J2120" s="38"/>
      <c r="K2120" s="34"/>
      <c r="L2120" s="34"/>
      <c r="M2120" s="35"/>
    </row>
    <row r="2121" spans="1:13" x14ac:dyDescent="0.25">
      <c r="A2121" s="10"/>
      <c r="H2121" s="10"/>
      <c r="I2121" s="32"/>
      <c r="J2121" s="38"/>
      <c r="K2121" s="34"/>
      <c r="L2121" s="34"/>
      <c r="M2121" s="35"/>
    </row>
    <row r="2122" spans="1:13" x14ac:dyDescent="0.25">
      <c r="A2122" s="10"/>
      <c r="H2122" s="10"/>
      <c r="I2122" s="32"/>
      <c r="J2122" s="38"/>
      <c r="K2122" s="34"/>
      <c r="L2122" s="34"/>
      <c r="M2122" s="35"/>
    </row>
    <row r="2123" spans="1:13" x14ac:dyDescent="0.25">
      <c r="A2123" s="10"/>
      <c r="H2123" s="10"/>
      <c r="I2123" s="32"/>
      <c r="J2123" s="38"/>
      <c r="K2123" s="34"/>
      <c r="L2123" s="34"/>
      <c r="M2123" s="35"/>
    </row>
    <row r="2124" spans="1:13" x14ac:dyDescent="0.25">
      <c r="A2124" s="10"/>
      <c r="H2124" s="10"/>
      <c r="I2124" s="32"/>
      <c r="J2124" s="38"/>
      <c r="K2124" s="34"/>
      <c r="L2124" s="34"/>
      <c r="M2124" s="35"/>
    </row>
    <row r="2125" spans="1:13" x14ac:dyDescent="0.25">
      <c r="A2125" s="10"/>
      <c r="H2125" s="10"/>
      <c r="I2125" s="32"/>
      <c r="J2125" s="38"/>
      <c r="K2125" s="34"/>
      <c r="L2125" s="34"/>
      <c r="M2125" s="35"/>
    </row>
    <row r="2126" spans="1:13" x14ac:dyDescent="0.25">
      <c r="A2126" s="10"/>
      <c r="H2126" s="10"/>
      <c r="I2126" s="32"/>
      <c r="J2126" s="38"/>
      <c r="K2126" s="34"/>
      <c r="L2126" s="34"/>
      <c r="M2126" s="35"/>
    </row>
    <row r="2127" spans="1:13" x14ac:dyDescent="0.25">
      <c r="A2127" s="10"/>
      <c r="H2127" s="10"/>
      <c r="I2127" s="32"/>
      <c r="J2127" s="38"/>
      <c r="K2127" s="34"/>
      <c r="L2127" s="34"/>
      <c r="M2127" s="35"/>
    </row>
    <row r="2128" spans="1:13" x14ac:dyDescent="0.25">
      <c r="A2128" s="10"/>
      <c r="H2128" s="10"/>
      <c r="I2128" s="32"/>
      <c r="J2128" s="38"/>
      <c r="K2128" s="34"/>
      <c r="L2128" s="34"/>
      <c r="M2128" s="35"/>
    </row>
    <row r="2129" spans="1:13" x14ac:dyDescent="0.25">
      <c r="A2129" s="10"/>
      <c r="H2129" s="10"/>
      <c r="I2129" s="32"/>
      <c r="J2129" s="38"/>
      <c r="K2129" s="34"/>
      <c r="L2129" s="34"/>
      <c r="M2129" s="35"/>
    </row>
    <row r="2130" spans="1:13" x14ac:dyDescent="0.25">
      <c r="A2130" s="10"/>
      <c r="H2130" s="10"/>
      <c r="I2130" s="32"/>
      <c r="J2130" s="38"/>
      <c r="K2130" s="34"/>
      <c r="L2130" s="34"/>
      <c r="M2130" s="35"/>
    </row>
    <row r="2131" spans="1:13" x14ac:dyDescent="0.25">
      <c r="A2131" s="10"/>
      <c r="H2131" s="10"/>
      <c r="I2131" s="32"/>
      <c r="J2131" s="38"/>
      <c r="K2131" s="34"/>
      <c r="L2131" s="34"/>
      <c r="M2131" s="35"/>
    </row>
    <row r="2132" spans="1:13" x14ac:dyDescent="0.25">
      <c r="A2132" s="10"/>
      <c r="H2132" s="10"/>
      <c r="I2132" s="32"/>
      <c r="J2132" s="38"/>
      <c r="K2132" s="34"/>
      <c r="L2132" s="34"/>
      <c r="M2132" s="35"/>
    </row>
    <row r="2133" spans="1:13" x14ac:dyDescent="0.25">
      <c r="A2133" s="10"/>
      <c r="H2133" s="10"/>
      <c r="I2133" s="32"/>
      <c r="J2133" s="38"/>
      <c r="K2133" s="34"/>
      <c r="L2133" s="34"/>
      <c r="M2133" s="35"/>
    </row>
    <row r="2134" spans="1:13" x14ac:dyDescent="0.25">
      <c r="A2134" s="10"/>
      <c r="H2134" s="10"/>
      <c r="I2134" s="32"/>
      <c r="J2134" s="38"/>
      <c r="K2134" s="34"/>
      <c r="L2134" s="34"/>
      <c r="M2134" s="35"/>
    </row>
    <row r="2135" spans="1:13" x14ac:dyDescent="0.25">
      <c r="A2135" s="10"/>
      <c r="H2135" s="10"/>
      <c r="I2135" s="32"/>
      <c r="J2135" s="38"/>
      <c r="K2135" s="34"/>
      <c r="L2135" s="34"/>
      <c r="M2135" s="35"/>
    </row>
    <row r="2136" spans="1:13" x14ac:dyDescent="0.25">
      <c r="A2136" s="10"/>
      <c r="H2136" s="10"/>
      <c r="I2136" s="32"/>
      <c r="J2136" s="38"/>
      <c r="K2136" s="34"/>
      <c r="L2136" s="34"/>
      <c r="M2136" s="35"/>
    </row>
    <row r="2137" spans="1:13" x14ac:dyDescent="0.25">
      <c r="A2137" s="10"/>
      <c r="H2137" s="10"/>
      <c r="I2137" s="32"/>
      <c r="J2137" s="38"/>
      <c r="K2137" s="34"/>
      <c r="L2137" s="34"/>
      <c r="M2137" s="35"/>
    </row>
    <row r="2138" spans="1:13" x14ac:dyDescent="0.25">
      <c r="A2138" s="10"/>
      <c r="H2138" s="10"/>
      <c r="I2138" s="32"/>
      <c r="J2138" s="38"/>
      <c r="K2138" s="34"/>
      <c r="L2138" s="34"/>
      <c r="M2138" s="35"/>
    </row>
    <row r="2139" spans="1:13" x14ac:dyDescent="0.25">
      <c r="A2139" s="10"/>
      <c r="H2139" s="10"/>
      <c r="I2139" s="32"/>
      <c r="J2139" s="38"/>
      <c r="K2139" s="34"/>
      <c r="L2139" s="34"/>
      <c r="M2139" s="35"/>
    </row>
    <row r="2140" spans="1:13" x14ac:dyDescent="0.25">
      <c r="A2140" s="10"/>
      <c r="H2140" s="10"/>
      <c r="I2140" s="32"/>
      <c r="J2140" s="38"/>
      <c r="K2140" s="34"/>
      <c r="L2140" s="34"/>
      <c r="M2140" s="35"/>
    </row>
    <row r="2141" spans="1:13" x14ac:dyDescent="0.25">
      <c r="A2141" s="10"/>
      <c r="H2141" s="10"/>
      <c r="I2141" s="32"/>
      <c r="J2141" s="38"/>
      <c r="K2141" s="34"/>
      <c r="L2141" s="34"/>
      <c r="M2141" s="35"/>
    </row>
    <row r="2142" spans="1:13" x14ac:dyDescent="0.25">
      <c r="A2142" s="10"/>
      <c r="H2142" s="10"/>
      <c r="I2142" s="32"/>
      <c r="J2142" s="38"/>
      <c r="K2142" s="34"/>
      <c r="L2142" s="34"/>
      <c r="M2142" s="35"/>
    </row>
    <row r="2143" spans="1:13" x14ac:dyDescent="0.25">
      <c r="A2143" s="10"/>
      <c r="H2143" s="10"/>
      <c r="I2143" s="32"/>
      <c r="J2143" s="38"/>
      <c r="K2143" s="34"/>
      <c r="L2143" s="34"/>
      <c r="M2143" s="35"/>
    </row>
    <row r="2144" spans="1:13" x14ac:dyDescent="0.25">
      <c r="A2144" s="10"/>
      <c r="H2144" s="10"/>
      <c r="I2144" s="32"/>
      <c r="J2144" s="38"/>
      <c r="K2144" s="34"/>
      <c r="L2144" s="34"/>
      <c r="M2144" s="35"/>
    </row>
    <row r="2145" spans="1:13" x14ac:dyDescent="0.25">
      <c r="A2145" s="10"/>
      <c r="H2145" s="10"/>
      <c r="I2145" s="32"/>
      <c r="J2145" s="38"/>
      <c r="K2145" s="34"/>
      <c r="L2145" s="34"/>
      <c r="M2145" s="35"/>
    </row>
    <row r="2146" spans="1:13" x14ac:dyDescent="0.25">
      <c r="A2146" s="10"/>
      <c r="H2146" s="10"/>
      <c r="I2146" s="32"/>
      <c r="J2146" s="38"/>
      <c r="K2146" s="34"/>
      <c r="L2146" s="34"/>
      <c r="M2146" s="35"/>
    </row>
    <row r="2147" spans="1:13" x14ac:dyDescent="0.25">
      <c r="A2147" s="10"/>
      <c r="H2147" s="10"/>
      <c r="I2147" s="32"/>
      <c r="J2147" s="38"/>
      <c r="K2147" s="34"/>
      <c r="L2147" s="34"/>
      <c r="M2147" s="35"/>
    </row>
    <row r="2148" spans="1:13" x14ac:dyDescent="0.25">
      <c r="A2148" s="10"/>
      <c r="H2148" s="10"/>
      <c r="I2148" s="32"/>
      <c r="J2148" s="38"/>
      <c r="K2148" s="34"/>
      <c r="L2148" s="34"/>
      <c r="M2148" s="35"/>
    </row>
    <row r="2149" spans="1:13" x14ac:dyDescent="0.25">
      <c r="A2149" s="10"/>
      <c r="H2149" s="10"/>
      <c r="I2149" s="32"/>
      <c r="J2149" s="38"/>
      <c r="K2149" s="34"/>
      <c r="L2149" s="34"/>
      <c r="M2149" s="35"/>
    </row>
    <row r="2150" spans="1:13" x14ac:dyDescent="0.25">
      <c r="A2150" s="10"/>
      <c r="H2150" s="10"/>
      <c r="I2150" s="32"/>
      <c r="J2150" s="38"/>
      <c r="K2150" s="34"/>
      <c r="L2150" s="34"/>
      <c r="M2150" s="35"/>
    </row>
    <row r="2151" spans="1:13" x14ac:dyDescent="0.25">
      <c r="A2151" s="10"/>
      <c r="H2151" s="10"/>
      <c r="I2151" s="32"/>
      <c r="J2151" s="38"/>
      <c r="K2151" s="34"/>
      <c r="L2151" s="34"/>
      <c r="M2151" s="35"/>
    </row>
    <row r="2152" spans="1:13" x14ac:dyDescent="0.25">
      <c r="A2152" s="10"/>
      <c r="H2152" s="10"/>
      <c r="I2152" s="32"/>
      <c r="J2152" s="38"/>
      <c r="K2152" s="34"/>
      <c r="L2152" s="34"/>
      <c r="M2152" s="35"/>
    </row>
    <row r="2153" spans="1:13" x14ac:dyDescent="0.25">
      <c r="A2153" s="10"/>
      <c r="H2153" s="10"/>
      <c r="I2153" s="32"/>
      <c r="J2153" s="38"/>
      <c r="K2153" s="34"/>
      <c r="L2153" s="34"/>
      <c r="M2153" s="35"/>
    </row>
    <row r="2154" spans="1:13" x14ac:dyDescent="0.25">
      <c r="A2154" s="10"/>
      <c r="H2154" s="10"/>
      <c r="I2154" s="32"/>
      <c r="J2154" s="38"/>
      <c r="K2154" s="34"/>
      <c r="L2154" s="34"/>
      <c r="M2154" s="35"/>
    </row>
    <row r="2155" spans="1:13" x14ac:dyDescent="0.25">
      <c r="A2155" s="10"/>
      <c r="H2155" s="10"/>
      <c r="I2155" s="32"/>
      <c r="J2155" s="38"/>
      <c r="K2155" s="34"/>
      <c r="L2155" s="34"/>
      <c r="M2155" s="35"/>
    </row>
    <row r="2156" spans="1:13" x14ac:dyDescent="0.25">
      <c r="A2156" s="10"/>
      <c r="H2156" s="10"/>
      <c r="I2156" s="32"/>
      <c r="J2156" s="38"/>
      <c r="K2156" s="34"/>
      <c r="L2156" s="34"/>
      <c r="M2156" s="35"/>
    </row>
    <row r="2157" spans="1:13" x14ac:dyDescent="0.25">
      <c r="A2157" s="10"/>
      <c r="H2157" s="10"/>
      <c r="I2157" s="32"/>
      <c r="J2157" s="38"/>
      <c r="K2157" s="34"/>
      <c r="L2157" s="34"/>
      <c r="M2157" s="35"/>
    </row>
    <row r="2158" spans="1:13" x14ac:dyDescent="0.25">
      <c r="A2158" s="10"/>
      <c r="H2158" s="10"/>
      <c r="I2158" s="32"/>
      <c r="J2158" s="38"/>
      <c r="K2158" s="34"/>
      <c r="L2158" s="34"/>
      <c r="M2158" s="35"/>
    </row>
    <row r="2159" spans="1:13" x14ac:dyDescent="0.25">
      <c r="A2159" s="10"/>
      <c r="H2159" s="10"/>
      <c r="I2159" s="32"/>
      <c r="J2159" s="38"/>
      <c r="K2159" s="34"/>
      <c r="L2159" s="34"/>
      <c r="M2159" s="35"/>
    </row>
    <row r="2160" spans="1:13" x14ac:dyDescent="0.25">
      <c r="A2160" s="10"/>
      <c r="H2160" s="10"/>
      <c r="I2160" s="32"/>
      <c r="J2160" s="38"/>
      <c r="K2160" s="34"/>
      <c r="L2160" s="34"/>
      <c r="M2160" s="35"/>
    </row>
    <row r="2161" spans="1:13" x14ac:dyDescent="0.25">
      <c r="A2161" s="10"/>
      <c r="H2161" s="10"/>
      <c r="I2161" s="32"/>
      <c r="J2161" s="38"/>
      <c r="K2161" s="34"/>
      <c r="L2161" s="34"/>
      <c r="M2161" s="35"/>
    </row>
    <row r="2162" spans="1:13" x14ac:dyDescent="0.25">
      <c r="A2162" s="10"/>
      <c r="H2162" s="10"/>
      <c r="I2162" s="32"/>
      <c r="J2162" s="38"/>
      <c r="K2162" s="34"/>
      <c r="L2162" s="34"/>
      <c r="M2162" s="35"/>
    </row>
    <row r="2163" spans="1:13" x14ac:dyDescent="0.25">
      <c r="A2163" s="10"/>
      <c r="H2163" s="10"/>
      <c r="I2163" s="32"/>
      <c r="J2163" s="38"/>
      <c r="K2163" s="34"/>
      <c r="L2163" s="34"/>
      <c r="M2163" s="35"/>
    </row>
    <row r="2164" spans="1:13" x14ac:dyDescent="0.25">
      <c r="A2164" s="10"/>
      <c r="H2164" s="10"/>
      <c r="I2164" s="32"/>
      <c r="J2164" s="38"/>
      <c r="K2164" s="34"/>
      <c r="L2164" s="34"/>
      <c r="M2164" s="35"/>
    </row>
    <row r="2165" spans="1:13" x14ac:dyDescent="0.25">
      <c r="A2165" s="10"/>
      <c r="H2165" s="10"/>
      <c r="I2165" s="32"/>
      <c r="J2165" s="38"/>
      <c r="K2165" s="34"/>
      <c r="L2165" s="34"/>
      <c r="M2165" s="35"/>
    </row>
    <row r="2166" spans="1:13" x14ac:dyDescent="0.25">
      <c r="A2166" s="10"/>
      <c r="H2166" s="10"/>
      <c r="I2166" s="32"/>
      <c r="J2166" s="38"/>
      <c r="K2166" s="34"/>
      <c r="L2166" s="34"/>
      <c r="M2166" s="35"/>
    </row>
    <row r="2167" spans="1:13" x14ac:dyDescent="0.25">
      <c r="A2167" s="10"/>
      <c r="H2167" s="10"/>
      <c r="I2167" s="32"/>
      <c r="J2167" s="38"/>
      <c r="K2167" s="34"/>
      <c r="L2167" s="34"/>
      <c r="M2167" s="35"/>
    </row>
    <row r="2168" spans="1:13" x14ac:dyDescent="0.25">
      <c r="A2168" s="10"/>
      <c r="H2168" s="10"/>
      <c r="I2168" s="32"/>
      <c r="J2168" s="38"/>
      <c r="K2168" s="34"/>
      <c r="L2168" s="34"/>
      <c r="M2168" s="35"/>
    </row>
    <row r="2169" spans="1:13" x14ac:dyDescent="0.25">
      <c r="A2169" s="10"/>
      <c r="H2169" s="10"/>
      <c r="I2169" s="32"/>
      <c r="J2169" s="38"/>
      <c r="K2169" s="34"/>
      <c r="L2169" s="34"/>
      <c r="M2169" s="35"/>
    </row>
    <row r="2170" spans="1:13" x14ac:dyDescent="0.25">
      <c r="A2170" s="10"/>
      <c r="H2170" s="10"/>
      <c r="I2170" s="32"/>
      <c r="J2170" s="38"/>
      <c r="K2170" s="34"/>
      <c r="L2170" s="34"/>
      <c r="M2170" s="35"/>
    </row>
    <row r="2171" spans="1:13" x14ac:dyDescent="0.25">
      <c r="A2171" s="10"/>
      <c r="H2171" s="10"/>
      <c r="I2171" s="32"/>
      <c r="J2171" s="38"/>
      <c r="K2171" s="34"/>
      <c r="L2171" s="34"/>
      <c r="M2171" s="35"/>
    </row>
    <row r="2172" spans="1:13" x14ac:dyDescent="0.25">
      <c r="A2172" s="10"/>
      <c r="H2172" s="10"/>
      <c r="I2172" s="32"/>
      <c r="J2172" s="38"/>
      <c r="K2172" s="34"/>
      <c r="L2172" s="34"/>
      <c r="M2172" s="35"/>
    </row>
    <row r="2173" spans="1:13" x14ac:dyDescent="0.25">
      <c r="A2173" s="10"/>
      <c r="H2173" s="10"/>
      <c r="I2173" s="32"/>
      <c r="J2173" s="38"/>
      <c r="K2173" s="34"/>
      <c r="L2173" s="34"/>
      <c r="M2173" s="35"/>
    </row>
    <row r="2174" spans="1:13" x14ac:dyDescent="0.25">
      <c r="A2174" s="10"/>
      <c r="H2174" s="10"/>
      <c r="I2174" s="32"/>
      <c r="J2174" s="38"/>
      <c r="K2174" s="34"/>
      <c r="L2174" s="34"/>
      <c r="M2174" s="35"/>
    </row>
    <row r="2175" spans="1:13" x14ac:dyDescent="0.25">
      <c r="A2175" s="10"/>
      <c r="H2175" s="10"/>
      <c r="I2175" s="32"/>
      <c r="J2175" s="38"/>
      <c r="K2175" s="34"/>
      <c r="L2175" s="34"/>
      <c r="M2175" s="35"/>
    </row>
    <row r="2176" spans="1:13" x14ac:dyDescent="0.25">
      <c r="A2176" s="10"/>
      <c r="H2176" s="10"/>
      <c r="I2176" s="32"/>
      <c r="J2176" s="38"/>
      <c r="K2176" s="34"/>
      <c r="L2176" s="34"/>
      <c r="M2176" s="35"/>
    </row>
    <row r="2177" spans="1:13" x14ac:dyDescent="0.25">
      <c r="A2177" s="10"/>
      <c r="H2177" s="10"/>
      <c r="I2177" s="32"/>
      <c r="J2177" s="38"/>
      <c r="K2177" s="34"/>
      <c r="L2177" s="34"/>
      <c r="M2177" s="35"/>
    </row>
    <row r="2178" spans="1:13" x14ac:dyDescent="0.25">
      <c r="A2178" s="10"/>
      <c r="H2178" s="10"/>
      <c r="I2178" s="32"/>
      <c r="J2178" s="38"/>
      <c r="K2178" s="34"/>
      <c r="L2178" s="34"/>
      <c r="M2178" s="35"/>
    </row>
    <row r="2179" spans="1:13" x14ac:dyDescent="0.25">
      <c r="A2179" s="10"/>
      <c r="H2179" s="10"/>
      <c r="I2179" s="32"/>
      <c r="J2179" s="38"/>
      <c r="K2179" s="34"/>
      <c r="L2179" s="34"/>
      <c r="M2179" s="35"/>
    </row>
    <row r="2180" spans="1:13" x14ac:dyDescent="0.25">
      <c r="A2180" s="10"/>
      <c r="H2180" s="10"/>
      <c r="I2180" s="32"/>
      <c r="J2180" s="38"/>
      <c r="K2180" s="34"/>
      <c r="L2180" s="34"/>
      <c r="M2180" s="35"/>
    </row>
    <row r="2181" spans="1:13" x14ac:dyDescent="0.25">
      <c r="A2181" s="10"/>
      <c r="H2181" s="10"/>
      <c r="I2181" s="32"/>
      <c r="J2181" s="38"/>
      <c r="K2181" s="34"/>
      <c r="L2181" s="34"/>
      <c r="M2181" s="35"/>
    </row>
    <row r="2182" spans="1:13" x14ac:dyDescent="0.25">
      <c r="A2182" s="10"/>
      <c r="H2182" s="10"/>
      <c r="I2182" s="32"/>
      <c r="J2182" s="38"/>
      <c r="K2182" s="34"/>
      <c r="L2182" s="34"/>
      <c r="M2182" s="35"/>
    </row>
    <row r="2183" spans="1:13" x14ac:dyDescent="0.25">
      <c r="A2183" s="10"/>
      <c r="H2183" s="10"/>
      <c r="I2183" s="32"/>
      <c r="J2183" s="38"/>
      <c r="K2183" s="34"/>
      <c r="L2183" s="34"/>
      <c r="M2183" s="35"/>
    </row>
    <row r="2184" spans="1:13" x14ac:dyDescent="0.25">
      <c r="A2184" s="10"/>
      <c r="H2184" s="10"/>
      <c r="I2184" s="32"/>
      <c r="J2184" s="38"/>
      <c r="K2184" s="34"/>
      <c r="L2184" s="34"/>
      <c r="M2184" s="35"/>
    </row>
    <row r="2185" spans="1:13" x14ac:dyDescent="0.25">
      <c r="A2185" s="10"/>
      <c r="H2185" s="10"/>
      <c r="I2185" s="32"/>
      <c r="J2185" s="38"/>
      <c r="K2185" s="34"/>
      <c r="L2185" s="34"/>
      <c r="M2185" s="35"/>
    </row>
    <row r="2186" spans="1:13" x14ac:dyDescent="0.25">
      <c r="A2186" s="10"/>
      <c r="H2186" s="10"/>
      <c r="I2186" s="32"/>
      <c r="J2186" s="38"/>
      <c r="K2186" s="34"/>
      <c r="L2186" s="34"/>
      <c r="M2186" s="35"/>
    </row>
    <row r="2187" spans="1:13" x14ac:dyDescent="0.25">
      <c r="A2187" s="10"/>
      <c r="H2187" s="10"/>
      <c r="I2187" s="32"/>
      <c r="J2187" s="38"/>
      <c r="K2187" s="34"/>
      <c r="L2187" s="34"/>
      <c r="M2187" s="35"/>
    </row>
    <row r="2188" spans="1:13" x14ac:dyDescent="0.25">
      <c r="A2188" s="10"/>
      <c r="H2188" s="10"/>
      <c r="I2188" s="32"/>
      <c r="J2188" s="38"/>
      <c r="K2188" s="34"/>
      <c r="L2188" s="34"/>
      <c r="M2188" s="35"/>
    </row>
    <row r="2189" spans="1:13" x14ac:dyDescent="0.25">
      <c r="A2189" s="10"/>
      <c r="H2189" s="10"/>
      <c r="I2189" s="32"/>
      <c r="J2189" s="38"/>
      <c r="K2189" s="34"/>
      <c r="L2189" s="34"/>
      <c r="M2189" s="35"/>
    </row>
    <row r="2190" spans="1:13" x14ac:dyDescent="0.25">
      <c r="A2190" s="10"/>
      <c r="H2190" s="10"/>
      <c r="I2190" s="32"/>
      <c r="J2190" s="38"/>
      <c r="K2190" s="34"/>
      <c r="L2190" s="34"/>
      <c r="M2190" s="35"/>
    </row>
    <row r="2191" spans="1:13" x14ac:dyDescent="0.25">
      <c r="A2191" s="10"/>
      <c r="H2191" s="10"/>
      <c r="I2191" s="32"/>
      <c r="J2191" s="38"/>
      <c r="K2191" s="34"/>
      <c r="L2191" s="34"/>
      <c r="M2191" s="35"/>
    </row>
    <row r="2192" spans="1:13" x14ac:dyDescent="0.25">
      <c r="A2192" s="10"/>
      <c r="H2192" s="10"/>
      <c r="I2192" s="32"/>
      <c r="J2192" s="38"/>
      <c r="K2192" s="34"/>
      <c r="L2192" s="34"/>
      <c r="M2192" s="35"/>
    </row>
    <row r="2193" spans="1:13" x14ac:dyDescent="0.25">
      <c r="A2193" s="10"/>
      <c r="H2193" s="10"/>
      <c r="I2193" s="32"/>
      <c r="J2193" s="38"/>
      <c r="K2193" s="34"/>
      <c r="L2193" s="34"/>
      <c r="M2193" s="35"/>
    </row>
    <row r="2194" spans="1:13" x14ac:dyDescent="0.25">
      <c r="A2194" s="10"/>
      <c r="H2194" s="10"/>
      <c r="I2194" s="32"/>
      <c r="J2194" s="38"/>
      <c r="K2194" s="34"/>
      <c r="L2194" s="34"/>
      <c r="M2194" s="35"/>
    </row>
    <row r="2195" spans="1:13" x14ac:dyDescent="0.25">
      <c r="A2195" s="10"/>
      <c r="H2195" s="10"/>
      <c r="I2195" s="32"/>
      <c r="J2195" s="38"/>
      <c r="K2195" s="34"/>
      <c r="L2195" s="34"/>
      <c r="M2195" s="35"/>
    </row>
    <row r="2196" spans="1:13" x14ac:dyDescent="0.25">
      <c r="A2196" s="10"/>
      <c r="H2196" s="10"/>
      <c r="I2196" s="32"/>
      <c r="J2196" s="38"/>
      <c r="K2196" s="34"/>
      <c r="L2196" s="34"/>
      <c r="M2196" s="35"/>
    </row>
    <row r="2197" spans="1:13" x14ac:dyDescent="0.25">
      <c r="A2197" s="10"/>
      <c r="H2197" s="10"/>
      <c r="I2197" s="32"/>
      <c r="J2197" s="38"/>
      <c r="K2197" s="34"/>
      <c r="L2197" s="34"/>
      <c r="M2197" s="35"/>
    </row>
    <row r="2198" spans="1:13" x14ac:dyDescent="0.25">
      <c r="A2198" s="10"/>
      <c r="H2198" s="10"/>
      <c r="I2198" s="32"/>
      <c r="J2198" s="38"/>
      <c r="K2198" s="34"/>
      <c r="L2198" s="34"/>
      <c r="M2198" s="35"/>
    </row>
    <row r="2199" spans="1:13" x14ac:dyDescent="0.25">
      <c r="A2199" s="10"/>
      <c r="H2199" s="10"/>
      <c r="I2199" s="32"/>
      <c r="J2199" s="38"/>
      <c r="K2199" s="34"/>
      <c r="L2199" s="34"/>
      <c r="M2199" s="35"/>
    </row>
    <row r="2200" spans="1:13" x14ac:dyDescent="0.25">
      <c r="A2200" s="10"/>
      <c r="H2200" s="10"/>
      <c r="I2200" s="32"/>
      <c r="J2200" s="38"/>
      <c r="K2200" s="34"/>
      <c r="L2200" s="34"/>
      <c r="M2200" s="35"/>
    </row>
    <row r="2201" spans="1:13" x14ac:dyDescent="0.25">
      <c r="A2201" s="10"/>
      <c r="H2201" s="10"/>
      <c r="I2201" s="32"/>
      <c r="J2201" s="38"/>
      <c r="K2201" s="34"/>
      <c r="L2201" s="34"/>
      <c r="M2201" s="35"/>
    </row>
    <row r="2202" spans="1:13" x14ac:dyDescent="0.25">
      <c r="A2202" s="10"/>
      <c r="H2202" s="10"/>
      <c r="I2202" s="32"/>
      <c r="J2202" s="38"/>
      <c r="K2202" s="34"/>
      <c r="L2202" s="34"/>
      <c r="M2202" s="35"/>
    </row>
    <row r="2203" spans="1:13" x14ac:dyDescent="0.25">
      <c r="A2203" s="10"/>
      <c r="H2203" s="10"/>
      <c r="I2203" s="32"/>
      <c r="J2203" s="38"/>
      <c r="K2203" s="34"/>
      <c r="L2203" s="34"/>
      <c r="M2203" s="35"/>
    </row>
    <row r="2204" spans="1:13" x14ac:dyDescent="0.25">
      <c r="A2204" s="10"/>
      <c r="H2204" s="10"/>
      <c r="I2204" s="32"/>
      <c r="J2204" s="38"/>
      <c r="K2204" s="34"/>
      <c r="L2204" s="34"/>
      <c r="M2204" s="35"/>
    </row>
    <row r="2205" spans="1:13" x14ac:dyDescent="0.25">
      <c r="A2205" s="10"/>
      <c r="H2205" s="10"/>
      <c r="I2205" s="32"/>
      <c r="J2205" s="38"/>
      <c r="K2205" s="34"/>
      <c r="L2205" s="34"/>
      <c r="M2205" s="35"/>
    </row>
    <row r="2206" spans="1:13" x14ac:dyDescent="0.25">
      <c r="A2206" s="10"/>
      <c r="H2206" s="10"/>
      <c r="I2206" s="32"/>
      <c r="J2206" s="38"/>
      <c r="K2206" s="34"/>
      <c r="L2206" s="34"/>
      <c r="M2206" s="35"/>
    </row>
    <row r="2207" spans="1:13" x14ac:dyDescent="0.25">
      <c r="A2207" s="10"/>
      <c r="H2207" s="10"/>
      <c r="I2207" s="32"/>
      <c r="J2207" s="38"/>
      <c r="K2207" s="34"/>
      <c r="L2207" s="34"/>
      <c r="M2207" s="35"/>
    </row>
    <row r="2208" spans="1:13" x14ac:dyDescent="0.25">
      <c r="A2208" s="10"/>
      <c r="H2208" s="10"/>
      <c r="I2208" s="32"/>
      <c r="J2208" s="38"/>
      <c r="K2208" s="34"/>
      <c r="L2208" s="34"/>
      <c r="M2208" s="35"/>
    </row>
    <row r="2209" spans="1:13" x14ac:dyDescent="0.25">
      <c r="A2209" s="10"/>
      <c r="H2209" s="10"/>
      <c r="I2209" s="32"/>
      <c r="J2209" s="38"/>
      <c r="K2209" s="34"/>
      <c r="L2209" s="34"/>
      <c r="M2209" s="35"/>
    </row>
    <row r="2210" spans="1:13" x14ac:dyDescent="0.25">
      <c r="A2210" s="10"/>
      <c r="H2210" s="10"/>
      <c r="I2210" s="32"/>
      <c r="J2210" s="38"/>
      <c r="K2210" s="34"/>
      <c r="L2210" s="34"/>
      <c r="M2210" s="35"/>
    </row>
    <row r="2211" spans="1:13" x14ac:dyDescent="0.25">
      <c r="A2211" s="10"/>
      <c r="H2211" s="10"/>
      <c r="I2211" s="32"/>
      <c r="J2211" s="38"/>
      <c r="K2211" s="34"/>
      <c r="L2211" s="34"/>
      <c r="M2211" s="35"/>
    </row>
    <row r="2212" spans="1:13" x14ac:dyDescent="0.25">
      <c r="A2212" s="10"/>
      <c r="H2212" s="10"/>
      <c r="I2212" s="32"/>
      <c r="J2212" s="38"/>
      <c r="K2212" s="34"/>
      <c r="L2212" s="34"/>
      <c r="M2212" s="35"/>
    </row>
    <row r="2213" spans="1:13" x14ac:dyDescent="0.25">
      <c r="A2213" s="10"/>
      <c r="H2213" s="10"/>
      <c r="I2213" s="32"/>
      <c r="J2213" s="38"/>
      <c r="K2213" s="34"/>
      <c r="L2213" s="34"/>
      <c r="M2213" s="35"/>
    </row>
    <row r="2214" spans="1:13" x14ac:dyDescent="0.25">
      <c r="A2214" s="10"/>
      <c r="H2214" s="10"/>
      <c r="I2214" s="32"/>
      <c r="J2214" s="38"/>
      <c r="K2214" s="34"/>
      <c r="L2214" s="34"/>
      <c r="M2214" s="35"/>
    </row>
    <row r="2215" spans="1:13" x14ac:dyDescent="0.25">
      <c r="A2215" s="10"/>
      <c r="H2215" s="10"/>
      <c r="I2215" s="32"/>
      <c r="J2215" s="38"/>
      <c r="K2215" s="34"/>
      <c r="L2215" s="34"/>
      <c r="M2215" s="35"/>
    </row>
    <row r="2216" spans="1:13" x14ac:dyDescent="0.25">
      <c r="A2216" s="10"/>
      <c r="H2216" s="10"/>
      <c r="I2216" s="32"/>
      <c r="J2216" s="38"/>
      <c r="K2216" s="34"/>
      <c r="L2216" s="34"/>
      <c r="M2216" s="35"/>
    </row>
    <row r="2217" spans="1:13" x14ac:dyDescent="0.25">
      <c r="A2217" s="10"/>
      <c r="H2217" s="10"/>
      <c r="I2217" s="32"/>
      <c r="J2217" s="38"/>
      <c r="K2217" s="34"/>
      <c r="L2217" s="34"/>
      <c r="M2217" s="35"/>
    </row>
    <row r="2218" spans="1:13" x14ac:dyDescent="0.25">
      <c r="A2218" s="10"/>
      <c r="H2218" s="10"/>
      <c r="I2218" s="32"/>
      <c r="J2218" s="38"/>
      <c r="K2218" s="34"/>
      <c r="L2218" s="34"/>
      <c r="M2218" s="35"/>
    </row>
    <row r="2219" spans="1:13" x14ac:dyDescent="0.25">
      <c r="A2219" s="10"/>
      <c r="H2219" s="10"/>
      <c r="I2219" s="32"/>
      <c r="J2219" s="38"/>
      <c r="K2219" s="34"/>
      <c r="L2219" s="34"/>
      <c r="M2219" s="35"/>
    </row>
    <row r="2220" spans="1:13" x14ac:dyDescent="0.25">
      <c r="A2220" s="10"/>
      <c r="H2220" s="10"/>
      <c r="I2220" s="32"/>
      <c r="J2220" s="38"/>
      <c r="K2220" s="34"/>
      <c r="L2220" s="34"/>
      <c r="M2220" s="35"/>
    </row>
    <row r="2221" spans="1:13" x14ac:dyDescent="0.25">
      <c r="A2221" s="10"/>
      <c r="H2221" s="10"/>
      <c r="I2221" s="32"/>
      <c r="J2221" s="38"/>
      <c r="K2221" s="34"/>
      <c r="L2221" s="34"/>
      <c r="M2221" s="35"/>
    </row>
    <row r="2222" spans="1:13" x14ac:dyDescent="0.25">
      <c r="A2222" s="10"/>
      <c r="H2222" s="10"/>
      <c r="I2222" s="32"/>
      <c r="J2222" s="38"/>
      <c r="K2222" s="34"/>
      <c r="L2222" s="34"/>
      <c r="M2222" s="35"/>
    </row>
    <row r="2223" spans="1:13" x14ac:dyDescent="0.25">
      <c r="H2223" s="18"/>
      <c r="I2223" s="32"/>
      <c r="J2223" s="38"/>
      <c r="K2223" s="34"/>
      <c r="L2223" s="34"/>
      <c r="M2223" s="35"/>
    </row>
    <row r="2224" spans="1:13" x14ac:dyDescent="0.25">
      <c r="H2224" s="18"/>
      <c r="I2224" s="32"/>
      <c r="J2224" s="38"/>
      <c r="K2224" s="34"/>
      <c r="L2224" s="34"/>
      <c r="M2224" s="35"/>
    </row>
    <row r="2225" spans="1:13" x14ac:dyDescent="0.25">
      <c r="H2225" s="18"/>
      <c r="I2225" s="32"/>
      <c r="J2225" s="38"/>
      <c r="K2225" s="34"/>
      <c r="L2225" s="34"/>
      <c r="M2225" s="35"/>
    </row>
    <row r="2226" spans="1:13" x14ac:dyDescent="0.25">
      <c r="H2226" s="18"/>
      <c r="I2226" s="32"/>
      <c r="J2226" s="38"/>
      <c r="K2226" s="34"/>
      <c r="L2226" s="34"/>
      <c r="M2226" s="35"/>
    </row>
    <row r="2227" spans="1:13" x14ac:dyDescent="0.25">
      <c r="H2227" s="18"/>
      <c r="I2227" s="32"/>
      <c r="J2227" s="38"/>
      <c r="K2227" s="34"/>
      <c r="L2227" s="34"/>
      <c r="M2227" s="35"/>
    </row>
    <row r="2228" spans="1:13" x14ac:dyDescent="0.25">
      <c r="H2228" s="18"/>
      <c r="I2228" s="32"/>
      <c r="J2228" s="38"/>
      <c r="K2228" s="34"/>
      <c r="L2228" s="34"/>
      <c r="M2228" s="35"/>
    </row>
    <row r="2229" spans="1:13" x14ac:dyDescent="0.25">
      <c r="H2229" s="18"/>
      <c r="I2229" s="32"/>
      <c r="J2229" s="38"/>
      <c r="K2229" s="34"/>
      <c r="L2229" s="34"/>
      <c r="M2229" s="35"/>
    </row>
    <row r="2230" spans="1:13" x14ac:dyDescent="0.25">
      <c r="H2230" s="18"/>
      <c r="I2230" s="32"/>
      <c r="J2230" s="38"/>
      <c r="K2230" s="34"/>
      <c r="L2230" s="34"/>
      <c r="M2230" s="35"/>
    </row>
    <row r="2231" spans="1:13" x14ac:dyDescent="0.25">
      <c r="H2231" s="18"/>
      <c r="I2231" s="32"/>
      <c r="J2231" s="38"/>
      <c r="K2231" s="34"/>
      <c r="L2231" s="34"/>
      <c r="M2231" s="35"/>
    </row>
    <row r="2232" spans="1:13" x14ac:dyDescent="0.25">
      <c r="H2232" s="18"/>
      <c r="I2232" s="32"/>
      <c r="J2232" s="38"/>
      <c r="K2232" s="34"/>
      <c r="L2232" s="34"/>
      <c r="M2232" s="35"/>
    </row>
    <row r="2233" spans="1:13" x14ac:dyDescent="0.25">
      <c r="H2233" s="18"/>
      <c r="I2233" s="32"/>
      <c r="J2233" s="38"/>
      <c r="K2233" s="34"/>
      <c r="L2233" s="34"/>
      <c r="M2233" s="35"/>
    </row>
    <row r="2234" spans="1:13" x14ac:dyDescent="0.25">
      <c r="A2234" s="10"/>
      <c r="H2234" s="72"/>
      <c r="I2234" s="32"/>
      <c r="J2234" s="38"/>
      <c r="K2234" s="34"/>
      <c r="L2234" s="34"/>
      <c r="M2234" s="35"/>
    </row>
    <row r="2235" spans="1:13" x14ac:dyDescent="0.25">
      <c r="A2235" s="10"/>
      <c r="H2235" s="10"/>
      <c r="I2235" s="32"/>
      <c r="J2235" s="38"/>
      <c r="K2235" s="34"/>
      <c r="L2235" s="34"/>
      <c r="M2235" s="35"/>
    </row>
    <row r="2236" spans="1:13" x14ac:dyDescent="0.25">
      <c r="A2236" s="10"/>
      <c r="H2236" s="10"/>
      <c r="I2236" s="32"/>
      <c r="J2236" s="38"/>
      <c r="K2236" s="34"/>
      <c r="L2236" s="34"/>
      <c r="M2236" s="35"/>
    </row>
    <row r="2237" spans="1:13" x14ac:dyDescent="0.25">
      <c r="A2237" s="10"/>
      <c r="H2237" s="10"/>
      <c r="I2237" s="32"/>
      <c r="J2237" s="38"/>
      <c r="K2237" s="34"/>
      <c r="L2237" s="34"/>
      <c r="M2237" s="35"/>
    </row>
    <row r="2238" spans="1:13" x14ac:dyDescent="0.25">
      <c r="A2238" s="10"/>
      <c r="H2238" s="10"/>
      <c r="I2238" s="32"/>
      <c r="J2238" s="38"/>
      <c r="K2238" s="34"/>
      <c r="L2238" s="34"/>
      <c r="M2238" s="35"/>
    </row>
    <row r="2239" spans="1:13" x14ac:dyDescent="0.25">
      <c r="A2239" s="10"/>
      <c r="H2239" s="10"/>
      <c r="I2239" s="32"/>
      <c r="J2239" s="38"/>
      <c r="K2239" s="34"/>
      <c r="L2239" s="34"/>
      <c r="M2239" s="35"/>
    </row>
    <row r="2240" spans="1:13" x14ac:dyDescent="0.25">
      <c r="A2240" s="10"/>
      <c r="H2240" s="10"/>
      <c r="I2240" s="32"/>
      <c r="J2240" s="38"/>
      <c r="K2240" s="34"/>
      <c r="L2240" s="34"/>
      <c r="M2240" s="35"/>
    </row>
    <row r="2241" spans="1:13" x14ac:dyDescent="0.25">
      <c r="A2241" s="10"/>
      <c r="H2241" s="10"/>
      <c r="I2241" s="32"/>
      <c r="J2241" s="38"/>
      <c r="K2241" s="34"/>
      <c r="L2241" s="34"/>
      <c r="M2241" s="35"/>
    </row>
    <row r="2242" spans="1:13" x14ac:dyDescent="0.25">
      <c r="A2242" s="10"/>
      <c r="H2242" s="10"/>
      <c r="I2242" s="32"/>
      <c r="J2242" s="38"/>
      <c r="K2242" s="34"/>
      <c r="L2242" s="34"/>
      <c r="M2242" s="35"/>
    </row>
    <row r="2243" spans="1:13" x14ac:dyDescent="0.25">
      <c r="A2243" s="10"/>
      <c r="H2243" s="10"/>
      <c r="I2243" s="32"/>
      <c r="J2243" s="38"/>
      <c r="K2243" s="34"/>
      <c r="L2243" s="34"/>
      <c r="M2243" s="35"/>
    </row>
    <row r="2244" spans="1:13" x14ac:dyDescent="0.25">
      <c r="A2244" s="10"/>
      <c r="H2244" s="10"/>
      <c r="I2244" s="32"/>
      <c r="J2244" s="38"/>
      <c r="K2244" s="34"/>
      <c r="L2244" s="34"/>
      <c r="M2244" s="35"/>
    </row>
    <row r="2245" spans="1:13" x14ac:dyDescent="0.25">
      <c r="A2245" s="10"/>
      <c r="H2245" s="10"/>
      <c r="I2245" s="32"/>
      <c r="J2245" s="38"/>
      <c r="K2245" s="34"/>
      <c r="L2245" s="34"/>
      <c r="M2245" s="35"/>
    </row>
    <row r="2246" spans="1:13" x14ac:dyDescent="0.25">
      <c r="A2246" s="10"/>
      <c r="H2246" s="10"/>
      <c r="I2246" s="32"/>
      <c r="J2246" s="38"/>
      <c r="K2246" s="34"/>
      <c r="L2246" s="34"/>
      <c r="M2246" s="35"/>
    </row>
    <row r="2247" spans="1:13" x14ac:dyDescent="0.25">
      <c r="A2247" s="10"/>
      <c r="H2247" s="10"/>
      <c r="I2247" s="32"/>
      <c r="J2247" s="38"/>
      <c r="K2247" s="34"/>
      <c r="L2247" s="34"/>
      <c r="M2247" s="35"/>
    </row>
    <row r="2248" spans="1:13" x14ac:dyDescent="0.25">
      <c r="A2248" s="10"/>
      <c r="H2248" s="10"/>
      <c r="I2248" s="32"/>
      <c r="J2248" s="38"/>
      <c r="K2248" s="34"/>
      <c r="L2248" s="34"/>
      <c r="M2248" s="35"/>
    </row>
    <row r="2249" spans="1:13" x14ac:dyDescent="0.25">
      <c r="A2249" s="10"/>
      <c r="H2249" s="10"/>
      <c r="I2249" s="32"/>
      <c r="J2249" s="38"/>
      <c r="K2249" s="34"/>
      <c r="L2249" s="34"/>
      <c r="M2249" s="35"/>
    </row>
    <row r="2250" spans="1:13" x14ac:dyDescent="0.25">
      <c r="A2250" s="10"/>
      <c r="H2250" s="10"/>
      <c r="I2250" s="32"/>
      <c r="J2250" s="38"/>
      <c r="K2250" s="34"/>
      <c r="L2250" s="34"/>
      <c r="M2250" s="35"/>
    </row>
    <row r="2251" spans="1:13" x14ac:dyDescent="0.25">
      <c r="A2251" s="10"/>
      <c r="H2251" s="10"/>
      <c r="I2251" s="32"/>
      <c r="J2251" s="38"/>
      <c r="K2251" s="34"/>
      <c r="L2251" s="34"/>
      <c r="M2251" s="35"/>
    </row>
    <row r="2252" spans="1:13" x14ac:dyDescent="0.25">
      <c r="A2252" s="10"/>
      <c r="H2252" s="10"/>
      <c r="I2252" s="32"/>
      <c r="J2252" s="38"/>
      <c r="K2252" s="34"/>
      <c r="L2252" s="34"/>
      <c r="M2252" s="35"/>
    </row>
    <row r="2253" spans="1:13" x14ac:dyDescent="0.25">
      <c r="A2253" s="10"/>
      <c r="H2253" s="10"/>
      <c r="I2253" s="32"/>
      <c r="J2253" s="38"/>
      <c r="K2253" s="34"/>
      <c r="L2253" s="34"/>
      <c r="M2253" s="35"/>
    </row>
    <row r="2254" spans="1:13" x14ac:dyDescent="0.25">
      <c r="A2254" s="10"/>
      <c r="H2254" s="10"/>
      <c r="I2254" s="32"/>
      <c r="J2254" s="38"/>
      <c r="K2254" s="34"/>
      <c r="L2254" s="34"/>
      <c r="M2254" s="35"/>
    </row>
    <row r="2255" spans="1:13" x14ac:dyDescent="0.25">
      <c r="A2255" s="10"/>
      <c r="H2255" s="10"/>
      <c r="I2255" s="32"/>
      <c r="J2255" s="38"/>
      <c r="K2255" s="34"/>
      <c r="L2255" s="34"/>
      <c r="M2255" s="35"/>
    </row>
    <row r="2256" spans="1:13" x14ac:dyDescent="0.25">
      <c r="A2256" s="10"/>
      <c r="H2256" s="10"/>
      <c r="I2256" s="32"/>
      <c r="J2256" s="38"/>
      <c r="K2256" s="34"/>
      <c r="L2256" s="34"/>
      <c r="M2256" s="35"/>
    </row>
    <row r="2257" spans="1:13" x14ac:dyDescent="0.25">
      <c r="A2257" s="10"/>
      <c r="H2257" s="10"/>
      <c r="I2257" s="32"/>
      <c r="J2257" s="38"/>
      <c r="K2257" s="34"/>
      <c r="L2257" s="34"/>
      <c r="M2257" s="35"/>
    </row>
    <row r="2258" spans="1:13" x14ac:dyDescent="0.25">
      <c r="A2258" s="10"/>
      <c r="H2258" s="10"/>
      <c r="I2258" s="32"/>
      <c r="J2258" s="38"/>
      <c r="K2258" s="34"/>
      <c r="L2258" s="34"/>
      <c r="M2258" s="35"/>
    </row>
    <row r="2259" spans="1:13" x14ac:dyDescent="0.25">
      <c r="A2259" s="10"/>
      <c r="H2259" s="10"/>
      <c r="I2259" s="32"/>
      <c r="J2259" s="38"/>
      <c r="K2259" s="34"/>
      <c r="L2259" s="34"/>
      <c r="M2259" s="35"/>
    </row>
    <row r="2260" spans="1:13" x14ac:dyDescent="0.25">
      <c r="A2260" s="10"/>
      <c r="H2260" s="10"/>
      <c r="I2260" s="32"/>
      <c r="J2260" s="38"/>
      <c r="K2260" s="34"/>
      <c r="L2260" s="34"/>
      <c r="M2260" s="35"/>
    </row>
    <row r="2261" spans="1:13" x14ac:dyDescent="0.25">
      <c r="A2261" s="10"/>
      <c r="H2261" s="10"/>
      <c r="I2261" s="32"/>
      <c r="J2261" s="38"/>
      <c r="K2261" s="34"/>
      <c r="L2261" s="34"/>
      <c r="M2261" s="35"/>
    </row>
    <row r="2262" spans="1:13" x14ac:dyDescent="0.25">
      <c r="A2262" s="10"/>
      <c r="H2262" s="10"/>
      <c r="I2262" s="32"/>
      <c r="J2262" s="38"/>
      <c r="K2262" s="34"/>
      <c r="L2262" s="34"/>
      <c r="M2262" s="35"/>
    </row>
    <row r="2263" spans="1:13" x14ac:dyDescent="0.25">
      <c r="A2263" s="10"/>
      <c r="H2263" s="10"/>
      <c r="I2263" s="32"/>
      <c r="J2263" s="38"/>
      <c r="K2263" s="34"/>
      <c r="L2263" s="34"/>
      <c r="M2263" s="35"/>
    </row>
    <row r="2264" spans="1:13" x14ac:dyDescent="0.25">
      <c r="A2264" s="10"/>
      <c r="H2264" s="10"/>
      <c r="I2264" s="32"/>
      <c r="J2264" s="38"/>
      <c r="K2264" s="34"/>
      <c r="L2264" s="34"/>
      <c r="M2264" s="35"/>
    </row>
    <row r="2265" spans="1:13" x14ac:dyDescent="0.25">
      <c r="A2265" s="10"/>
      <c r="H2265" s="10"/>
      <c r="I2265" s="32"/>
      <c r="J2265" s="38"/>
      <c r="K2265" s="34"/>
      <c r="L2265" s="34"/>
      <c r="M2265" s="35"/>
    </row>
    <row r="2266" spans="1:13" x14ac:dyDescent="0.25">
      <c r="A2266" s="10"/>
      <c r="H2266" s="10"/>
      <c r="I2266" s="32"/>
      <c r="J2266" s="38"/>
      <c r="K2266" s="34"/>
      <c r="L2266" s="34"/>
      <c r="M2266" s="35"/>
    </row>
    <row r="2267" spans="1:13" x14ac:dyDescent="0.25">
      <c r="A2267" s="10"/>
      <c r="H2267" s="10"/>
      <c r="I2267" s="32"/>
      <c r="J2267" s="38"/>
      <c r="K2267" s="34"/>
      <c r="L2267" s="34"/>
      <c r="M2267" s="35"/>
    </row>
    <row r="2268" spans="1:13" x14ac:dyDescent="0.25">
      <c r="A2268" s="10"/>
      <c r="H2268" s="10"/>
      <c r="I2268" s="32"/>
      <c r="J2268" s="38"/>
      <c r="K2268" s="34"/>
      <c r="L2268" s="34"/>
      <c r="M2268" s="35"/>
    </row>
    <row r="2269" spans="1:13" x14ac:dyDescent="0.25">
      <c r="A2269" s="10"/>
      <c r="H2269" s="10"/>
      <c r="I2269" s="32"/>
      <c r="J2269" s="38"/>
      <c r="K2269" s="34"/>
      <c r="L2269" s="34"/>
      <c r="M2269" s="35"/>
    </row>
    <row r="2270" spans="1:13" x14ac:dyDescent="0.25">
      <c r="A2270" s="10"/>
      <c r="H2270" s="10"/>
      <c r="I2270" s="32"/>
      <c r="J2270" s="38"/>
      <c r="K2270" s="34"/>
      <c r="L2270" s="34"/>
      <c r="M2270" s="35"/>
    </row>
    <row r="2271" spans="1:13" x14ac:dyDescent="0.25">
      <c r="A2271" s="10"/>
      <c r="H2271" s="10"/>
      <c r="I2271" s="32"/>
      <c r="J2271" s="38"/>
      <c r="K2271" s="34"/>
      <c r="L2271" s="34"/>
      <c r="M2271" s="35"/>
    </row>
    <row r="2272" spans="1:13" x14ac:dyDescent="0.25">
      <c r="A2272" s="10"/>
      <c r="H2272" s="10"/>
      <c r="I2272" s="32"/>
      <c r="J2272" s="38"/>
      <c r="K2272" s="34"/>
      <c r="L2272" s="34"/>
      <c r="M2272" s="35"/>
    </row>
    <row r="2273" spans="1:13" x14ac:dyDescent="0.25">
      <c r="A2273" s="10"/>
      <c r="H2273" s="10"/>
      <c r="I2273" s="32"/>
      <c r="J2273" s="38"/>
      <c r="K2273" s="34"/>
      <c r="L2273" s="34"/>
      <c r="M2273" s="35"/>
    </row>
    <row r="2274" spans="1:13" x14ac:dyDescent="0.25">
      <c r="A2274" s="10"/>
      <c r="H2274" s="10"/>
      <c r="I2274" s="32"/>
      <c r="J2274" s="38"/>
      <c r="K2274" s="34"/>
      <c r="L2274" s="34"/>
      <c r="M2274" s="35"/>
    </row>
    <row r="2275" spans="1:13" x14ac:dyDescent="0.25">
      <c r="A2275" s="10"/>
      <c r="H2275" s="10"/>
      <c r="I2275" s="32"/>
      <c r="J2275" s="38"/>
      <c r="K2275" s="34"/>
      <c r="L2275" s="34"/>
      <c r="M2275" s="35"/>
    </row>
    <row r="2276" spans="1:13" x14ac:dyDescent="0.25">
      <c r="A2276" s="10"/>
      <c r="H2276" s="10"/>
      <c r="I2276" s="32"/>
      <c r="J2276" s="38"/>
      <c r="K2276" s="34"/>
      <c r="L2276" s="34"/>
      <c r="M2276" s="35"/>
    </row>
    <row r="2277" spans="1:13" x14ac:dyDescent="0.25">
      <c r="A2277" s="10"/>
      <c r="H2277" s="10"/>
      <c r="I2277" s="32"/>
      <c r="J2277" s="38"/>
      <c r="K2277" s="34"/>
      <c r="L2277" s="34"/>
      <c r="M2277" s="35"/>
    </row>
    <row r="2278" spans="1:13" x14ac:dyDescent="0.25">
      <c r="A2278" s="10"/>
      <c r="H2278" s="10"/>
      <c r="I2278" s="32"/>
      <c r="J2278" s="38"/>
      <c r="K2278" s="34"/>
      <c r="L2278" s="34"/>
      <c r="M2278" s="35"/>
    </row>
    <row r="2279" spans="1:13" x14ac:dyDescent="0.25">
      <c r="A2279" s="10"/>
      <c r="H2279" s="10"/>
      <c r="I2279" s="32"/>
      <c r="J2279" s="38"/>
      <c r="K2279" s="34"/>
      <c r="L2279" s="34"/>
      <c r="M2279" s="35"/>
    </row>
    <row r="2280" spans="1:13" x14ac:dyDescent="0.25">
      <c r="A2280" s="10"/>
      <c r="H2280" s="10"/>
      <c r="I2280" s="32"/>
      <c r="J2280" s="38"/>
      <c r="K2280" s="34"/>
      <c r="L2280" s="34"/>
      <c r="M2280" s="35"/>
    </row>
    <row r="2281" spans="1:13" x14ac:dyDescent="0.25">
      <c r="A2281" s="10"/>
      <c r="H2281" s="72"/>
      <c r="I2281" s="32"/>
      <c r="J2281" s="38"/>
      <c r="K2281" s="34"/>
      <c r="L2281" s="34"/>
      <c r="M2281" s="35"/>
    </row>
    <row r="2282" spans="1:13" x14ac:dyDescent="0.25">
      <c r="A2282" s="10"/>
      <c r="H2282" s="10"/>
      <c r="I2282" s="32"/>
      <c r="J2282" s="38"/>
      <c r="K2282" s="34"/>
      <c r="L2282" s="34"/>
      <c r="M2282" s="35"/>
    </row>
    <row r="2283" spans="1:13" x14ac:dyDescent="0.25">
      <c r="A2283" s="10"/>
      <c r="H2283" s="10"/>
      <c r="I2283" s="32"/>
      <c r="J2283" s="38"/>
      <c r="K2283" s="34"/>
      <c r="L2283" s="34"/>
      <c r="M2283" s="35"/>
    </row>
    <row r="2284" spans="1:13" x14ac:dyDescent="0.25">
      <c r="A2284" s="10"/>
      <c r="H2284" s="10"/>
      <c r="I2284" s="32"/>
      <c r="J2284" s="38"/>
      <c r="K2284" s="34"/>
      <c r="L2284" s="34"/>
      <c r="M2284" s="35"/>
    </row>
    <row r="2285" spans="1:13" x14ac:dyDescent="0.25">
      <c r="A2285" s="10"/>
      <c r="H2285" s="10"/>
      <c r="I2285" s="32"/>
      <c r="J2285" s="38"/>
      <c r="K2285" s="34"/>
      <c r="L2285" s="34"/>
      <c r="M2285" s="35"/>
    </row>
    <row r="2286" spans="1:13" x14ac:dyDescent="0.25">
      <c r="A2286" s="10"/>
      <c r="H2286" s="10"/>
      <c r="I2286" s="32"/>
      <c r="J2286" s="38"/>
      <c r="K2286" s="34"/>
      <c r="L2286" s="34"/>
      <c r="M2286" s="35"/>
    </row>
    <row r="2287" spans="1:13" x14ac:dyDescent="0.25">
      <c r="A2287" s="10"/>
      <c r="H2287" s="10"/>
      <c r="I2287" s="32"/>
      <c r="J2287" s="38"/>
      <c r="K2287" s="34"/>
      <c r="L2287" s="34"/>
      <c r="M2287" s="35"/>
    </row>
    <row r="2288" spans="1:13" x14ac:dyDescent="0.25">
      <c r="A2288" s="10"/>
      <c r="H2288" s="10"/>
      <c r="I2288" s="32"/>
      <c r="J2288" s="38"/>
      <c r="K2288" s="34"/>
      <c r="L2288" s="34"/>
      <c r="M2288" s="35"/>
    </row>
    <row r="2289" spans="1:13" x14ac:dyDescent="0.25">
      <c r="A2289" s="10"/>
      <c r="H2289" s="10"/>
      <c r="I2289" s="32"/>
      <c r="J2289" s="38"/>
      <c r="K2289" s="34"/>
      <c r="L2289" s="34"/>
      <c r="M2289" s="35"/>
    </row>
    <row r="2290" spans="1:13" x14ac:dyDescent="0.25">
      <c r="A2290" s="10"/>
      <c r="H2290" s="10"/>
      <c r="I2290" s="32"/>
      <c r="J2290" s="38"/>
      <c r="K2290" s="34"/>
      <c r="L2290" s="34"/>
      <c r="M2290" s="35"/>
    </row>
    <row r="2291" spans="1:13" x14ac:dyDescent="0.25">
      <c r="A2291" s="10"/>
      <c r="H2291" s="10"/>
      <c r="I2291" s="32"/>
      <c r="J2291" s="38"/>
      <c r="K2291" s="34"/>
      <c r="L2291" s="34"/>
      <c r="M2291" s="35"/>
    </row>
    <row r="2292" spans="1:13" x14ac:dyDescent="0.25">
      <c r="A2292" s="10"/>
      <c r="H2292" s="10"/>
      <c r="I2292" s="32"/>
      <c r="J2292" s="38"/>
      <c r="K2292" s="34"/>
      <c r="L2292" s="34"/>
      <c r="M2292" s="35"/>
    </row>
    <row r="2293" spans="1:13" x14ac:dyDescent="0.25">
      <c r="A2293" s="10"/>
      <c r="H2293" s="10"/>
      <c r="I2293" s="32"/>
      <c r="J2293" s="38"/>
      <c r="K2293" s="34"/>
      <c r="L2293" s="34"/>
      <c r="M2293" s="35"/>
    </row>
    <row r="2294" spans="1:13" x14ac:dyDescent="0.25">
      <c r="A2294" s="10"/>
      <c r="H2294" s="72"/>
      <c r="I2294" s="32"/>
      <c r="J2294" s="38"/>
      <c r="K2294" s="34"/>
      <c r="L2294" s="34"/>
      <c r="M2294" s="35"/>
    </row>
    <row r="2295" spans="1:13" x14ac:dyDescent="0.25">
      <c r="A2295" s="10"/>
      <c r="H2295" s="10"/>
      <c r="I2295" s="32"/>
      <c r="J2295" s="38"/>
      <c r="K2295" s="34"/>
      <c r="L2295" s="34"/>
      <c r="M2295" s="35"/>
    </row>
    <row r="2296" spans="1:13" x14ac:dyDescent="0.25">
      <c r="A2296" s="10"/>
      <c r="H2296" s="10"/>
      <c r="I2296" s="32"/>
      <c r="J2296" s="38"/>
      <c r="K2296" s="34"/>
      <c r="L2296" s="34"/>
      <c r="M2296" s="35"/>
    </row>
    <row r="2297" spans="1:13" x14ac:dyDescent="0.25">
      <c r="A2297" s="10"/>
      <c r="H2297" s="10"/>
      <c r="I2297" s="32"/>
      <c r="J2297" s="38"/>
      <c r="K2297" s="34"/>
      <c r="L2297" s="34"/>
      <c r="M2297" s="35"/>
    </row>
    <row r="2298" spans="1:13" x14ac:dyDescent="0.25">
      <c r="A2298" s="10"/>
      <c r="H2298" s="10"/>
      <c r="I2298" s="32"/>
      <c r="J2298" s="38"/>
      <c r="K2298" s="34"/>
      <c r="L2298" s="34"/>
      <c r="M2298" s="35"/>
    </row>
    <row r="2299" spans="1:13" x14ac:dyDescent="0.25">
      <c r="A2299" s="10"/>
      <c r="H2299" s="10"/>
      <c r="I2299" s="32"/>
      <c r="J2299" s="38"/>
      <c r="K2299" s="34"/>
      <c r="L2299" s="34"/>
      <c r="M2299" s="35"/>
    </row>
    <row r="2300" spans="1:13" x14ac:dyDescent="0.25">
      <c r="A2300" s="10"/>
      <c r="H2300" s="10"/>
      <c r="I2300" s="32"/>
      <c r="J2300" s="38"/>
      <c r="K2300" s="34"/>
      <c r="L2300" s="34"/>
      <c r="M2300" s="35"/>
    </row>
    <row r="2301" spans="1:13" x14ac:dyDescent="0.25">
      <c r="A2301" s="10"/>
      <c r="H2301" s="10"/>
      <c r="I2301" s="32"/>
      <c r="J2301" s="38"/>
      <c r="K2301" s="34"/>
      <c r="L2301" s="34"/>
      <c r="M2301" s="35"/>
    </row>
    <row r="2302" spans="1:13" x14ac:dyDescent="0.25">
      <c r="A2302" s="10"/>
      <c r="H2302" s="10"/>
      <c r="I2302" s="32"/>
      <c r="J2302" s="38"/>
      <c r="K2302" s="34"/>
      <c r="L2302" s="34"/>
      <c r="M2302" s="35"/>
    </row>
    <row r="2303" spans="1:13" x14ac:dyDescent="0.25">
      <c r="A2303" s="10"/>
      <c r="H2303" s="10"/>
      <c r="I2303" s="32"/>
      <c r="J2303" s="38"/>
      <c r="K2303" s="34"/>
      <c r="L2303" s="34"/>
      <c r="M2303" s="35"/>
    </row>
    <row r="2304" spans="1:13" x14ac:dyDescent="0.25">
      <c r="A2304" s="10"/>
      <c r="H2304" s="10"/>
      <c r="I2304" s="32"/>
      <c r="J2304" s="38"/>
      <c r="K2304" s="34"/>
      <c r="L2304" s="34"/>
      <c r="M2304" s="35"/>
    </row>
    <row r="2305" spans="1:13" x14ac:dyDescent="0.25">
      <c r="A2305" s="10"/>
      <c r="H2305" s="10"/>
      <c r="I2305" s="32"/>
      <c r="J2305" s="38"/>
      <c r="K2305" s="34"/>
      <c r="L2305" s="34"/>
      <c r="M2305" s="35"/>
    </row>
    <row r="2306" spans="1:13" x14ac:dyDescent="0.25">
      <c r="A2306" s="10"/>
      <c r="H2306" s="10"/>
      <c r="I2306" s="32"/>
      <c r="J2306" s="38"/>
      <c r="K2306" s="34"/>
      <c r="L2306" s="34"/>
      <c r="M2306" s="35"/>
    </row>
    <row r="2307" spans="1:13" x14ac:dyDescent="0.25">
      <c r="A2307" s="10"/>
      <c r="H2307" s="10"/>
      <c r="I2307" s="32"/>
      <c r="J2307" s="38"/>
      <c r="K2307" s="34"/>
      <c r="L2307" s="34"/>
      <c r="M2307" s="35"/>
    </row>
    <row r="2308" spans="1:13" x14ac:dyDescent="0.25">
      <c r="A2308" s="10"/>
      <c r="H2308" s="10"/>
      <c r="I2308" s="32"/>
      <c r="J2308" s="38"/>
      <c r="K2308" s="34"/>
      <c r="L2308" s="34"/>
      <c r="M2308" s="35"/>
    </row>
    <row r="2309" spans="1:13" x14ac:dyDescent="0.25">
      <c r="A2309" s="10"/>
      <c r="H2309" s="10"/>
      <c r="I2309" s="32"/>
      <c r="J2309" s="38"/>
      <c r="K2309" s="34"/>
      <c r="L2309" s="34"/>
      <c r="M2309" s="35"/>
    </row>
    <row r="2310" spans="1:13" x14ac:dyDescent="0.25">
      <c r="A2310" s="10"/>
      <c r="H2310" s="10"/>
      <c r="I2310" s="32"/>
      <c r="J2310" s="38"/>
      <c r="K2310" s="34"/>
      <c r="L2310" s="34"/>
      <c r="M2310" s="35"/>
    </row>
    <row r="2311" spans="1:13" x14ac:dyDescent="0.25">
      <c r="A2311" s="10"/>
      <c r="H2311" s="10"/>
      <c r="I2311" s="32"/>
      <c r="J2311" s="38"/>
      <c r="K2311" s="34"/>
      <c r="L2311" s="34"/>
      <c r="M2311" s="35"/>
    </row>
    <row r="2312" spans="1:13" x14ac:dyDescent="0.25">
      <c r="A2312" s="10"/>
      <c r="H2312" s="10"/>
      <c r="I2312" s="32"/>
      <c r="J2312" s="38"/>
      <c r="K2312" s="34"/>
      <c r="L2312" s="34"/>
      <c r="M2312" s="35"/>
    </row>
    <row r="2313" spans="1:13" x14ac:dyDescent="0.25">
      <c r="A2313" s="10"/>
      <c r="H2313" s="10"/>
      <c r="I2313" s="32"/>
      <c r="J2313" s="38"/>
      <c r="K2313" s="34"/>
      <c r="L2313" s="34"/>
      <c r="M2313" s="35"/>
    </row>
    <row r="2314" spans="1:13" x14ac:dyDescent="0.25">
      <c r="A2314" s="10"/>
      <c r="H2314" s="10"/>
      <c r="I2314" s="32"/>
      <c r="J2314" s="38"/>
      <c r="K2314" s="34"/>
      <c r="L2314" s="34"/>
      <c r="M2314" s="35"/>
    </row>
    <row r="2315" spans="1:13" x14ac:dyDescent="0.25">
      <c r="A2315" s="10"/>
      <c r="H2315" s="10"/>
      <c r="I2315" s="32"/>
      <c r="J2315" s="38"/>
      <c r="K2315" s="34"/>
      <c r="L2315" s="34"/>
      <c r="M2315" s="35"/>
    </row>
    <row r="2316" spans="1:13" x14ac:dyDescent="0.25">
      <c r="A2316" s="10"/>
      <c r="H2316" s="10"/>
      <c r="I2316" s="32"/>
      <c r="J2316" s="38"/>
      <c r="K2316" s="34"/>
      <c r="L2316" s="34"/>
      <c r="M2316" s="35"/>
    </row>
    <row r="2317" spans="1:13" x14ac:dyDescent="0.25">
      <c r="A2317" s="10"/>
      <c r="H2317" s="10"/>
      <c r="I2317" s="32"/>
      <c r="J2317" s="38"/>
      <c r="K2317" s="34"/>
      <c r="L2317" s="34"/>
      <c r="M2317" s="35"/>
    </row>
    <row r="2318" spans="1:13" x14ac:dyDescent="0.25">
      <c r="A2318" s="10"/>
      <c r="H2318" s="10"/>
      <c r="I2318" s="32"/>
      <c r="J2318" s="38"/>
      <c r="K2318" s="34"/>
      <c r="L2318" s="34"/>
      <c r="M2318" s="35"/>
    </row>
    <row r="2319" spans="1:13" x14ac:dyDescent="0.25">
      <c r="A2319" s="10"/>
      <c r="H2319" s="10"/>
      <c r="I2319" s="32"/>
      <c r="J2319" s="38"/>
      <c r="K2319" s="34"/>
      <c r="L2319" s="34"/>
      <c r="M2319" s="35"/>
    </row>
    <row r="2320" spans="1:13" x14ac:dyDescent="0.25">
      <c r="A2320" s="10"/>
      <c r="H2320" s="10"/>
      <c r="I2320" s="32"/>
      <c r="J2320" s="38"/>
      <c r="K2320" s="34"/>
      <c r="L2320" s="34"/>
      <c r="M2320" s="35"/>
    </row>
    <row r="2321" spans="1:13" x14ac:dyDescent="0.25">
      <c r="A2321" s="10"/>
      <c r="H2321" s="72"/>
      <c r="I2321" s="32"/>
      <c r="J2321" s="38"/>
      <c r="K2321" s="34"/>
      <c r="L2321" s="34"/>
      <c r="M2321" s="35"/>
    </row>
    <row r="2322" spans="1:13" x14ac:dyDescent="0.25">
      <c r="A2322" s="10"/>
      <c r="H2322" s="10"/>
      <c r="I2322" s="32"/>
      <c r="J2322" s="38"/>
      <c r="K2322" s="34"/>
      <c r="L2322" s="34"/>
      <c r="M2322" s="35"/>
    </row>
    <row r="2323" spans="1:13" x14ac:dyDescent="0.25">
      <c r="A2323" s="10"/>
      <c r="H2323" s="10"/>
      <c r="I2323" s="32"/>
      <c r="J2323" s="38"/>
      <c r="K2323" s="34"/>
      <c r="L2323" s="34"/>
      <c r="M2323" s="35"/>
    </row>
    <row r="2324" spans="1:13" x14ac:dyDescent="0.25">
      <c r="A2324" s="10"/>
      <c r="H2324" s="10"/>
      <c r="I2324" s="32"/>
      <c r="J2324" s="38"/>
      <c r="K2324" s="34"/>
      <c r="L2324" s="34"/>
      <c r="M2324" s="35"/>
    </row>
    <row r="2325" spans="1:13" x14ac:dyDescent="0.25">
      <c r="A2325" s="10"/>
      <c r="H2325" s="10"/>
      <c r="I2325" s="32"/>
      <c r="J2325" s="38"/>
      <c r="K2325" s="34"/>
      <c r="L2325" s="34"/>
      <c r="M2325" s="35"/>
    </row>
    <row r="2326" spans="1:13" x14ac:dyDescent="0.25">
      <c r="A2326" s="10"/>
      <c r="H2326" s="10"/>
      <c r="I2326" s="32"/>
      <c r="J2326" s="38"/>
      <c r="K2326" s="34"/>
      <c r="L2326" s="34"/>
      <c r="M2326" s="35"/>
    </row>
    <row r="2327" spans="1:13" x14ac:dyDescent="0.25">
      <c r="A2327" s="10"/>
      <c r="H2327" s="10"/>
      <c r="I2327" s="32"/>
      <c r="J2327" s="38"/>
      <c r="K2327" s="34"/>
      <c r="L2327" s="34"/>
      <c r="M2327" s="35"/>
    </row>
    <row r="2328" spans="1:13" x14ac:dyDescent="0.25">
      <c r="A2328" s="10"/>
      <c r="H2328" s="10"/>
      <c r="I2328" s="32"/>
      <c r="J2328" s="38"/>
      <c r="K2328" s="34"/>
      <c r="L2328" s="34"/>
      <c r="M2328" s="35"/>
    </row>
    <row r="2329" spans="1:13" x14ac:dyDescent="0.25">
      <c r="A2329" s="10"/>
      <c r="H2329" s="10"/>
      <c r="I2329" s="32"/>
      <c r="J2329" s="38"/>
      <c r="K2329" s="34"/>
      <c r="L2329" s="34"/>
      <c r="M2329" s="35"/>
    </row>
    <row r="2330" spans="1:13" x14ac:dyDescent="0.25">
      <c r="A2330" s="10"/>
      <c r="H2330" s="10"/>
      <c r="I2330" s="32"/>
      <c r="J2330" s="38"/>
      <c r="K2330" s="34"/>
      <c r="L2330" s="34"/>
      <c r="M2330" s="35"/>
    </row>
    <row r="2331" spans="1:13" x14ac:dyDescent="0.25">
      <c r="A2331" s="10"/>
      <c r="H2331" s="10"/>
      <c r="I2331" s="32"/>
      <c r="J2331" s="38"/>
      <c r="K2331" s="34"/>
      <c r="L2331" s="34"/>
      <c r="M2331" s="35"/>
    </row>
    <row r="2332" spans="1:13" x14ac:dyDescent="0.25">
      <c r="A2332" s="10"/>
      <c r="H2332" s="10"/>
      <c r="I2332" s="32"/>
      <c r="J2332" s="38"/>
      <c r="K2332" s="34"/>
      <c r="L2332" s="34"/>
      <c r="M2332" s="35"/>
    </row>
    <row r="2333" spans="1:13" x14ac:dyDescent="0.25">
      <c r="A2333" s="10"/>
      <c r="H2333" s="10"/>
      <c r="I2333" s="32"/>
      <c r="J2333" s="38"/>
      <c r="K2333" s="34"/>
      <c r="L2333" s="34"/>
      <c r="M2333" s="35"/>
    </row>
    <row r="2334" spans="1:13" x14ac:dyDescent="0.25">
      <c r="A2334" s="10"/>
      <c r="H2334" s="10"/>
      <c r="I2334" s="32"/>
      <c r="J2334" s="38"/>
      <c r="K2334" s="34"/>
      <c r="L2334" s="34"/>
      <c r="M2334" s="35"/>
    </row>
    <row r="2335" spans="1:13" x14ac:dyDescent="0.25">
      <c r="A2335" s="10"/>
      <c r="H2335" s="10"/>
      <c r="I2335" s="32"/>
      <c r="J2335" s="38"/>
      <c r="K2335" s="34"/>
      <c r="L2335" s="34"/>
      <c r="M2335" s="35"/>
    </row>
    <row r="2336" spans="1:13" x14ac:dyDescent="0.25">
      <c r="A2336" s="10"/>
      <c r="H2336" s="10"/>
      <c r="I2336" s="32"/>
      <c r="J2336" s="38"/>
      <c r="K2336" s="34"/>
      <c r="L2336" s="34"/>
      <c r="M2336" s="35"/>
    </row>
    <row r="2337" spans="1:13" x14ac:dyDescent="0.25">
      <c r="A2337" s="10"/>
      <c r="H2337" s="10"/>
      <c r="I2337" s="32"/>
      <c r="J2337" s="38"/>
      <c r="K2337" s="34"/>
      <c r="L2337" s="34"/>
      <c r="M2337" s="35"/>
    </row>
    <row r="2338" spans="1:13" x14ac:dyDescent="0.25">
      <c r="A2338" s="10"/>
      <c r="H2338" s="10"/>
      <c r="I2338" s="32"/>
      <c r="J2338" s="38"/>
      <c r="K2338" s="34"/>
      <c r="L2338" s="34"/>
      <c r="M2338" s="35"/>
    </row>
    <row r="2339" spans="1:13" x14ac:dyDescent="0.25">
      <c r="A2339" s="10"/>
      <c r="H2339" s="10"/>
      <c r="I2339" s="32"/>
      <c r="J2339" s="38"/>
      <c r="K2339" s="34"/>
      <c r="L2339" s="34"/>
      <c r="M2339" s="35"/>
    </row>
    <row r="2340" spans="1:13" x14ac:dyDescent="0.25">
      <c r="A2340" s="10"/>
      <c r="H2340" s="10"/>
      <c r="I2340" s="32"/>
      <c r="J2340" s="38"/>
      <c r="K2340" s="34"/>
      <c r="L2340" s="34"/>
      <c r="M2340" s="35"/>
    </row>
    <row r="2341" spans="1:13" x14ac:dyDescent="0.25">
      <c r="A2341" s="10"/>
      <c r="H2341" s="10"/>
      <c r="I2341" s="32"/>
      <c r="J2341" s="38"/>
      <c r="K2341" s="34"/>
      <c r="L2341" s="34"/>
      <c r="M2341" s="35"/>
    </row>
    <row r="2342" spans="1:13" x14ac:dyDescent="0.25">
      <c r="A2342" s="10"/>
      <c r="H2342" s="10"/>
      <c r="I2342" s="32"/>
      <c r="J2342" s="38"/>
      <c r="K2342" s="34"/>
      <c r="L2342" s="34"/>
      <c r="M2342" s="35"/>
    </row>
    <row r="2343" spans="1:13" x14ac:dyDescent="0.25">
      <c r="A2343" s="10"/>
      <c r="H2343" s="10"/>
      <c r="I2343" s="32"/>
      <c r="J2343" s="38"/>
      <c r="K2343" s="34"/>
      <c r="L2343" s="34"/>
      <c r="M2343" s="35"/>
    </row>
    <row r="2344" spans="1:13" x14ac:dyDescent="0.25">
      <c r="A2344" s="10"/>
      <c r="H2344" s="10"/>
      <c r="I2344" s="32"/>
      <c r="J2344" s="38"/>
      <c r="K2344" s="34"/>
      <c r="L2344" s="34"/>
      <c r="M2344" s="35"/>
    </row>
    <row r="2345" spans="1:13" x14ac:dyDescent="0.25">
      <c r="A2345" s="10"/>
      <c r="H2345" s="10"/>
      <c r="I2345" s="32"/>
      <c r="J2345" s="38"/>
      <c r="K2345" s="34"/>
      <c r="L2345" s="34"/>
      <c r="M2345" s="35"/>
    </row>
    <row r="2346" spans="1:13" x14ac:dyDescent="0.25">
      <c r="A2346" s="10"/>
      <c r="H2346" s="10"/>
      <c r="I2346" s="32"/>
      <c r="J2346" s="38"/>
      <c r="K2346" s="34"/>
      <c r="L2346" s="34"/>
      <c r="M2346" s="35"/>
    </row>
    <row r="2347" spans="1:13" x14ac:dyDescent="0.25">
      <c r="A2347" s="10"/>
      <c r="H2347" s="10"/>
      <c r="I2347" s="32"/>
      <c r="J2347" s="38"/>
      <c r="K2347" s="34"/>
      <c r="L2347" s="34"/>
      <c r="M2347" s="35"/>
    </row>
    <row r="2348" spans="1:13" x14ac:dyDescent="0.25">
      <c r="A2348" s="10"/>
      <c r="H2348" s="10"/>
      <c r="I2348" s="32"/>
      <c r="J2348" s="38"/>
      <c r="K2348" s="34"/>
      <c r="L2348" s="34"/>
      <c r="M2348" s="35"/>
    </row>
    <row r="2349" spans="1:13" x14ac:dyDescent="0.25">
      <c r="A2349" s="10"/>
      <c r="H2349" s="10"/>
      <c r="I2349" s="32"/>
      <c r="J2349" s="38"/>
      <c r="K2349" s="34"/>
      <c r="L2349" s="34"/>
      <c r="M2349" s="35"/>
    </row>
    <row r="2350" spans="1:13" x14ac:dyDescent="0.25">
      <c r="A2350" s="10"/>
      <c r="H2350" s="72"/>
      <c r="I2350" s="32"/>
      <c r="J2350" s="38"/>
      <c r="K2350" s="34"/>
      <c r="L2350" s="34"/>
      <c r="M2350" s="35"/>
    </row>
    <row r="2351" spans="1:13" x14ac:dyDescent="0.25">
      <c r="A2351" s="10"/>
      <c r="H2351" s="10"/>
      <c r="I2351" s="32"/>
      <c r="J2351" s="38"/>
      <c r="K2351" s="34"/>
      <c r="L2351" s="34"/>
      <c r="M2351" s="35"/>
    </row>
    <row r="2352" spans="1:13" x14ac:dyDescent="0.25">
      <c r="A2352" s="10"/>
      <c r="H2352" s="10"/>
      <c r="I2352" s="32"/>
      <c r="J2352" s="38"/>
      <c r="K2352" s="34"/>
      <c r="L2352" s="34"/>
      <c r="M2352" s="35"/>
    </row>
    <row r="2353" spans="1:13" x14ac:dyDescent="0.25">
      <c r="A2353" s="10"/>
      <c r="H2353" s="10"/>
      <c r="I2353" s="32"/>
      <c r="J2353" s="38"/>
      <c r="K2353" s="34"/>
      <c r="L2353" s="34"/>
      <c r="M2353" s="35"/>
    </row>
    <row r="2354" spans="1:13" x14ac:dyDescent="0.25">
      <c r="A2354" s="10"/>
      <c r="H2354" s="10"/>
      <c r="I2354" s="32"/>
      <c r="J2354" s="38"/>
      <c r="K2354" s="34"/>
      <c r="L2354" s="34"/>
      <c r="M2354" s="35"/>
    </row>
    <row r="2355" spans="1:13" x14ac:dyDescent="0.25">
      <c r="A2355" s="10"/>
      <c r="H2355" s="10"/>
      <c r="I2355" s="32"/>
      <c r="J2355" s="38"/>
      <c r="K2355" s="34"/>
      <c r="L2355" s="34"/>
      <c r="M2355" s="35"/>
    </row>
    <row r="2356" spans="1:13" x14ac:dyDescent="0.25">
      <c r="A2356" s="10"/>
      <c r="H2356" s="10"/>
      <c r="I2356" s="32"/>
      <c r="J2356" s="38"/>
      <c r="K2356" s="34"/>
      <c r="L2356" s="34"/>
      <c r="M2356" s="35"/>
    </row>
    <row r="2357" spans="1:13" x14ac:dyDescent="0.25">
      <c r="A2357" s="10"/>
      <c r="H2357" s="10"/>
      <c r="I2357" s="32"/>
      <c r="J2357" s="38"/>
      <c r="K2357" s="34"/>
      <c r="L2357" s="34"/>
      <c r="M2357" s="35"/>
    </row>
    <row r="2358" spans="1:13" x14ac:dyDescent="0.25">
      <c r="A2358" s="10"/>
      <c r="H2358" s="10"/>
      <c r="I2358" s="32"/>
      <c r="J2358" s="38"/>
      <c r="K2358" s="34"/>
      <c r="L2358" s="34"/>
      <c r="M2358" s="35"/>
    </row>
    <row r="2359" spans="1:13" x14ac:dyDescent="0.25">
      <c r="A2359" s="10"/>
      <c r="H2359" s="10"/>
      <c r="I2359" s="32"/>
      <c r="J2359" s="38"/>
      <c r="K2359" s="34"/>
      <c r="L2359" s="34"/>
      <c r="M2359" s="35"/>
    </row>
    <row r="2360" spans="1:13" x14ac:dyDescent="0.25">
      <c r="A2360" s="10"/>
      <c r="H2360" s="72"/>
      <c r="I2360" s="32"/>
      <c r="J2360" s="38"/>
      <c r="K2360" s="34"/>
      <c r="L2360" s="34"/>
      <c r="M2360" s="35"/>
    </row>
    <row r="2361" spans="1:13" x14ac:dyDescent="0.25">
      <c r="A2361" s="10"/>
      <c r="H2361" s="72"/>
      <c r="I2361" s="32"/>
      <c r="J2361" s="38"/>
      <c r="K2361" s="73"/>
      <c r="L2361" s="73"/>
      <c r="M2361" s="35"/>
    </row>
    <row r="2362" spans="1:13" x14ac:dyDescent="0.25">
      <c r="A2362" s="10"/>
      <c r="H2362" s="10"/>
      <c r="I2362" s="32"/>
      <c r="J2362" s="38"/>
      <c r="K2362" s="34"/>
      <c r="L2362" s="34"/>
      <c r="M2362" s="35"/>
    </row>
    <row r="2363" spans="1:13" x14ac:dyDescent="0.25">
      <c r="A2363" s="10"/>
      <c r="H2363" s="10"/>
      <c r="I2363" s="32"/>
      <c r="J2363" s="38"/>
      <c r="K2363" s="34"/>
      <c r="L2363" s="34"/>
      <c r="M2363" s="35"/>
    </row>
    <row r="2364" spans="1:13" x14ac:dyDescent="0.25">
      <c r="A2364" s="10"/>
      <c r="H2364" s="10"/>
      <c r="I2364" s="32"/>
      <c r="J2364" s="38"/>
      <c r="K2364" s="34"/>
      <c r="L2364" s="34"/>
      <c r="M2364" s="35"/>
    </row>
    <row r="2365" spans="1:13" x14ac:dyDescent="0.25">
      <c r="A2365" s="10"/>
      <c r="H2365" s="10"/>
      <c r="I2365" s="32"/>
      <c r="J2365" s="38"/>
      <c r="K2365" s="34"/>
      <c r="L2365" s="34"/>
      <c r="M2365" s="35"/>
    </row>
    <row r="2366" spans="1:13" x14ac:dyDescent="0.25">
      <c r="A2366" s="10"/>
      <c r="H2366" s="10"/>
      <c r="I2366" s="32"/>
      <c r="J2366" s="38"/>
      <c r="K2366" s="34"/>
      <c r="L2366" s="34"/>
      <c r="M2366" s="35"/>
    </row>
    <row r="2367" spans="1:13" x14ac:dyDescent="0.25">
      <c r="A2367" s="10"/>
      <c r="H2367" s="10"/>
      <c r="I2367" s="32"/>
      <c r="J2367" s="38"/>
      <c r="K2367" s="34"/>
      <c r="L2367" s="34"/>
      <c r="M2367" s="35"/>
    </row>
    <row r="2368" spans="1:13" x14ac:dyDescent="0.25">
      <c r="A2368" s="10"/>
      <c r="H2368" s="10"/>
      <c r="I2368" s="32"/>
      <c r="J2368" s="38"/>
      <c r="K2368" s="34"/>
      <c r="L2368" s="34"/>
      <c r="M2368" s="35"/>
    </row>
    <row r="2369" spans="1:13" x14ac:dyDescent="0.25">
      <c r="A2369" s="10"/>
      <c r="H2369" s="10"/>
      <c r="I2369" s="32"/>
      <c r="J2369" s="38"/>
      <c r="K2369" s="34"/>
      <c r="L2369" s="34"/>
      <c r="M2369" s="35"/>
    </row>
    <row r="2370" spans="1:13" x14ac:dyDescent="0.25">
      <c r="A2370" s="10"/>
      <c r="H2370" s="10"/>
      <c r="I2370" s="32"/>
      <c r="J2370" s="38"/>
      <c r="K2370" s="34"/>
      <c r="L2370" s="34"/>
      <c r="M2370" s="35"/>
    </row>
    <row r="2371" spans="1:13" x14ac:dyDescent="0.25">
      <c r="A2371" s="10"/>
      <c r="H2371" s="10"/>
      <c r="I2371" s="32"/>
      <c r="J2371" s="38"/>
      <c r="K2371" s="34"/>
      <c r="L2371" s="34"/>
      <c r="M2371" s="35"/>
    </row>
    <row r="2372" spans="1:13" x14ac:dyDescent="0.25">
      <c r="A2372" s="10"/>
      <c r="H2372" s="10"/>
      <c r="I2372" s="32"/>
      <c r="J2372" s="38"/>
      <c r="K2372" s="34"/>
      <c r="L2372" s="34"/>
      <c r="M2372" s="35"/>
    </row>
    <row r="2373" spans="1:13" x14ac:dyDescent="0.25">
      <c r="A2373" s="10"/>
      <c r="H2373" s="10"/>
      <c r="I2373" s="32"/>
      <c r="J2373" s="38"/>
      <c r="K2373" s="34"/>
      <c r="L2373" s="34"/>
      <c r="M2373" s="35"/>
    </row>
    <row r="2374" spans="1:13" x14ac:dyDescent="0.25">
      <c r="A2374" s="10"/>
      <c r="H2374" s="10"/>
      <c r="I2374" s="32"/>
      <c r="J2374" s="38"/>
      <c r="K2374" s="34"/>
      <c r="L2374" s="34"/>
      <c r="M2374" s="35"/>
    </row>
    <row r="2375" spans="1:13" x14ac:dyDescent="0.25">
      <c r="A2375" s="10"/>
      <c r="H2375" s="10"/>
      <c r="I2375" s="32"/>
      <c r="J2375" s="38"/>
      <c r="K2375" s="34"/>
      <c r="L2375" s="34"/>
      <c r="M2375" s="35"/>
    </row>
    <row r="2376" spans="1:13" x14ac:dyDescent="0.25">
      <c r="A2376" s="10"/>
      <c r="H2376" s="10"/>
      <c r="I2376" s="32"/>
      <c r="J2376" s="38"/>
      <c r="K2376" s="34"/>
      <c r="L2376" s="34"/>
      <c r="M2376" s="35"/>
    </row>
    <row r="2377" spans="1:13" x14ac:dyDescent="0.25">
      <c r="A2377" s="10"/>
      <c r="H2377" s="10"/>
      <c r="I2377" s="32"/>
      <c r="J2377" s="38"/>
      <c r="K2377" s="34"/>
      <c r="L2377" s="34"/>
      <c r="M2377" s="35"/>
    </row>
    <row r="2378" spans="1:13" x14ac:dyDescent="0.25">
      <c r="A2378" s="10"/>
      <c r="H2378" s="10"/>
      <c r="I2378" s="32"/>
      <c r="J2378" s="38"/>
      <c r="K2378" s="34"/>
      <c r="L2378" s="34"/>
      <c r="M2378" s="35"/>
    </row>
    <row r="2379" spans="1:13" x14ac:dyDescent="0.25">
      <c r="A2379" s="10"/>
      <c r="H2379" s="10"/>
      <c r="I2379" s="32"/>
      <c r="J2379" s="38"/>
      <c r="K2379" s="34"/>
      <c r="L2379" s="34"/>
      <c r="M2379" s="35"/>
    </row>
    <row r="2380" spans="1:13" x14ac:dyDescent="0.25">
      <c r="A2380" s="10"/>
      <c r="H2380" s="10"/>
      <c r="I2380" s="32"/>
      <c r="J2380" s="38"/>
      <c r="K2380" s="34"/>
      <c r="L2380" s="34"/>
      <c r="M2380" s="35"/>
    </row>
    <row r="2381" spans="1:13" x14ac:dyDescent="0.25">
      <c r="A2381" s="10"/>
      <c r="H2381" s="10"/>
      <c r="I2381" s="32"/>
      <c r="J2381" s="38"/>
      <c r="K2381" s="34"/>
      <c r="L2381" s="34"/>
      <c r="M2381" s="35"/>
    </row>
    <row r="2382" spans="1:13" x14ac:dyDescent="0.25">
      <c r="A2382" s="10"/>
      <c r="H2382" s="10"/>
      <c r="I2382" s="32"/>
      <c r="J2382" s="38"/>
      <c r="K2382" s="34"/>
      <c r="L2382" s="34"/>
      <c r="M2382" s="35"/>
    </row>
    <row r="2383" spans="1:13" x14ac:dyDescent="0.25">
      <c r="A2383" s="10"/>
      <c r="H2383" s="10"/>
      <c r="I2383" s="32"/>
      <c r="J2383" s="38"/>
      <c r="K2383" s="34"/>
      <c r="L2383" s="34"/>
      <c r="M2383" s="35"/>
    </row>
    <row r="2384" spans="1:13" x14ac:dyDescent="0.25">
      <c r="A2384" s="10"/>
      <c r="H2384" s="10"/>
      <c r="I2384" s="32"/>
      <c r="J2384" s="38"/>
      <c r="K2384" s="34"/>
      <c r="L2384" s="34"/>
      <c r="M2384" s="35"/>
    </row>
    <row r="2385" spans="1:13" x14ac:dyDescent="0.25">
      <c r="A2385" s="10"/>
      <c r="H2385" s="10"/>
      <c r="I2385" s="32"/>
      <c r="J2385" s="38"/>
      <c r="K2385" s="34"/>
      <c r="L2385" s="34"/>
      <c r="M2385" s="35"/>
    </row>
    <row r="2386" spans="1:13" x14ac:dyDescent="0.25">
      <c r="A2386" s="10"/>
      <c r="H2386" s="10"/>
      <c r="I2386" s="32"/>
      <c r="J2386" s="38"/>
      <c r="K2386" s="34"/>
      <c r="L2386" s="34"/>
      <c r="M2386" s="35"/>
    </row>
    <row r="2387" spans="1:13" x14ac:dyDescent="0.25">
      <c r="A2387" s="10"/>
      <c r="H2387" s="10"/>
      <c r="I2387" s="32"/>
      <c r="J2387" s="38"/>
      <c r="K2387" s="34"/>
      <c r="L2387" s="34"/>
      <c r="M2387" s="35"/>
    </row>
    <row r="2388" spans="1:13" x14ac:dyDescent="0.25">
      <c r="A2388" s="10"/>
      <c r="H2388" s="10"/>
      <c r="I2388" s="32"/>
      <c r="J2388" s="38"/>
      <c r="K2388" s="34"/>
      <c r="L2388" s="34"/>
      <c r="M2388" s="35"/>
    </row>
    <row r="2389" spans="1:13" x14ac:dyDescent="0.25">
      <c r="A2389" s="10"/>
      <c r="H2389" s="10"/>
      <c r="I2389" s="32"/>
      <c r="J2389" s="38"/>
      <c r="K2389" s="34"/>
      <c r="L2389" s="34"/>
      <c r="M2389" s="35"/>
    </row>
    <row r="2390" spans="1:13" x14ac:dyDescent="0.25">
      <c r="A2390" s="10"/>
      <c r="H2390" s="10"/>
      <c r="I2390" s="32"/>
      <c r="J2390" s="38"/>
      <c r="K2390" s="34"/>
      <c r="L2390" s="34"/>
      <c r="M2390" s="35"/>
    </row>
    <row r="2391" spans="1:13" x14ac:dyDescent="0.25">
      <c r="A2391" s="10"/>
      <c r="H2391" s="10"/>
      <c r="I2391" s="32"/>
      <c r="J2391" s="38"/>
      <c r="K2391" s="34"/>
      <c r="L2391" s="34"/>
      <c r="M2391" s="35"/>
    </row>
    <row r="2392" spans="1:13" x14ac:dyDescent="0.25">
      <c r="A2392" s="10"/>
      <c r="H2392" s="10"/>
      <c r="I2392" s="32"/>
      <c r="J2392" s="38"/>
      <c r="K2392" s="34"/>
      <c r="L2392" s="34"/>
      <c r="M2392" s="35"/>
    </row>
    <row r="2393" spans="1:13" x14ac:dyDescent="0.25">
      <c r="A2393" s="10"/>
      <c r="H2393" s="10"/>
      <c r="I2393" s="32"/>
      <c r="J2393" s="38"/>
      <c r="K2393" s="34"/>
      <c r="L2393" s="34"/>
      <c r="M2393" s="35"/>
    </row>
    <row r="2394" spans="1:13" x14ac:dyDescent="0.25">
      <c r="A2394" s="10"/>
      <c r="H2394" s="10"/>
      <c r="I2394" s="32"/>
      <c r="J2394" s="38"/>
      <c r="K2394" s="34"/>
      <c r="L2394" s="34"/>
      <c r="M2394" s="35"/>
    </row>
    <row r="2395" spans="1:13" x14ac:dyDescent="0.25">
      <c r="A2395" s="10"/>
      <c r="H2395" s="10"/>
      <c r="I2395" s="32"/>
      <c r="J2395" s="38"/>
      <c r="K2395" s="34"/>
      <c r="L2395" s="34"/>
      <c r="M2395" s="35"/>
    </row>
    <row r="2396" spans="1:13" x14ac:dyDescent="0.25">
      <c r="A2396" s="10"/>
      <c r="H2396" s="10"/>
      <c r="I2396" s="32"/>
      <c r="J2396" s="38"/>
      <c r="K2396" s="34"/>
      <c r="L2396" s="34"/>
      <c r="M2396" s="35"/>
    </row>
    <row r="2397" spans="1:13" x14ac:dyDescent="0.25">
      <c r="A2397" s="10"/>
      <c r="H2397" s="10"/>
      <c r="I2397" s="32"/>
      <c r="J2397" s="38"/>
      <c r="K2397" s="34"/>
      <c r="L2397" s="34"/>
      <c r="M2397" s="35"/>
    </row>
    <row r="2398" spans="1:13" x14ac:dyDescent="0.25">
      <c r="A2398" s="10"/>
      <c r="H2398" s="10"/>
      <c r="I2398" s="32"/>
      <c r="J2398" s="38"/>
      <c r="K2398" s="34"/>
      <c r="L2398" s="34"/>
      <c r="M2398" s="35"/>
    </row>
    <row r="2399" spans="1:13" x14ac:dyDescent="0.25">
      <c r="A2399" s="10"/>
      <c r="H2399" s="10"/>
      <c r="I2399" s="32"/>
      <c r="J2399" s="38"/>
      <c r="K2399" s="34"/>
      <c r="L2399" s="34"/>
      <c r="M2399" s="35"/>
    </row>
    <row r="2400" spans="1:13" x14ac:dyDescent="0.25">
      <c r="A2400" s="10"/>
      <c r="H2400" s="10"/>
      <c r="I2400" s="32"/>
      <c r="J2400" s="38"/>
      <c r="K2400" s="34"/>
      <c r="L2400" s="34"/>
      <c r="M2400" s="35"/>
    </row>
    <row r="2401" spans="1:13" x14ac:dyDescent="0.25">
      <c r="A2401" s="10"/>
      <c r="H2401" s="10"/>
      <c r="I2401" s="32"/>
      <c r="J2401" s="38"/>
      <c r="K2401" s="34"/>
      <c r="L2401" s="34"/>
      <c r="M2401" s="35"/>
    </row>
    <row r="2402" spans="1:13" x14ac:dyDescent="0.25">
      <c r="A2402" s="10"/>
      <c r="H2402" s="10"/>
      <c r="I2402" s="32"/>
      <c r="J2402" s="38"/>
      <c r="K2402" s="34"/>
      <c r="L2402" s="34"/>
      <c r="M2402" s="35"/>
    </row>
    <row r="2403" spans="1:13" x14ac:dyDescent="0.25">
      <c r="A2403" s="10"/>
      <c r="H2403" s="10"/>
      <c r="I2403" s="32"/>
      <c r="J2403" s="38"/>
      <c r="K2403" s="34"/>
      <c r="L2403" s="34"/>
      <c r="M2403" s="35"/>
    </row>
    <row r="2404" spans="1:13" x14ac:dyDescent="0.25">
      <c r="A2404" s="10"/>
      <c r="H2404" s="10"/>
      <c r="I2404" s="32"/>
      <c r="J2404" s="38"/>
      <c r="K2404" s="34"/>
      <c r="L2404" s="34"/>
      <c r="M2404" s="35"/>
    </row>
    <row r="2405" spans="1:13" x14ac:dyDescent="0.25">
      <c r="A2405" s="10"/>
      <c r="H2405" s="10"/>
      <c r="I2405" s="32"/>
      <c r="J2405" s="38"/>
      <c r="K2405" s="34"/>
      <c r="L2405" s="34"/>
      <c r="M2405" s="35"/>
    </row>
    <row r="2406" spans="1:13" x14ac:dyDescent="0.25">
      <c r="A2406" s="10"/>
      <c r="H2406" s="10"/>
      <c r="I2406" s="32"/>
      <c r="J2406" s="38"/>
      <c r="K2406" s="34"/>
      <c r="L2406" s="34"/>
      <c r="M2406" s="35"/>
    </row>
    <row r="2407" spans="1:13" x14ac:dyDescent="0.25">
      <c r="A2407" s="10"/>
      <c r="H2407" s="10"/>
      <c r="I2407" s="32"/>
      <c r="J2407" s="38"/>
      <c r="K2407" s="34"/>
      <c r="L2407" s="34"/>
      <c r="M2407" s="35"/>
    </row>
    <row r="2408" spans="1:13" x14ac:dyDescent="0.25">
      <c r="A2408" s="10"/>
      <c r="H2408" s="10"/>
      <c r="I2408" s="32"/>
      <c r="J2408" s="38"/>
      <c r="K2408" s="34"/>
      <c r="L2408" s="34"/>
      <c r="M2408" s="35"/>
    </row>
    <row r="2409" spans="1:13" x14ac:dyDescent="0.25">
      <c r="A2409" s="10"/>
      <c r="H2409" s="10"/>
      <c r="I2409" s="32"/>
      <c r="J2409" s="38"/>
      <c r="K2409" s="34"/>
      <c r="L2409" s="34"/>
      <c r="M2409" s="35"/>
    </row>
    <row r="2410" spans="1:13" x14ac:dyDescent="0.25">
      <c r="A2410" s="10"/>
      <c r="H2410" s="10"/>
      <c r="I2410" s="32"/>
      <c r="J2410" s="38"/>
      <c r="K2410" s="34"/>
      <c r="L2410" s="34"/>
      <c r="M2410" s="35"/>
    </row>
    <row r="2411" spans="1:13" x14ac:dyDescent="0.25">
      <c r="A2411" s="10"/>
      <c r="H2411" s="10"/>
      <c r="I2411" s="32"/>
      <c r="J2411" s="38"/>
      <c r="K2411" s="34"/>
      <c r="L2411" s="34"/>
      <c r="M2411" s="35"/>
    </row>
    <row r="2412" spans="1:13" x14ac:dyDescent="0.25">
      <c r="A2412" s="10"/>
      <c r="H2412" s="10"/>
      <c r="I2412" s="32"/>
      <c r="J2412" s="38"/>
      <c r="K2412" s="34"/>
      <c r="L2412" s="34"/>
      <c r="M2412" s="35"/>
    </row>
    <row r="2413" spans="1:13" x14ac:dyDescent="0.25">
      <c r="A2413" s="10"/>
      <c r="H2413" s="10"/>
      <c r="I2413" s="32"/>
      <c r="J2413" s="38"/>
      <c r="K2413" s="34"/>
      <c r="L2413" s="34"/>
      <c r="M2413" s="35"/>
    </row>
    <row r="2414" spans="1:13" x14ac:dyDescent="0.25">
      <c r="A2414" s="10"/>
      <c r="H2414" s="10"/>
      <c r="I2414" s="32"/>
      <c r="J2414" s="38"/>
      <c r="K2414" s="34"/>
      <c r="L2414" s="34"/>
      <c r="M2414" s="35"/>
    </row>
    <row r="2415" spans="1:13" x14ac:dyDescent="0.25">
      <c r="A2415" s="10"/>
      <c r="H2415" s="10"/>
      <c r="I2415" s="32"/>
      <c r="J2415" s="38"/>
      <c r="K2415" s="34"/>
      <c r="L2415" s="34"/>
      <c r="M2415" s="35"/>
    </row>
    <row r="2416" spans="1:13" x14ac:dyDescent="0.25">
      <c r="A2416" s="10"/>
      <c r="H2416" s="10"/>
      <c r="I2416" s="32"/>
      <c r="J2416" s="38"/>
      <c r="K2416" s="34"/>
      <c r="L2416" s="34"/>
      <c r="M2416" s="35"/>
    </row>
    <row r="2417" spans="1:13" x14ac:dyDescent="0.25">
      <c r="A2417" s="10"/>
      <c r="H2417" s="10"/>
      <c r="I2417" s="32"/>
      <c r="J2417" s="38"/>
      <c r="K2417" s="34"/>
      <c r="L2417" s="34"/>
      <c r="M2417" s="35"/>
    </row>
    <row r="2418" spans="1:13" x14ac:dyDescent="0.25">
      <c r="A2418" s="10"/>
      <c r="H2418" s="10"/>
      <c r="I2418" s="32"/>
      <c r="J2418" s="38"/>
      <c r="K2418" s="34"/>
      <c r="L2418" s="34"/>
      <c r="M2418" s="35"/>
    </row>
    <row r="2419" spans="1:13" x14ac:dyDescent="0.25">
      <c r="A2419" s="10"/>
      <c r="H2419" s="10"/>
      <c r="I2419" s="32"/>
      <c r="J2419" s="38"/>
      <c r="K2419" s="34"/>
      <c r="L2419" s="34"/>
      <c r="M2419" s="35"/>
    </row>
    <row r="2420" spans="1:13" x14ac:dyDescent="0.25">
      <c r="A2420" s="10"/>
      <c r="H2420" s="10"/>
      <c r="I2420" s="32"/>
      <c r="J2420" s="38"/>
      <c r="K2420" s="34"/>
      <c r="L2420" s="34"/>
      <c r="M2420" s="35"/>
    </row>
    <row r="2421" spans="1:13" x14ac:dyDescent="0.25">
      <c r="A2421" s="10"/>
      <c r="H2421" s="10"/>
      <c r="I2421" s="32"/>
      <c r="J2421" s="38"/>
      <c r="K2421" s="34"/>
      <c r="L2421" s="34"/>
      <c r="M2421" s="35"/>
    </row>
    <row r="2422" spans="1:13" x14ac:dyDescent="0.25">
      <c r="A2422" s="10"/>
      <c r="H2422" s="10"/>
      <c r="I2422" s="32"/>
      <c r="J2422" s="38"/>
      <c r="K2422" s="34"/>
      <c r="L2422" s="34"/>
      <c r="M2422" s="35"/>
    </row>
    <row r="2423" spans="1:13" x14ac:dyDescent="0.25">
      <c r="A2423" s="10"/>
      <c r="H2423" s="10"/>
      <c r="I2423" s="32"/>
      <c r="J2423" s="38"/>
      <c r="K2423" s="34"/>
      <c r="L2423" s="34"/>
      <c r="M2423" s="35"/>
    </row>
    <row r="2424" spans="1:13" x14ac:dyDescent="0.25">
      <c r="A2424" s="10"/>
      <c r="H2424" s="10"/>
      <c r="I2424" s="32"/>
      <c r="J2424" s="38"/>
      <c r="K2424" s="34"/>
      <c r="L2424" s="34"/>
      <c r="M2424" s="35"/>
    </row>
    <row r="2425" spans="1:13" x14ac:dyDescent="0.25">
      <c r="A2425" s="10"/>
      <c r="H2425" s="10"/>
      <c r="I2425" s="32"/>
      <c r="J2425" s="38"/>
      <c r="K2425" s="34"/>
      <c r="L2425" s="34"/>
      <c r="M2425" s="35"/>
    </row>
    <row r="2426" spans="1:13" x14ac:dyDescent="0.25">
      <c r="A2426" s="10"/>
      <c r="H2426" s="10"/>
      <c r="I2426" s="32"/>
      <c r="J2426" s="38"/>
      <c r="K2426" s="34"/>
      <c r="L2426" s="34"/>
      <c r="M2426" s="35"/>
    </row>
    <row r="2427" spans="1:13" x14ac:dyDescent="0.25">
      <c r="A2427" s="10"/>
      <c r="H2427" s="10"/>
      <c r="I2427" s="32"/>
      <c r="J2427" s="38"/>
      <c r="K2427" s="34"/>
      <c r="L2427" s="34"/>
      <c r="M2427" s="35"/>
    </row>
    <row r="2428" spans="1:13" x14ac:dyDescent="0.25">
      <c r="A2428" s="10"/>
      <c r="H2428" s="10"/>
      <c r="I2428" s="32"/>
      <c r="J2428" s="38"/>
      <c r="K2428" s="34"/>
      <c r="L2428" s="34"/>
      <c r="M2428" s="35"/>
    </row>
    <row r="2429" spans="1:13" x14ac:dyDescent="0.25">
      <c r="A2429" s="10"/>
      <c r="H2429" s="10"/>
      <c r="I2429" s="32"/>
      <c r="J2429" s="38"/>
      <c r="K2429" s="34"/>
      <c r="L2429" s="34"/>
      <c r="M2429" s="35"/>
    </row>
    <row r="2430" spans="1:13" x14ac:dyDescent="0.25">
      <c r="A2430" s="10"/>
      <c r="H2430" s="10"/>
      <c r="I2430" s="32"/>
      <c r="J2430" s="38"/>
      <c r="K2430" s="34"/>
      <c r="L2430" s="34"/>
      <c r="M2430" s="35"/>
    </row>
    <row r="2431" spans="1:13" x14ac:dyDescent="0.25">
      <c r="A2431" s="10"/>
      <c r="H2431" s="10"/>
      <c r="I2431" s="32"/>
      <c r="J2431" s="38"/>
      <c r="K2431" s="34"/>
      <c r="L2431" s="34"/>
      <c r="M2431" s="35"/>
    </row>
    <row r="2432" spans="1:13" x14ac:dyDescent="0.25">
      <c r="A2432" s="10"/>
      <c r="H2432" s="10"/>
      <c r="I2432" s="32"/>
      <c r="J2432" s="38"/>
      <c r="K2432" s="34"/>
      <c r="L2432" s="34"/>
      <c r="M2432" s="35"/>
    </row>
    <row r="2433" spans="1:13" x14ac:dyDescent="0.25">
      <c r="A2433" s="10"/>
      <c r="H2433" s="10"/>
      <c r="I2433" s="32"/>
      <c r="J2433" s="38"/>
      <c r="K2433" s="34"/>
      <c r="L2433" s="34"/>
      <c r="M2433" s="35"/>
    </row>
    <row r="2434" spans="1:13" x14ac:dyDescent="0.25">
      <c r="A2434" s="10"/>
      <c r="H2434" s="10"/>
      <c r="I2434" s="32"/>
      <c r="J2434" s="38"/>
      <c r="K2434" s="34"/>
      <c r="L2434" s="34"/>
      <c r="M2434" s="35"/>
    </row>
    <row r="2435" spans="1:13" x14ac:dyDescent="0.25">
      <c r="A2435" s="10"/>
      <c r="H2435" s="10"/>
      <c r="I2435" s="32"/>
      <c r="J2435" s="38"/>
      <c r="K2435" s="34"/>
      <c r="L2435" s="34"/>
      <c r="M2435" s="35"/>
    </row>
    <row r="2436" spans="1:13" x14ac:dyDescent="0.25">
      <c r="A2436" s="10"/>
      <c r="H2436" s="10"/>
      <c r="I2436" s="32"/>
      <c r="J2436" s="38"/>
      <c r="K2436" s="34"/>
      <c r="L2436" s="34"/>
      <c r="M2436" s="35"/>
    </row>
    <row r="2437" spans="1:13" x14ac:dyDescent="0.25">
      <c r="A2437" s="10"/>
      <c r="H2437" s="10"/>
      <c r="I2437" s="32"/>
      <c r="J2437" s="38"/>
      <c r="K2437" s="34"/>
      <c r="L2437" s="34"/>
      <c r="M2437" s="35"/>
    </row>
    <row r="2438" spans="1:13" x14ac:dyDescent="0.25">
      <c r="A2438" s="10"/>
      <c r="H2438" s="10"/>
      <c r="I2438" s="32"/>
      <c r="J2438" s="38"/>
      <c r="K2438" s="34"/>
      <c r="L2438" s="34"/>
      <c r="M2438" s="35"/>
    </row>
    <row r="2439" spans="1:13" x14ac:dyDescent="0.25">
      <c r="A2439" s="10"/>
      <c r="H2439" s="10"/>
      <c r="I2439" s="32"/>
      <c r="J2439" s="38"/>
      <c r="K2439" s="34"/>
      <c r="L2439" s="34"/>
      <c r="M2439" s="35"/>
    </row>
    <row r="2440" spans="1:13" x14ac:dyDescent="0.25">
      <c r="A2440" s="10"/>
      <c r="H2440" s="10"/>
      <c r="I2440" s="32"/>
      <c r="J2440" s="38"/>
      <c r="K2440" s="34"/>
      <c r="L2440" s="34"/>
      <c r="M2440" s="35"/>
    </row>
    <row r="2441" spans="1:13" x14ac:dyDescent="0.25">
      <c r="A2441" s="10"/>
      <c r="H2441" s="10"/>
      <c r="I2441" s="32"/>
      <c r="J2441" s="38"/>
      <c r="K2441" s="34"/>
      <c r="L2441" s="34"/>
      <c r="M2441" s="35"/>
    </row>
    <row r="2442" spans="1:13" x14ac:dyDescent="0.25">
      <c r="A2442" s="10"/>
      <c r="H2442" s="10"/>
      <c r="I2442" s="32"/>
      <c r="J2442" s="38"/>
      <c r="K2442" s="34"/>
      <c r="L2442" s="34"/>
      <c r="M2442" s="35"/>
    </row>
    <row r="2443" spans="1:13" x14ac:dyDescent="0.25">
      <c r="A2443" s="10"/>
      <c r="H2443" s="10"/>
      <c r="I2443" s="32"/>
      <c r="J2443" s="38"/>
      <c r="K2443" s="34"/>
      <c r="L2443" s="34"/>
      <c r="M2443" s="35"/>
    </row>
    <row r="2444" spans="1:13" x14ac:dyDescent="0.25">
      <c r="A2444" s="10"/>
      <c r="H2444" s="10"/>
      <c r="I2444" s="32"/>
      <c r="J2444" s="38"/>
      <c r="K2444" s="34"/>
      <c r="L2444" s="34"/>
      <c r="M2444" s="35"/>
    </row>
    <row r="2445" spans="1:13" x14ac:dyDescent="0.25">
      <c r="A2445" s="10"/>
      <c r="H2445" s="10"/>
      <c r="I2445" s="32"/>
      <c r="J2445" s="38"/>
      <c r="K2445" s="34"/>
      <c r="L2445" s="34"/>
      <c r="M2445" s="35"/>
    </row>
    <row r="2446" spans="1:13" x14ac:dyDescent="0.25">
      <c r="A2446" s="10"/>
      <c r="H2446" s="10"/>
      <c r="I2446" s="32"/>
      <c r="J2446" s="38"/>
      <c r="K2446" s="34"/>
      <c r="L2446" s="34"/>
      <c r="M2446" s="35"/>
    </row>
    <row r="2447" spans="1:13" x14ac:dyDescent="0.25">
      <c r="A2447" s="10"/>
      <c r="H2447" s="10"/>
      <c r="I2447" s="32"/>
      <c r="J2447" s="38"/>
      <c r="K2447" s="34"/>
      <c r="L2447" s="34"/>
      <c r="M2447" s="35"/>
    </row>
    <row r="2448" spans="1:13" x14ac:dyDescent="0.25">
      <c r="A2448" s="10"/>
      <c r="H2448" s="10"/>
      <c r="I2448" s="32"/>
      <c r="J2448" s="38"/>
      <c r="K2448" s="34"/>
      <c r="L2448" s="34"/>
      <c r="M2448" s="35"/>
    </row>
    <row r="2449" spans="1:13" x14ac:dyDescent="0.25">
      <c r="A2449" s="10"/>
      <c r="H2449" s="10"/>
      <c r="I2449" s="32"/>
      <c r="J2449" s="38"/>
      <c r="K2449" s="34"/>
      <c r="L2449" s="34"/>
      <c r="M2449" s="35"/>
    </row>
    <row r="2450" spans="1:13" x14ac:dyDescent="0.25">
      <c r="A2450" s="10"/>
      <c r="H2450" s="10"/>
      <c r="I2450" s="32"/>
      <c r="J2450" s="38"/>
      <c r="K2450" s="34"/>
      <c r="L2450" s="34"/>
      <c r="M2450" s="35"/>
    </row>
    <row r="2451" spans="1:13" x14ac:dyDescent="0.25">
      <c r="A2451" s="10"/>
      <c r="H2451" s="10"/>
      <c r="I2451" s="32"/>
      <c r="J2451" s="38"/>
      <c r="K2451" s="34"/>
      <c r="L2451" s="34"/>
      <c r="M2451" s="35"/>
    </row>
    <row r="2452" spans="1:13" x14ac:dyDescent="0.25">
      <c r="A2452" s="10"/>
      <c r="H2452" s="10"/>
      <c r="I2452" s="32"/>
      <c r="J2452" s="38"/>
      <c r="K2452" s="34"/>
      <c r="L2452" s="34"/>
      <c r="M2452" s="35"/>
    </row>
    <row r="2453" spans="1:13" x14ac:dyDescent="0.25">
      <c r="A2453" s="10"/>
      <c r="H2453" s="10"/>
      <c r="I2453" s="32"/>
      <c r="J2453" s="38"/>
      <c r="K2453" s="34"/>
      <c r="L2453" s="34"/>
      <c r="M2453" s="35"/>
    </row>
    <row r="2454" spans="1:13" x14ac:dyDescent="0.25">
      <c r="A2454" s="10"/>
      <c r="H2454" s="10"/>
      <c r="I2454" s="32"/>
      <c r="J2454" s="38"/>
      <c r="K2454" s="34"/>
      <c r="L2454" s="34"/>
      <c r="M2454" s="35"/>
    </row>
    <row r="2455" spans="1:13" x14ac:dyDescent="0.25">
      <c r="A2455" s="10"/>
      <c r="H2455" s="10"/>
      <c r="I2455" s="32"/>
      <c r="J2455" s="38"/>
      <c r="K2455" s="34"/>
      <c r="L2455" s="34"/>
      <c r="M2455" s="35"/>
    </row>
    <row r="2456" spans="1:13" x14ac:dyDescent="0.25">
      <c r="A2456" s="10"/>
      <c r="H2456" s="10"/>
      <c r="I2456" s="32"/>
      <c r="J2456" s="38"/>
      <c r="K2456" s="34"/>
      <c r="L2456" s="34"/>
      <c r="M2456" s="35"/>
    </row>
    <row r="2457" spans="1:13" x14ac:dyDescent="0.25">
      <c r="A2457" s="10"/>
      <c r="H2457" s="10"/>
      <c r="I2457" s="32"/>
      <c r="J2457" s="38"/>
      <c r="K2457" s="34"/>
      <c r="L2457" s="34"/>
      <c r="M2457" s="35"/>
    </row>
    <row r="2458" spans="1:13" x14ac:dyDescent="0.25">
      <c r="A2458" s="10"/>
      <c r="H2458" s="10"/>
      <c r="I2458" s="32"/>
      <c r="J2458" s="38"/>
      <c r="K2458" s="34"/>
      <c r="L2458" s="34"/>
      <c r="M2458" s="35"/>
    </row>
    <row r="2459" spans="1:13" x14ac:dyDescent="0.25">
      <c r="A2459" s="10"/>
      <c r="H2459" s="10"/>
      <c r="I2459" s="32"/>
      <c r="J2459" s="38"/>
      <c r="K2459" s="34"/>
      <c r="L2459" s="34"/>
      <c r="M2459" s="35"/>
    </row>
    <row r="2460" spans="1:13" x14ac:dyDescent="0.25">
      <c r="A2460" s="10"/>
      <c r="H2460" s="10"/>
      <c r="I2460" s="32"/>
      <c r="J2460" s="38"/>
      <c r="K2460" s="34"/>
      <c r="L2460" s="34"/>
      <c r="M2460" s="35"/>
    </row>
    <row r="2461" spans="1:13" x14ac:dyDescent="0.25">
      <c r="A2461" s="10"/>
      <c r="H2461" s="10"/>
      <c r="I2461" s="32"/>
      <c r="J2461" s="38"/>
      <c r="K2461" s="34"/>
      <c r="L2461" s="34"/>
      <c r="M2461" s="35"/>
    </row>
    <row r="2462" spans="1:13" x14ac:dyDescent="0.25">
      <c r="A2462" s="10"/>
      <c r="H2462" s="10"/>
      <c r="I2462" s="32"/>
      <c r="J2462" s="38"/>
      <c r="K2462" s="34"/>
      <c r="L2462" s="34"/>
      <c r="M2462" s="35"/>
    </row>
    <row r="2463" spans="1:13" x14ac:dyDescent="0.25">
      <c r="A2463" s="10"/>
      <c r="H2463" s="10"/>
      <c r="I2463" s="32"/>
      <c r="J2463" s="38"/>
      <c r="K2463" s="34"/>
      <c r="L2463" s="34"/>
      <c r="M2463" s="35"/>
    </row>
    <row r="2464" spans="1:13" x14ac:dyDescent="0.25">
      <c r="A2464" s="10"/>
      <c r="H2464" s="10"/>
      <c r="I2464" s="32"/>
      <c r="J2464" s="38"/>
      <c r="K2464" s="34"/>
      <c r="L2464" s="34"/>
      <c r="M2464" s="35"/>
    </row>
    <row r="2465" spans="1:13" x14ac:dyDescent="0.25">
      <c r="A2465" s="10"/>
      <c r="H2465" s="10"/>
      <c r="I2465" s="32"/>
      <c r="J2465" s="38"/>
      <c r="K2465" s="34"/>
      <c r="L2465" s="34"/>
      <c r="M2465" s="35"/>
    </row>
    <row r="2466" spans="1:13" x14ac:dyDescent="0.25">
      <c r="A2466" s="10"/>
      <c r="H2466" s="10"/>
      <c r="I2466" s="32"/>
      <c r="J2466" s="38"/>
      <c r="K2466" s="34"/>
      <c r="L2466" s="34"/>
      <c r="M2466" s="35"/>
    </row>
    <row r="2467" spans="1:13" x14ac:dyDescent="0.25">
      <c r="A2467" s="10"/>
      <c r="H2467" s="10"/>
      <c r="I2467" s="32"/>
      <c r="J2467" s="38"/>
      <c r="K2467" s="34"/>
      <c r="L2467" s="34"/>
      <c r="M2467" s="35"/>
    </row>
    <row r="2468" spans="1:13" x14ac:dyDescent="0.25">
      <c r="A2468" s="10"/>
      <c r="H2468" s="10"/>
      <c r="I2468" s="32"/>
      <c r="J2468" s="38"/>
      <c r="K2468" s="34"/>
      <c r="L2468" s="34"/>
      <c r="M2468" s="35"/>
    </row>
    <row r="2469" spans="1:13" x14ac:dyDescent="0.25">
      <c r="A2469" s="10"/>
      <c r="H2469" s="10"/>
      <c r="I2469" s="32"/>
      <c r="J2469" s="38"/>
      <c r="K2469" s="34"/>
      <c r="L2469" s="34"/>
      <c r="M2469" s="35"/>
    </row>
    <row r="2470" spans="1:13" x14ac:dyDescent="0.25">
      <c r="A2470" s="10"/>
      <c r="H2470" s="10"/>
      <c r="I2470" s="32"/>
      <c r="J2470" s="38"/>
      <c r="K2470" s="34"/>
      <c r="L2470" s="34"/>
      <c r="M2470" s="35"/>
    </row>
    <row r="2471" spans="1:13" x14ac:dyDescent="0.25">
      <c r="A2471" s="10"/>
      <c r="H2471" s="10"/>
      <c r="I2471" s="32"/>
      <c r="J2471" s="38"/>
      <c r="K2471" s="34"/>
      <c r="L2471" s="34"/>
      <c r="M2471" s="35"/>
    </row>
    <row r="2472" spans="1:13" x14ac:dyDescent="0.25">
      <c r="A2472" s="10"/>
      <c r="H2472" s="10"/>
      <c r="I2472" s="32"/>
      <c r="J2472" s="38"/>
      <c r="K2472" s="34"/>
      <c r="L2472" s="34"/>
      <c r="M2472" s="35"/>
    </row>
    <row r="2473" spans="1:13" x14ac:dyDescent="0.25">
      <c r="A2473" s="10"/>
      <c r="H2473" s="10"/>
      <c r="I2473" s="32"/>
      <c r="J2473" s="38"/>
      <c r="K2473" s="34"/>
      <c r="L2473" s="34"/>
      <c r="M2473" s="35"/>
    </row>
    <row r="2474" spans="1:13" x14ac:dyDescent="0.25">
      <c r="A2474" s="10"/>
      <c r="H2474" s="10"/>
      <c r="I2474" s="32"/>
      <c r="J2474" s="38"/>
      <c r="K2474" s="34"/>
      <c r="L2474" s="34"/>
      <c r="M2474" s="35"/>
    </row>
    <row r="2475" spans="1:13" x14ac:dyDescent="0.25">
      <c r="A2475" s="10"/>
      <c r="H2475" s="10"/>
      <c r="I2475" s="32"/>
      <c r="J2475" s="38"/>
      <c r="K2475" s="34"/>
      <c r="L2475" s="34"/>
      <c r="M2475" s="35"/>
    </row>
    <row r="2476" spans="1:13" x14ac:dyDescent="0.25">
      <c r="A2476" s="10"/>
      <c r="H2476" s="10"/>
      <c r="I2476" s="32"/>
      <c r="J2476" s="38"/>
      <c r="K2476" s="34"/>
      <c r="L2476" s="34"/>
      <c r="M2476" s="35"/>
    </row>
    <row r="2477" spans="1:13" x14ac:dyDescent="0.25">
      <c r="A2477" s="10"/>
      <c r="H2477" s="10"/>
      <c r="I2477" s="32"/>
      <c r="J2477" s="38"/>
      <c r="K2477" s="34"/>
      <c r="L2477" s="34"/>
      <c r="M2477" s="35"/>
    </row>
    <row r="2478" spans="1:13" x14ac:dyDescent="0.25">
      <c r="A2478" s="10"/>
      <c r="H2478" s="10"/>
      <c r="I2478" s="32"/>
      <c r="J2478" s="38"/>
      <c r="K2478" s="34"/>
      <c r="L2478" s="34"/>
      <c r="M2478" s="35"/>
    </row>
    <row r="2479" spans="1:13" x14ac:dyDescent="0.25">
      <c r="A2479" s="10"/>
      <c r="H2479" s="10"/>
      <c r="I2479" s="32"/>
      <c r="J2479" s="38"/>
      <c r="K2479" s="34"/>
      <c r="L2479" s="34"/>
      <c r="M2479" s="35"/>
    </row>
    <row r="2480" spans="1:13" x14ac:dyDescent="0.25">
      <c r="A2480" s="10"/>
      <c r="H2480" s="10"/>
      <c r="I2480" s="32"/>
      <c r="J2480" s="38"/>
      <c r="K2480" s="34"/>
      <c r="L2480" s="34"/>
      <c r="M2480" s="35"/>
    </row>
    <row r="2481" spans="1:13" x14ac:dyDescent="0.25">
      <c r="A2481" s="10"/>
      <c r="H2481" s="10"/>
      <c r="I2481" s="32"/>
      <c r="J2481" s="38"/>
      <c r="K2481" s="34"/>
      <c r="L2481" s="34"/>
      <c r="M2481" s="35"/>
    </row>
    <row r="2482" spans="1:13" x14ac:dyDescent="0.25">
      <c r="A2482" s="10"/>
      <c r="H2482" s="10"/>
      <c r="I2482" s="32"/>
      <c r="J2482" s="38"/>
      <c r="K2482" s="34"/>
      <c r="L2482" s="34"/>
      <c r="M2482" s="35"/>
    </row>
    <row r="2483" spans="1:13" x14ac:dyDescent="0.25">
      <c r="A2483" s="10"/>
      <c r="H2483" s="10"/>
      <c r="I2483" s="32"/>
      <c r="J2483" s="38"/>
      <c r="K2483" s="34"/>
      <c r="L2483" s="34"/>
      <c r="M2483" s="35"/>
    </row>
    <row r="2484" spans="1:13" x14ac:dyDescent="0.25">
      <c r="A2484" s="10"/>
      <c r="H2484" s="10"/>
      <c r="I2484" s="32"/>
      <c r="J2484" s="38"/>
      <c r="K2484" s="34"/>
      <c r="L2484" s="34"/>
      <c r="M2484" s="35"/>
    </row>
    <row r="2485" spans="1:13" x14ac:dyDescent="0.25">
      <c r="A2485" s="10"/>
      <c r="H2485" s="10"/>
      <c r="I2485" s="32"/>
      <c r="J2485" s="38"/>
      <c r="K2485" s="34"/>
      <c r="L2485" s="34"/>
      <c r="M2485" s="35"/>
    </row>
    <row r="2486" spans="1:13" x14ac:dyDescent="0.25">
      <c r="A2486" s="10"/>
      <c r="H2486" s="10"/>
      <c r="I2486" s="32"/>
      <c r="J2486" s="38"/>
      <c r="K2486" s="34"/>
      <c r="L2486" s="34"/>
      <c r="M2486" s="35"/>
    </row>
    <row r="2487" spans="1:13" x14ac:dyDescent="0.25">
      <c r="A2487" s="10"/>
      <c r="H2487" s="10"/>
      <c r="I2487" s="32"/>
      <c r="J2487" s="38"/>
      <c r="K2487" s="34"/>
      <c r="L2487" s="34"/>
      <c r="M2487" s="35"/>
    </row>
    <row r="2488" spans="1:13" x14ac:dyDescent="0.25">
      <c r="A2488" s="10"/>
      <c r="H2488" s="10"/>
      <c r="I2488" s="32"/>
      <c r="J2488" s="38"/>
      <c r="K2488" s="34"/>
      <c r="L2488" s="34"/>
      <c r="M2488" s="35"/>
    </row>
    <row r="2489" spans="1:13" x14ac:dyDescent="0.25">
      <c r="A2489" s="10"/>
      <c r="H2489" s="10"/>
      <c r="I2489" s="32"/>
      <c r="J2489" s="38"/>
      <c r="K2489" s="34"/>
      <c r="L2489" s="34"/>
      <c r="M2489" s="35"/>
    </row>
    <row r="2490" spans="1:13" x14ac:dyDescent="0.25">
      <c r="A2490" s="10"/>
      <c r="H2490" s="10"/>
      <c r="I2490" s="32"/>
      <c r="J2490" s="38"/>
      <c r="K2490" s="34"/>
      <c r="L2490" s="34"/>
      <c r="M2490" s="35"/>
    </row>
    <row r="2491" spans="1:13" x14ac:dyDescent="0.25">
      <c r="A2491" s="10"/>
      <c r="H2491" s="10"/>
      <c r="I2491" s="32"/>
      <c r="J2491" s="38"/>
      <c r="K2491" s="34"/>
      <c r="L2491" s="34"/>
      <c r="M2491" s="35"/>
    </row>
    <row r="2492" spans="1:13" x14ac:dyDescent="0.25">
      <c r="A2492" s="10"/>
      <c r="H2492" s="10"/>
      <c r="I2492" s="32"/>
      <c r="J2492" s="38"/>
      <c r="K2492" s="34"/>
      <c r="L2492" s="34"/>
      <c r="M2492" s="35"/>
    </row>
    <row r="2493" spans="1:13" x14ac:dyDescent="0.25">
      <c r="A2493" s="10"/>
      <c r="H2493" s="10"/>
      <c r="I2493" s="32"/>
      <c r="J2493" s="38"/>
      <c r="K2493" s="34"/>
      <c r="L2493" s="34"/>
      <c r="M2493" s="35"/>
    </row>
    <row r="2494" spans="1:13" x14ac:dyDescent="0.25">
      <c r="A2494" s="10"/>
      <c r="H2494" s="10"/>
      <c r="I2494" s="32"/>
      <c r="J2494" s="38"/>
      <c r="K2494" s="34"/>
      <c r="L2494" s="34"/>
      <c r="M2494" s="35"/>
    </row>
    <row r="2495" spans="1:13" x14ac:dyDescent="0.25">
      <c r="A2495" s="10"/>
      <c r="H2495" s="10"/>
      <c r="I2495" s="32"/>
      <c r="J2495" s="38"/>
      <c r="K2495" s="34"/>
      <c r="L2495" s="34"/>
      <c r="M2495" s="35"/>
    </row>
    <row r="2496" spans="1:13" x14ac:dyDescent="0.25">
      <c r="A2496" s="10"/>
      <c r="H2496" s="10"/>
      <c r="I2496" s="32"/>
      <c r="J2496" s="38"/>
      <c r="K2496" s="34"/>
      <c r="L2496" s="34"/>
      <c r="M2496" s="35"/>
    </row>
    <row r="2497" spans="1:13" x14ac:dyDescent="0.25">
      <c r="A2497" s="10"/>
      <c r="H2497" s="10"/>
      <c r="I2497" s="32"/>
      <c r="J2497" s="38"/>
      <c r="K2497" s="34"/>
      <c r="L2497" s="34"/>
      <c r="M2497" s="35"/>
    </row>
    <row r="2498" spans="1:13" x14ac:dyDescent="0.25">
      <c r="A2498" s="10"/>
      <c r="H2498" s="10"/>
      <c r="I2498" s="32"/>
      <c r="J2498" s="38"/>
      <c r="K2498" s="34"/>
      <c r="L2498" s="34"/>
      <c r="M2498" s="35"/>
    </row>
    <row r="2499" spans="1:13" x14ac:dyDescent="0.25">
      <c r="A2499" s="10"/>
      <c r="H2499" s="10"/>
      <c r="I2499" s="32"/>
      <c r="J2499" s="38"/>
      <c r="K2499" s="34"/>
      <c r="L2499" s="34"/>
      <c r="M2499" s="35"/>
    </row>
    <row r="2500" spans="1:13" x14ac:dyDescent="0.25">
      <c r="A2500" s="10"/>
      <c r="H2500" s="10"/>
      <c r="I2500" s="32"/>
      <c r="J2500" s="38"/>
      <c r="K2500" s="34"/>
      <c r="L2500" s="34"/>
      <c r="M2500" s="35"/>
    </row>
    <row r="2501" spans="1:13" x14ac:dyDescent="0.25">
      <c r="A2501" s="10"/>
      <c r="H2501" s="10"/>
      <c r="I2501" s="32"/>
      <c r="J2501" s="38"/>
      <c r="K2501" s="34"/>
      <c r="L2501" s="34"/>
      <c r="M2501" s="35"/>
    </row>
    <row r="2502" spans="1:13" x14ac:dyDescent="0.25">
      <c r="A2502" s="10"/>
      <c r="H2502" s="10"/>
      <c r="I2502" s="32"/>
      <c r="J2502" s="38"/>
      <c r="K2502" s="34"/>
      <c r="L2502" s="34"/>
      <c r="M2502" s="35"/>
    </row>
    <row r="2503" spans="1:13" x14ac:dyDescent="0.25">
      <c r="A2503" s="10"/>
      <c r="H2503" s="10"/>
      <c r="I2503" s="32"/>
      <c r="J2503" s="38"/>
      <c r="K2503" s="34"/>
      <c r="L2503" s="34"/>
      <c r="M2503" s="35"/>
    </row>
    <row r="2504" spans="1:13" x14ac:dyDescent="0.25">
      <c r="A2504" s="10"/>
      <c r="H2504" s="10"/>
      <c r="I2504" s="32"/>
      <c r="J2504" s="38"/>
      <c r="K2504" s="34"/>
      <c r="L2504" s="34"/>
      <c r="M2504" s="35"/>
    </row>
    <row r="2505" spans="1:13" x14ac:dyDescent="0.25">
      <c r="A2505" s="10"/>
      <c r="H2505" s="10"/>
      <c r="I2505" s="32"/>
      <c r="J2505" s="38"/>
      <c r="K2505" s="34"/>
      <c r="L2505" s="34"/>
      <c r="M2505" s="35"/>
    </row>
    <row r="2506" spans="1:13" x14ac:dyDescent="0.25">
      <c r="A2506" s="10"/>
      <c r="H2506" s="10"/>
      <c r="I2506" s="32"/>
      <c r="J2506" s="38"/>
      <c r="K2506" s="34"/>
      <c r="L2506" s="34"/>
      <c r="M2506" s="35"/>
    </row>
    <row r="2507" spans="1:13" x14ac:dyDescent="0.25">
      <c r="A2507" s="10"/>
      <c r="H2507" s="10"/>
      <c r="I2507" s="32"/>
      <c r="J2507" s="38"/>
      <c r="K2507" s="34"/>
      <c r="L2507" s="34"/>
      <c r="M2507" s="35"/>
    </row>
    <row r="2508" spans="1:13" x14ac:dyDescent="0.25">
      <c r="A2508" s="10"/>
      <c r="H2508" s="72"/>
      <c r="I2508" s="32"/>
      <c r="J2508" s="38"/>
      <c r="K2508" s="34"/>
      <c r="L2508" s="34"/>
      <c r="M2508" s="35"/>
    </row>
    <row r="2509" spans="1:13" x14ac:dyDescent="0.25">
      <c r="A2509" s="10"/>
      <c r="H2509" s="10"/>
      <c r="I2509" s="32"/>
      <c r="J2509" s="38"/>
      <c r="K2509" s="34"/>
      <c r="L2509" s="34"/>
      <c r="M2509" s="35"/>
    </row>
    <row r="2510" spans="1:13" x14ac:dyDescent="0.25">
      <c r="A2510" s="10"/>
      <c r="H2510" s="10"/>
      <c r="I2510" s="32"/>
      <c r="J2510" s="38"/>
      <c r="K2510" s="34"/>
      <c r="L2510" s="34"/>
      <c r="M2510" s="35"/>
    </row>
    <row r="2511" spans="1:13" x14ac:dyDescent="0.25">
      <c r="A2511" s="10"/>
      <c r="H2511" s="10"/>
      <c r="I2511" s="32"/>
      <c r="J2511" s="38"/>
      <c r="K2511" s="34"/>
      <c r="L2511" s="34"/>
      <c r="M2511" s="35"/>
    </row>
    <row r="2512" spans="1:13" x14ac:dyDescent="0.25">
      <c r="A2512" s="10"/>
      <c r="H2512" s="10"/>
      <c r="I2512" s="32"/>
      <c r="J2512" s="38"/>
      <c r="K2512" s="34"/>
      <c r="L2512" s="34"/>
      <c r="M2512" s="35"/>
    </row>
    <row r="2513" spans="1:13" x14ac:dyDescent="0.25">
      <c r="A2513" s="10"/>
      <c r="H2513" s="10"/>
      <c r="I2513" s="32"/>
      <c r="J2513" s="38"/>
      <c r="K2513" s="34"/>
      <c r="L2513" s="34"/>
      <c r="M2513" s="35"/>
    </row>
    <row r="2514" spans="1:13" x14ac:dyDescent="0.25">
      <c r="A2514" s="10"/>
      <c r="H2514" s="10"/>
      <c r="I2514" s="32"/>
      <c r="J2514" s="38"/>
      <c r="K2514" s="34"/>
      <c r="L2514" s="34"/>
      <c r="M2514" s="35"/>
    </row>
    <row r="2515" spans="1:13" x14ac:dyDescent="0.25">
      <c r="A2515" s="10"/>
      <c r="H2515" s="10"/>
      <c r="I2515" s="32"/>
      <c r="J2515" s="38"/>
      <c r="K2515" s="34"/>
      <c r="L2515" s="34"/>
      <c r="M2515" s="35"/>
    </row>
    <row r="2516" spans="1:13" x14ac:dyDescent="0.25">
      <c r="A2516" s="10"/>
      <c r="H2516" s="10"/>
      <c r="I2516" s="32"/>
      <c r="J2516" s="38"/>
      <c r="K2516" s="34"/>
      <c r="L2516" s="34"/>
      <c r="M2516" s="35"/>
    </row>
    <row r="2517" spans="1:13" x14ac:dyDescent="0.25">
      <c r="A2517" s="10"/>
      <c r="H2517" s="10"/>
      <c r="I2517" s="32"/>
      <c r="J2517" s="38"/>
      <c r="K2517" s="34"/>
      <c r="L2517" s="34"/>
      <c r="M2517" s="35"/>
    </row>
    <row r="2518" spans="1:13" x14ac:dyDescent="0.25">
      <c r="A2518" s="10"/>
      <c r="H2518" s="10"/>
      <c r="I2518" s="32"/>
      <c r="J2518" s="38"/>
      <c r="K2518" s="34"/>
      <c r="L2518" s="34"/>
      <c r="M2518" s="35"/>
    </row>
    <row r="2519" spans="1:13" x14ac:dyDescent="0.25">
      <c r="A2519" s="10"/>
      <c r="H2519" s="10"/>
      <c r="I2519" s="32"/>
      <c r="J2519" s="38"/>
      <c r="K2519" s="34"/>
      <c r="L2519" s="34"/>
      <c r="M2519" s="35"/>
    </row>
    <row r="2520" spans="1:13" x14ac:dyDescent="0.25">
      <c r="A2520" s="10"/>
      <c r="H2520" s="72"/>
      <c r="I2520" s="32"/>
      <c r="J2520" s="38"/>
      <c r="K2520" s="34"/>
      <c r="L2520" s="34"/>
      <c r="M2520" s="35"/>
    </row>
    <row r="2521" spans="1:13" x14ac:dyDescent="0.25">
      <c r="A2521" s="10"/>
      <c r="H2521" s="10"/>
      <c r="I2521" s="32"/>
      <c r="J2521" s="38"/>
      <c r="K2521" s="34"/>
      <c r="L2521" s="34"/>
      <c r="M2521" s="35"/>
    </row>
    <row r="2522" spans="1:13" x14ac:dyDescent="0.25">
      <c r="A2522" s="10"/>
      <c r="H2522" s="10"/>
      <c r="I2522" s="32"/>
      <c r="J2522" s="38"/>
      <c r="K2522" s="34"/>
      <c r="L2522" s="34"/>
      <c r="M2522" s="35"/>
    </row>
    <row r="2523" spans="1:13" x14ac:dyDescent="0.25">
      <c r="A2523" s="10"/>
      <c r="H2523" s="10"/>
      <c r="I2523" s="32"/>
      <c r="J2523" s="38"/>
      <c r="K2523" s="34"/>
      <c r="L2523" s="34"/>
      <c r="M2523" s="35"/>
    </row>
    <row r="2524" spans="1:13" x14ac:dyDescent="0.25">
      <c r="A2524" s="10"/>
      <c r="H2524" s="10"/>
      <c r="I2524" s="32"/>
      <c r="J2524" s="38"/>
      <c r="K2524" s="34"/>
      <c r="L2524" s="34"/>
      <c r="M2524" s="35"/>
    </row>
    <row r="2525" spans="1:13" x14ac:dyDescent="0.25">
      <c r="A2525" s="10"/>
      <c r="H2525" s="10"/>
      <c r="I2525" s="32"/>
      <c r="J2525" s="38"/>
      <c r="K2525" s="34"/>
      <c r="L2525" s="34"/>
      <c r="M2525" s="35"/>
    </row>
    <row r="2526" spans="1:13" x14ac:dyDescent="0.25">
      <c r="A2526" s="10"/>
      <c r="H2526" s="10"/>
      <c r="I2526" s="32"/>
      <c r="J2526" s="38"/>
      <c r="K2526" s="34"/>
      <c r="L2526" s="34"/>
      <c r="M2526" s="35"/>
    </row>
    <row r="2527" spans="1:13" x14ac:dyDescent="0.25">
      <c r="A2527" s="10"/>
      <c r="H2527" s="10"/>
      <c r="I2527" s="32"/>
      <c r="J2527" s="38"/>
      <c r="K2527" s="34"/>
      <c r="L2527" s="34"/>
      <c r="M2527" s="35"/>
    </row>
    <row r="2528" spans="1:13" x14ac:dyDescent="0.25">
      <c r="A2528" s="10"/>
      <c r="H2528" s="10"/>
      <c r="I2528" s="32"/>
      <c r="J2528" s="38"/>
      <c r="K2528" s="34"/>
      <c r="L2528" s="34"/>
      <c r="M2528" s="35"/>
    </row>
    <row r="2529" spans="1:13" x14ac:dyDescent="0.25">
      <c r="A2529" s="10"/>
      <c r="H2529" s="10"/>
      <c r="I2529" s="32"/>
      <c r="J2529" s="38"/>
      <c r="K2529" s="34"/>
      <c r="L2529" s="34"/>
      <c r="M2529" s="35"/>
    </row>
    <row r="2530" spans="1:13" x14ac:dyDescent="0.25">
      <c r="A2530" s="10"/>
      <c r="H2530" s="10"/>
      <c r="I2530" s="32"/>
      <c r="J2530" s="38"/>
      <c r="K2530" s="34"/>
      <c r="L2530" s="34"/>
      <c r="M2530" s="35"/>
    </row>
    <row r="2531" spans="1:13" x14ac:dyDescent="0.25">
      <c r="A2531" s="10"/>
      <c r="H2531" s="10"/>
      <c r="I2531" s="32"/>
      <c r="J2531" s="38"/>
      <c r="K2531" s="34"/>
      <c r="L2531" s="34"/>
      <c r="M2531" s="35"/>
    </row>
    <row r="2532" spans="1:13" x14ac:dyDescent="0.25">
      <c r="A2532" s="10"/>
      <c r="H2532" s="10"/>
      <c r="I2532" s="32"/>
      <c r="J2532" s="38"/>
      <c r="K2532" s="34"/>
      <c r="L2532" s="34"/>
      <c r="M2532" s="35"/>
    </row>
    <row r="2533" spans="1:13" x14ac:dyDescent="0.25">
      <c r="A2533" s="10"/>
      <c r="H2533" s="10"/>
      <c r="I2533" s="32"/>
      <c r="J2533" s="38"/>
      <c r="K2533" s="34"/>
      <c r="L2533" s="34"/>
      <c r="M2533" s="35"/>
    </row>
    <row r="2534" spans="1:13" x14ac:dyDescent="0.25">
      <c r="A2534" s="10"/>
      <c r="H2534" s="10"/>
      <c r="I2534" s="32"/>
      <c r="J2534" s="38"/>
      <c r="K2534" s="34"/>
      <c r="L2534" s="34"/>
      <c r="M2534" s="35"/>
    </row>
    <row r="2535" spans="1:13" x14ac:dyDescent="0.25">
      <c r="A2535" s="10"/>
      <c r="H2535" s="10"/>
      <c r="I2535" s="32"/>
      <c r="J2535" s="38"/>
      <c r="K2535" s="34"/>
      <c r="L2535" s="34"/>
      <c r="M2535" s="35"/>
    </row>
    <row r="2536" spans="1:13" x14ac:dyDescent="0.25">
      <c r="A2536" s="10"/>
      <c r="H2536" s="10"/>
      <c r="I2536" s="32"/>
      <c r="J2536" s="38"/>
      <c r="K2536" s="34"/>
      <c r="L2536" s="34"/>
      <c r="M2536" s="35"/>
    </row>
    <row r="2537" spans="1:13" x14ac:dyDescent="0.25">
      <c r="A2537" s="10"/>
      <c r="H2537" s="10"/>
      <c r="I2537" s="32"/>
      <c r="J2537" s="38"/>
      <c r="K2537" s="34"/>
      <c r="L2537" s="34"/>
      <c r="M2537" s="35"/>
    </row>
    <row r="2538" spans="1:13" x14ac:dyDescent="0.25">
      <c r="A2538" s="10"/>
      <c r="H2538" s="10"/>
      <c r="I2538" s="32"/>
      <c r="J2538" s="38"/>
      <c r="K2538" s="34"/>
      <c r="L2538" s="34"/>
      <c r="M2538" s="35"/>
    </row>
    <row r="2539" spans="1:13" x14ac:dyDescent="0.25">
      <c r="A2539" s="10"/>
      <c r="H2539" s="10"/>
      <c r="I2539" s="32"/>
      <c r="J2539" s="38"/>
      <c r="K2539" s="34"/>
      <c r="L2539" s="34"/>
      <c r="M2539" s="35"/>
    </row>
    <row r="2540" spans="1:13" x14ac:dyDescent="0.25">
      <c r="A2540" s="10"/>
      <c r="H2540" s="10"/>
      <c r="I2540" s="32"/>
      <c r="J2540" s="38"/>
      <c r="K2540" s="34"/>
      <c r="L2540" s="34"/>
      <c r="M2540" s="35"/>
    </row>
    <row r="2541" spans="1:13" x14ac:dyDescent="0.25">
      <c r="A2541" s="10"/>
      <c r="H2541" s="10"/>
      <c r="I2541" s="32"/>
      <c r="J2541" s="38"/>
      <c r="K2541" s="34"/>
      <c r="L2541" s="34"/>
      <c r="M2541" s="35"/>
    </row>
    <row r="2542" spans="1:13" x14ac:dyDescent="0.25">
      <c r="A2542" s="10"/>
      <c r="H2542" s="10"/>
      <c r="I2542" s="32"/>
      <c r="J2542" s="38"/>
      <c r="K2542" s="34"/>
      <c r="L2542" s="34"/>
      <c r="M2542" s="35"/>
    </row>
    <row r="2543" spans="1:13" x14ac:dyDescent="0.25">
      <c r="A2543" s="10"/>
      <c r="H2543" s="10"/>
      <c r="I2543" s="32"/>
      <c r="J2543" s="38"/>
      <c r="K2543" s="34"/>
      <c r="L2543" s="34"/>
      <c r="M2543" s="35"/>
    </row>
    <row r="2544" spans="1:13" x14ac:dyDescent="0.25">
      <c r="A2544" s="10"/>
      <c r="H2544" s="10"/>
      <c r="I2544" s="32"/>
      <c r="J2544" s="38"/>
      <c r="K2544" s="34"/>
      <c r="L2544" s="34"/>
      <c r="M2544" s="35"/>
    </row>
    <row r="2545" spans="1:13" x14ac:dyDescent="0.25">
      <c r="A2545" s="10"/>
      <c r="H2545" s="10"/>
      <c r="I2545" s="32"/>
      <c r="J2545" s="38"/>
      <c r="K2545" s="34"/>
      <c r="L2545" s="34"/>
      <c r="M2545" s="35"/>
    </row>
    <row r="2546" spans="1:13" x14ac:dyDescent="0.25">
      <c r="A2546" s="10"/>
      <c r="H2546" s="10"/>
      <c r="I2546" s="32"/>
      <c r="J2546" s="38"/>
      <c r="K2546" s="34"/>
      <c r="L2546" s="34"/>
      <c r="M2546" s="35"/>
    </row>
    <row r="2547" spans="1:13" x14ac:dyDescent="0.25">
      <c r="A2547" s="10"/>
      <c r="H2547" s="10"/>
      <c r="I2547" s="32"/>
      <c r="J2547" s="38"/>
      <c r="K2547" s="34"/>
      <c r="L2547" s="34"/>
      <c r="M2547" s="35"/>
    </row>
    <row r="2548" spans="1:13" x14ac:dyDescent="0.25">
      <c r="A2548" s="10"/>
      <c r="H2548" s="10"/>
      <c r="I2548" s="32"/>
      <c r="J2548" s="38"/>
      <c r="K2548" s="34"/>
      <c r="L2548" s="34"/>
      <c r="M2548" s="35"/>
    </row>
    <row r="2549" spans="1:13" x14ac:dyDescent="0.25">
      <c r="A2549" s="10"/>
      <c r="H2549" s="10"/>
      <c r="I2549" s="32"/>
      <c r="J2549" s="38"/>
      <c r="K2549" s="34"/>
      <c r="L2549" s="34"/>
      <c r="M2549" s="35"/>
    </row>
    <row r="2550" spans="1:13" x14ac:dyDescent="0.25">
      <c r="A2550" s="10"/>
      <c r="H2550" s="10"/>
      <c r="I2550" s="32"/>
      <c r="J2550" s="38"/>
      <c r="K2550" s="34"/>
      <c r="L2550" s="34"/>
      <c r="M2550" s="35"/>
    </row>
    <row r="2551" spans="1:13" x14ac:dyDescent="0.25">
      <c r="A2551" s="10"/>
      <c r="H2551" s="10"/>
      <c r="I2551" s="32"/>
      <c r="J2551" s="38"/>
      <c r="K2551" s="34"/>
      <c r="L2551" s="34"/>
      <c r="M2551" s="35"/>
    </row>
    <row r="2552" spans="1:13" x14ac:dyDescent="0.25">
      <c r="A2552" s="10"/>
      <c r="H2552" s="10"/>
      <c r="I2552" s="32"/>
      <c r="J2552" s="38"/>
      <c r="K2552" s="34"/>
      <c r="L2552" s="34"/>
      <c r="M2552" s="35"/>
    </row>
    <row r="2553" spans="1:13" x14ac:dyDescent="0.25">
      <c r="A2553" s="10"/>
      <c r="H2553" s="10"/>
      <c r="I2553" s="32"/>
      <c r="J2553" s="38"/>
      <c r="K2553" s="34"/>
      <c r="L2553" s="34"/>
      <c r="M2553" s="35"/>
    </row>
    <row r="2554" spans="1:13" x14ac:dyDescent="0.25">
      <c r="A2554" s="10"/>
      <c r="H2554" s="10"/>
      <c r="I2554" s="32"/>
      <c r="J2554" s="38"/>
      <c r="K2554" s="34"/>
      <c r="L2554" s="34"/>
      <c r="M2554" s="35"/>
    </row>
    <row r="2555" spans="1:13" x14ac:dyDescent="0.25">
      <c r="A2555" s="10"/>
      <c r="H2555" s="10"/>
      <c r="I2555" s="32"/>
      <c r="J2555" s="38"/>
      <c r="K2555" s="34"/>
      <c r="L2555" s="34"/>
      <c r="M2555" s="35"/>
    </row>
    <row r="2556" spans="1:13" x14ac:dyDescent="0.25">
      <c r="A2556" s="10"/>
      <c r="H2556" s="10"/>
      <c r="I2556" s="32"/>
      <c r="J2556" s="38"/>
      <c r="K2556" s="34"/>
      <c r="L2556" s="34"/>
      <c r="M2556" s="35"/>
    </row>
    <row r="2557" spans="1:13" x14ac:dyDescent="0.25">
      <c r="A2557" s="10"/>
      <c r="H2557" s="10"/>
      <c r="I2557" s="32"/>
      <c r="J2557" s="38"/>
      <c r="K2557" s="34"/>
      <c r="L2557" s="34"/>
      <c r="M2557" s="35"/>
    </row>
    <row r="2558" spans="1:13" x14ac:dyDescent="0.25">
      <c r="A2558" s="10"/>
      <c r="H2558" s="10"/>
      <c r="I2558" s="32"/>
      <c r="J2558" s="38"/>
      <c r="K2558" s="34"/>
      <c r="L2558" s="34"/>
      <c r="M2558" s="35"/>
    </row>
    <row r="2559" spans="1:13" x14ac:dyDescent="0.25">
      <c r="A2559" s="10"/>
      <c r="H2559" s="10"/>
      <c r="I2559" s="32"/>
      <c r="J2559" s="38"/>
      <c r="K2559" s="34"/>
      <c r="L2559" s="34"/>
      <c r="M2559" s="35"/>
    </row>
    <row r="2560" spans="1:13" x14ac:dyDescent="0.25">
      <c r="A2560" s="10"/>
      <c r="H2560" s="10"/>
      <c r="I2560" s="32"/>
      <c r="J2560" s="38"/>
      <c r="K2560" s="34"/>
      <c r="L2560" s="34"/>
      <c r="M2560" s="35"/>
    </row>
    <row r="2561" spans="1:13" x14ac:dyDescent="0.25">
      <c r="A2561" s="10"/>
      <c r="H2561" s="10"/>
      <c r="I2561" s="32"/>
      <c r="J2561" s="38"/>
      <c r="K2561" s="34"/>
      <c r="L2561" s="34"/>
      <c r="M2561" s="35"/>
    </row>
    <row r="2562" spans="1:13" x14ac:dyDescent="0.25">
      <c r="A2562" s="10"/>
      <c r="H2562" s="10"/>
      <c r="I2562" s="32"/>
      <c r="J2562" s="38"/>
      <c r="K2562" s="34"/>
      <c r="L2562" s="34"/>
      <c r="M2562" s="35"/>
    </row>
    <row r="2563" spans="1:13" x14ac:dyDescent="0.25">
      <c r="A2563" s="10"/>
      <c r="H2563" s="72"/>
      <c r="I2563" s="32"/>
      <c r="J2563" s="38"/>
      <c r="K2563" s="34"/>
      <c r="L2563" s="34"/>
      <c r="M2563" s="35"/>
    </row>
    <row r="2564" spans="1:13" x14ac:dyDescent="0.25">
      <c r="A2564" s="10"/>
      <c r="H2564" s="10"/>
      <c r="I2564" s="32"/>
      <c r="J2564" s="38"/>
      <c r="K2564" s="34"/>
      <c r="L2564" s="34"/>
      <c r="M2564" s="35"/>
    </row>
    <row r="2565" spans="1:13" x14ac:dyDescent="0.25">
      <c r="A2565" s="10"/>
      <c r="H2565" s="10"/>
      <c r="I2565" s="32"/>
      <c r="J2565" s="38"/>
      <c r="K2565" s="34"/>
      <c r="L2565" s="34"/>
      <c r="M2565" s="35"/>
    </row>
    <row r="2566" spans="1:13" x14ac:dyDescent="0.25">
      <c r="A2566" s="10"/>
      <c r="H2566" s="10"/>
      <c r="I2566" s="32"/>
      <c r="J2566" s="38"/>
      <c r="K2566" s="34"/>
      <c r="L2566" s="34"/>
      <c r="M2566" s="35"/>
    </row>
    <row r="2567" spans="1:13" x14ac:dyDescent="0.25">
      <c r="A2567" s="10"/>
      <c r="H2567" s="10"/>
      <c r="I2567" s="32"/>
      <c r="J2567" s="38"/>
      <c r="K2567" s="34"/>
      <c r="L2567" s="34"/>
      <c r="M2567" s="35"/>
    </row>
    <row r="2568" spans="1:13" x14ac:dyDescent="0.25">
      <c r="A2568" s="10"/>
      <c r="H2568" s="10"/>
      <c r="I2568" s="32"/>
      <c r="J2568" s="38"/>
      <c r="K2568" s="34"/>
      <c r="L2568" s="34"/>
      <c r="M2568" s="35"/>
    </row>
    <row r="2569" spans="1:13" x14ac:dyDescent="0.25">
      <c r="A2569" s="10"/>
      <c r="H2569" s="10"/>
      <c r="I2569" s="32"/>
      <c r="J2569" s="38"/>
      <c r="K2569" s="34"/>
      <c r="L2569" s="34"/>
      <c r="M2569" s="35"/>
    </row>
    <row r="2570" spans="1:13" x14ac:dyDescent="0.25">
      <c r="A2570" s="10"/>
      <c r="H2570" s="10"/>
      <c r="I2570" s="32"/>
      <c r="J2570" s="38"/>
      <c r="K2570" s="34"/>
      <c r="L2570" s="34"/>
      <c r="M2570" s="35"/>
    </row>
    <row r="2571" spans="1:13" x14ac:dyDescent="0.25">
      <c r="A2571" s="10"/>
      <c r="H2571" s="72"/>
      <c r="J2571" s="38"/>
      <c r="K2571" s="34"/>
      <c r="L2571" s="34"/>
      <c r="M2571" s="35"/>
    </row>
    <row r="2572" spans="1:13" x14ac:dyDescent="0.25">
      <c r="A2572" s="10"/>
      <c r="H2572" s="10"/>
      <c r="I2572" s="32"/>
      <c r="J2572" s="38"/>
      <c r="K2572" s="34"/>
      <c r="L2572" s="34"/>
      <c r="M2572" s="35"/>
    </row>
    <row r="2573" spans="1:13" x14ac:dyDescent="0.25">
      <c r="A2573" s="10"/>
      <c r="H2573" s="10"/>
      <c r="J2573" s="38"/>
      <c r="K2573" s="34"/>
      <c r="L2573" s="34"/>
      <c r="M2573" s="35"/>
    </row>
    <row r="2574" spans="1:13" x14ac:dyDescent="0.25">
      <c r="A2574" s="10"/>
      <c r="H2574" s="10"/>
      <c r="J2574" s="38"/>
      <c r="K2574" s="34"/>
      <c r="L2574" s="34"/>
      <c r="M2574" s="35"/>
    </row>
    <row r="2575" spans="1:13" x14ac:dyDescent="0.25">
      <c r="A2575" s="10"/>
      <c r="H2575" s="10"/>
      <c r="J2575" s="38"/>
      <c r="K2575" s="34"/>
      <c r="L2575" s="34"/>
      <c r="M2575" s="35"/>
    </row>
    <row r="2576" spans="1:13" x14ac:dyDescent="0.25">
      <c r="A2576" s="10"/>
      <c r="H2576" s="10"/>
      <c r="J2576" s="38"/>
      <c r="K2576" s="34"/>
      <c r="L2576" s="34"/>
      <c r="M2576" s="35"/>
    </row>
    <row r="2577" spans="1:13" x14ac:dyDescent="0.25">
      <c r="A2577" s="10"/>
      <c r="H2577" s="10"/>
      <c r="J2577" s="38"/>
      <c r="K2577" s="34"/>
      <c r="L2577" s="34"/>
      <c r="M2577" s="35"/>
    </row>
    <row r="2578" spans="1:13" x14ac:dyDescent="0.25">
      <c r="A2578" s="10"/>
      <c r="H2578" s="72"/>
      <c r="I2578" s="32"/>
      <c r="J2578" s="38"/>
      <c r="K2578" s="34"/>
      <c r="L2578" s="34"/>
      <c r="M2578" s="35"/>
    </row>
    <row r="2579" spans="1:13" x14ac:dyDescent="0.25">
      <c r="A2579" s="10"/>
      <c r="H2579" s="72"/>
      <c r="J2579" s="38"/>
      <c r="K2579" s="34"/>
      <c r="L2579" s="34"/>
      <c r="M2579" s="35"/>
    </row>
    <row r="2580" spans="1:13" x14ac:dyDescent="0.25">
      <c r="A2580" s="10"/>
      <c r="H2580" s="10"/>
      <c r="J2580" s="38"/>
      <c r="K2580" s="34"/>
      <c r="L2580" s="34"/>
      <c r="M2580" s="35"/>
    </row>
    <row r="2581" spans="1:13" x14ac:dyDescent="0.25">
      <c r="A2581" s="10"/>
      <c r="H2581" s="10"/>
      <c r="J2581" s="38"/>
      <c r="K2581" s="34"/>
      <c r="L2581" s="34"/>
      <c r="M2581" s="35"/>
    </row>
    <row r="2582" spans="1:13" x14ac:dyDescent="0.25">
      <c r="A2582" s="10"/>
      <c r="H2582" s="10"/>
      <c r="J2582" s="38"/>
      <c r="K2582" s="34"/>
      <c r="L2582" s="34"/>
      <c r="M2582" s="35"/>
    </row>
    <row r="2583" spans="1:13" x14ac:dyDescent="0.25">
      <c r="A2583" s="10"/>
      <c r="H2583" s="10"/>
      <c r="J2583" s="38"/>
      <c r="K2583" s="34"/>
      <c r="L2583" s="34"/>
      <c r="M2583" s="35"/>
    </row>
    <row r="2584" spans="1:13" x14ac:dyDescent="0.25">
      <c r="A2584" s="10"/>
      <c r="H2584" s="10"/>
      <c r="I2584" s="32"/>
      <c r="J2584" s="38"/>
      <c r="K2584" s="34"/>
      <c r="L2584" s="34"/>
      <c r="M2584" s="35"/>
    </row>
    <row r="2585" spans="1:13" x14ac:dyDescent="0.25">
      <c r="A2585" s="10"/>
      <c r="H2585" s="72"/>
      <c r="I2585" s="32"/>
      <c r="J2585" s="38"/>
      <c r="K2585" s="34"/>
      <c r="L2585" s="34"/>
      <c r="M2585" s="35"/>
    </row>
    <row r="2586" spans="1:13" x14ac:dyDescent="0.25">
      <c r="A2586" s="10"/>
      <c r="H2586" s="10"/>
      <c r="I2586" s="32"/>
      <c r="J2586" s="38"/>
      <c r="K2586" s="34"/>
      <c r="L2586" s="34"/>
      <c r="M2586" s="35"/>
    </row>
    <row r="2587" spans="1:13" x14ac:dyDescent="0.25">
      <c r="A2587" s="10"/>
      <c r="H2587" s="10"/>
      <c r="I2587" s="32"/>
      <c r="J2587" s="38"/>
      <c r="K2587" s="34"/>
      <c r="L2587" s="34"/>
      <c r="M2587" s="35"/>
    </row>
    <row r="2588" spans="1:13" x14ac:dyDescent="0.25">
      <c r="A2588" s="10"/>
      <c r="H2588" s="10"/>
      <c r="J2588" s="38"/>
      <c r="K2588" s="34"/>
      <c r="L2588" s="34"/>
      <c r="M2588" s="35"/>
    </row>
    <row r="2589" spans="1:13" x14ac:dyDescent="0.25">
      <c r="A2589" s="10"/>
      <c r="H2589" s="10"/>
      <c r="I2589" s="32"/>
      <c r="J2589" s="38"/>
      <c r="K2589" s="34"/>
      <c r="L2589" s="34"/>
      <c r="M2589" s="35"/>
    </row>
    <row r="2590" spans="1:13" x14ac:dyDescent="0.25">
      <c r="A2590" s="10"/>
      <c r="H2590" s="10"/>
      <c r="J2590" s="38"/>
      <c r="K2590" s="34"/>
      <c r="L2590" s="34"/>
      <c r="M2590" s="35"/>
    </row>
    <row r="2591" spans="1:13" x14ac:dyDescent="0.25">
      <c r="A2591" s="10"/>
      <c r="H2591" s="10"/>
      <c r="J2591" s="38"/>
      <c r="K2591" s="34"/>
      <c r="L2591" s="34"/>
      <c r="M2591" s="35"/>
    </row>
    <row r="2592" spans="1:13" x14ac:dyDescent="0.25">
      <c r="A2592" s="10"/>
      <c r="H2592" s="10"/>
      <c r="J2592" s="38"/>
      <c r="K2592" s="34"/>
      <c r="L2592" s="34"/>
      <c r="M2592" s="35"/>
    </row>
    <row r="2593" spans="1:13" x14ac:dyDescent="0.25">
      <c r="A2593" s="10"/>
      <c r="H2593" s="10"/>
      <c r="I2593" s="32"/>
      <c r="J2593" s="38"/>
      <c r="K2593" s="34"/>
      <c r="L2593" s="34"/>
      <c r="M2593" s="35"/>
    </row>
    <row r="2594" spans="1:13" x14ac:dyDescent="0.25">
      <c r="A2594" s="10"/>
      <c r="H2594" s="10"/>
      <c r="I2594" s="32"/>
      <c r="J2594" s="38"/>
      <c r="K2594" s="34"/>
      <c r="L2594" s="34"/>
      <c r="M2594" s="35"/>
    </row>
    <row r="2595" spans="1:13" x14ac:dyDescent="0.25">
      <c r="A2595" s="10"/>
      <c r="H2595" s="10"/>
      <c r="J2595" s="38"/>
      <c r="K2595" s="34"/>
      <c r="L2595" s="34"/>
      <c r="M2595" s="35"/>
    </row>
    <row r="2596" spans="1:13" x14ac:dyDescent="0.25">
      <c r="A2596" s="10"/>
      <c r="H2596" s="10"/>
      <c r="J2596" s="38"/>
      <c r="K2596" s="34"/>
      <c r="L2596" s="34"/>
      <c r="M2596" s="35"/>
    </row>
    <row r="2597" spans="1:13" x14ac:dyDescent="0.25">
      <c r="A2597" s="10"/>
      <c r="H2597" s="10"/>
      <c r="J2597" s="38"/>
      <c r="K2597" s="34"/>
      <c r="L2597" s="34"/>
      <c r="M2597" s="35"/>
    </row>
    <row r="2598" spans="1:13" x14ac:dyDescent="0.25">
      <c r="A2598" s="10"/>
      <c r="H2598" s="10"/>
      <c r="J2598" s="38"/>
      <c r="K2598" s="34"/>
      <c r="L2598" s="34"/>
      <c r="M2598" s="35"/>
    </row>
    <row r="2599" spans="1:13" x14ac:dyDescent="0.25">
      <c r="A2599" s="10"/>
      <c r="H2599" s="10"/>
      <c r="J2599" s="38"/>
      <c r="K2599" s="34"/>
      <c r="L2599" s="34"/>
      <c r="M2599" s="35"/>
    </row>
    <row r="2600" spans="1:13" x14ac:dyDescent="0.25">
      <c r="A2600" s="10"/>
      <c r="H2600" s="10"/>
      <c r="J2600" s="38"/>
      <c r="K2600" s="34"/>
      <c r="L2600" s="34"/>
      <c r="M2600" s="35"/>
    </row>
    <row r="2601" spans="1:13" x14ac:dyDescent="0.25">
      <c r="A2601" s="10"/>
      <c r="H2601" s="10"/>
      <c r="J2601" s="38"/>
      <c r="K2601" s="34"/>
      <c r="L2601" s="34"/>
      <c r="M2601" s="35"/>
    </row>
    <row r="2602" spans="1:13" x14ac:dyDescent="0.25">
      <c r="A2602" s="10"/>
      <c r="H2602" s="10"/>
      <c r="J2602" s="38"/>
      <c r="K2602" s="34"/>
      <c r="L2602" s="34"/>
      <c r="M2602" s="35"/>
    </row>
    <row r="2603" spans="1:13" x14ac:dyDescent="0.25">
      <c r="A2603" s="10"/>
      <c r="H2603" s="10"/>
      <c r="I2603" s="32"/>
      <c r="J2603" s="38"/>
      <c r="K2603" s="34"/>
      <c r="L2603" s="34"/>
      <c r="M2603" s="35"/>
    </row>
    <row r="2604" spans="1:13" x14ac:dyDescent="0.25">
      <c r="A2604" s="10"/>
      <c r="H2604" s="10"/>
      <c r="I2604" s="32"/>
      <c r="J2604" s="38"/>
      <c r="K2604" s="34"/>
      <c r="L2604" s="34"/>
      <c r="M2604" s="35"/>
    </row>
    <row r="2605" spans="1:13" x14ac:dyDescent="0.25">
      <c r="A2605" s="10"/>
      <c r="H2605" s="10"/>
      <c r="I2605" s="32"/>
      <c r="J2605" s="38"/>
      <c r="K2605" s="34"/>
      <c r="L2605" s="34"/>
      <c r="M2605" s="35"/>
    </row>
    <row r="2606" spans="1:13" x14ac:dyDescent="0.25">
      <c r="A2606" s="10"/>
      <c r="H2606" s="10"/>
      <c r="I2606" s="32"/>
      <c r="J2606" s="38"/>
      <c r="K2606" s="34"/>
      <c r="L2606" s="34"/>
      <c r="M2606" s="35"/>
    </row>
    <row r="2607" spans="1:13" x14ac:dyDescent="0.25">
      <c r="A2607" s="10"/>
      <c r="H2607" s="10"/>
      <c r="I2607" s="32"/>
      <c r="J2607" s="38"/>
      <c r="K2607" s="34"/>
      <c r="L2607" s="34"/>
      <c r="M2607" s="35"/>
    </row>
    <row r="2608" spans="1:13" x14ac:dyDescent="0.25">
      <c r="A2608" s="10"/>
      <c r="H2608" s="10"/>
      <c r="I2608" s="32"/>
      <c r="J2608" s="38"/>
      <c r="K2608" s="34"/>
      <c r="L2608" s="34"/>
      <c r="M2608" s="35"/>
    </row>
    <row r="2609" spans="1:13" x14ac:dyDescent="0.25">
      <c r="A2609" s="10"/>
      <c r="H2609" s="10"/>
      <c r="I2609" s="32"/>
      <c r="J2609" s="38"/>
      <c r="K2609" s="34"/>
      <c r="L2609" s="34"/>
      <c r="M2609" s="35"/>
    </row>
    <row r="2610" spans="1:13" x14ac:dyDescent="0.25">
      <c r="A2610" s="10"/>
      <c r="H2610" s="10"/>
      <c r="I2610" s="32"/>
      <c r="J2610" s="38"/>
      <c r="K2610" s="34"/>
      <c r="L2610" s="34"/>
      <c r="M2610" s="35"/>
    </row>
    <row r="2611" spans="1:13" x14ac:dyDescent="0.25">
      <c r="A2611" s="10"/>
      <c r="H2611" s="10"/>
      <c r="I2611" s="32"/>
      <c r="J2611" s="38"/>
      <c r="K2611" s="34"/>
      <c r="L2611" s="34"/>
      <c r="M2611" s="35"/>
    </row>
    <row r="2612" spans="1:13" x14ac:dyDescent="0.25">
      <c r="A2612" s="10"/>
      <c r="H2612" s="10"/>
      <c r="I2612" s="32"/>
      <c r="J2612" s="38"/>
      <c r="K2612" s="34"/>
      <c r="L2612" s="34"/>
      <c r="M2612" s="35"/>
    </row>
    <row r="2613" spans="1:13" x14ac:dyDescent="0.25">
      <c r="A2613" s="10"/>
      <c r="H2613" s="10"/>
      <c r="I2613" s="32"/>
      <c r="J2613" s="38"/>
      <c r="K2613" s="34"/>
      <c r="L2613" s="34"/>
      <c r="M2613" s="35"/>
    </row>
    <row r="2614" spans="1:13" x14ac:dyDescent="0.25">
      <c r="A2614" s="10"/>
      <c r="H2614" s="10"/>
      <c r="I2614" s="32"/>
      <c r="J2614" s="38"/>
      <c r="K2614" s="34"/>
      <c r="L2614" s="34"/>
      <c r="M2614" s="35"/>
    </row>
    <row r="2615" spans="1:13" x14ac:dyDescent="0.25">
      <c r="A2615" s="10"/>
      <c r="H2615" s="10"/>
      <c r="I2615" s="32"/>
      <c r="J2615" s="38"/>
      <c r="K2615" s="34"/>
      <c r="L2615" s="34"/>
      <c r="M2615" s="35"/>
    </row>
    <row r="2616" spans="1:13" x14ac:dyDescent="0.25">
      <c r="A2616" s="10"/>
      <c r="H2616" s="10"/>
      <c r="I2616" s="32"/>
      <c r="J2616" s="38"/>
      <c r="K2616" s="34"/>
      <c r="L2616" s="34"/>
      <c r="M2616" s="35"/>
    </row>
    <row r="2617" spans="1:13" x14ac:dyDescent="0.25">
      <c r="A2617" s="10"/>
      <c r="H2617" s="10"/>
      <c r="I2617" s="32"/>
      <c r="J2617" s="38"/>
      <c r="K2617" s="34"/>
      <c r="L2617" s="34"/>
      <c r="M2617" s="35"/>
    </row>
    <row r="2618" spans="1:13" x14ac:dyDescent="0.25">
      <c r="A2618" s="10"/>
      <c r="H2618" s="10"/>
      <c r="I2618" s="32"/>
      <c r="J2618" s="38"/>
      <c r="K2618" s="34"/>
      <c r="L2618" s="34"/>
      <c r="M2618" s="35"/>
    </row>
    <row r="2619" spans="1:13" x14ac:dyDescent="0.25">
      <c r="A2619" s="10"/>
      <c r="H2619" s="10"/>
      <c r="I2619" s="32"/>
      <c r="J2619" s="38"/>
      <c r="K2619" s="34"/>
      <c r="L2619" s="34"/>
      <c r="M2619" s="35"/>
    </row>
    <row r="2620" spans="1:13" x14ac:dyDescent="0.25">
      <c r="A2620" s="10"/>
      <c r="H2620" s="10"/>
      <c r="I2620" s="32"/>
      <c r="J2620" s="38"/>
      <c r="K2620" s="34"/>
      <c r="L2620" s="34"/>
      <c r="M2620" s="35"/>
    </row>
    <row r="2621" spans="1:13" x14ac:dyDescent="0.25">
      <c r="A2621" s="10"/>
      <c r="H2621" s="10"/>
      <c r="I2621" s="32"/>
      <c r="J2621" s="38"/>
      <c r="K2621" s="34"/>
      <c r="L2621" s="34"/>
      <c r="M2621" s="35"/>
    </row>
    <row r="2622" spans="1:13" x14ac:dyDescent="0.25">
      <c r="A2622" s="10"/>
      <c r="H2622" s="10"/>
      <c r="I2622" s="32"/>
      <c r="J2622" s="38"/>
      <c r="K2622" s="34"/>
      <c r="L2622" s="34"/>
      <c r="M2622" s="35"/>
    </row>
    <row r="2623" spans="1:13" x14ac:dyDescent="0.25">
      <c r="A2623" s="10"/>
      <c r="H2623" s="10"/>
      <c r="I2623" s="32"/>
      <c r="J2623" s="38"/>
      <c r="K2623" s="34"/>
      <c r="L2623" s="34"/>
      <c r="M2623" s="35"/>
    </row>
    <row r="2624" spans="1:13" x14ac:dyDescent="0.25">
      <c r="A2624" s="10"/>
      <c r="H2624" s="10"/>
      <c r="I2624" s="32"/>
      <c r="J2624" s="38"/>
      <c r="K2624" s="34"/>
      <c r="L2624" s="34"/>
      <c r="M2624" s="35"/>
    </row>
    <row r="2625" spans="1:13" x14ac:dyDescent="0.25">
      <c r="A2625" s="10"/>
      <c r="H2625" s="10"/>
      <c r="I2625" s="32"/>
      <c r="J2625" s="38"/>
      <c r="K2625" s="34"/>
      <c r="L2625" s="34"/>
      <c r="M2625" s="35"/>
    </row>
    <row r="2626" spans="1:13" x14ac:dyDescent="0.25">
      <c r="A2626" s="10"/>
      <c r="H2626" s="10"/>
      <c r="I2626" s="32"/>
      <c r="J2626" s="38"/>
      <c r="K2626" s="34"/>
      <c r="L2626" s="34"/>
      <c r="M2626" s="35"/>
    </row>
    <row r="2627" spans="1:13" x14ac:dyDescent="0.25">
      <c r="A2627" s="10"/>
      <c r="H2627" s="10"/>
      <c r="I2627" s="32"/>
      <c r="J2627" s="38"/>
      <c r="K2627" s="34"/>
      <c r="L2627" s="34"/>
      <c r="M2627" s="35"/>
    </row>
    <row r="2628" spans="1:13" x14ac:dyDescent="0.25">
      <c r="A2628" s="10"/>
      <c r="H2628" s="10"/>
      <c r="I2628" s="32"/>
      <c r="J2628" s="38"/>
      <c r="K2628" s="34"/>
      <c r="L2628" s="34"/>
      <c r="M2628" s="35"/>
    </row>
    <row r="2629" spans="1:13" x14ac:dyDescent="0.25">
      <c r="A2629" s="10"/>
      <c r="H2629" s="10"/>
      <c r="I2629" s="32"/>
      <c r="J2629" s="38"/>
      <c r="K2629" s="34"/>
      <c r="L2629" s="34"/>
      <c r="M2629" s="35"/>
    </row>
    <row r="2630" spans="1:13" x14ac:dyDescent="0.25">
      <c r="A2630" s="10"/>
      <c r="H2630" s="10"/>
      <c r="I2630" s="32"/>
      <c r="J2630" s="38"/>
      <c r="K2630" s="34"/>
      <c r="L2630" s="34"/>
      <c r="M2630" s="35"/>
    </row>
    <row r="2631" spans="1:13" x14ac:dyDescent="0.25">
      <c r="A2631" s="10"/>
      <c r="H2631" s="10"/>
      <c r="I2631" s="32"/>
      <c r="J2631" s="38"/>
      <c r="K2631" s="34"/>
      <c r="L2631" s="34"/>
      <c r="M2631" s="35"/>
    </row>
    <row r="2632" spans="1:13" x14ac:dyDescent="0.25">
      <c r="A2632" s="10"/>
      <c r="H2632" s="10"/>
      <c r="I2632" s="32"/>
      <c r="J2632" s="38"/>
      <c r="K2632" s="34"/>
      <c r="L2632" s="34"/>
      <c r="M2632" s="35"/>
    </row>
    <row r="2633" spans="1:13" x14ac:dyDescent="0.25">
      <c r="A2633" s="10"/>
      <c r="H2633" s="10"/>
      <c r="I2633" s="32"/>
      <c r="J2633" s="38"/>
      <c r="K2633" s="34"/>
      <c r="L2633" s="34"/>
      <c r="M2633" s="35"/>
    </row>
    <row r="2634" spans="1:13" x14ac:dyDescent="0.25">
      <c r="A2634" s="10"/>
      <c r="H2634" s="10"/>
      <c r="I2634" s="32"/>
      <c r="J2634" s="38"/>
      <c r="K2634" s="34"/>
      <c r="L2634" s="34"/>
      <c r="M2634" s="35"/>
    </row>
    <row r="2635" spans="1:13" x14ac:dyDescent="0.25">
      <c r="A2635" s="10"/>
      <c r="H2635" s="10"/>
      <c r="I2635" s="32"/>
      <c r="J2635" s="38"/>
      <c r="K2635" s="34"/>
      <c r="L2635" s="34"/>
      <c r="M2635" s="35"/>
    </row>
    <row r="2636" spans="1:13" x14ac:dyDescent="0.25">
      <c r="A2636" s="10"/>
      <c r="H2636" s="10"/>
      <c r="I2636" s="32"/>
      <c r="J2636" s="38"/>
      <c r="K2636" s="34"/>
      <c r="L2636" s="34"/>
      <c r="M2636" s="35"/>
    </row>
    <row r="2637" spans="1:13" x14ac:dyDescent="0.25">
      <c r="A2637" s="10"/>
      <c r="H2637" s="10"/>
      <c r="I2637" s="32"/>
      <c r="J2637" s="38"/>
      <c r="K2637" s="34"/>
      <c r="L2637" s="34"/>
      <c r="M2637" s="35"/>
    </row>
    <row r="2638" spans="1:13" x14ac:dyDescent="0.25">
      <c r="A2638" s="10"/>
      <c r="H2638" s="10"/>
      <c r="I2638" s="32"/>
      <c r="J2638" s="38"/>
      <c r="K2638" s="34"/>
      <c r="L2638" s="34"/>
      <c r="M2638" s="35"/>
    </row>
    <row r="2639" spans="1:13" x14ac:dyDescent="0.25">
      <c r="A2639" s="10"/>
      <c r="H2639" s="10"/>
      <c r="I2639" s="32"/>
      <c r="J2639" s="38"/>
      <c r="K2639" s="34"/>
      <c r="L2639" s="34"/>
      <c r="M2639" s="35"/>
    </row>
    <row r="2640" spans="1:13" x14ac:dyDescent="0.25">
      <c r="A2640" s="10"/>
      <c r="H2640" s="10"/>
      <c r="I2640" s="32"/>
      <c r="J2640" s="38"/>
      <c r="K2640" s="34"/>
      <c r="L2640" s="34"/>
      <c r="M2640" s="35"/>
    </row>
    <row r="2641" spans="1:13" x14ac:dyDescent="0.25">
      <c r="A2641" s="10"/>
      <c r="H2641" s="10"/>
      <c r="I2641" s="32"/>
      <c r="J2641" s="38"/>
      <c r="K2641" s="34"/>
      <c r="L2641" s="34"/>
      <c r="M2641" s="35"/>
    </row>
    <row r="2642" spans="1:13" x14ac:dyDescent="0.25">
      <c r="A2642" s="10"/>
      <c r="H2642" s="10"/>
      <c r="I2642" s="32"/>
      <c r="J2642" s="38"/>
      <c r="K2642" s="34"/>
      <c r="L2642" s="34"/>
      <c r="M2642" s="35"/>
    </row>
    <row r="2643" spans="1:13" x14ac:dyDescent="0.25">
      <c r="A2643" s="10"/>
      <c r="H2643" s="10"/>
      <c r="I2643" s="32"/>
      <c r="J2643" s="38"/>
      <c r="K2643" s="34"/>
      <c r="L2643" s="34"/>
      <c r="M2643" s="35"/>
    </row>
    <row r="2644" spans="1:13" x14ac:dyDescent="0.25">
      <c r="A2644" s="10"/>
      <c r="H2644" s="10"/>
      <c r="I2644" s="32"/>
      <c r="J2644" s="38"/>
      <c r="K2644" s="34"/>
      <c r="L2644" s="34"/>
      <c r="M2644" s="35"/>
    </row>
    <row r="2645" spans="1:13" x14ac:dyDescent="0.25">
      <c r="A2645" s="10"/>
      <c r="H2645" s="10"/>
      <c r="I2645" s="32"/>
      <c r="J2645" s="38"/>
      <c r="K2645" s="34"/>
      <c r="L2645" s="34"/>
      <c r="M2645" s="35"/>
    </row>
    <row r="2646" spans="1:13" x14ac:dyDescent="0.25">
      <c r="A2646" s="10"/>
      <c r="H2646" s="10"/>
      <c r="I2646" s="32"/>
      <c r="J2646" s="38"/>
      <c r="K2646" s="34"/>
      <c r="L2646" s="34"/>
      <c r="M2646" s="35"/>
    </row>
    <row r="2647" spans="1:13" x14ac:dyDescent="0.25">
      <c r="A2647" s="10"/>
      <c r="H2647" s="10"/>
      <c r="I2647" s="32"/>
      <c r="J2647" s="38"/>
      <c r="K2647" s="34"/>
      <c r="L2647" s="34"/>
      <c r="M2647" s="35"/>
    </row>
    <row r="2648" spans="1:13" x14ac:dyDescent="0.25">
      <c r="A2648" s="10"/>
      <c r="H2648" s="10"/>
      <c r="I2648" s="32"/>
      <c r="J2648" s="38"/>
      <c r="K2648" s="34"/>
      <c r="L2648" s="34"/>
      <c r="M2648" s="35"/>
    </row>
    <row r="2649" spans="1:13" x14ac:dyDescent="0.25">
      <c r="A2649" s="10"/>
      <c r="H2649" s="10"/>
      <c r="I2649" s="32"/>
      <c r="J2649" s="38"/>
      <c r="K2649" s="34"/>
      <c r="L2649" s="34"/>
      <c r="M2649" s="35"/>
    </row>
    <row r="2650" spans="1:13" x14ac:dyDescent="0.25">
      <c r="A2650" s="10"/>
      <c r="H2650" s="10"/>
      <c r="I2650" s="32"/>
      <c r="J2650" s="38"/>
      <c r="K2650" s="34"/>
      <c r="L2650" s="34"/>
      <c r="M2650" s="35"/>
    </row>
    <row r="2651" spans="1:13" x14ac:dyDescent="0.25">
      <c r="A2651" s="10"/>
      <c r="H2651" s="10"/>
      <c r="I2651" s="32"/>
      <c r="J2651" s="38"/>
      <c r="K2651" s="34"/>
      <c r="L2651" s="34"/>
      <c r="M2651" s="35"/>
    </row>
    <row r="2652" spans="1:13" x14ac:dyDescent="0.25">
      <c r="A2652" s="10"/>
      <c r="H2652" s="72"/>
      <c r="I2652" s="32"/>
      <c r="J2652" s="38"/>
      <c r="K2652" s="34"/>
      <c r="L2652" s="34"/>
      <c r="M2652" s="35"/>
    </row>
    <row r="2653" spans="1:13" x14ac:dyDescent="0.25">
      <c r="A2653" s="10"/>
      <c r="H2653" s="10"/>
      <c r="I2653" s="32"/>
      <c r="J2653" s="38"/>
      <c r="K2653" s="34"/>
      <c r="L2653" s="34"/>
      <c r="M2653" s="35"/>
    </row>
    <row r="2654" spans="1:13" x14ac:dyDescent="0.25">
      <c r="A2654" s="10"/>
      <c r="H2654" s="10"/>
      <c r="I2654" s="32"/>
      <c r="J2654" s="38"/>
      <c r="K2654" s="34"/>
      <c r="L2654" s="34"/>
      <c r="M2654" s="35"/>
    </row>
    <row r="2655" spans="1:13" x14ac:dyDescent="0.25">
      <c r="A2655" s="10"/>
      <c r="H2655" s="10"/>
      <c r="I2655" s="32"/>
      <c r="J2655" s="38"/>
      <c r="K2655" s="34"/>
      <c r="L2655" s="34"/>
      <c r="M2655" s="35"/>
    </row>
    <row r="2656" spans="1:13" x14ac:dyDescent="0.25">
      <c r="A2656" s="10"/>
      <c r="H2656" s="10"/>
      <c r="I2656" s="32"/>
      <c r="J2656" s="38"/>
      <c r="K2656" s="34"/>
      <c r="L2656" s="34"/>
      <c r="M2656" s="35"/>
    </row>
    <row r="2657" spans="1:13" x14ac:dyDescent="0.25">
      <c r="A2657" s="10"/>
      <c r="H2657" s="10"/>
      <c r="I2657" s="32"/>
      <c r="J2657" s="38"/>
      <c r="K2657" s="34"/>
      <c r="L2657" s="34"/>
      <c r="M2657" s="35"/>
    </row>
    <row r="2658" spans="1:13" x14ac:dyDescent="0.25">
      <c r="A2658" s="10"/>
      <c r="H2658" s="10"/>
      <c r="I2658" s="32"/>
      <c r="J2658" s="38"/>
      <c r="K2658" s="34"/>
      <c r="L2658" s="34"/>
      <c r="M2658" s="35"/>
    </row>
    <row r="2659" spans="1:13" x14ac:dyDescent="0.25">
      <c r="A2659" s="10"/>
      <c r="H2659" s="10"/>
      <c r="I2659" s="32"/>
      <c r="J2659" s="38"/>
      <c r="K2659" s="34"/>
      <c r="L2659" s="34"/>
      <c r="M2659" s="35"/>
    </row>
    <row r="2660" spans="1:13" x14ac:dyDescent="0.25">
      <c r="A2660" s="10"/>
      <c r="H2660" s="10"/>
      <c r="I2660" s="32"/>
      <c r="J2660" s="38"/>
      <c r="K2660" s="34"/>
      <c r="L2660" s="34"/>
      <c r="M2660" s="35"/>
    </row>
    <row r="2661" spans="1:13" x14ac:dyDescent="0.25">
      <c r="A2661" s="10"/>
      <c r="H2661" s="10"/>
      <c r="I2661" s="32"/>
      <c r="J2661" s="38"/>
      <c r="K2661" s="34"/>
      <c r="L2661" s="34"/>
      <c r="M2661" s="35"/>
    </row>
    <row r="2662" spans="1:13" x14ac:dyDescent="0.25">
      <c r="A2662" s="10"/>
      <c r="H2662" s="10"/>
      <c r="I2662" s="32"/>
      <c r="J2662" s="38"/>
      <c r="K2662" s="34"/>
      <c r="L2662" s="34"/>
      <c r="M2662" s="35"/>
    </row>
    <row r="2663" spans="1:13" x14ac:dyDescent="0.25">
      <c r="A2663" s="10"/>
      <c r="H2663" s="10"/>
      <c r="I2663" s="32"/>
      <c r="J2663" s="38"/>
      <c r="K2663" s="34"/>
      <c r="L2663" s="34"/>
      <c r="M2663" s="35"/>
    </row>
    <row r="2664" spans="1:13" x14ac:dyDescent="0.25">
      <c r="A2664" s="10"/>
      <c r="H2664" s="10"/>
      <c r="I2664" s="32"/>
      <c r="J2664" s="38"/>
      <c r="K2664" s="34"/>
      <c r="L2664" s="34"/>
      <c r="M2664" s="35"/>
    </row>
    <row r="2665" spans="1:13" x14ac:dyDescent="0.25">
      <c r="A2665" s="10"/>
      <c r="H2665" s="10"/>
      <c r="I2665" s="32"/>
      <c r="J2665" s="38"/>
      <c r="K2665" s="34"/>
      <c r="L2665" s="34"/>
      <c r="M2665" s="35"/>
    </row>
    <row r="2666" spans="1:13" x14ac:dyDescent="0.25">
      <c r="A2666" s="10"/>
      <c r="H2666" s="10"/>
      <c r="I2666" s="32"/>
      <c r="J2666" s="38"/>
      <c r="K2666" s="34"/>
      <c r="L2666" s="34"/>
      <c r="M2666" s="35"/>
    </row>
    <row r="2667" spans="1:13" x14ac:dyDescent="0.25">
      <c r="A2667" s="10"/>
      <c r="H2667" s="10"/>
      <c r="I2667" s="32"/>
      <c r="J2667" s="38"/>
      <c r="K2667" s="34"/>
      <c r="L2667" s="34"/>
      <c r="M2667" s="35"/>
    </row>
    <row r="2668" spans="1:13" x14ac:dyDescent="0.25">
      <c r="A2668" s="10"/>
      <c r="H2668" s="10"/>
      <c r="I2668" s="32"/>
      <c r="J2668" s="38"/>
      <c r="K2668" s="34"/>
      <c r="L2668" s="34"/>
      <c r="M2668" s="35"/>
    </row>
    <row r="2669" spans="1:13" x14ac:dyDescent="0.25">
      <c r="A2669" s="10"/>
      <c r="H2669" s="10"/>
      <c r="I2669" s="32"/>
      <c r="J2669" s="38"/>
      <c r="K2669" s="34"/>
      <c r="L2669" s="34"/>
      <c r="M2669" s="35"/>
    </row>
    <row r="2670" spans="1:13" x14ac:dyDescent="0.25">
      <c r="A2670" s="10"/>
      <c r="H2670" s="10"/>
      <c r="I2670" s="32"/>
      <c r="J2670" s="38"/>
      <c r="K2670" s="34"/>
      <c r="L2670" s="34"/>
      <c r="M2670" s="35"/>
    </row>
    <row r="2671" spans="1:13" x14ac:dyDescent="0.25">
      <c r="A2671" s="10"/>
      <c r="H2671" s="10"/>
      <c r="I2671" s="32"/>
      <c r="J2671" s="38"/>
      <c r="K2671" s="34"/>
      <c r="L2671" s="34"/>
      <c r="M2671" s="35"/>
    </row>
    <row r="2672" spans="1:13" x14ac:dyDescent="0.25">
      <c r="A2672" s="10"/>
      <c r="H2672" s="10"/>
      <c r="I2672" s="32"/>
      <c r="J2672" s="38"/>
      <c r="K2672" s="34"/>
      <c r="L2672" s="34"/>
      <c r="M2672" s="35"/>
    </row>
    <row r="2673" spans="1:13" x14ac:dyDescent="0.25">
      <c r="A2673" s="10"/>
      <c r="H2673" s="10"/>
      <c r="I2673" s="32"/>
      <c r="J2673" s="38"/>
      <c r="K2673" s="34"/>
      <c r="L2673" s="34"/>
      <c r="M2673" s="35"/>
    </row>
    <row r="2674" spans="1:13" x14ac:dyDescent="0.25">
      <c r="A2674" s="10"/>
      <c r="H2674" s="10"/>
      <c r="I2674" s="32"/>
      <c r="J2674" s="38"/>
      <c r="K2674" s="34"/>
      <c r="L2674" s="34"/>
      <c r="M2674" s="35"/>
    </row>
    <row r="2675" spans="1:13" x14ac:dyDescent="0.25">
      <c r="A2675" s="10"/>
      <c r="H2675" s="10"/>
      <c r="I2675" s="32"/>
      <c r="J2675" s="38"/>
      <c r="K2675" s="34"/>
      <c r="L2675" s="34"/>
      <c r="M2675" s="35"/>
    </row>
    <row r="2676" spans="1:13" x14ac:dyDescent="0.25">
      <c r="A2676" s="10"/>
      <c r="H2676" s="10"/>
      <c r="J2676" s="38"/>
      <c r="K2676" s="34"/>
      <c r="L2676" s="34"/>
      <c r="M2676" s="35"/>
    </row>
    <row r="2677" spans="1:13" x14ac:dyDescent="0.25">
      <c r="A2677" s="10"/>
      <c r="H2677" s="10"/>
      <c r="J2677" s="38"/>
      <c r="K2677" s="34"/>
      <c r="L2677" s="34"/>
      <c r="M2677" s="35"/>
    </row>
    <row r="2678" spans="1:13" x14ac:dyDescent="0.25">
      <c r="A2678" s="10"/>
      <c r="H2678" s="10"/>
      <c r="J2678" s="38"/>
      <c r="K2678" s="34"/>
      <c r="L2678" s="34"/>
      <c r="M2678" s="35"/>
    </row>
    <row r="2679" spans="1:13" x14ac:dyDescent="0.25">
      <c r="A2679" s="10"/>
      <c r="H2679" s="10"/>
      <c r="J2679" s="38"/>
      <c r="K2679" s="34"/>
      <c r="L2679" s="34"/>
      <c r="M2679" s="35"/>
    </row>
    <row r="2680" spans="1:13" x14ac:dyDescent="0.25">
      <c r="A2680" s="10"/>
      <c r="H2680" s="10"/>
      <c r="J2680" s="38"/>
      <c r="K2680" s="34"/>
      <c r="L2680" s="34"/>
      <c r="M2680" s="35"/>
    </row>
    <row r="2681" spans="1:13" x14ac:dyDescent="0.25">
      <c r="A2681" s="10"/>
      <c r="H2681" s="10"/>
      <c r="I2681" s="32"/>
      <c r="J2681" s="38"/>
      <c r="K2681" s="34"/>
      <c r="L2681" s="34"/>
      <c r="M2681" s="35"/>
    </row>
    <row r="2682" spans="1:13" x14ac:dyDescent="0.25">
      <c r="A2682" s="10"/>
      <c r="H2682" s="10"/>
      <c r="I2682" s="32"/>
      <c r="J2682" s="38"/>
      <c r="K2682" s="34"/>
      <c r="L2682" s="34"/>
      <c r="M2682" s="35"/>
    </row>
    <row r="2683" spans="1:13" x14ac:dyDescent="0.25">
      <c r="A2683" s="10"/>
      <c r="H2683" s="10"/>
      <c r="I2683" s="32"/>
      <c r="J2683" s="38"/>
      <c r="K2683" s="34"/>
      <c r="L2683" s="34"/>
      <c r="M2683" s="35"/>
    </row>
    <row r="2684" spans="1:13" x14ac:dyDescent="0.25">
      <c r="A2684" s="10"/>
      <c r="H2684" s="10"/>
      <c r="I2684" s="32"/>
      <c r="J2684" s="38"/>
      <c r="K2684" s="34"/>
      <c r="L2684" s="34"/>
      <c r="M2684" s="35"/>
    </row>
    <row r="2685" spans="1:13" x14ac:dyDescent="0.25">
      <c r="A2685" s="10"/>
      <c r="H2685" s="10"/>
      <c r="I2685" s="32"/>
      <c r="J2685" s="38"/>
      <c r="K2685" s="34"/>
      <c r="L2685" s="34"/>
      <c r="M2685" s="35"/>
    </row>
    <row r="2686" spans="1:13" x14ac:dyDescent="0.25">
      <c r="A2686" s="10"/>
      <c r="H2686" s="10"/>
      <c r="I2686" s="32"/>
      <c r="J2686" s="38"/>
      <c r="K2686" s="34"/>
      <c r="L2686" s="34"/>
      <c r="M2686" s="35"/>
    </row>
    <row r="2687" spans="1:13" x14ac:dyDescent="0.25">
      <c r="A2687" s="10"/>
      <c r="H2687" s="10"/>
      <c r="I2687" s="32"/>
      <c r="J2687" s="38"/>
      <c r="K2687" s="34"/>
      <c r="L2687" s="34"/>
      <c r="M2687" s="35"/>
    </row>
    <row r="2688" spans="1:13" x14ac:dyDescent="0.25">
      <c r="A2688" s="10"/>
      <c r="H2688" s="72"/>
      <c r="I2688" s="32"/>
      <c r="J2688" s="38"/>
      <c r="K2688" s="34"/>
      <c r="L2688" s="34"/>
      <c r="M2688" s="35"/>
    </row>
    <row r="2689" spans="1:13" x14ac:dyDescent="0.25">
      <c r="A2689" s="10"/>
      <c r="H2689" s="10"/>
      <c r="I2689" s="32"/>
      <c r="J2689" s="38"/>
      <c r="K2689" s="34"/>
      <c r="L2689" s="34"/>
      <c r="M2689" s="35"/>
    </row>
    <row r="2690" spans="1:13" x14ac:dyDescent="0.25">
      <c r="A2690" s="10"/>
      <c r="H2690" s="10"/>
      <c r="I2690" s="32"/>
      <c r="J2690" s="38"/>
      <c r="K2690" s="34"/>
      <c r="L2690" s="34"/>
      <c r="M2690" s="35"/>
    </row>
    <row r="2691" spans="1:13" x14ac:dyDescent="0.25">
      <c r="A2691" s="10"/>
      <c r="H2691" s="10"/>
      <c r="I2691" s="32"/>
      <c r="J2691" s="38"/>
      <c r="K2691" s="34"/>
      <c r="L2691" s="34"/>
      <c r="M2691" s="35"/>
    </row>
    <row r="2692" spans="1:13" x14ac:dyDescent="0.25">
      <c r="A2692" s="10"/>
      <c r="H2692" s="10"/>
      <c r="I2692" s="32"/>
      <c r="J2692" s="38"/>
      <c r="K2692" s="34"/>
      <c r="L2692" s="34"/>
      <c r="M2692" s="35"/>
    </row>
    <row r="2693" spans="1:13" x14ac:dyDescent="0.25">
      <c r="A2693" s="10"/>
      <c r="H2693" s="10"/>
      <c r="I2693" s="32"/>
      <c r="J2693" s="38"/>
      <c r="K2693" s="34"/>
      <c r="L2693" s="34"/>
      <c r="M2693" s="35"/>
    </row>
    <row r="2694" spans="1:13" x14ac:dyDescent="0.25">
      <c r="A2694" s="10"/>
      <c r="H2694" s="10"/>
      <c r="I2694" s="32"/>
      <c r="J2694" s="38"/>
      <c r="K2694" s="34"/>
      <c r="L2694" s="34"/>
      <c r="M2694" s="35"/>
    </row>
    <row r="2695" spans="1:13" x14ac:dyDescent="0.25">
      <c r="A2695" s="10"/>
      <c r="H2695" s="10"/>
      <c r="I2695" s="32"/>
      <c r="J2695" s="38"/>
      <c r="K2695" s="34"/>
      <c r="L2695" s="34"/>
      <c r="M2695" s="35"/>
    </row>
    <row r="2696" spans="1:13" x14ac:dyDescent="0.25">
      <c r="A2696" s="10"/>
      <c r="H2696" s="10"/>
      <c r="I2696" s="32"/>
      <c r="J2696" s="38"/>
      <c r="K2696" s="34"/>
      <c r="L2696" s="34"/>
      <c r="M2696" s="35"/>
    </row>
    <row r="2697" spans="1:13" x14ac:dyDescent="0.25">
      <c r="A2697" s="10"/>
      <c r="H2697" s="10"/>
      <c r="I2697" s="32"/>
      <c r="J2697" s="38"/>
      <c r="K2697" s="34"/>
      <c r="L2697" s="34"/>
      <c r="M2697" s="35"/>
    </row>
    <row r="2698" spans="1:13" x14ac:dyDescent="0.25">
      <c r="A2698" s="10"/>
      <c r="H2698" s="10"/>
      <c r="I2698" s="32"/>
      <c r="J2698" s="38"/>
      <c r="K2698" s="34"/>
      <c r="L2698" s="34"/>
      <c r="M2698" s="35"/>
    </row>
    <row r="2699" spans="1:13" x14ac:dyDescent="0.25">
      <c r="A2699" s="10"/>
      <c r="H2699" s="10"/>
      <c r="I2699" s="32"/>
      <c r="J2699" s="38"/>
      <c r="K2699" s="34"/>
      <c r="L2699" s="34"/>
      <c r="M2699" s="35"/>
    </row>
    <row r="2700" spans="1:13" x14ac:dyDescent="0.25">
      <c r="A2700" s="10"/>
      <c r="H2700" s="10"/>
      <c r="I2700" s="32"/>
      <c r="J2700" s="38"/>
      <c r="K2700" s="34"/>
      <c r="L2700" s="34"/>
      <c r="M2700" s="35"/>
    </row>
    <row r="2701" spans="1:13" x14ac:dyDescent="0.25">
      <c r="A2701" s="10"/>
      <c r="H2701" s="10"/>
      <c r="I2701" s="32"/>
      <c r="J2701" s="38"/>
      <c r="K2701" s="34"/>
      <c r="L2701" s="34"/>
      <c r="M2701" s="35"/>
    </row>
    <row r="2702" spans="1:13" x14ac:dyDescent="0.25">
      <c r="A2702" s="10"/>
      <c r="H2702" s="10"/>
      <c r="I2702" s="32"/>
      <c r="J2702" s="38"/>
      <c r="K2702" s="34"/>
      <c r="L2702" s="34"/>
      <c r="M2702" s="35"/>
    </row>
    <row r="2703" spans="1:13" x14ac:dyDescent="0.25">
      <c r="A2703" s="10"/>
      <c r="H2703" s="10"/>
      <c r="I2703" s="32"/>
      <c r="J2703" s="38"/>
      <c r="K2703" s="34"/>
      <c r="L2703" s="34"/>
      <c r="M2703" s="35"/>
    </row>
    <row r="2704" spans="1:13" x14ac:dyDescent="0.25">
      <c r="A2704" s="10"/>
      <c r="H2704" s="10"/>
      <c r="I2704" s="32"/>
      <c r="J2704" s="38"/>
      <c r="K2704" s="34"/>
      <c r="L2704" s="34"/>
      <c r="M2704" s="35"/>
    </row>
    <row r="2705" spans="1:13" x14ac:dyDescent="0.25">
      <c r="A2705" s="10"/>
      <c r="H2705" s="10"/>
      <c r="I2705" s="32"/>
      <c r="J2705" s="38"/>
      <c r="K2705" s="34"/>
      <c r="L2705" s="34"/>
      <c r="M2705" s="35"/>
    </row>
    <row r="2706" spans="1:13" x14ac:dyDescent="0.25">
      <c r="A2706" s="10"/>
      <c r="H2706" s="10"/>
      <c r="I2706" s="32"/>
      <c r="J2706" s="38"/>
      <c r="K2706" s="34"/>
      <c r="L2706" s="34"/>
      <c r="M2706" s="35"/>
    </row>
    <row r="2707" spans="1:13" x14ac:dyDescent="0.25">
      <c r="A2707" s="10"/>
      <c r="H2707" s="10"/>
      <c r="I2707" s="32"/>
      <c r="J2707" s="38"/>
      <c r="K2707" s="34"/>
      <c r="L2707" s="34"/>
      <c r="M2707" s="35"/>
    </row>
    <row r="2708" spans="1:13" x14ac:dyDescent="0.25">
      <c r="A2708" s="10"/>
      <c r="H2708" s="10"/>
      <c r="I2708" s="32"/>
      <c r="J2708" s="38"/>
      <c r="K2708" s="34"/>
      <c r="L2708" s="34"/>
      <c r="M2708" s="35"/>
    </row>
    <row r="2709" spans="1:13" x14ac:dyDescent="0.25">
      <c r="A2709" s="10"/>
      <c r="H2709" s="10"/>
      <c r="I2709" s="32"/>
      <c r="J2709" s="38"/>
      <c r="K2709" s="34"/>
      <c r="L2709" s="34"/>
      <c r="M2709" s="35"/>
    </row>
    <row r="2710" spans="1:13" x14ac:dyDescent="0.25">
      <c r="A2710" s="10"/>
      <c r="H2710" s="10"/>
      <c r="I2710" s="32"/>
      <c r="J2710" s="38"/>
      <c r="K2710" s="34"/>
      <c r="L2710" s="34"/>
      <c r="M2710" s="35"/>
    </row>
    <row r="2711" spans="1:13" x14ac:dyDescent="0.25">
      <c r="A2711" s="10"/>
      <c r="H2711" s="10"/>
      <c r="I2711" s="32"/>
      <c r="J2711" s="38"/>
      <c r="K2711" s="34"/>
      <c r="L2711" s="34"/>
      <c r="M2711" s="35"/>
    </row>
    <row r="2712" spans="1:13" x14ac:dyDescent="0.25">
      <c r="A2712" s="10"/>
      <c r="H2712" s="10"/>
      <c r="I2712" s="32"/>
      <c r="J2712" s="38"/>
      <c r="K2712" s="34"/>
      <c r="L2712" s="34"/>
      <c r="M2712" s="35"/>
    </row>
    <row r="2713" spans="1:13" x14ac:dyDescent="0.25">
      <c r="A2713" s="10"/>
      <c r="H2713" s="10"/>
      <c r="I2713" s="32"/>
      <c r="J2713" s="38"/>
      <c r="K2713" s="34"/>
      <c r="L2713" s="34"/>
      <c r="M2713" s="35"/>
    </row>
    <row r="2714" spans="1:13" x14ac:dyDescent="0.25">
      <c r="A2714" s="10"/>
      <c r="H2714" s="10"/>
      <c r="I2714" s="32"/>
      <c r="J2714" s="38"/>
      <c r="K2714" s="34"/>
      <c r="L2714" s="34"/>
      <c r="M2714" s="35"/>
    </row>
    <row r="2715" spans="1:13" x14ac:dyDescent="0.25">
      <c r="A2715" s="10"/>
      <c r="H2715" s="10"/>
      <c r="I2715" s="32"/>
      <c r="J2715" s="38"/>
      <c r="K2715" s="34"/>
      <c r="L2715" s="34"/>
      <c r="M2715" s="35"/>
    </row>
    <row r="2716" spans="1:13" x14ac:dyDescent="0.25">
      <c r="A2716" s="10"/>
      <c r="H2716" s="10"/>
      <c r="I2716" s="32"/>
      <c r="J2716" s="38"/>
      <c r="K2716" s="34"/>
      <c r="L2716" s="34"/>
      <c r="M2716" s="35"/>
    </row>
    <row r="2717" spans="1:13" x14ac:dyDescent="0.25">
      <c r="A2717" s="10"/>
      <c r="H2717" s="10"/>
      <c r="I2717" s="32"/>
      <c r="J2717" s="38"/>
      <c r="K2717" s="34"/>
      <c r="L2717" s="34"/>
      <c r="M2717" s="35"/>
    </row>
    <row r="2718" spans="1:13" x14ac:dyDescent="0.25">
      <c r="A2718" s="10"/>
      <c r="H2718" s="10"/>
      <c r="I2718" s="32"/>
      <c r="J2718" s="38"/>
      <c r="K2718" s="34"/>
      <c r="L2718" s="34"/>
      <c r="M2718" s="35"/>
    </row>
    <row r="2719" spans="1:13" x14ac:dyDescent="0.25">
      <c r="A2719" s="10"/>
      <c r="H2719" s="10"/>
      <c r="I2719" s="32"/>
      <c r="J2719" s="38"/>
      <c r="K2719" s="34"/>
      <c r="L2719" s="34"/>
      <c r="M2719" s="35"/>
    </row>
    <row r="2720" spans="1:13" x14ac:dyDescent="0.25">
      <c r="A2720" s="10"/>
      <c r="H2720" s="10"/>
      <c r="I2720" s="32"/>
      <c r="J2720" s="38"/>
      <c r="K2720" s="34"/>
      <c r="L2720" s="34"/>
      <c r="M2720" s="35"/>
    </row>
    <row r="2721" spans="1:13" x14ac:dyDescent="0.25">
      <c r="A2721" s="10"/>
      <c r="H2721" s="10"/>
      <c r="I2721" s="32"/>
      <c r="J2721" s="38"/>
      <c r="K2721" s="34"/>
      <c r="L2721" s="34"/>
      <c r="M2721" s="35"/>
    </row>
    <row r="2722" spans="1:13" x14ac:dyDescent="0.25">
      <c r="A2722" s="10"/>
      <c r="H2722" s="10"/>
      <c r="I2722" s="32"/>
      <c r="J2722" s="38"/>
      <c r="K2722" s="34"/>
      <c r="L2722" s="34"/>
      <c r="M2722" s="35"/>
    </row>
    <row r="2723" spans="1:13" x14ac:dyDescent="0.25">
      <c r="A2723" s="10"/>
      <c r="H2723" s="10"/>
      <c r="I2723" s="32"/>
      <c r="J2723" s="38"/>
      <c r="K2723" s="34"/>
      <c r="L2723" s="34"/>
      <c r="M2723" s="35"/>
    </row>
    <row r="2724" spans="1:13" x14ac:dyDescent="0.25">
      <c r="A2724" s="10"/>
      <c r="H2724" s="10"/>
      <c r="I2724" s="32"/>
      <c r="J2724" s="38"/>
      <c r="K2724" s="34"/>
      <c r="L2724" s="34"/>
      <c r="M2724" s="35"/>
    </row>
    <row r="2725" spans="1:13" x14ac:dyDescent="0.25">
      <c r="A2725" s="10"/>
      <c r="H2725" s="10"/>
      <c r="I2725" s="32"/>
      <c r="J2725" s="38"/>
      <c r="K2725" s="34"/>
      <c r="L2725" s="34"/>
      <c r="M2725" s="35"/>
    </row>
    <row r="2726" spans="1:13" x14ac:dyDescent="0.25">
      <c r="A2726" s="10"/>
      <c r="H2726" s="10"/>
      <c r="I2726" s="32"/>
      <c r="J2726" s="38"/>
      <c r="K2726" s="34"/>
      <c r="L2726" s="34"/>
      <c r="M2726" s="35"/>
    </row>
    <row r="2727" spans="1:13" x14ac:dyDescent="0.25">
      <c r="A2727" s="10"/>
      <c r="H2727" s="10"/>
      <c r="I2727" s="32"/>
      <c r="J2727" s="38"/>
      <c r="K2727" s="34"/>
      <c r="L2727" s="34"/>
      <c r="M2727" s="35"/>
    </row>
    <row r="2728" spans="1:13" x14ac:dyDescent="0.25">
      <c r="A2728" s="10"/>
      <c r="H2728" s="10"/>
      <c r="I2728" s="32"/>
      <c r="J2728" s="38"/>
      <c r="K2728" s="34"/>
      <c r="L2728" s="34"/>
      <c r="M2728" s="35"/>
    </row>
    <row r="2729" spans="1:13" x14ac:dyDescent="0.25">
      <c r="H2729" s="10"/>
      <c r="I2729" s="32"/>
      <c r="J2729" s="38"/>
      <c r="K2729" s="34"/>
      <c r="L2729" s="34"/>
      <c r="M2729" s="35"/>
    </row>
    <row r="2730" spans="1:13" x14ac:dyDescent="0.25">
      <c r="H2730" s="10"/>
      <c r="I2730" s="32"/>
      <c r="J2730" s="38"/>
      <c r="K2730" s="34"/>
      <c r="L2730" s="34"/>
      <c r="M2730" s="35"/>
    </row>
    <row r="2731" spans="1:13" x14ac:dyDescent="0.25">
      <c r="H2731" s="10"/>
      <c r="I2731" s="32"/>
      <c r="J2731" s="38"/>
      <c r="K2731" s="34"/>
      <c r="L2731" s="34"/>
      <c r="M2731" s="35"/>
    </row>
    <row r="2732" spans="1:13" x14ac:dyDescent="0.25">
      <c r="H2732" s="10"/>
      <c r="I2732" s="32"/>
      <c r="J2732" s="38"/>
      <c r="K2732" s="34"/>
      <c r="L2732" s="34"/>
      <c r="M2732" s="35"/>
    </row>
    <row r="2733" spans="1:13" x14ac:dyDescent="0.25">
      <c r="H2733" s="10"/>
      <c r="I2733" s="32"/>
      <c r="J2733" s="38"/>
      <c r="K2733" s="34"/>
      <c r="L2733" s="34"/>
      <c r="M2733" s="35"/>
    </row>
    <row r="2734" spans="1:13" x14ac:dyDescent="0.25">
      <c r="H2734" s="10"/>
      <c r="I2734" s="32"/>
      <c r="J2734" s="38"/>
      <c r="K2734" s="34"/>
      <c r="L2734" s="34"/>
      <c r="M2734" s="35"/>
    </row>
    <row r="2735" spans="1:13" x14ac:dyDescent="0.25">
      <c r="H2735" s="10"/>
      <c r="I2735" s="32"/>
      <c r="J2735" s="38"/>
      <c r="K2735" s="34"/>
      <c r="L2735" s="34"/>
      <c r="M2735" s="35"/>
    </row>
    <row r="2736" spans="1:13" x14ac:dyDescent="0.25">
      <c r="H2736" s="10"/>
      <c r="I2736" s="32"/>
      <c r="J2736" s="38"/>
      <c r="K2736" s="34"/>
      <c r="L2736" s="34"/>
      <c r="M2736" s="35"/>
    </row>
    <row r="2737" spans="8:13" x14ac:dyDescent="0.25">
      <c r="H2737" s="10"/>
      <c r="I2737" s="32"/>
      <c r="J2737" s="38"/>
      <c r="K2737" s="34"/>
      <c r="L2737" s="34"/>
      <c r="M2737" s="35"/>
    </row>
    <row r="2738" spans="8:13" x14ac:dyDescent="0.25">
      <c r="H2738" s="10"/>
      <c r="I2738" s="32"/>
      <c r="J2738" s="38"/>
      <c r="K2738" s="34"/>
      <c r="L2738" s="34"/>
      <c r="M2738" s="35"/>
    </row>
    <row r="2739" spans="8:13" x14ac:dyDescent="0.25">
      <c r="H2739" s="10"/>
      <c r="I2739" s="32"/>
      <c r="J2739" s="38"/>
      <c r="K2739" s="34"/>
      <c r="L2739" s="34"/>
      <c r="M2739" s="35"/>
    </row>
    <row r="2740" spans="8:13" x14ac:dyDescent="0.25">
      <c r="H2740" s="10"/>
      <c r="I2740" s="32"/>
      <c r="J2740" s="38"/>
      <c r="K2740" s="34"/>
      <c r="L2740" s="34"/>
      <c r="M2740" s="35"/>
    </row>
    <row r="2741" spans="8:13" x14ac:dyDescent="0.25">
      <c r="H2741" s="10"/>
      <c r="I2741" s="32"/>
      <c r="J2741" s="38"/>
      <c r="K2741" s="34"/>
      <c r="L2741" s="34"/>
      <c r="M2741" s="35"/>
    </row>
    <row r="2742" spans="8:13" x14ac:dyDescent="0.25">
      <c r="H2742" s="10"/>
      <c r="I2742" s="32"/>
      <c r="J2742" s="38"/>
      <c r="K2742" s="34"/>
      <c r="L2742" s="34"/>
      <c r="M2742" s="35"/>
    </row>
    <row r="2743" spans="8:13" x14ac:dyDescent="0.25">
      <c r="H2743" s="10"/>
      <c r="I2743" s="32"/>
      <c r="J2743" s="38"/>
      <c r="K2743" s="34"/>
      <c r="L2743" s="34"/>
      <c r="M2743" s="35"/>
    </row>
    <row r="2744" spans="8:13" x14ac:dyDescent="0.25">
      <c r="H2744" s="10"/>
      <c r="I2744" s="32"/>
      <c r="J2744" s="38"/>
      <c r="K2744" s="34"/>
      <c r="L2744" s="34"/>
      <c r="M2744" s="35"/>
    </row>
    <row r="2745" spans="8:13" x14ac:dyDescent="0.25">
      <c r="H2745" s="10"/>
      <c r="I2745" s="32"/>
      <c r="J2745" s="38"/>
      <c r="K2745" s="34"/>
      <c r="L2745" s="34"/>
      <c r="M2745" s="35"/>
    </row>
    <row r="2746" spans="8:13" x14ac:dyDescent="0.25">
      <c r="H2746" s="10"/>
      <c r="I2746" s="32"/>
      <c r="J2746" s="38"/>
      <c r="K2746" s="34"/>
      <c r="L2746" s="34"/>
      <c r="M2746" s="35"/>
    </row>
    <row r="2747" spans="8:13" x14ac:dyDescent="0.25">
      <c r="H2747" s="10"/>
      <c r="I2747" s="32"/>
      <c r="J2747" s="38"/>
      <c r="K2747" s="34"/>
      <c r="L2747" s="34"/>
      <c r="M2747" s="35"/>
    </row>
    <row r="2748" spans="8:13" x14ac:dyDescent="0.25">
      <c r="H2748" s="10"/>
      <c r="I2748" s="32"/>
      <c r="J2748" s="38"/>
      <c r="K2748" s="34"/>
      <c r="L2748" s="34"/>
      <c r="M2748" s="35"/>
    </row>
    <row r="2749" spans="8:13" x14ac:dyDescent="0.25">
      <c r="H2749" s="10"/>
      <c r="I2749" s="32"/>
      <c r="J2749" s="38"/>
      <c r="K2749" s="34"/>
      <c r="L2749" s="34"/>
      <c r="M2749" s="35"/>
    </row>
    <row r="2750" spans="8:13" x14ac:dyDescent="0.25">
      <c r="H2750" s="10"/>
      <c r="I2750" s="32"/>
      <c r="J2750" s="38"/>
      <c r="K2750" s="34"/>
      <c r="L2750" s="34"/>
      <c r="M2750" s="35"/>
    </row>
    <row r="2751" spans="8:13" x14ac:dyDescent="0.25">
      <c r="H2751" s="10"/>
      <c r="I2751" s="32"/>
      <c r="J2751" s="38"/>
      <c r="K2751" s="34"/>
      <c r="L2751" s="34"/>
      <c r="M2751" s="35"/>
    </row>
    <row r="2752" spans="8:13" x14ac:dyDescent="0.25">
      <c r="H2752" s="10"/>
      <c r="I2752" s="32"/>
      <c r="J2752" s="38"/>
      <c r="K2752" s="34"/>
      <c r="L2752" s="34"/>
      <c r="M2752" s="35"/>
    </row>
    <row r="2753" spans="8:13" x14ac:dyDescent="0.25">
      <c r="H2753" s="72"/>
      <c r="I2753" s="32"/>
      <c r="J2753" s="38"/>
      <c r="K2753" s="34"/>
      <c r="L2753" s="34"/>
      <c r="M2753" s="35"/>
    </row>
    <row r="2754" spans="8:13" x14ac:dyDescent="0.25">
      <c r="H2754" s="10"/>
      <c r="I2754" s="32"/>
      <c r="J2754" s="38"/>
      <c r="K2754" s="34"/>
      <c r="L2754" s="34"/>
      <c r="M2754" s="35"/>
    </row>
    <row r="2755" spans="8:13" x14ac:dyDescent="0.25">
      <c r="H2755" s="10"/>
      <c r="I2755" s="32"/>
      <c r="J2755" s="38"/>
      <c r="K2755" s="34"/>
      <c r="L2755" s="34"/>
      <c r="M2755" s="35"/>
    </row>
    <row r="2756" spans="8:13" x14ac:dyDescent="0.25">
      <c r="H2756" s="10"/>
      <c r="I2756" s="32"/>
      <c r="J2756" s="38"/>
      <c r="K2756" s="34"/>
      <c r="L2756" s="34"/>
      <c r="M2756" s="35"/>
    </row>
    <row r="2757" spans="8:13" x14ac:dyDescent="0.25">
      <c r="H2757" s="10"/>
      <c r="I2757" s="32"/>
      <c r="J2757" s="38"/>
      <c r="K2757" s="34"/>
      <c r="L2757" s="34"/>
      <c r="M2757" s="35"/>
    </row>
    <row r="2758" spans="8:13" x14ac:dyDescent="0.25">
      <c r="H2758" s="10"/>
      <c r="I2758" s="32"/>
      <c r="J2758" s="38"/>
      <c r="K2758" s="34"/>
      <c r="L2758" s="34"/>
      <c r="M2758" s="35"/>
    </row>
    <row r="2759" spans="8:13" x14ac:dyDescent="0.25">
      <c r="H2759" s="10"/>
      <c r="I2759" s="32"/>
      <c r="J2759" s="38"/>
      <c r="K2759" s="34"/>
      <c r="L2759" s="34"/>
      <c r="M2759" s="35"/>
    </row>
    <row r="2760" spans="8:13" x14ac:dyDescent="0.25">
      <c r="H2760" s="10"/>
      <c r="I2760" s="32"/>
      <c r="J2760" s="38"/>
      <c r="K2760" s="34"/>
      <c r="L2760" s="34"/>
      <c r="M2760" s="35"/>
    </row>
    <row r="2761" spans="8:13" x14ac:dyDescent="0.25">
      <c r="H2761" s="10"/>
      <c r="I2761" s="32"/>
      <c r="J2761" s="38"/>
      <c r="K2761" s="34"/>
      <c r="L2761" s="34"/>
      <c r="M2761" s="35"/>
    </row>
    <row r="2762" spans="8:13" x14ac:dyDescent="0.25">
      <c r="H2762" s="10"/>
      <c r="I2762" s="32"/>
      <c r="J2762" s="38"/>
      <c r="K2762" s="34"/>
      <c r="L2762" s="34"/>
      <c r="M2762" s="35"/>
    </row>
    <row r="2763" spans="8:13" x14ac:dyDescent="0.25">
      <c r="H2763" s="10"/>
      <c r="I2763" s="32"/>
      <c r="J2763" s="38"/>
      <c r="K2763" s="34"/>
      <c r="L2763" s="34"/>
      <c r="M2763" s="35"/>
    </row>
    <row r="2764" spans="8:13" x14ac:dyDescent="0.25">
      <c r="H2764" s="10"/>
      <c r="I2764" s="32"/>
      <c r="J2764" s="38"/>
      <c r="K2764" s="34"/>
      <c r="L2764" s="34"/>
      <c r="M2764" s="35"/>
    </row>
    <row r="2765" spans="8:13" x14ac:dyDescent="0.25">
      <c r="H2765" s="10"/>
      <c r="I2765" s="32"/>
      <c r="J2765" s="38"/>
      <c r="K2765" s="34"/>
      <c r="L2765" s="34"/>
      <c r="M2765" s="35"/>
    </row>
    <row r="2766" spans="8:13" x14ac:dyDescent="0.25">
      <c r="H2766" s="10"/>
      <c r="I2766" s="32"/>
      <c r="J2766" s="38"/>
      <c r="K2766" s="34"/>
      <c r="L2766" s="34"/>
      <c r="M2766" s="35"/>
    </row>
    <row r="2767" spans="8:13" x14ac:dyDescent="0.25">
      <c r="H2767" s="10"/>
      <c r="I2767" s="32"/>
      <c r="J2767" s="38"/>
      <c r="K2767" s="34"/>
      <c r="L2767" s="34"/>
      <c r="M2767" s="35"/>
    </row>
    <row r="2768" spans="8:13" x14ac:dyDescent="0.25">
      <c r="H2768" s="10"/>
      <c r="I2768" s="32"/>
      <c r="J2768" s="38"/>
      <c r="K2768" s="34"/>
      <c r="L2768" s="34"/>
      <c r="M2768" s="35"/>
    </row>
    <row r="2769" spans="8:13" x14ac:dyDescent="0.25">
      <c r="H2769" s="10"/>
      <c r="I2769" s="32"/>
      <c r="J2769" s="38"/>
      <c r="K2769" s="34"/>
      <c r="L2769" s="34"/>
      <c r="M2769" s="35"/>
    </row>
    <row r="2770" spans="8:13" x14ac:dyDescent="0.25">
      <c r="H2770" s="10"/>
      <c r="I2770" s="32"/>
      <c r="J2770" s="38"/>
      <c r="K2770" s="34"/>
      <c r="L2770" s="34"/>
      <c r="M2770" s="35"/>
    </row>
    <row r="2771" spans="8:13" x14ac:dyDescent="0.25">
      <c r="H2771" s="10"/>
      <c r="I2771" s="32"/>
      <c r="J2771" s="38"/>
      <c r="K2771" s="34"/>
      <c r="L2771" s="34"/>
      <c r="M2771" s="35"/>
    </row>
    <row r="2772" spans="8:13" x14ac:dyDescent="0.25">
      <c r="H2772" s="10"/>
      <c r="I2772" s="32"/>
      <c r="J2772" s="38"/>
      <c r="K2772" s="34"/>
      <c r="L2772" s="34"/>
      <c r="M2772" s="35"/>
    </row>
    <row r="2773" spans="8:13" x14ac:dyDescent="0.25">
      <c r="H2773" s="10"/>
      <c r="I2773" s="32"/>
      <c r="J2773" s="38"/>
      <c r="K2773" s="34"/>
      <c r="L2773" s="34"/>
      <c r="M2773" s="35"/>
    </row>
    <row r="2774" spans="8:13" x14ac:dyDescent="0.25">
      <c r="H2774" s="10"/>
      <c r="I2774" s="32"/>
      <c r="J2774" s="38"/>
      <c r="K2774" s="34"/>
      <c r="L2774" s="34"/>
      <c r="M2774" s="35"/>
    </row>
    <row r="2775" spans="8:13" x14ac:dyDescent="0.25">
      <c r="H2775" s="10"/>
      <c r="I2775" s="32"/>
      <c r="J2775" s="38"/>
      <c r="K2775" s="34"/>
      <c r="L2775" s="34"/>
      <c r="M2775" s="35"/>
    </row>
    <row r="2776" spans="8:13" x14ac:dyDescent="0.25">
      <c r="H2776" s="10"/>
      <c r="I2776" s="32"/>
      <c r="J2776" s="38"/>
      <c r="K2776" s="34"/>
      <c r="L2776" s="34"/>
      <c r="M2776" s="35"/>
    </row>
    <row r="2777" spans="8:13" x14ac:dyDescent="0.25">
      <c r="H2777" s="10"/>
      <c r="I2777" s="32"/>
      <c r="J2777" s="38"/>
      <c r="K2777" s="34"/>
      <c r="L2777" s="34"/>
      <c r="M2777" s="35"/>
    </row>
    <row r="2778" spans="8:13" x14ac:dyDescent="0.25">
      <c r="H2778" s="10"/>
      <c r="I2778" s="32"/>
      <c r="J2778" s="38"/>
      <c r="K2778" s="34"/>
      <c r="L2778" s="34"/>
      <c r="M2778" s="35"/>
    </row>
    <row r="2779" spans="8:13" x14ac:dyDescent="0.25">
      <c r="H2779" s="10"/>
      <c r="I2779" s="32"/>
      <c r="J2779" s="38"/>
      <c r="K2779" s="34"/>
      <c r="L2779" s="34"/>
      <c r="M2779" s="35"/>
    </row>
    <row r="2780" spans="8:13" x14ac:dyDescent="0.25">
      <c r="H2780" s="10"/>
      <c r="I2780" s="32"/>
      <c r="J2780" s="38"/>
      <c r="K2780" s="34"/>
      <c r="L2780" s="34"/>
      <c r="M2780" s="35"/>
    </row>
    <row r="2781" spans="8:13" x14ac:dyDescent="0.25">
      <c r="H2781" s="10"/>
      <c r="I2781" s="32"/>
      <c r="J2781" s="38"/>
      <c r="K2781" s="34"/>
      <c r="L2781" s="34"/>
      <c r="M2781" s="35"/>
    </row>
    <row r="2782" spans="8:13" x14ac:dyDescent="0.25">
      <c r="H2782" s="10"/>
      <c r="I2782" s="32"/>
      <c r="J2782" s="38"/>
      <c r="K2782" s="34"/>
      <c r="L2782" s="34"/>
      <c r="M2782" s="35"/>
    </row>
    <row r="2783" spans="8:13" x14ac:dyDescent="0.25">
      <c r="H2783" s="10"/>
      <c r="I2783" s="32"/>
      <c r="J2783" s="38"/>
      <c r="K2783" s="34"/>
      <c r="L2783" s="34"/>
      <c r="M2783" s="35"/>
    </row>
    <row r="2784" spans="8:13" x14ac:dyDescent="0.25">
      <c r="H2784" s="10"/>
      <c r="I2784" s="32"/>
      <c r="J2784" s="38"/>
      <c r="K2784" s="34"/>
      <c r="L2784" s="34"/>
      <c r="M2784" s="35"/>
    </row>
    <row r="2785" spans="8:13" x14ac:dyDescent="0.25">
      <c r="H2785" s="10"/>
      <c r="I2785" s="32"/>
      <c r="J2785" s="38"/>
      <c r="K2785" s="34"/>
      <c r="L2785" s="34"/>
      <c r="M2785" s="35"/>
    </row>
    <row r="2786" spans="8:13" x14ac:dyDescent="0.25">
      <c r="H2786" s="10"/>
      <c r="I2786" s="32"/>
      <c r="J2786" s="38"/>
      <c r="K2786" s="34"/>
      <c r="L2786" s="34"/>
      <c r="M2786" s="35"/>
    </row>
    <row r="2787" spans="8:13" x14ac:dyDescent="0.25">
      <c r="H2787" s="10"/>
      <c r="I2787" s="32"/>
      <c r="J2787" s="38"/>
      <c r="K2787" s="34"/>
      <c r="L2787" s="34"/>
      <c r="M2787" s="35"/>
    </row>
    <row r="2788" spans="8:13" x14ac:dyDescent="0.25">
      <c r="H2788" s="10"/>
      <c r="I2788" s="32"/>
      <c r="J2788" s="38"/>
      <c r="K2788" s="34"/>
      <c r="L2788" s="34"/>
      <c r="M2788" s="35"/>
    </row>
    <row r="2789" spans="8:13" x14ac:dyDescent="0.25">
      <c r="H2789" s="10"/>
      <c r="I2789" s="32"/>
      <c r="J2789" s="38"/>
      <c r="K2789" s="34"/>
      <c r="L2789" s="34"/>
      <c r="M2789" s="35"/>
    </row>
    <row r="2790" spans="8:13" x14ac:dyDescent="0.25">
      <c r="H2790" s="10"/>
      <c r="I2790" s="32"/>
      <c r="J2790" s="38"/>
      <c r="K2790" s="34"/>
      <c r="L2790" s="34"/>
      <c r="M2790" s="35"/>
    </row>
    <row r="2791" spans="8:13" x14ac:dyDescent="0.25">
      <c r="H2791" s="72"/>
      <c r="I2791" s="32"/>
      <c r="J2791" s="38"/>
      <c r="K2791" s="34"/>
      <c r="L2791" s="34"/>
      <c r="M2791" s="35"/>
    </row>
    <row r="2792" spans="8:13" x14ac:dyDescent="0.25">
      <c r="H2792" s="10"/>
      <c r="I2792" s="32"/>
      <c r="J2792" s="38"/>
      <c r="K2792" s="34"/>
      <c r="L2792" s="34"/>
      <c r="M2792" s="35"/>
    </row>
    <row r="2793" spans="8:13" x14ac:dyDescent="0.25">
      <c r="H2793" s="10"/>
      <c r="I2793" s="32"/>
      <c r="J2793" s="38"/>
      <c r="K2793" s="34"/>
      <c r="L2793" s="34"/>
      <c r="M2793" s="35"/>
    </row>
    <row r="2794" spans="8:13" x14ac:dyDescent="0.25">
      <c r="H2794" s="10"/>
      <c r="I2794" s="32"/>
      <c r="J2794" s="38"/>
      <c r="K2794" s="34"/>
      <c r="L2794" s="34"/>
      <c r="M2794" s="35"/>
    </row>
    <row r="2795" spans="8:13" x14ac:dyDescent="0.25">
      <c r="H2795" s="10"/>
      <c r="I2795" s="32"/>
      <c r="J2795" s="38"/>
      <c r="K2795" s="34"/>
      <c r="L2795" s="34"/>
      <c r="M2795" s="35"/>
    </row>
    <row r="2796" spans="8:13" x14ac:dyDescent="0.25">
      <c r="H2796" s="10"/>
      <c r="I2796" s="32"/>
      <c r="J2796" s="38"/>
      <c r="K2796" s="34"/>
      <c r="L2796" s="34"/>
      <c r="M2796" s="35"/>
    </row>
    <row r="2797" spans="8:13" x14ac:dyDescent="0.25">
      <c r="H2797" s="10"/>
      <c r="I2797" s="32"/>
      <c r="J2797" s="38"/>
      <c r="K2797" s="34"/>
      <c r="L2797" s="34"/>
      <c r="M2797" s="35"/>
    </row>
    <row r="2798" spans="8:13" x14ac:dyDescent="0.25">
      <c r="H2798" s="10"/>
      <c r="I2798" s="32"/>
      <c r="J2798" s="38"/>
      <c r="K2798" s="34"/>
      <c r="L2798" s="34"/>
      <c r="M2798" s="35"/>
    </row>
    <row r="2799" spans="8:13" x14ac:dyDescent="0.25">
      <c r="H2799" s="10"/>
      <c r="I2799" s="32"/>
      <c r="J2799" s="38"/>
      <c r="K2799" s="34"/>
      <c r="L2799" s="34"/>
      <c r="M2799" s="35"/>
    </row>
    <row r="2800" spans="8:13" x14ac:dyDescent="0.25">
      <c r="H2800" s="10"/>
      <c r="I2800" s="32"/>
      <c r="J2800" s="38"/>
      <c r="K2800" s="34"/>
      <c r="L2800" s="34"/>
      <c r="M2800" s="35"/>
    </row>
    <row r="2801" spans="8:13" x14ac:dyDescent="0.25">
      <c r="H2801" s="10"/>
      <c r="I2801" s="32"/>
      <c r="J2801" s="38"/>
      <c r="K2801" s="34"/>
      <c r="L2801" s="34"/>
      <c r="M2801" s="35"/>
    </row>
    <row r="2802" spans="8:13" x14ac:dyDescent="0.25">
      <c r="H2802" s="10"/>
      <c r="I2802" s="32"/>
      <c r="J2802" s="38"/>
      <c r="K2802" s="34"/>
      <c r="L2802" s="34"/>
      <c r="M2802" s="35"/>
    </row>
    <row r="2803" spans="8:13" x14ac:dyDescent="0.25">
      <c r="H2803" s="10"/>
      <c r="I2803" s="32"/>
      <c r="J2803" s="38"/>
      <c r="K2803" s="34"/>
      <c r="L2803" s="34"/>
      <c r="M2803" s="35"/>
    </row>
    <row r="2804" spans="8:13" x14ac:dyDescent="0.25">
      <c r="H2804" s="10"/>
      <c r="I2804" s="32"/>
      <c r="J2804" s="38"/>
      <c r="K2804" s="34"/>
      <c r="L2804" s="34"/>
      <c r="M2804" s="35"/>
    </row>
    <row r="2805" spans="8:13" x14ac:dyDescent="0.25">
      <c r="H2805" s="10"/>
      <c r="I2805" s="32"/>
      <c r="J2805" s="38"/>
      <c r="K2805" s="34"/>
      <c r="L2805" s="34"/>
      <c r="M2805" s="35"/>
    </row>
    <row r="2806" spans="8:13" x14ac:dyDescent="0.25">
      <c r="H2806" s="10"/>
      <c r="I2806" s="32"/>
      <c r="J2806" s="38"/>
      <c r="K2806" s="34"/>
      <c r="L2806" s="34"/>
      <c r="M2806" s="35"/>
    </row>
    <row r="2807" spans="8:13" x14ac:dyDescent="0.25">
      <c r="H2807" s="10"/>
      <c r="I2807" s="32"/>
      <c r="J2807" s="38"/>
      <c r="K2807" s="34"/>
      <c r="L2807" s="34"/>
      <c r="M2807" s="35"/>
    </row>
    <row r="2808" spans="8:13" x14ac:dyDescent="0.25">
      <c r="H2808" s="10"/>
      <c r="I2808" s="32"/>
      <c r="J2808" s="38"/>
      <c r="K2808" s="34"/>
      <c r="L2808" s="34"/>
      <c r="M2808" s="35"/>
    </row>
    <row r="2809" spans="8:13" x14ac:dyDescent="0.25">
      <c r="H2809" s="10"/>
      <c r="I2809" s="32"/>
      <c r="J2809" s="38"/>
      <c r="K2809" s="34"/>
      <c r="L2809" s="34"/>
      <c r="M2809" s="35"/>
    </row>
    <row r="2810" spans="8:13" x14ac:dyDescent="0.25">
      <c r="H2810" s="10"/>
      <c r="I2810" s="32"/>
      <c r="J2810" s="38"/>
      <c r="K2810" s="34"/>
      <c r="L2810" s="34"/>
      <c r="M2810" s="35"/>
    </row>
    <row r="2811" spans="8:13" x14ac:dyDescent="0.25">
      <c r="H2811" s="10"/>
      <c r="I2811" s="32"/>
      <c r="J2811" s="38"/>
      <c r="K2811" s="34"/>
      <c r="L2811" s="34"/>
      <c r="M2811" s="35"/>
    </row>
    <row r="2812" spans="8:13" x14ac:dyDescent="0.25">
      <c r="H2812" s="10"/>
      <c r="I2812" s="32"/>
      <c r="J2812" s="38"/>
      <c r="K2812" s="34"/>
      <c r="L2812" s="34"/>
      <c r="M2812" s="35"/>
    </row>
    <row r="2813" spans="8:13" x14ac:dyDescent="0.25">
      <c r="H2813" s="10"/>
      <c r="I2813" s="32"/>
      <c r="J2813" s="38"/>
      <c r="K2813" s="34"/>
      <c r="L2813" s="34"/>
      <c r="M2813" s="35"/>
    </row>
    <row r="2814" spans="8:13" x14ac:dyDescent="0.25">
      <c r="H2814" s="10"/>
      <c r="I2814" s="32"/>
      <c r="J2814" s="38"/>
      <c r="K2814" s="34"/>
      <c r="L2814" s="34"/>
      <c r="M2814" s="35"/>
    </row>
    <row r="2815" spans="8:13" x14ac:dyDescent="0.25">
      <c r="H2815" s="10"/>
      <c r="I2815" s="32"/>
      <c r="J2815" s="38"/>
      <c r="K2815" s="34"/>
      <c r="L2815" s="34"/>
      <c r="M2815" s="35"/>
    </row>
    <row r="2816" spans="8:13" x14ac:dyDescent="0.25">
      <c r="H2816" s="10"/>
      <c r="I2816" s="32"/>
      <c r="J2816" s="38"/>
      <c r="K2816" s="34"/>
      <c r="L2816" s="34"/>
      <c r="M2816" s="35"/>
    </row>
    <row r="2817" spans="8:13" x14ac:dyDescent="0.25">
      <c r="H2817" s="10"/>
      <c r="I2817" s="32"/>
      <c r="J2817" s="38"/>
      <c r="K2817" s="34"/>
      <c r="L2817" s="34"/>
      <c r="M2817" s="35"/>
    </row>
    <row r="2818" spans="8:13" x14ac:dyDescent="0.25">
      <c r="H2818" s="10"/>
      <c r="I2818" s="32"/>
      <c r="J2818" s="38"/>
      <c r="K2818" s="34"/>
      <c r="L2818" s="34"/>
      <c r="M2818" s="35"/>
    </row>
    <row r="2819" spans="8:13" x14ac:dyDescent="0.25">
      <c r="H2819" s="10"/>
      <c r="I2819" s="32"/>
      <c r="J2819" s="38"/>
      <c r="K2819" s="34"/>
      <c r="L2819" s="34"/>
      <c r="M2819" s="35"/>
    </row>
    <row r="2820" spans="8:13" x14ac:dyDescent="0.25">
      <c r="H2820" s="10"/>
      <c r="I2820" s="32"/>
      <c r="J2820" s="38"/>
      <c r="K2820" s="34"/>
      <c r="L2820" s="34"/>
      <c r="M2820" s="35"/>
    </row>
    <row r="2821" spans="8:13" x14ac:dyDescent="0.25">
      <c r="H2821" s="10"/>
      <c r="I2821" s="32"/>
      <c r="J2821" s="38"/>
      <c r="K2821" s="34"/>
      <c r="L2821" s="34"/>
      <c r="M2821" s="35"/>
    </row>
    <row r="2822" spans="8:13" x14ac:dyDescent="0.25">
      <c r="H2822" s="10"/>
      <c r="I2822" s="32"/>
      <c r="J2822" s="38"/>
      <c r="K2822" s="34"/>
      <c r="L2822" s="34"/>
      <c r="M2822" s="35"/>
    </row>
    <row r="2823" spans="8:13" x14ac:dyDescent="0.25">
      <c r="H2823" s="10"/>
      <c r="I2823" s="32"/>
      <c r="J2823" s="38"/>
      <c r="K2823" s="34"/>
      <c r="L2823" s="34"/>
      <c r="M2823" s="35"/>
    </row>
    <row r="2824" spans="8:13" x14ac:dyDescent="0.25">
      <c r="H2824" s="10"/>
      <c r="I2824" s="32"/>
      <c r="J2824" s="38"/>
      <c r="K2824" s="34"/>
      <c r="L2824" s="34"/>
      <c r="M2824" s="35"/>
    </row>
    <row r="2825" spans="8:13" x14ac:dyDescent="0.25">
      <c r="H2825" s="10"/>
      <c r="I2825" s="32"/>
      <c r="J2825" s="38"/>
      <c r="K2825" s="34"/>
      <c r="L2825" s="34"/>
      <c r="M2825" s="35"/>
    </row>
    <row r="2826" spans="8:13" x14ac:dyDescent="0.25">
      <c r="H2826" s="10"/>
      <c r="I2826" s="32"/>
      <c r="J2826" s="38"/>
      <c r="K2826" s="34"/>
      <c r="L2826" s="34"/>
      <c r="M2826" s="35"/>
    </row>
    <row r="2827" spans="8:13" x14ac:dyDescent="0.25">
      <c r="H2827" s="10"/>
      <c r="I2827" s="32"/>
      <c r="J2827" s="38"/>
      <c r="K2827" s="34"/>
      <c r="L2827" s="34"/>
      <c r="M2827" s="35"/>
    </row>
    <row r="2828" spans="8:13" x14ac:dyDescent="0.25">
      <c r="H2828" s="10"/>
      <c r="I2828" s="32"/>
      <c r="J2828" s="38"/>
      <c r="K2828" s="34"/>
      <c r="L2828" s="34"/>
      <c r="M2828" s="35"/>
    </row>
    <row r="2829" spans="8:13" x14ac:dyDescent="0.25">
      <c r="H2829" s="10"/>
      <c r="I2829" s="32"/>
      <c r="J2829" s="38"/>
      <c r="K2829" s="34"/>
      <c r="L2829" s="34"/>
      <c r="M2829" s="35"/>
    </row>
    <row r="2830" spans="8:13" x14ac:dyDescent="0.25">
      <c r="H2830" s="10"/>
      <c r="I2830" s="32"/>
      <c r="J2830" s="38"/>
      <c r="K2830" s="34"/>
      <c r="L2830" s="34"/>
      <c r="M2830" s="35"/>
    </row>
    <row r="2831" spans="8:13" x14ac:dyDescent="0.25">
      <c r="H2831" s="10"/>
      <c r="I2831" s="32"/>
      <c r="J2831" s="38"/>
      <c r="K2831" s="34"/>
      <c r="L2831" s="34"/>
      <c r="M2831" s="35"/>
    </row>
    <row r="2832" spans="8:13" x14ac:dyDescent="0.25">
      <c r="H2832" s="10"/>
      <c r="I2832" s="32"/>
      <c r="J2832" s="38"/>
      <c r="K2832" s="34"/>
      <c r="L2832" s="34"/>
      <c r="M2832" s="35"/>
    </row>
    <row r="2833" spans="8:13" x14ac:dyDescent="0.25">
      <c r="H2833" s="10"/>
      <c r="I2833" s="32"/>
      <c r="J2833" s="38"/>
      <c r="K2833" s="34"/>
      <c r="L2833" s="34"/>
      <c r="M2833" s="35"/>
    </row>
    <row r="2834" spans="8:13" x14ac:dyDescent="0.25">
      <c r="H2834" s="10"/>
      <c r="I2834" s="32"/>
      <c r="J2834" s="38"/>
      <c r="K2834" s="34"/>
      <c r="L2834" s="34"/>
      <c r="M2834" s="35"/>
    </row>
    <row r="2835" spans="8:13" x14ac:dyDescent="0.25">
      <c r="H2835" s="10"/>
      <c r="I2835" s="32"/>
      <c r="J2835" s="38"/>
      <c r="K2835" s="34"/>
      <c r="L2835" s="34"/>
      <c r="M2835" s="35"/>
    </row>
    <row r="2836" spans="8:13" x14ac:dyDescent="0.25">
      <c r="H2836" s="10"/>
      <c r="I2836" s="32"/>
      <c r="J2836" s="38"/>
      <c r="K2836" s="34"/>
      <c r="L2836" s="34"/>
      <c r="M2836" s="35"/>
    </row>
    <row r="2837" spans="8:13" x14ac:dyDescent="0.25">
      <c r="H2837" s="10"/>
      <c r="I2837" s="32"/>
      <c r="J2837" s="38"/>
      <c r="K2837" s="34"/>
      <c r="L2837" s="34"/>
      <c r="M2837" s="35"/>
    </row>
    <row r="2838" spans="8:13" x14ac:dyDescent="0.25">
      <c r="H2838" s="72"/>
      <c r="I2838" s="32"/>
      <c r="J2838" s="38"/>
      <c r="K2838" s="34"/>
      <c r="L2838" s="34"/>
      <c r="M2838" s="35"/>
    </row>
    <row r="2839" spans="8:13" x14ac:dyDescent="0.25">
      <c r="H2839" s="10"/>
      <c r="I2839" s="32"/>
      <c r="J2839" s="38"/>
      <c r="K2839" s="34"/>
      <c r="L2839" s="34"/>
      <c r="M2839" s="35"/>
    </row>
    <row r="2840" spans="8:13" x14ac:dyDescent="0.25">
      <c r="H2840" s="10"/>
      <c r="I2840" s="32"/>
      <c r="J2840" s="38"/>
      <c r="K2840" s="34"/>
      <c r="L2840" s="34"/>
      <c r="M2840" s="35"/>
    </row>
    <row r="2841" spans="8:13" x14ac:dyDescent="0.25">
      <c r="H2841" s="10"/>
      <c r="I2841" s="32"/>
      <c r="J2841" s="38"/>
      <c r="K2841" s="34"/>
      <c r="L2841" s="34"/>
      <c r="M2841" s="35"/>
    </row>
    <row r="2842" spans="8:13" x14ac:dyDescent="0.25">
      <c r="H2842" s="10"/>
      <c r="I2842" s="32"/>
      <c r="J2842" s="38"/>
      <c r="K2842" s="34"/>
      <c r="L2842" s="34"/>
      <c r="M2842" s="35"/>
    </row>
    <row r="2843" spans="8:13" x14ac:dyDescent="0.25">
      <c r="H2843" s="10"/>
      <c r="I2843" s="32"/>
      <c r="J2843" s="38"/>
      <c r="K2843" s="34"/>
      <c r="L2843" s="34"/>
      <c r="M2843" s="35"/>
    </row>
    <row r="2844" spans="8:13" x14ac:dyDescent="0.25">
      <c r="H2844" s="10"/>
      <c r="I2844" s="32"/>
      <c r="J2844" s="38"/>
      <c r="K2844" s="34"/>
      <c r="L2844" s="34"/>
      <c r="M2844" s="35"/>
    </row>
    <row r="2845" spans="8:13" x14ac:dyDescent="0.25">
      <c r="H2845" s="10"/>
      <c r="I2845" s="32"/>
      <c r="J2845" s="38"/>
      <c r="K2845" s="34"/>
      <c r="L2845" s="34"/>
      <c r="M2845" s="35"/>
    </row>
    <row r="2846" spans="8:13" x14ac:dyDescent="0.25">
      <c r="H2846" s="10"/>
      <c r="I2846" s="32"/>
      <c r="J2846" s="38"/>
      <c r="K2846" s="34"/>
      <c r="L2846" s="34"/>
      <c r="M2846" s="35"/>
    </row>
    <row r="2847" spans="8:13" x14ac:dyDescent="0.25">
      <c r="H2847" s="10"/>
      <c r="I2847" s="32"/>
      <c r="J2847" s="38"/>
      <c r="K2847" s="34"/>
      <c r="L2847" s="34"/>
      <c r="M2847" s="35"/>
    </row>
    <row r="2848" spans="8:13" x14ac:dyDescent="0.25">
      <c r="H2848" s="10"/>
      <c r="I2848" s="32"/>
      <c r="J2848" s="38"/>
      <c r="K2848" s="34"/>
      <c r="L2848" s="34"/>
      <c r="M2848" s="35"/>
    </row>
    <row r="2849" spans="8:13" x14ac:dyDescent="0.25">
      <c r="H2849" s="10"/>
      <c r="I2849" s="32"/>
      <c r="J2849" s="38"/>
      <c r="K2849" s="34"/>
      <c r="L2849" s="34"/>
      <c r="M2849" s="35"/>
    </row>
    <row r="2850" spans="8:13" x14ac:dyDescent="0.25">
      <c r="H2850" s="10"/>
      <c r="I2850" s="32"/>
      <c r="J2850" s="38"/>
      <c r="K2850" s="34"/>
      <c r="L2850" s="34"/>
      <c r="M2850" s="35"/>
    </row>
    <row r="2851" spans="8:13" x14ac:dyDescent="0.25">
      <c r="H2851" s="10"/>
      <c r="I2851" s="32"/>
      <c r="J2851" s="38"/>
      <c r="K2851" s="34"/>
      <c r="L2851" s="34"/>
      <c r="M2851" s="35"/>
    </row>
    <row r="2852" spans="8:13" x14ac:dyDescent="0.25">
      <c r="H2852" s="10"/>
      <c r="I2852" s="32"/>
      <c r="J2852" s="38"/>
      <c r="K2852" s="34"/>
      <c r="L2852" s="34"/>
      <c r="M2852" s="35"/>
    </row>
    <row r="2853" spans="8:13" x14ac:dyDescent="0.25">
      <c r="H2853" s="10"/>
      <c r="I2853" s="32"/>
      <c r="J2853" s="38"/>
      <c r="K2853" s="34"/>
      <c r="L2853" s="34"/>
      <c r="M2853" s="35"/>
    </row>
    <row r="2854" spans="8:13" x14ac:dyDescent="0.25">
      <c r="H2854" s="10"/>
      <c r="I2854" s="32"/>
      <c r="J2854" s="38"/>
      <c r="K2854" s="34"/>
      <c r="L2854" s="34"/>
      <c r="M2854" s="35"/>
    </row>
    <row r="2855" spans="8:13" x14ac:dyDescent="0.25">
      <c r="H2855" s="10"/>
      <c r="I2855" s="32"/>
      <c r="J2855" s="38"/>
      <c r="K2855" s="34"/>
      <c r="L2855" s="34"/>
      <c r="M2855" s="35"/>
    </row>
    <row r="2856" spans="8:13" x14ac:dyDescent="0.25">
      <c r="H2856" s="10"/>
      <c r="I2856" s="32"/>
      <c r="J2856" s="38"/>
      <c r="K2856" s="34"/>
      <c r="L2856" s="34"/>
      <c r="M2856" s="35"/>
    </row>
    <row r="2857" spans="8:13" x14ac:dyDescent="0.25">
      <c r="H2857" s="10"/>
      <c r="I2857" s="32"/>
      <c r="J2857" s="38"/>
      <c r="K2857" s="34"/>
      <c r="L2857" s="34"/>
      <c r="M2857" s="35"/>
    </row>
    <row r="2858" spans="8:13" x14ac:dyDescent="0.25">
      <c r="H2858" s="10"/>
      <c r="I2858" s="32"/>
      <c r="J2858" s="38"/>
      <c r="K2858" s="34"/>
      <c r="L2858" s="34"/>
      <c r="M2858" s="35"/>
    </row>
    <row r="2859" spans="8:13" x14ac:dyDescent="0.25">
      <c r="H2859" s="10"/>
      <c r="I2859" s="32"/>
      <c r="J2859" s="38"/>
      <c r="K2859" s="34"/>
      <c r="L2859" s="34"/>
      <c r="M2859" s="35"/>
    </row>
    <row r="2860" spans="8:13" x14ac:dyDescent="0.25">
      <c r="H2860" s="10"/>
      <c r="I2860" s="32"/>
      <c r="J2860" s="38"/>
      <c r="K2860" s="34"/>
      <c r="L2860" s="34"/>
      <c r="M2860" s="35"/>
    </row>
    <row r="2861" spans="8:13" x14ac:dyDescent="0.25">
      <c r="H2861" s="10"/>
      <c r="I2861" s="32"/>
      <c r="J2861" s="38"/>
      <c r="K2861" s="34"/>
      <c r="L2861" s="34"/>
      <c r="M2861" s="35"/>
    </row>
    <row r="2862" spans="8:13" x14ac:dyDescent="0.25">
      <c r="H2862" s="72"/>
      <c r="I2862" s="32"/>
      <c r="J2862" s="38"/>
      <c r="K2862" s="34"/>
      <c r="L2862" s="34"/>
      <c r="M2862" s="35"/>
    </row>
    <row r="2863" spans="8:13" x14ac:dyDescent="0.25">
      <c r="H2863" s="10"/>
      <c r="I2863" s="32"/>
      <c r="J2863" s="38"/>
      <c r="K2863" s="34"/>
      <c r="L2863" s="34"/>
      <c r="M2863" s="35"/>
    </row>
    <row r="2864" spans="8:13" x14ac:dyDescent="0.25">
      <c r="H2864" s="10"/>
      <c r="I2864" s="32"/>
      <c r="J2864" s="38"/>
      <c r="K2864" s="34"/>
      <c r="L2864" s="34"/>
      <c r="M2864" s="35"/>
    </row>
    <row r="2865" spans="8:13" x14ac:dyDescent="0.25">
      <c r="H2865" s="10"/>
      <c r="I2865" s="32"/>
      <c r="J2865" s="38"/>
      <c r="K2865" s="34"/>
      <c r="L2865" s="34"/>
      <c r="M2865" s="35"/>
    </row>
    <row r="2866" spans="8:13" x14ac:dyDescent="0.25">
      <c r="H2866" s="10"/>
      <c r="I2866" s="32"/>
      <c r="J2866" s="38"/>
      <c r="K2866" s="34"/>
      <c r="L2866" s="34"/>
      <c r="M2866" s="35"/>
    </row>
    <row r="2867" spans="8:13" x14ac:dyDescent="0.25">
      <c r="H2867" s="10"/>
      <c r="I2867" s="32"/>
      <c r="J2867" s="38"/>
      <c r="K2867" s="34"/>
      <c r="L2867" s="34"/>
      <c r="M2867" s="35"/>
    </row>
    <row r="2868" spans="8:13" x14ac:dyDescent="0.25">
      <c r="H2868" s="10"/>
      <c r="I2868" s="32"/>
      <c r="J2868" s="38"/>
      <c r="K2868" s="34"/>
      <c r="L2868" s="34"/>
      <c r="M2868" s="35"/>
    </row>
    <row r="2869" spans="8:13" x14ac:dyDescent="0.25">
      <c r="H2869" s="10"/>
      <c r="I2869" s="32"/>
      <c r="J2869" s="38"/>
      <c r="K2869" s="34"/>
      <c r="L2869" s="34"/>
      <c r="M2869" s="35"/>
    </row>
    <row r="2870" spans="8:13" x14ac:dyDescent="0.25">
      <c r="H2870" s="10"/>
      <c r="I2870" s="32"/>
      <c r="J2870" s="38"/>
      <c r="K2870" s="34"/>
      <c r="L2870" s="34"/>
      <c r="M2870" s="35"/>
    </row>
    <row r="2871" spans="8:13" x14ac:dyDescent="0.25">
      <c r="H2871" s="10"/>
      <c r="I2871" s="32"/>
      <c r="J2871" s="38"/>
      <c r="K2871" s="34"/>
      <c r="L2871" s="34"/>
      <c r="M2871" s="35"/>
    </row>
    <row r="2872" spans="8:13" x14ac:dyDescent="0.25">
      <c r="H2872" s="10"/>
      <c r="I2872" s="32"/>
      <c r="J2872" s="38"/>
      <c r="K2872" s="34"/>
      <c r="L2872" s="34"/>
      <c r="M2872" s="35"/>
    </row>
    <row r="2873" spans="8:13" x14ac:dyDescent="0.25">
      <c r="H2873" s="10"/>
      <c r="I2873" s="32"/>
      <c r="J2873" s="38"/>
      <c r="K2873" s="34"/>
      <c r="L2873" s="34"/>
      <c r="M2873" s="35"/>
    </row>
    <row r="2874" spans="8:13" x14ac:dyDescent="0.25">
      <c r="H2874" s="10"/>
      <c r="I2874" s="32"/>
      <c r="J2874" s="38"/>
      <c r="K2874" s="34"/>
      <c r="L2874" s="34"/>
      <c r="M2874" s="35"/>
    </row>
    <row r="2875" spans="8:13" x14ac:dyDescent="0.25">
      <c r="H2875" s="10"/>
      <c r="I2875" s="32"/>
      <c r="J2875" s="38"/>
      <c r="K2875" s="34"/>
      <c r="L2875" s="34"/>
      <c r="M2875" s="35"/>
    </row>
    <row r="2876" spans="8:13" x14ac:dyDescent="0.25">
      <c r="H2876" s="10"/>
      <c r="I2876" s="32"/>
      <c r="J2876" s="38"/>
      <c r="K2876" s="34"/>
      <c r="L2876" s="34"/>
      <c r="M2876" s="35"/>
    </row>
    <row r="2877" spans="8:13" x14ac:dyDescent="0.25">
      <c r="H2877" s="10"/>
      <c r="I2877" s="32"/>
      <c r="J2877" s="38"/>
      <c r="K2877" s="34"/>
      <c r="L2877" s="34"/>
      <c r="M2877" s="35"/>
    </row>
    <row r="2878" spans="8:13" x14ac:dyDescent="0.25">
      <c r="H2878" s="72"/>
      <c r="I2878" s="32"/>
      <c r="J2878" s="38"/>
      <c r="K2878" s="34"/>
      <c r="L2878" s="34"/>
      <c r="M2878" s="35"/>
    </row>
    <row r="2879" spans="8:13" x14ac:dyDescent="0.25">
      <c r="H2879" s="10"/>
      <c r="I2879" s="32"/>
      <c r="J2879" s="38"/>
      <c r="K2879" s="34"/>
      <c r="L2879" s="34"/>
      <c r="M2879" s="35"/>
    </row>
    <row r="2880" spans="8:13" x14ac:dyDescent="0.25">
      <c r="H2880" s="10"/>
      <c r="I2880" s="32"/>
      <c r="J2880" s="38"/>
      <c r="K2880" s="34"/>
      <c r="L2880" s="34"/>
      <c r="M2880" s="35"/>
    </row>
    <row r="2881" spans="8:13" x14ac:dyDescent="0.25">
      <c r="H2881" s="10"/>
      <c r="I2881" s="32"/>
      <c r="J2881" s="38"/>
      <c r="K2881" s="34"/>
      <c r="L2881" s="34"/>
      <c r="M2881" s="35"/>
    </row>
    <row r="2882" spans="8:13" x14ac:dyDescent="0.25">
      <c r="H2882" s="10"/>
      <c r="I2882" s="32"/>
      <c r="J2882" s="38"/>
      <c r="K2882" s="34"/>
      <c r="L2882" s="34"/>
      <c r="M2882" s="35"/>
    </row>
    <row r="2883" spans="8:13" x14ac:dyDescent="0.25">
      <c r="H2883" s="10"/>
      <c r="I2883" s="32"/>
      <c r="J2883" s="38"/>
      <c r="K2883" s="34"/>
      <c r="L2883" s="34"/>
      <c r="M2883" s="35"/>
    </row>
    <row r="2884" spans="8:13" x14ac:dyDescent="0.25">
      <c r="H2884" s="10"/>
      <c r="I2884" s="32"/>
      <c r="J2884" s="38"/>
      <c r="K2884" s="34"/>
      <c r="L2884" s="34"/>
      <c r="M2884" s="35"/>
    </row>
    <row r="2885" spans="8:13" x14ac:dyDescent="0.25">
      <c r="H2885" s="10"/>
      <c r="I2885" s="32"/>
      <c r="J2885" s="38"/>
      <c r="K2885" s="34"/>
      <c r="L2885" s="34"/>
      <c r="M2885" s="35"/>
    </row>
    <row r="2886" spans="8:13" x14ac:dyDescent="0.25">
      <c r="H2886" s="10"/>
      <c r="I2886" s="32"/>
      <c r="J2886" s="38"/>
      <c r="K2886" s="34"/>
      <c r="L2886" s="34"/>
      <c r="M2886" s="35"/>
    </row>
    <row r="2887" spans="8:13" x14ac:dyDescent="0.25">
      <c r="H2887" s="10"/>
      <c r="I2887" s="32"/>
      <c r="J2887" s="38"/>
      <c r="K2887" s="34"/>
      <c r="L2887" s="34"/>
      <c r="M2887" s="35"/>
    </row>
    <row r="2888" spans="8:13" x14ac:dyDescent="0.25">
      <c r="H2888" s="10"/>
      <c r="I2888" s="32"/>
      <c r="J2888" s="38"/>
      <c r="K2888" s="34"/>
      <c r="L2888" s="34"/>
      <c r="M2888" s="35"/>
    </row>
    <row r="2889" spans="8:13" x14ac:dyDescent="0.25">
      <c r="H2889" s="10"/>
      <c r="I2889" s="32"/>
      <c r="J2889" s="38"/>
      <c r="K2889" s="34"/>
      <c r="L2889" s="34"/>
      <c r="M2889" s="35"/>
    </row>
    <row r="2890" spans="8:13" x14ac:dyDescent="0.25">
      <c r="H2890" s="72"/>
      <c r="I2890" s="32"/>
      <c r="J2890" s="38"/>
      <c r="K2890" s="34"/>
      <c r="L2890" s="34"/>
      <c r="M2890" s="35"/>
    </row>
    <row r="2891" spans="8:13" x14ac:dyDescent="0.25">
      <c r="H2891" s="10"/>
      <c r="I2891" s="32"/>
      <c r="J2891" s="38"/>
      <c r="K2891" s="34"/>
      <c r="L2891" s="34"/>
      <c r="M2891" s="35"/>
    </row>
    <row r="2892" spans="8:13" x14ac:dyDescent="0.25">
      <c r="H2892" s="10"/>
      <c r="I2892" s="32"/>
      <c r="J2892" s="38"/>
      <c r="K2892" s="34"/>
      <c r="L2892" s="34"/>
      <c r="M2892" s="35"/>
    </row>
    <row r="2893" spans="8:13" x14ac:dyDescent="0.25">
      <c r="H2893" s="10"/>
      <c r="I2893" s="32"/>
      <c r="J2893" s="38"/>
      <c r="K2893" s="34"/>
      <c r="L2893" s="34"/>
      <c r="M2893" s="35"/>
    </row>
    <row r="2894" spans="8:13" x14ac:dyDescent="0.25">
      <c r="H2894" s="10"/>
      <c r="I2894" s="32"/>
      <c r="J2894" s="38"/>
      <c r="K2894" s="34"/>
      <c r="L2894" s="34"/>
      <c r="M2894" s="35"/>
    </row>
    <row r="2895" spans="8:13" x14ac:dyDescent="0.25">
      <c r="H2895" s="10"/>
      <c r="I2895" s="32"/>
      <c r="J2895" s="38"/>
      <c r="K2895" s="34"/>
      <c r="L2895" s="34"/>
      <c r="M2895" s="35"/>
    </row>
    <row r="2896" spans="8:13" x14ac:dyDescent="0.25">
      <c r="H2896" s="10"/>
      <c r="I2896" s="32"/>
      <c r="J2896" s="38"/>
      <c r="K2896" s="34"/>
      <c r="L2896" s="34"/>
      <c r="M2896" s="35"/>
    </row>
    <row r="2897" spans="8:13" x14ac:dyDescent="0.25">
      <c r="H2897" s="10"/>
      <c r="I2897" s="32"/>
      <c r="J2897" s="38"/>
      <c r="K2897" s="34"/>
      <c r="L2897" s="34"/>
      <c r="M2897" s="35"/>
    </row>
    <row r="2898" spans="8:13" x14ac:dyDescent="0.25">
      <c r="H2898" s="10"/>
      <c r="I2898" s="32"/>
      <c r="J2898" s="38"/>
      <c r="K2898" s="34"/>
      <c r="L2898" s="34"/>
      <c r="M2898" s="35"/>
    </row>
    <row r="2899" spans="8:13" x14ac:dyDescent="0.25">
      <c r="H2899" s="10"/>
      <c r="I2899" s="32"/>
      <c r="J2899" s="38"/>
      <c r="K2899" s="34"/>
      <c r="L2899" s="34"/>
      <c r="M2899" s="35"/>
    </row>
    <row r="2900" spans="8:13" x14ac:dyDescent="0.25">
      <c r="H2900" s="10"/>
      <c r="I2900" s="32"/>
      <c r="J2900" s="38"/>
      <c r="K2900" s="34"/>
      <c r="L2900" s="34"/>
      <c r="M2900" s="35"/>
    </row>
    <row r="2901" spans="8:13" x14ac:dyDescent="0.25">
      <c r="H2901" s="10"/>
      <c r="I2901" s="32"/>
      <c r="J2901" s="38"/>
      <c r="K2901" s="34"/>
      <c r="L2901" s="34"/>
      <c r="M2901" s="35"/>
    </row>
    <row r="2902" spans="8:13" x14ac:dyDescent="0.25">
      <c r="H2902" s="10"/>
      <c r="I2902" s="32"/>
      <c r="J2902" s="38"/>
      <c r="K2902" s="34"/>
      <c r="L2902" s="34"/>
      <c r="M2902" s="35"/>
    </row>
    <row r="2903" spans="8:13" x14ac:dyDescent="0.25">
      <c r="H2903" s="10"/>
      <c r="I2903" s="32"/>
      <c r="J2903" s="38"/>
      <c r="K2903" s="34"/>
      <c r="L2903" s="34"/>
      <c r="M2903" s="35"/>
    </row>
    <row r="2904" spans="8:13" x14ac:dyDescent="0.25">
      <c r="H2904" s="10"/>
      <c r="I2904" s="32"/>
      <c r="J2904" s="38"/>
      <c r="K2904" s="34"/>
      <c r="L2904" s="34"/>
      <c r="M2904" s="35"/>
    </row>
    <row r="2905" spans="8:13" x14ac:dyDescent="0.25">
      <c r="H2905" s="10"/>
      <c r="I2905" s="32"/>
      <c r="J2905" s="38"/>
      <c r="K2905" s="34"/>
      <c r="L2905" s="34"/>
      <c r="M2905" s="35"/>
    </row>
    <row r="2906" spans="8:13" x14ac:dyDescent="0.25">
      <c r="H2906" s="10"/>
      <c r="I2906" s="32"/>
      <c r="J2906" s="38"/>
      <c r="K2906" s="34"/>
      <c r="L2906" s="34"/>
      <c r="M2906" s="35"/>
    </row>
    <row r="2907" spans="8:13" x14ac:dyDescent="0.25">
      <c r="H2907" s="10"/>
      <c r="I2907" s="32"/>
      <c r="J2907" s="38"/>
      <c r="K2907" s="34"/>
      <c r="L2907" s="34"/>
      <c r="M2907" s="35"/>
    </row>
    <row r="2908" spans="8:13" x14ac:dyDescent="0.25">
      <c r="H2908" s="10"/>
      <c r="I2908" s="32"/>
      <c r="J2908" s="38"/>
      <c r="K2908" s="34"/>
      <c r="L2908" s="34"/>
      <c r="M2908" s="35"/>
    </row>
    <row r="2909" spans="8:13" x14ac:dyDescent="0.25">
      <c r="H2909" s="10"/>
      <c r="I2909" s="32"/>
      <c r="J2909" s="38"/>
      <c r="K2909" s="34"/>
      <c r="L2909" s="34"/>
      <c r="M2909" s="35"/>
    </row>
    <row r="2910" spans="8:13" x14ac:dyDescent="0.25">
      <c r="H2910" s="10"/>
      <c r="I2910" s="32"/>
      <c r="J2910" s="38"/>
      <c r="K2910" s="34"/>
      <c r="L2910" s="34"/>
      <c r="M2910" s="35"/>
    </row>
    <row r="2911" spans="8:13" x14ac:dyDescent="0.25">
      <c r="H2911" s="10"/>
      <c r="I2911" s="32"/>
      <c r="J2911" s="38"/>
      <c r="K2911" s="34"/>
      <c r="L2911" s="34"/>
      <c r="M2911" s="35"/>
    </row>
    <row r="2912" spans="8:13" x14ac:dyDescent="0.25">
      <c r="H2912" s="10"/>
      <c r="I2912" s="32"/>
      <c r="J2912" s="38"/>
      <c r="K2912" s="34"/>
      <c r="L2912" s="34"/>
      <c r="M2912" s="35"/>
    </row>
    <row r="2913" spans="8:13" x14ac:dyDescent="0.25">
      <c r="H2913" s="10"/>
      <c r="I2913" s="32"/>
      <c r="J2913" s="38"/>
      <c r="K2913" s="34"/>
      <c r="L2913" s="34"/>
      <c r="M2913" s="35"/>
    </row>
    <row r="2914" spans="8:13" x14ac:dyDescent="0.25">
      <c r="H2914" s="10"/>
      <c r="I2914" s="32"/>
      <c r="J2914" s="38"/>
      <c r="K2914" s="34"/>
      <c r="L2914" s="34"/>
      <c r="M2914" s="35"/>
    </row>
    <row r="2915" spans="8:13" x14ac:dyDescent="0.25">
      <c r="H2915" s="10"/>
      <c r="I2915" s="32"/>
      <c r="J2915" s="38"/>
      <c r="K2915" s="34"/>
      <c r="L2915" s="34"/>
      <c r="M2915" s="35"/>
    </row>
    <row r="2916" spans="8:13" x14ac:dyDescent="0.25">
      <c r="H2916" s="10"/>
      <c r="I2916" s="32"/>
      <c r="J2916" s="38"/>
      <c r="K2916" s="34"/>
      <c r="L2916" s="34"/>
      <c r="M2916" s="35"/>
    </row>
    <row r="2917" spans="8:13" x14ac:dyDescent="0.25">
      <c r="H2917" s="10"/>
      <c r="I2917" s="32"/>
      <c r="J2917" s="38"/>
      <c r="K2917" s="34"/>
      <c r="L2917" s="34"/>
      <c r="M2917" s="35"/>
    </row>
    <row r="2918" spans="8:13" x14ac:dyDescent="0.25">
      <c r="H2918" s="10"/>
      <c r="I2918" s="32"/>
      <c r="J2918" s="38"/>
      <c r="K2918" s="34"/>
      <c r="L2918" s="34"/>
      <c r="M2918" s="35"/>
    </row>
    <row r="2919" spans="8:13" x14ac:dyDescent="0.25">
      <c r="H2919" s="10"/>
      <c r="I2919" s="32"/>
      <c r="J2919" s="38"/>
      <c r="K2919" s="34"/>
      <c r="L2919" s="34"/>
      <c r="M2919" s="35"/>
    </row>
    <row r="2920" spans="8:13" x14ac:dyDescent="0.25">
      <c r="H2920" s="10"/>
      <c r="I2920" s="32"/>
      <c r="J2920" s="38"/>
      <c r="K2920" s="34"/>
      <c r="L2920" s="34"/>
      <c r="M2920" s="35"/>
    </row>
    <row r="2921" spans="8:13" x14ac:dyDescent="0.25">
      <c r="H2921" s="10"/>
      <c r="I2921" s="32"/>
      <c r="J2921" s="38"/>
      <c r="K2921" s="34"/>
      <c r="L2921" s="34"/>
      <c r="M2921" s="35"/>
    </row>
    <row r="2922" spans="8:13" x14ac:dyDescent="0.25">
      <c r="H2922" s="10"/>
      <c r="I2922" s="32"/>
      <c r="J2922" s="38"/>
      <c r="K2922" s="34"/>
      <c r="L2922" s="34"/>
      <c r="M2922" s="35"/>
    </row>
    <row r="2923" spans="8:13" x14ac:dyDescent="0.25">
      <c r="H2923" s="10"/>
      <c r="I2923" s="32"/>
      <c r="J2923" s="38"/>
      <c r="K2923" s="34"/>
      <c r="L2923" s="34"/>
      <c r="M2923" s="35"/>
    </row>
    <row r="2924" spans="8:13" x14ac:dyDescent="0.25">
      <c r="H2924" s="10"/>
      <c r="I2924" s="32"/>
      <c r="J2924" s="38"/>
      <c r="K2924" s="34"/>
      <c r="L2924" s="34"/>
      <c r="M2924" s="35"/>
    </row>
    <row r="2925" spans="8:13" x14ac:dyDescent="0.25">
      <c r="H2925" s="10"/>
      <c r="I2925" s="32"/>
      <c r="J2925" s="38"/>
      <c r="K2925" s="34"/>
      <c r="L2925" s="34"/>
      <c r="M2925" s="35"/>
    </row>
    <row r="2926" spans="8:13" x14ac:dyDescent="0.25">
      <c r="H2926" s="10"/>
      <c r="I2926" s="32"/>
      <c r="J2926" s="38"/>
      <c r="K2926" s="34"/>
      <c r="L2926" s="34"/>
      <c r="M2926" s="35"/>
    </row>
    <row r="2927" spans="8:13" x14ac:dyDescent="0.25">
      <c r="H2927" s="10"/>
      <c r="I2927" s="32"/>
      <c r="J2927" s="38"/>
      <c r="K2927" s="34"/>
      <c r="L2927" s="34"/>
      <c r="M2927" s="35"/>
    </row>
    <row r="2928" spans="8:13" x14ac:dyDescent="0.25">
      <c r="H2928" s="10"/>
      <c r="I2928" s="32"/>
      <c r="J2928" s="38"/>
      <c r="K2928" s="34"/>
      <c r="L2928" s="34"/>
      <c r="M2928" s="35"/>
    </row>
    <row r="2929" spans="8:13" x14ac:dyDescent="0.25">
      <c r="H2929" s="10"/>
      <c r="I2929" s="32"/>
      <c r="J2929" s="38"/>
      <c r="K2929" s="34"/>
      <c r="L2929" s="34"/>
      <c r="M2929" s="35"/>
    </row>
    <row r="2930" spans="8:13" x14ac:dyDescent="0.25">
      <c r="H2930" s="10"/>
      <c r="I2930" s="32"/>
      <c r="J2930" s="38"/>
      <c r="K2930" s="34"/>
      <c r="L2930" s="34"/>
      <c r="M2930" s="35"/>
    </row>
    <row r="2931" spans="8:13" x14ac:dyDescent="0.25">
      <c r="H2931" s="10"/>
      <c r="I2931" s="32"/>
      <c r="J2931" s="38"/>
      <c r="K2931" s="34"/>
      <c r="L2931" s="34"/>
      <c r="M2931" s="35"/>
    </row>
    <row r="2932" spans="8:13" x14ac:dyDescent="0.25">
      <c r="H2932" s="10"/>
      <c r="I2932" s="32"/>
      <c r="J2932" s="38"/>
      <c r="K2932" s="34"/>
      <c r="L2932" s="34"/>
      <c r="M2932" s="35"/>
    </row>
    <row r="2933" spans="8:13" x14ac:dyDescent="0.25">
      <c r="H2933" s="10"/>
      <c r="I2933" s="32"/>
      <c r="J2933" s="38"/>
      <c r="K2933" s="34"/>
      <c r="L2933" s="34"/>
      <c r="M2933" s="35"/>
    </row>
    <row r="2934" spans="8:13" x14ac:dyDescent="0.25">
      <c r="H2934" s="10"/>
      <c r="I2934" s="32"/>
      <c r="J2934" s="38"/>
      <c r="K2934" s="34"/>
      <c r="L2934" s="34"/>
      <c r="M2934" s="35"/>
    </row>
    <row r="2935" spans="8:13" x14ac:dyDescent="0.25">
      <c r="H2935" s="10"/>
      <c r="I2935" s="32"/>
      <c r="J2935" s="38"/>
      <c r="K2935" s="34"/>
      <c r="L2935" s="34"/>
      <c r="M2935" s="35"/>
    </row>
    <row r="2936" spans="8:13" x14ac:dyDescent="0.25">
      <c r="H2936" s="10"/>
      <c r="I2936" s="32"/>
      <c r="J2936" s="38"/>
      <c r="K2936" s="34"/>
      <c r="L2936" s="34"/>
      <c r="M2936" s="35"/>
    </row>
    <row r="2937" spans="8:13" x14ac:dyDescent="0.25">
      <c r="H2937" s="10"/>
      <c r="I2937" s="32"/>
      <c r="J2937" s="38"/>
      <c r="K2937" s="34"/>
      <c r="L2937" s="34"/>
      <c r="M2937" s="35"/>
    </row>
    <row r="2938" spans="8:13" x14ac:dyDescent="0.25">
      <c r="H2938" s="10"/>
      <c r="I2938" s="32"/>
      <c r="J2938" s="38"/>
      <c r="K2938" s="34"/>
      <c r="L2938" s="34"/>
      <c r="M2938" s="35"/>
    </row>
    <row r="2939" spans="8:13" x14ac:dyDescent="0.25">
      <c r="H2939" s="10"/>
      <c r="I2939" s="32"/>
      <c r="J2939" s="38"/>
      <c r="K2939" s="34"/>
      <c r="L2939" s="34"/>
      <c r="M2939" s="35"/>
    </row>
    <row r="2940" spans="8:13" x14ac:dyDescent="0.25">
      <c r="H2940" s="10"/>
      <c r="I2940" s="32"/>
      <c r="J2940" s="38"/>
      <c r="K2940" s="34"/>
      <c r="L2940" s="34"/>
      <c r="M2940" s="35"/>
    </row>
    <row r="2941" spans="8:13" x14ac:dyDescent="0.25">
      <c r="H2941" s="10"/>
      <c r="I2941" s="32"/>
      <c r="J2941" s="38"/>
      <c r="K2941" s="34"/>
      <c r="L2941" s="34"/>
      <c r="M2941" s="35"/>
    </row>
    <row r="2942" spans="8:13" x14ac:dyDescent="0.25">
      <c r="H2942" s="10"/>
      <c r="I2942" s="32"/>
      <c r="J2942" s="38"/>
      <c r="K2942" s="34"/>
      <c r="L2942" s="34"/>
      <c r="M2942" s="35"/>
    </row>
    <row r="2943" spans="8:13" x14ac:dyDescent="0.25">
      <c r="H2943" s="10"/>
      <c r="I2943" s="32"/>
      <c r="J2943" s="38"/>
      <c r="K2943" s="34"/>
      <c r="L2943" s="34"/>
      <c r="M2943" s="35"/>
    </row>
    <row r="2944" spans="8:13" x14ac:dyDescent="0.25">
      <c r="H2944" s="10"/>
      <c r="I2944" s="32"/>
      <c r="J2944" s="38"/>
      <c r="K2944" s="34"/>
      <c r="L2944" s="34"/>
      <c r="M2944" s="35"/>
    </row>
    <row r="2945" spans="8:13" x14ac:dyDescent="0.25">
      <c r="H2945" s="10"/>
      <c r="I2945" s="32"/>
      <c r="J2945" s="38"/>
      <c r="K2945" s="34"/>
      <c r="L2945" s="34"/>
      <c r="M2945" s="35"/>
    </row>
    <row r="2946" spans="8:13" x14ac:dyDescent="0.25">
      <c r="H2946" s="10"/>
      <c r="I2946" s="32"/>
      <c r="J2946" s="38"/>
      <c r="K2946" s="34"/>
      <c r="L2946" s="34"/>
      <c r="M2946" s="35"/>
    </row>
    <row r="2947" spans="8:13" x14ac:dyDescent="0.25">
      <c r="H2947" s="72"/>
      <c r="I2947" s="32"/>
      <c r="J2947" s="38"/>
      <c r="K2947" s="34"/>
      <c r="L2947" s="34"/>
      <c r="M2947" s="35"/>
    </row>
    <row r="2948" spans="8:13" x14ac:dyDescent="0.25">
      <c r="H2948" s="10"/>
      <c r="I2948" s="32"/>
      <c r="J2948" s="38"/>
      <c r="K2948" s="34"/>
      <c r="L2948" s="34"/>
      <c r="M2948" s="35"/>
    </row>
    <row r="2949" spans="8:13" x14ac:dyDescent="0.25">
      <c r="H2949" s="10"/>
      <c r="I2949" s="32"/>
      <c r="J2949" s="38"/>
      <c r="K2949" s="34"/>
      <c r="L2949" s="34"/>
      <c r="M2949" s="35"/>
    </row>
    <row r="2950" spans="8:13" x14ac:dyDescent="0.25">
      <c r="H2950" s="10"/>
      <c r="I2950" s="32"/>
      <c r="J2950" s="38"/>
      <c r="K2950" s="34"/>
      <c r="L2950" s="34"/>
      <c r="M2950" s="35"/>
    </row>
    <row r="2951" spans="8:13" x14ac:dyDescent="0.25">
      <c r="H2951" s="10"/>
      <c r="I2951" s="32"/>
      <c r="J2951" s="38"/>
      <c r="K2951" s="34"/>
      <c r="L2951" s="34"/>
      <c r="M2951" s="35"/>
    </row>
    <row r="2952" spans="8:13" x14ac:dyDescent="0.25">
      <c r="H2952" s="10"/>
      <c r="I2952" s="32"/>
      <c r="J2952" s="38"/>
      <c r="K2952" s="34"/>
      <c r="L2952" s="34"/>
      <c r="M2952" s="35"/>
    </row>
    <row r="2953" spans="8:13" x14ac:dyDescent="0.25">
      <c r="H2953" s="10"/>
      <c r="I2953" s="32"/>
      <c r="J2953" s="38"/>
      <c r="K2953" s="34"/>
      <c r="L2953" s="34"/>
      <c r="M2953" s="35"/>
    </row>
    <row r="2954" spans="8:13" x14ac:dyDescent="0.25">
      <c r="H2954" s="10"/>
      <c r="I2954" s="32"/>
      <c r="J2954" s="38"/>
      <c r="K2954" s="34"/>
      <c r="L2954" s="34"/>
      <c r="M2954" s="35"/>
    </row>
    <row r="2955" spans="8:13" x14ac:dyDescent="0.25">
      <c r="H2955" s="10"/>
      <c r="I2955" s="32"/>
      <c r="J2955" s="38"/>
      <c r="K2955" s="34"/>
      <c r="L2955" s="34"/>
      <c r="M2955" s="35"/>
    </row>
    <row r="2956" spans="8:13" x14ac:dyDescent="0.25">
      <c r="H2956" s="10"/>
      <c r="I2956" s="32"/>
      <c r="J2956" s="38"/>
      <c r="K2956" s="34"/>
      <c r="L2956" s="34"/>
      <c r="M2956" s="35"/>
    </row>
    <row r="2957" spans="8:13" x14ac:dyDescent="0.25">
      <c r="H2957" s="10"/>
      <c r="I2957" s="32"/>
      <c r="J2957" s="38"/>
      <c r="K2957" s="34"/>
      <c r="L2957" s="34"/>
      <c r="M2957" s="35"/>
    </row>
    <row r="2958" spans="8:13" x14ac:dyDescent="0.25">
      <c r="H2958" s="10"/>
      <c r="I2958" s="32"/>
      <c r="J2958" s="38"/>
      <c r="K2958" s="34"/>
      <c r="L2958" s="34"/>
      <c r="M2958" s="35"/>
    </row>
    <row r="2959" spans="8:13" x14ac:dyDescent="0.25">
      <c r="H2959" s="10"/>
      <c r="I2959" s="32"/>
      <c r="J2959" s="38"/>
      <c r="K2959" s="34"/>
      <c r="L2959" s="34"/>
      <c r="M2959" s="35"/>
    </row>
    <row r="2960" spans="8:13" x14ac:dyDescent="0.25">
      <c r="H2960" s="10"/>
      <c r="I2960" s="32"/>
      <c r="J2960" s="38"/>
      <c r="K2960" s="34"/>
      <c r="L2960" s="34"/>
      <c r="M2960" s="35"/>
    </row>
    <row r="2961" spans="8:13" x14ac:dyDescent="0.25">
      <c r="H2961" s="10"/>
      <c r="I2961" s="32"/>
      <c r="J2961" s="38"/>
      <c r="K2961" s="34"/>
      <c r="L2961" s="34"/>
      <c r="M2961" s="35"/>
    </row>
    <row r="2962" spans="8:13" x14ac:dyDescent="0.25">
      <c r="H2962" s="10"/>
      <c r="I2962" s="32"/>
      <c r="J2962" s="38"/>
      <c r="K2962" s="34"/>
      <c r="L2962" s="34"/>
      <c r="M2962" s="35"/>
    </row>
    <row r="2963" spans="8:13" x14ac:dyDescent="0.25">
      <c r="H2963" s="10"/>
      <c r="I2963" s="32"/>
      <c r="J2963" s="38"/>
      <c r="K2963" s="34"/>
      <c r="L2963" s="34"/>
      <c r="M2963" s="35"/>
    </row>
    <row r="2964" spans="8:13" x14ac:dyDescent="0.25">
      <c r="H2964" s="10"/>
      <c r="I2964" s="32"/>
      <c r="J2964" s="38"/>
      <c r="K2964" s="34"/>
      <c r="L2964" s="34"/>
      <c r="M2964" s="35"/>
    </row>
    <row r="2965" spans="8:13" x14ac:dyDescent="0.25">
      <c r="H2965" s="10"/>
      <c r="I2965" s="32"/>
      <c r="J2965" s="38"/>
      <c r="K2965" s="34"/>
      <c r="L2965" s="34"/>
      <c r="M2965" s="35"/>
    </row>
    <row r="2966" spans="8:13" x14ac:dyDescent="0.25">
      <c r="H2966" s="10"/>
      <c r="I2966" s="32"/>
      <c r="J2966" s="38"/>
      <c r="K2966" s="34"/>
      <c r="L2966" s="34"/>
      <c r="M2966" s="35"/>
    </row>
    <row r="2967" spans="8:13" x14ac:dyDescent="0.25">
      <c r="H2967" s="10"/>
      <c r="I2967" s="32"/>
      <c r="J2967" s="38"/>
      <c r="K2967" s="34"/>
      <c r="L2967" s="34"/>
      <c r="M2967" s="35"/>
    </row>
    <row r="2968" spans="8:13" x14ac:dyDescent="0.25">
      <c r="H2968" s="10"/>
      <c r="I2968" s="32"/>
      <c r="J2968" s="38"/>
      <c r="K2968" s="34"/>
      <c r="L2968" s="34"/>
      <c r="M2968" s="35"/>
    </row>
    <row r="2969" spans="8:13" x14ac:dyDescent="0.25">
      <c r="H2969" s="10"/>
      <c r="I2969" s="32"/>
      <c r="J2969" s="38"/>
      <c r="K2969" s="34"/>
      <c r="L2969" s="34"/>
      <c r="M2969" s="35"/>
    </row>
    <row r="2970" spans="8:13" x14ac:dyDescent="0.25">
      <c r="H2970" s="10"/>
      <c r="I2970" s="32"/>
      <c r="J2970" s="38"/>
      <c r="K2970" s="34"/>
      <c r="L2970" s="34"/>
      <c r="M2970" s="35"/>
    </row>
    <row r="2971" spans="8:13" x14ac:dyDescent="0.25">
      <c r="H2971" s="10"/>
      <c r="I2971" s="32"/>
      <c r="J2971" s="38"/>
      <c r="K2971" s="34"/>
      <c r="L2971" s="34"/>
      <c r="M2971" s="35"/>
    </row>
    <row r="2972" spans="8:13" x14ac:dyDescent="0.25">
      <c r="H2972" s="10"/>
      <c r="I2972" s="32"/>
      <c r="J2972" s="38"/>
      <c r="K2972" s="34"/>
      <c r="L2972" s="34"/>
      <c r="M2972" s="35"/>
    </row>
    <row r="2973" spans="8:13" x14ac:dyDescent="0.25">
      <c r="H2973" s="10"/>
      <c r="I2973" s="32"/>
      <c r="J2973" s="38"/>
      <c r="K2973" s="34"/>
      <c r="L2973" s="34"/>
      <c r="M2973" s="35"/>
    </row>
    <row r="2974" spans="8:13" x14ac:dyDescent="0.25">
      <c r="H2974" s="10"/>
      <c r="I2974" s="32"/>
      <c r="J2974" s="38"/>
      <c r="K2974" s="34"/>
      <c r="L2974" s="34"/>
      <c r="M2974" s="35"/>
    </row>
    <row r="2975" spans="8:13" x14ac:dyDescent="0.25">
      <c r="H2975" s="10"/>
      <c r="I2975" s="32"/>
      <c r="J2975" s="38"/>
      <c r="K2975" s="34"/>
      <c r="L2975" s="34"/>
      <c r="M2975" s="35"/>
    </row>
    <row r="2976" spans="8:13" x14ac:dyDescent="0.25">
      <c r="H2976" s="10"/>
      <c r="I2976" s="32"/>
      <c r="J2976" s="38"/>
      <c r="K2976" s="34"/>
      <c r="L2976" s="34"/>
      <c r="M2976" s="35"/>
    </row>
    <row r="2977" spans="8:13" x14ac:dyDescent="0.25">
      <c r="H2977" s="10"/>
      <c r="I2977" s="32"/>
      <c r="J2977" s="38"/>
      <c r="K2977" s="34"/>
      <c r="L2977" s="34"/>
      <c r="M2977" s="35"/>
    </row>
    <row r="2978" spans="8:13" x14ac:dyDescent="0.25">
      <c r="H2978" s="10"/>
      <c r="I2978" s="32"/>
      <c r="J2978" s="38"/>
      <c r="K2978" s="34"/>
      <c r="L2978" s="34"/>
      <c r="M2978" s="35"/>
    </row>
    <row r="2979" spans="8:13" x14ac:dyDescent="0.25">
      <c r="H2979" s="10"/>
      <c r="I2979" s="32"/>
      <c r="J2979" s="38"/>
      <c r="K2979" s="34"/>
      <c r="L2979" s="34"/>
      <c r="M2979" s="35"/>
    </row>
    <row r="2980" spans="8:13" x14ac:dyDescent="0.25">
      <c r="H2980" s="10"/>
      <c r="I2980" s="32"/>
      <c r="J2980" s="38"/>
      <c r="K2980" s="34"/>
      <c r="L2980" s="34"/>
      <c r="M2980" s="35"/>
    </row>
    <row r="2981" spans="8:13" x14ac:dyDescent="0.25">
      <c r="H2981" s="10"/>
      <c r="I2981" s="32"/>
      <c r="J2981" s="38"/>
      <c r="K2981" s="34"/>
      <c r="L2981" s="34"/>
      <c r="M2981" s="35"/>
    </row>
    <row r="2982" spans="8:13" x14ac:dyDescent="0.25">
      <c r="H2982" s="10"/>
      <c r="I2982" s="32"/>
      <c r="J2982" s="38"/>
      <c r="K2982" s="34"/>
      <c r="L2982" s="34"/>
      <c r="M2982" s="35"/>
    </row>
    <row r="2983" spans="8:13" x14ac:dyDescent="0.25">
      <c r="H2983" s="10"/>
      <c r="I2983" s="32"/>
      <c r="J2983" s="38"/>
      <c r="K2983" s="34"/>
      <c r="L2983" s="34"/>
      <c r="M2983" s="35"/>
    </row>
    <row r="2984" spans="8:13" x14ac:dyDescent="0.25">
      <c r="H2984" s="10"/>
      <c r="I2984" s="32"/>
      <c r="J2984" s="38"/>
      <c r="K2984" s="34"/>
      <c r="L2984" s="34"/>
      <c r="M2984" s="35"/>
    </row>
    <row r="2985" spans="8:13" x14ac:dyDescent="0.25">
      <c r="H2985" s="10"/>
      <c r="I2985" s="32"/>
      <c r="J2985" s="38"/>
      <c r="K2985" s="34"/>
      <c r="L2985" s="34"/>
      <c r="M2985" s="35"/>
    </row>
    <row r="2986" spans="8:13" x14ac:dyDescent="0.25">
      <c r="H2986" s="10"/>
      <c r="I2986" s="32"/>
      <c r="J2986" s="38"/>
      <c r="K2986" s="34"/>
      <c r="L2986" s="34"/>
      <c r="M2986" s="35"/>
    </row>
    <row r="2987" spans="8:13" x14ac:dyDescent="0.25">
      <c r="H2987" s="10"/>
      <c r="I2987" s="32"/>
      <c r="J2987" s="38"/>
      <c r="K2987" s="34"/>
      <c r="L2987" s="34"/>
      <c r="M2987" s="35"/>
    </row>
    <row r="2988" spans="8:13" x14ac:dyDescent="0.25">
      <c r="H2988" s="10"/>
      <c r="I2988" s="32"/>
      <c r="J2988" s="38"/>
      <c r="K2988" s="34"/>
      <c r="L2988" s="34"/>
      <c r="M2988" s="35"/>
    </row>
    <row r="2989" spans="8:13" x14ac:dyDescent="0.25">
      <c r="H2989" s="10"/>
      <c r="I2989" s="32"/>
      <c r="J2989" s="38"/>
      <c r="K2989" s="34"/>
      <c r="L2989" s="34"/>
      <c r="M2989" s="35"/>
    </row>
    <row r="2990" spans="8:13" x14ac:dyDescent="0.25">
      <c r="H2990" s="10"/>
      <c r="I2990" s="32"/>
      <c r="J2990" s="38"/>
      <c r="K2990" s="34"/>
      <c r="L2990" s="34"/>
      <c r="M2990" s="35"/>
    </row>
    <row r="2991" spans="8:13" x14ac:dyDescent="0.25">
      <c r="H2991" s="10"/>
      <c r="I2991" s="32"/>
      <c r="J2991" s="38"/>
      <c r="K2991" s="34"/>
      <c r="L2991" s="34"/>
      <c r="M2991" s="35"/>
    </row>
    <row r="2992" spans="8:13" x14ac:dyDescent="0.25">
      <c r="H2992" s="10"/>
      <c r="I2992" s="32"/>
      <c r="J2992" s="38"/>
      <c r="K2992" s="34"/>
      <c r="L2992" s="34"/>
      <c r="M2992" s="35"/>
    </row>
    <row r="2993" spans="8:13" x14ac:dyDescent="0.25">
      <c r="H2993" s="72"/>
      <c r="I2993" s="32"/>
      <c r="J2993" s="38"/>
      <c r="K2993" s="34"/>
      <c r="L2993" s="34"/>
      <c r="M2993" s="35"/>
    </row>
    <row r="2994" spans="8:13" x14ac:dyDescent="0.25">
      <c r="H2994" s="10"/>
      <c r="I2994" s="32"/>
      <c r="J2994" s="38"/>
      <c r="K2994" s="34"/>
      <c r="L2994" s="34"/>
      <c r="M2994" s="35"/>
    </row>
    <row r="2995" spans="8:13" x14ac:dyDescent="0.25">
      <c r="H2995" s="10"/>
      <c r="I2995" s="32"/>
      <c r="J2995" s="38"/>
      <c r="K2995" s="34"/>
      <c r="L2995" s="34"/>
      <c r="M2995" s="35"/>
    </row>
    <row r="2996" spans="8:13" x14ac:dyDescent="0.25">
      <c r="H2996" s="10"/>
      <c r="I2996" s="32"/>
      <c r="J2996" s="38"/>
      <c r="K2996" s="34"/>
      <c r="L2996" s="34"/>
      <c r="M2996" s="35"/>
    </row>
    <row r="2997" spans="8:13" x14ac:dyDescent="0.25">
      <c r="H2997" s="10"/>
      <c r="I2997" s="32"/>
      <c r="J2997" s="38"/>
      <c r="K2997" s="34"/>
      <c r="L2997" s="34"/>
      <c r="M2997" s="35"/>
    </row>
    <row r="2998" spans="8:13" x14ac:dyDescent="0.25">
      <c r="H2998" s="10"/>
      <c r="I2998" s="32"/>
      <c r="J2998" s="38"/>
      <c r="K2998" s="34"/>
      <c r="L2998" s="34"/>
      <c r="M2998" s="35"/>
    </row>
    <row r="2999" spans="8:13" x14ac:dyDescent="0.25">
      <c r="H2999" s="10"/>
      <c r="I2999" s="32"/>
      <c r="J2999" s="38"/>
      <c r="K2999" s="34"/>
      <c r="L2999" s="34"/>
      <c r="M2999" s="35"/>
    </row>
    <row r="3000" spans="8:13" x14ac:dyDescent="0.25">
      <c r="H3000" s="10"/>
      <c r="I3000" s="32"/>
      <c r="J3000" s="38"/>
      <c r="K3000" s="34"/>
      <c r="L3000" s="34"/>
      <c r="M3000" s="35"/>
    </row>
    <row r="3001" spans="8:13" x14ac:dyDescent="0.25">
      <c r="H3001" s="10"/>
      <c r="I3001" s="32"/>
      <c r="J3001" s="38"/>
      <c r="K3001" s="34"/>
      <c r="L3001" s="34"/>
      <c r="M3001" s="35"/>
    </row>
    <row r="3002" spans="8:13" x14ac:dyDescent="0.25">
      <c r="H3002" s="10"/>
      <c r="I3002" s="32"/>
      <c r="J3002" s="38"/>
      <c r="K3002" s="34"/>
      <c r="L3002" s="34"/>
      <c r="M3002" s="35"/>
    </row>
    <row r="3003" spans="8:13" x14ac:dyDescent="0.25">
      <c r="H3003" s="10"/>
      <c r="I3003" s="32"/>
      <c r="J3003" s="38"/>
      <c r="K3003" s="34"/>
      <c r="L3003" s="34"/>
      <c r="M3003" s="35"/>
    </row>
    <row r="3004" spans="8:13" x14ac:dyDescent="0.25">
      <c r="H3004" s="10"/>
      <c r="I3004" s="32"/>
      <c r="J3004" s="38"/>
      <c r="K3004" s="34"/>
      <c r="L3004" s="34"/>
      <c r="M3004" s="35"/>
    </row>
    <row r="3005" spans="8:13" x14ac:dyDescent="0.25">
      <c r="H3005" s="10"/>
      <c r="I3005" s="32"/>
      <c r="J3005" s="38"/>
      <c r="K3005" s="34"/>
      <c r="L3005" s="34"/>
      <c r="M3005" s="35"/>
    </row>
    <row r="3006" spans="8:13" x14ac:dyDescent="0.25">
      <c r="H3006" s="10"/>
      <c r="I3006" s="32"/>
      <c r="J3006" s="38"/>
      <c r="K3006" s="34"/>
      <c r="L3006" s="34"/>
      <c r="M3006" s="35"/>
    </row>
    <row r="3007" spans="8:13" x14ac:dyDescent="0.25">
      <c r="H3007" s="10"/>
      <c r="I3007" s="32"/>
      <c r="J3007" s="38"/>
      <c r="K3007" s="34"/>
      <c r="L3007" s="34"/>
      <c r="M3007" s="35"/>
    </row>
    <row r="3008" spans="8:13" x14ac:dyDescent="0.25">
      <c r="H3008" s="10"/>
      <c r="I3008" s="32"/>
      <c r="J3008" s="38"/>
      <c r="K3008" s="34"/>
      <c r="L3008" s="34"/>
      <c r="M3008" s="35"/>
    </row>
    <row r="3009" spans="8:13" x14ac:dyDescent="0.25">
      <c r="H3009" s="10"/>
      <c r="I3009" s="32"/>
      <c r="J3009" s="38"/>
      <c r="K3009" s="34"/>
      <c r="L3009" s="34"/>
      <c r="M3009" s="35"/>
    </row>
    <row r="3010" spans="8:13" x14ac:dyDescent="0.25">
      <c r="H3010" s="10"/>
      <c r="I3010" s="32"/>
      <c r="J3010" s="38"/>
      <c r="K3010" s="34"/>
      <c r="L3010" s="34"/>
      <c r="M3010" s="35"/>
    </row>
    <row r="3011" spans="8:13" x14ac:dyDescent="0.25">
      <c r="H3011" s="10"/>
      <c r="I3011" s="32"/>
      <c r="J3011" s="38"/>
      <c r="K3011" s="34"/>
      <c r="L3011" s="34"/>
      <c r="M3011" s="35"/>
    </row>
    <row r="3012" spans="8:13" x14ac:dyDescent="0.25">
      <c r="H3012" s="72"/>
      <c r="I3012" s="32"/>
      <c r="J3012" s="38"/>
      <c r="K3012" s="34"/>
      <c r="L3012" s="34"/>
      <c r="M3012" s="35"/>
    </row>
    <row r="3013" spans="8:13" x14ac:dyDescent="0.25">
      <c r="H3013" s="10"/>
      <c r="I3013" s="32"/>
      <c r="J3013" s="38"/>
      <c r="K3013" s="34"/>
      <c r="L3013" s="34"/>
      <c r="M3013" s="35"/>
    </row>
    <row r="3014" spans="8:13" x14ac:dyDescent="0.25">
      <c r="H3014" s="10"/>
      <c r="I3014" s="32"/>
      <c r="J3014" s="38"/>
      <c r="K3014" s="34"/>
      <c r="L3014" s="34"/>
      <c r="M3014" s="35"/>
    </row>
    <row r="3015" spans="8:13" x14ac:dyDescent="0.25">
      <c r="H3015" s="10"/>
      <c r="I3015" s="32"/>
      <c r="J3015" s="38"/>
      <c r="K3015" s="34"/>
      <c r="L3015" s="34"/>
      <c r="M3015" s="35"/>
    </row>
    <row r="3016" spans="8:13" x14ac:dyDescent="0.25">
      <c r="H3016" s="10"/>
      <c r="I3016" s="32"/>
      <c r="J3016" s="38"/>
      <c r="K3016" s="34"/>
      <c r="L3016" s="34"/>
      <c r="M3016" s="35"/>
    </row>
    <row r="3017" spans="8:13" x14ac:dyDescent="0.25">
      <c r="H3017" s="10"/>
      <c r="I3017" s="32"/>
      <c r="J3017" s="38"/>
      <c r="K3017" s="34"/>
      <c r="L3017" s="34"/>
      <c r="M3017" s="35"/>
    </row>
    <row r="3018" spans="8:13" x14ac:dyDescent="0.25">
      <c r="H3018" s="10"/>
      <c r="I3018" s="32"/>
      <c r="J3018" s="38"/>
      <c r="K3018" s="34"/>
      <c r="L3018" s="34"/>
      <c r="M3018" s="35"/>
    </row>
    <row r="3019" spans="8:13" x14ac:dyDescent="0.25">
      <c r="H3019" s="10"/>
      <c r="I3019" s="32"/>
      <c r="J3019" s="38"/>
      <c r="K3019" s="34"/>
      <c r="L3019" s="34"/>
      <c r="M3019" s="35"/>
    </row>
    <row r="3020" spans="8:13" x14ac:dyDescent="0.25">
      <c r="H3020" s="10"/>
      <c r="I3020" s="32"/>
      <c r="J3020" s="38"/>
      <c r="K3020" s="34"/>
      <c r="L3020" s="34"/>
      <c r="M3020" s="35"/>
    </row>
    <row r="3021" spans="8:13" x14ac:dyDescent="0.25">
      <c r="H3021" s="10"/>
      <c r="I3021" s="32"/>
      <c r="J3021" s="38"/>
      <c r="K3021" s="34"/>
      <c r="L3021" s="34"/>
      <c r="M3021" s="35"/>
    </row>
    <row r="3022" spans="8:13" x14ac:dyDescent="0.25">
      <c r="H3022" s="10"/>
      <c r="I3022" s="32"/>
      <c r="J3022" s="38"/>
      <c r="K3022" s="34"/>
      <c r="L3022" s="34"/>
      <c r="M3022" s="35"/>
    </row>
    <row r="3023" spans="8:13" x14ac:dyDescent="0.25">
      <c r="H3023" s="10"/>
      <c r="I3023" s="32"/>
      <c r="J3023" s="38"/>
      <c r="K3023" s="34"/>
      <c r="L3023" s="34"/>
      <c r="M3023" s="35"/>
    </row>
    <row r="3024" spans="8:13" x14ac:dyDescent="0.25">
      <c r="H3024" s="10"/>
      <c r="I3024" s="32"/>
      <c r="J3024" s="38"/>
      <c r="K3024" s="34"/>
      <c r="L3024" s="34"/>
      <c r="M3024" s="35"/>
    </row>
    <row r="3025" spans="8:13" x14ac:dyDescent="0.25">
      <c r="H3025" s="10"/>
      <c r="I3025" s="32"/>
      <c r="J3025" s="38"/>
      <c r="K3025" s="34"/>
      <c r="L3025" s="34"/>
      <c r="M3025" s="35"/>
    </row>
    <row r="3026" spans="8:13" x14ac:dyDescent="0.25">
      <c r="H3026" s="10"/>
      <c r="I3026" s="32"/>
      <c r="J3026" s="38"/>
      <c r="K3026" s="34"/>
      <c r="L3026" s="34"/>
      <c r="M3026" s="35"/>
    </row>
    <row r="3027" spans="8:13" x14ac:dyDescent="0.25">
      <c r="H3027" s="10"/>
      <c r="I3027" s="32"/>
      <c r="J3027" s="38"/>
      <c r="K3027" s="34"/>
      <c r="L3027" s="34"/>
      <c r="M3027" s="35"/>
    </row>
    <row r="3028" spans="8:13" x14ac:dyDescent="0.25">
      <c r="H3028" s="10"/>
      <c r="I3028" s="32"/>
      <c r="J3028" s="38"/>
      <c r="K3028" s="34"/>
      <c r="L3028" s="34"/>
      <c r="M3028" s="35"/>
    </row>
    <row r="3029" spans="8:13" x14ac:dyDescent="0.25">
      <c r="H3029" s="10"/>
      <c r="I3029" s="32"/>
      <c r="J3029" s="38"/>
      <c r="K3029" s="34"/>
      <c r="L3029" s="34"/>
      <c r="M3029" s="35"/>
    </row>
    <row r="3030" spans="8:13" x14ac:dyDescent="0.25">
      <c r="H3030" s="10"/>
      <c r="I3030" s="32"/>
      <c r="J3030" s="38"/>
      <c r="K3030" s="34"/>
      <c r="L3030" s="34"/>
      <c r="M3030" s="35"/>
    </row>
    <row r="3031" spans="8:13" x14ac:dyDescent="0.25">
      <c r="H3031" s="10"/>
      <c r="I3031" s="32"/>
      <c r="J3031" s="38"/>
      <c r="K3031" s="34"/>
      <c r="L3031" s="34"/>
      <c r="M3031" s="35"/>
    </row>
    <row r="3032" spans="8:13" x14ac:dyDescent="0.25">
      <c r="H3032" s="10"/>
      <c r="I3032" s="32"/>
      <c r="J3032" s="38"/>
      <c r="K3032" s="34"/>
      <c r="L3032" s="34"/>
      <c r="M3032" s="35"/>
    </row>
    <row r="3033" spans="8:13" x14ac:dyDescent="0.25">
      <c r="H3033" s="10"/>
      <c r="I3033" s="32"/>
      <c r="J3033" s="38"/>
      <c r="K3033" s="34"/>
      <c r="L3033" s="34"/>
      <c r="M3033" s="35"/>
    </row>
    <row r="3034" spans="8:13" x14ac:dyDescent="0.25">
      <c r="H3034" s="10"/>
      <c r="I3034" s="32"/>
      <c r="J3034" s="38"/>
      <c r="K3034" s="34"/>
      <c r="L3034" s="34"/>
      <c r="M3034" s="35"/>
    </row>
    <row r="3035" spans="8:13" x14ac:dyDescent="0.25">
      <c r="H3035" s="10"/>
      <c r="I3035" s="32"/>
      <c r="J3035" s="38"/>
      <c r="K3035" s="34"/>
      <c r="L3035" s="34"/>
      <c r="M3035" s="35"/>
    </row>
    <row r="3036" spans="8:13" x14ac:dyDescent="0.25">
      <c r="H3036" s="10"/>
      <c r="I3036" s="32"/>
      <c r="J3036" s="38"/>
      <c r="K3036" s="34"/>
      <c r="L3036" s="34"/>
      <c r="M3036" s="35"/>
    </row>
    <row r="3037" spans="8:13" x14ac:dyDescent="0.25">
      <c r="H3037" s="10"/>
      <c r="I3037" s="32"/>
      <c r="J3037" s="38"/>
      <c r="K3037" s="34"/>
      <c r="L3037" s="34"/>
      <c r="M3037" s="35"/>
    </row>
    <row r="3038" spans="8:13" x14ac:dyDescent="0.25">
      <c r="H3038" s="10"/>
      <c r="I3038" s="32"/>
      <c r="J3038" s="38"/>
      <c r="K3038" s="34"/>
      <c r="L3038" s="34"/>
      <c r="M3038" s="35"/>
    </row>
    <row r="3039" spans="8:13" x14ac:dyDescent="0.25">
      <c r="H3039" s="10"/>
      <c r="I3039" s="32"/>
      <c r="J3039" s="38"/>
      <c r="K3039" s="34"/>
      <c r="L3039" s="34"/>
      <c r="M3039" s="35"/>
    </row>
    <row r="3040" spans="8:13" x14ac:dyDescent="0.25">
      <c r="H3040" s="10"/>
      <c r="I3040" s="32"/>
      <c r="J3040" s="38"/>
      <c r="K3040" s="34"/>
      <c r="L3040" s="34"/>
      <c r="M3040" s="35"/>
    </row>
    <row r="3041" spans="8:13" x14ac:dyDescent="0.25">
      <c r="H3041" s="10"/>
      <c r="I3041" s="32"/>
      <c r="J3041" s="38"/>
      <c r="K3041" s="34"/>
      <c r="L3041" s="34"/>
      <c r="M3041" s="35"/>
    </row>
    <row r="3042" spans="8:13" x14ac:dyDescent="0.25">
      <c r="H3042" s="10"/>
      <c r="I3042" s="32"/>
      <c r="J3042" s="38"/>
      <c r="K3042" s="34"/>
      <c r="L3042" s="34"/>
      <c r="M3042" s="35"/>
    </row>
    <row r="3043" spans="8:13" x14ac:dyDescent="0.25">
      <c r="H3043" s="10"/>
      <c r="I3043" s="32"/>
      <c r="J3043" s="38"/>
      <c r="K3043" s="34"/>
      <c r="L3043" s="34"/>
      <c r="M3043" s="35"/>
    </row>
    <row r="3044" spans="8:13" x14ac:dyDescent="0.25">
      <c r="H3044" s="10"/>
      <c r="I3044" s="32"/>
      <c r="J3044" s="38"/>
      <c r="K3044" s="34"/>
      <c r="L3044" s="34"/>
      <c r="M3044" s="35"/>
    </row>
    <row r="3045" spans="8:13" x14ac:dyDescent="0.25">
      <c r="H3045" s="10"/>
      <c r="I3045" s="32"/>
      <c r="J3045" s="38"/>
      <c r="K3045" s="34"/>
      <c r="L3045" s="34"/>
      <c r="M3045" s="35"/>
    </row>
    <row r="3046" spans="8:13" x14ac:dyDescent="0.25">
      <c r="H3046" s="10"/>
      <c r="I3046" s="32"/>
      <c r="J3046" s="38"/>
      <c r="K3046" s="34"/>
      <c r="L3046" s="34"/>
      <c r="M3046" s="35"/>
    </row>
    <row r="3047" spans="8:13" x14ac:dyDescent="0.25">
      <c r="H3047" s="10"/>
      <c r="I3047" s="32"/>
      <c r="J3047" s="38"/>
      <c r="K3047" s="34"/>
      <c r="L3047" s="34"/>
      <c r="M3047" s="35"/>
    </row>
    <row r="3048" spans="8:13" x14ac:dyDescent="0.25">
      <c r="H3048" s="10"/>
      <c r="I3048" s="32"/>
      <c r="J3048" s="38"/>
      <c r="K3048" s="34"/>
      <c r="L3048" s="34"/>
      <c r="M3048" s="35"/>
    </row>
    <row r="3049" spans="8:13" x14ac:dyDescent="0.25">
      <c r="H3049" s="10"/>
      <c r="I3049" s="32"/>
      <c r="J3049" s="38"/>
      <c r="K3049" s="34"/>
      <c r="L3049" s="34"/>
      <c r="M3049" s="35"/>
    </row>
    <row r="3050" spans="8:13" x14ac:dyDescent="0.25">
      <c r="H3050" s="10"/>
      <c r="I3050" s="32"/>
      <c r="J3050" s="38"/>
      <c r="K3050" s="34"/>
      <c r="L3050" s="34"/>
      <c r="M3050" s="35"/>
    </row>
    <row r="3051" spans="8:13" x14ac:dyDescent="0.25">
      <c r="H3051" s="10"/>
      <c r="I3051" s="32"/>
      <c r="J3051" s="38"/>
      <c r="K3051" s="34"/>
      <c r="L3051" s="34"/>
      <c r="M3051" s="35"/>
    </row>
    <row r="3052" spans="8:13" x14ac:dyDescent="0.25">
      <c r="H3052" s="10"/>
      <c r="I3052" s="32"/>
      <c r="J3052" s="38"/>
      <c r="K3052" s="34"/>
      <c r="L3052" s="34"/>
      <c r="M3052" s="35"/>
    </row>
    <row r="3053" spans="8:13" x14ac:dyDescent="0.25">
      <c r="H3053" s="10"/>
      <c r="I3053" s="32"/>
      <c r="J3053" s="38"/>
      <c r="K3053" s="34"/>
      <c r="L3053" s="34"/>
      <c r="M3053" s="35"/>
    </row>
    <row r="3054" spans="8:13" x14ac:dyDescent="0.25">
      <c r="H3054" s="10"/>
      <c r="I3054" s="32"/>
      <c r="J3054" s="38"/>
      <c r="K3054" s="34"/>
      <c r="L3054" s="34"/>
      <c r="M3054" s="35"/>
    </row>
    <row r="3055" spans="8:13" x14ac:dyDescent="0.25">
      <c r="H3055" s="10"/>
      <c r="I3055" s="32"/>
      <c r="J3055" s="38"/>
      <c r="K3055" s="34"/>
      <c r="L3055" s="34"/>
      <c r="M3055" s="35"/>
    </row>
    <row r="3056" spans="8:13" x14ac:dyDescent="0.25">
      <c r="H3056" s="10"/>
      <c r="I3056" s="32"/>
      <c r="J3056" s="38"/>
      <c r="K3056" s="34"/>
      <c r="L3056" s="34"/>
      <c r="M3056" s="35"/>
    </row>
    <row r="3057" spans="8:13" x14ac:dyDescent="0.25">
      <c r="H3057" s="10"/>
      <c r="I3057" s="32"/>
      <c r="J3057" s="38"/>
      <c r="K3057" s="34"/>
      <c r="L3057" s="34"/>
      <c r="M3057" s="35"/>
    </row>
    <row r="3058" spans="8:13" x14ac:dyDescent="0.25">
      <c r="H3058" s="10"/>
      <c r="I3058" s="32"/>
      <c r="J3058" s="38"/>
      <c r="K3058" s="34"/>
      <c r="L3058" s="34"/>
      <c r="M3058" s="35"/>
    </row>
    <row r="3059" spans="8:13" x14ac:dyDescent="0.25">
      <c r="H3059" s="10"/>
      <c r="I3059" s="32"/>
      <c r="J3059" s="38"/>
      <c r="K3059" s="34"/>
      <c r="L3059" s="34"/>
      <c r="M3059" s="35"/>
    </row>
    <row r="3060" spans="8:13" x14ac:dyDescent="0.25">
      <c r="H3060" s="10"/>
      <c r="I3060" s="32"/>
      <c r="J3060" s="38"/>
      <c r="K3060" s="34"/>
      <c r="L3060" s="34"/>
      <c r="M3060" s="35"/>
    </row>
    <row r="3061" spans="8:13" x14ac:dyDescent="0.25">
      <c r="H3061" s="10"/>
      <c r="I3061" s="32"/>
      <c r="J3061" s="38"/>
      <c r="K3061" s="34"/>
      <c r="L3061" s="34"/>
      <c r="M3061" s="35"/>
    </row>
    <row r="3062" spans="8:13" x14ac:dyDescent="0.25">
      <c r="H3062" s="10"/>
      <c r="I3062" s="32"/>
      <c r="J3062" s="38"/>
      <c r="K3062" s="34"/>
      <c r="L3062" s="34"/>
      <c r="M3062" s="35"/>
    </row>
    <row r="3063" spans="8:13" x14ac:dyDescent="0.25">
      <c r="H3063" s="10"/>
      <c r="I3063" s="32"/>
      <c r="J3063" s="38"/>
      <c r="K3063" s="34"/>
      <c r="L3063" s="34"/>
      <c r="M3063" s="35"/>
    </row>
    <row r="3064" spans="8:13" x14ac:dyDescent="0.25">
      <c r="H3064" s="10"/>
      <c r="I3064" s="32"/>
      <c r="J3064" s="38"/>
      <c r="K3064" s="34"/>
      <c r="L3064" s="34"/>
      <c r="M3064" s="35"/>
    </row>
    <row r="3065" spans="8:13" x14ac:dyDescent="0.25">
      <c r="H3065" s="10"/>
      <c r="I3065" s="32"/>
      <c r="J3065" s="38"/>
      <c r="K3065" s="34"/>
      <c r="L3065" s="34"/>
      <c r="M3065" s="35"/>
    </row>
    <row r="3066" spans="8:13" x14ac:dyDescent="0.25">
      <c r="H3066" s="10"/>
      <c r="I3066" s="32"/>
      <c r="J3066" s="38"/>
      <c r="K3066" s="34"/>
      <c r="L3066" s="34"/>
      <c r="M3066" s="35"/>
    </row>
    <row r="3067" spans="8:13" x14ac:dyDescent="0.25">
      <c r="H3067" s="10"/>
      <c r="I3067" s="32"/>
      <c r="J3067" s="38"/>
      <c r="K3067" s="34"/>
      <c r="L3067" s="34"/>
      <c r="M3067" s="35"/>
    </row>
    <row r="3068" spans="8:13" x14ac:dyDescent="0.25">
      <c r="H3068" s="10"/>
      <c r="I3068" s="32"/>
      <c r="J3068" s="38"/>
      <c r="K3068" s="34"/>
      <c r="L3068" s="34"/>
      <c r="M3068" s="35"/>
    </row>
    <row r="3069" spans="8:13" x14ac:dyDescent="0.25">
      <c r="H3069" s="10"/>
      <c r="I3069" s="32"/>
      <c r="J3069" s="38"/>
      <c r="K3069" s="34"/>
      <c r="L3069" s="34"/>
      <c r="M3069" s="35"/>
    </row>
    <row r="3070" spans="8:13" x14ac:dyDescent="0.25">
      <c r="H3070" s="10"/>
      <c r="I3070" s="32"/>
      <c r="J3070" s="38"/>
      <c r="K3070" s="34"/>
      <c r="L3070" s="34"/>
      <c r="M3070" s="35"/>
    </row>
    <row r="3071" spans="8:13" x14ac:dyDescent="0.25">
      <c r="H3071" s="10"/>
      <c r="I3071" s="32"/>
      <c r="J3071" s="38"/>
      <c r="K3071" s="34"/>
      <c r="L3071" s="34"/>
      <c r="M3071" s="35"/>
    </row>
    <row r="3072" spans="8:13" x14ac:dyDescent="0.25">
      <c r="H3072" s="10"/>
      <c r="I3072" s="32"/>
      <c r="J3072" s="38"/>
      <c r="K3072" s="34"/>
      <c r="L3072" s="34"/>
      <c r="M3072" s="35"/>
    </row>
    <row r="3073" spans="8:13" x14ac:dyDescent="0.25">
      <c r="H3073" s="10"/>
      <c r="I3073" s="32"/>
      <c r="J3073" s="38"/>
      <c r="K3073" s="34"/>
      <c r="L3073" s="34"/>
      <c r="M3073" s="35"/>
    </row>
    <row r="3074" spans="8:13" x14ac:dyDescent="0.25">
      <c r="H3074" s="10"/>
      <c r="I3074" s="32"/>
      <c r="J3074" s="38"/>
      <c r="K3074" s="34"/>
      <c r="L3074" s="34"/>
      <c r="M3074" s="35"/>
    </row>
    <row r="3075" spans="8:13" x14ac:dyDescent="0.25">
      <c r="H3075" s="10"/>
      <c r="I3075" s="32"/>
      <c r="J3075" s="38"/>
      <c r="K3075" s="34"/>
      <c r="L3075" s="34"/>
      <c r="M3075" s="35"/>
    </row>
    <row r="3076" spans="8:13" x14ac:dyDescent="0.25">
      <c r="H3076" s="10"/>
      <c r="I3076" s="32"/>
      <c r="J3076" s="38"/>
      <c r="K3076" s="34"/>
      <c r="L3076" s="34"/>
      <c r="M3076" s="35"/>
    </row>
    <row r="3077" spans="8:13" x14ac:dyDescent="0.25">
      <c r="H3077" s="10"/>
      <c r="I3077" s="32"/>
      <c r="J3077" s="38"/>
      <c r="K3077" s="34"/>
      <c r="L3077" s="34"/>
      <c r="M3077" s="35"/>
    </row>
    <row r="3078" spans="8:13" x14ac:dyDescent="0.25">
      <c r="H3078" s="10"/>
      <c r="I3078" s="32"/>
      <c r="J3078" s="38"/>
      <c r="K3078" s="34"/>
      <c r="L3078" s="34"/>
      <c r="M3078" s="35"/>
    </row>
    <row r="3079" spans="8:13" x14ac:dyDescent="0.25">
      <c r="H3079" s="10"/>
      <c r="I3079" s="32"/>
      <c r="J3079" s="38"/>
      <c r="K3079" s="34"/>
      <c r="L3079" s="34"/>
      <c r="M3079" s="35"/>
    </row>
    <row r="3080" spans="8:13" x14ac:dyDescent="0.25">
      <c r="H3080" s="10"/>
      <c r="I3080" s="32"/>
      <c r="J3080" s="38"/>
      <c r="K3080" s="34"/>
      <c r="L3080" s="34"/>
      <c r="M3080" s="35"/>
    </row>
    <row r="3081" spans="8:13" x14ac:dyDescent="0.25">
      <c r="H3081" s="10"/>
      <c r="I3081" s="32"/>
      <c r="J3081" s="38"/>
      <c r="K3081" s="34"/>
      <c r="L3081" s="34"/>
      <c r="M3081" s="35"/>
    </row>
    <row r="3082" spans="8:13" x14ac:dyDescent="0.25">
      <c r="H3082" s="10"/>
      <c r="I3082" s="32"/>
      <c r="J3082" s="38"/>
      <c r="K3082" s="34"/>
      <c r="L3082" s="34"/>
      <c r="M3082" s="35"/>
    </row>
    <row r="3083" spans="8:13" x14ac:dyDescent="0.25">
      <c r="H3083" s="10"/>
      <c r="I3083" s="32"/>
      <c r="J3083" s="38"/>
      <c r="K3083" s="34"/>
      <c r="L3083" s="34"/>
      <c r="M3083" s="35"/>
    </row>
    <row r="3084" spans="8:13" x14ac:dyDescent="0.25">
      <c r="H3084" s="10"/>
      <c r="I3084" s="32"/>
      <c r="J3084" s="38"/>
      <c r="K3084" s="34"/>
      <c r="L3084" s="34"/>
      <c r="M3084" s="35"/>
    </row>
    <row r="3085" spans="8:13" x14ac:dyDescent="0.25">
      <c r="H3085" s="10"/>
      <c r="I3085" s="32"/>
      <c r="J3085" s="38"/>
      <c r="K3085" s="34"/>
      <c r="L3085" s="34"/>
      <c r="M3085" s="35"/>
    </row>
    <row r="3086" spans="8:13" x14ac:dyDescent="0.25">
      <c r="H3086" s="10"/>
      <c r="I3086" s="32"/>
      <c r="J3086" s="38"/>
      <c r="K3086" s="34"/>
      <c r="L3086" s="34"/>
      <c r="M3086" s="35"/>
    </row>
    <row r="3087" spans="8:13" x14ac:dyDescent="0.25">
      <c r="H3087" s="10"/>
      <c r="I3087" s="32"/>
      <c r="J3087" s="38"/>
      <c r="K3087" s="34"/>
      <c r="L3087" s="34"/>
      <c r="M3087" s="35"/>
    </row>
    <row r="3088" spans="8:13" x14ac:dyDescent="0.25">
      <c r="H3088" s="10"/>
      <c r="I3088" s="32"/>
      <c r="J3088" s="38"/>
      <c r="K3088" s="34"/>
      <c r="L3088" s="34"/>
      <c r="M3088" s="35"/>
    </row>
    <row r="3089" spans="8:13" x14ac:dyDescent="0.25">
      <c r="H3089" s="10"/>
      <c r="I3089" s="32"/>
      <c r="J3089" s="38"/>
      <c r="K3089" s="34"/>
      <c r="L3089" s="34"/>
      <c r="M3089" s="35"/>
    </row>
    <row r="3090" spans="8:13" x14ac:dyDescent="0.25">
      <c r="H3090" s="10"/>
      <c r="I3090" s="32"/>
      <c r="J3090" s="38"/>
      <c r="K3090" s="34"/>
      <c r="L3090" s="34"/>
      <c r="M3090" s="35"/>
    </row>
    <row r="3091" spans="8:13" x14ac:dyDescent="0.25">
      <c r="H3091" s="10"/>
      <c r="I3091" s="32"/>
      <c r="J3091" s="38"/>
      <c r="K3091" s="34"/>
      <c r="L3091" s="34"/>
      <c r="M3091" s="35"/>
    </row>
    <row r="3092" spans="8:13" x14ac:dyDescent="0.25">
      <c r="H3092" s="10"/>
      <c r="I3092" s="32"/>
      <c r="J3092" s="38"/>
      <c r="K3092" s="34"/>
      <c r="L3092" s="34"/>
      <c r="M3092" s="35"/>
    </row>
    <row r="3093" spans="8:13" x14ac:dyDescent="0.25">
      <c r="H3093" s="10"/>
      <c r="I3093" s="32"/>
      <c r="J3093" s="38"/>
      <c r="K3093" s="34"/>
      <c r="L3093" s="34"/>
      <c r="M3093" s="35"/>
    </row>
    <row r="3094" spans="8:13" x14ac:dyDescent="0.25">
      <c r="H3094" s="10"/>
      <c r="I3094" s="32"/>
      <c r="J3094" s="38"/>
      <c r="K3094" s="34"/>
      <c r="L3094" s="34"/>
      <c r="M3094" s="35"/>
    </row>
    <row r="3095" spans="8:13" x14ac:dyDescent="0.25">
      <c r="H3095" s="10"/>
      <c r="I3095" s="32"/>
      <c r="J3095" s="38"/>
      <c r="K3095" s="34"/>
      <c r="L3095" s="34"/>
      <c r="M3095" s="35"/>
    </row>
    <row r="3096" spans="8:13" x14ac:dyDescent="0.25">
      <c r="H3096" s="10"/>
      <c r="I3096" s="32"/>
      <c r="J3096" s="38"/>
      <c r="K3096" s="34"/>
      <c r="L3096" s="34"/>
      <c r="M3096" s="35"/>
    </row>
    <row r="3097" spans="8:13" x14ac:dyDescent="0.25">
      <c r="H3097" s="10"/>
      <c r="I3097" s="32"/>
      <c r="J3097" s="38"/>
      <c r="K3097" s="34"/>
      <c r="L3097" s="34"/>
      <c r="M3097" s="35"/>
    </row>
    <row r="3098" spans="8:13" x14ac:dyDescent="0.25">
      <c r="H3098" s="10"/>
      <c r="I3098" s="32"/>
      <c r="J3098" s="38"/>
      <c r="K3098" s="34"/>
      <c r="L3098" s="34"/>
      <c r="M3098" s="35"/>
    </row>
    <row r="3099" spans="8:13" x14ac:dyDescent="0.25">
      <c r="H3099" s="10"/>
      <c r="I3099" s="32"/>
      <c r="J3099" s="38"/>
      <c r="K3099" s="34"/>
      <c r="L3099" s="34"/>
      <c r="M3099" s="35"/>
    </row>
    <row r="3100" spans="8:13" x14ac:dyDescent="0.25">
      <c r="H3100" s="10"/>
      <c r="I3100" s="32"/>
      <c r="J3100" s="38"/>
      <c r="K3100" s="34"/>
      <c r="L3100" s="34"/>
      <c r="M3100" s="35"/>
    </row>
    <row r="3101" spans="8:13" x14ac:dyDescent="0.25">
      <c r="H3101" s="10"/>
      <c r="I3101" s="32"/>
      <c r="J3101" s="38"/>
      <c r="K3101" s="34"/>
      <c r="L3101" s="34"/>
      <c r="M3101" s="35"/>
    </row>
    <row r="3102" spans="8:13" x14ac:dyDescent="0.25">
      <c r="H3102" s="10"/>
      <c r="I3102" s="32"/>
      <c r="J3102" s="38"/>
      <c r="K3102" s="34"/>
      <c r="L3102" s="34"/>
      <c r="M3102" s="35"/>
    </row>
    <row r="3103" spans="8:13" x14ac:dyDescent="0.25">
      <c r="H3103" s="10"/>
      <c r="I3103" s="32"/>
      <c r="J3103" s="38"/>
      <c r="K3103" s="34"/>
      <c r="L3103" s="34"/>
      <c r="M3103" s="35"/>
    </row>
    <row r="3104" spans="8:13" x14ac:dyDescent="0.25">
      <c r="H3104" s="10"/>
      <c r="I3104" s="32"/>
      <c r="J3104" s="38"/>
      <c r="K3104" s="34"/>
      <c r="L3104" s="34"/>
      <c r="M3104" s="35"/>
    </row>
    <row r="3105" spans="8:13" x14ac:dyDescent="0.25">
      <c r="H3105" s="10"/>
      <c r="I3105" s="32"/>
      <c r="J3105" s="38"/>
      <c r="K3105" s="34"/>
      <c r="L3105" s="34"/>
      <c r="M3105" s="35"/>
    </row>
    <row r="3106" spans="8:13" x14ac:dyDescent="0.25">
      <c r="H3106" s="10"/>
      <c r="I3106" s="32"/>
      <c r="J3106" s="38"/>
      <c r="K3106" s="34"/>
      <c r="L3106" s="34"/>
      <c r="M3106" s="35"/>
    </row>
    <row r="3107" spans="8:13" x14ac:dyDescent="0.25">
      <c r="H3107" s="10"/>
      <c r="I3107" s="32"/>
      <c r="J3107" s="38"/>
      <c r="K3107" s="34"/>
      <c r="L3107" s="34"/>
      <c r="M3107" s="35"/>
    </row>
    <row r="3108" spans="8:13" x14ac:dyDescent="0.25">
      <c r="H3108" s="10"/>
      <c r="I3108" s="32"/>
      <c r="J3108" s="38"/>
      <c r="K3108" s="34"/>
      <c r="L3108" s="34"/>
      <c r="M3108" s="35"/>
    </row>
    <row r="3109" spans="8:13" x14ac:dyDescent="0.25">
      <c r="H3109" s="10"/>
      <c r="I3109" s="32"/>
      <c r="J3109" s="38"/>
      <c r="K3109" s="34"/>
      <c r="L3109" s="34"/>
      <c r="M3109" s="35"/>
    </row>
    <row r="3110" spans="8:13" x14ac:dyDescent="0.25">
      <c r="H3110" s="10"/>
      <c r="I3110" s="32"/>
      <c r="J3110" s="38"/>
      <c r="K3110" s="34"/>
      <c r="L3110" s="34"/>
      <c r="M3110" s="35"/>
    </row>
    <row r="3111" spans="8:13" x14ac:dyDescent="0.25">
      <c r="H3111" s="10"/>
      <c r="I3111" s="32"/>
      <c r="J3111" s="38"/>
      <c r="K3111" s="34"/>
      <c r="L3111" s="34"/>
      <c r="M3111" s="35"/>
    </row>
    <row r="3112" spans="8:13" x14ac:dyDescent="0.25">
      <c r="H3112" s="10"/>
      <c r="I3112" s="32"/>
      <c r="J3112" s="38"/>
      <c r="K3112" s="34"/>
      <c r="L3112" s="34"/>
      <c r="M3112" s="35"/>
    </row>
    <row r="3113" spans="8:13" x14ac:dyDescent="0.25">
      <c r="H3113" s="10"/>
      <c r="I3113" s="32"/>
      <c r="J3113" s="38"/>
      <c r="K3113" s="34"/>
      <c r="L3113" s="34"/>
      <c r="M3113" s="35"/>
    </row>
    <row r="3114" spans="8:13" x14ac:dyDescent="0.25">
      <c r="H3114" s="10"/>
      <c r="I3114" s="32"/>
      <c r="J3114" s="38"/>
      <c r="K3114" s="34"/>
      <c r="L3114" s="34"/>
      <c r="M3114" s="35"/>
    </row>
    <row r="3115" spans="8:13" x14ac:dyDescent="0.25">
      <c r="H3115" s="10"/>
      <c r="I3115" s="32"/>
      <c r="J3115" s="38"/>
      <c r="K3115" s="34"/>
      <c r="L3115" s="34"/>
      <c r="M3115" s="35"/>
    </row>
    <row r="3116" spans="8:13" x14ac:dyDescent="0.25">
      <c r="H3116" s="10"/>
      <c r="I3116" s="32"/>
      <c r="J3116" s="38"/>
      <c r="K3116" s="34"/>
      <c r="L3116" s="34"/>
      <c r="M3116" s="35"/>
    </row>
    <row r="3117" spans="8:13" x14ac:dyDescent="0.25">
      <c r="H3117" s="10"/>
      <c r="I3117" s="32"/>
      <c r="J3117" s="38"/>
      <c r="K3117" s="34"/>
      <c r="L3117" s="34"/>
      <c r="M3117" s="35"/>
    </row>
    <row r="3118" spans="8:13" x14ac:dyDescent="0.25">
      <c r="H3118" s="10"/>
      <c r="I3118" s="32"/>
      <c r="J3118" s="38"/>
      <c r="K3118" s="34"/>
      <c r="L3118" s="34"/>
      <c r="M3118" s="35"/>
    </row>
    <row r="3119" spans="8:13" x14ac:dyDescent="0.25">
      <c r="H3119" s="10"/>
      <c r="I3119" s="32"/>
      <c r="J3119" s="38"/>
      <c r="K3119" s="34"/>
      <c r="L3119" s="34"/>
      <c r="M3119" s="35"/>
    </row>
    <row r="3120" spans="8:13" x14ac:dyDescent="0.25">
      <c r="H3120" s="10"/>
      <c r="I3120" s="32"/>
      <c r="J3120" s="38"/>
      <c r="K3120" s="34"/>
      <c r="L3120" s="34"/>
      <c r="M3120" s="35"/>
    </row>
    <row r="3121" spans="8:13" x14ac:dyDescent="0.25">
      <c r="H3121" s="10"/>
      <c r="I3121" s="32"/>
      <c r="J3121" s="38"/>
      <c r="K3121" s="34"/>
      <c r="L3121" s="34"/>
      <c r="M3121" s="35"/>
    </row>
    <row r="3122" spans="8:13" x14ac:dyDescent="0.25">
      <c r="H3122" s="10"/>
      <c r="I3122" s="32"/>
      <c r="J3122" s="38"/>
      <c r="K3122" s="34"/>
      <c r="L3122" s="34"/>
      <c r="M3122" s="35"/>
    </row>
    <row r="3123" spans="8:13" x14ac:dyDescent="0.25">
      <c r="H3123" s="10"/>
      <c r="I3123" s="32"/>
      <c r="J3123" s="38"/>
      <c r="K3123" s="34"/>
      <c r="L3123" s="34"/>
      <c r="M3123" s="35"/>
    </row>
    <row r="3124" spans="8:13" x14ac:dyDescent="0.25">
      <c r="H3124" s="10"/>
      <c r="I3124" s="32"/>
      <c r="J3124" s="38"/>
      <c r="K3124" s="34"/>
      <c r="L3124" s="34"/>
      <c r="M3124" s="35"/>
    </row>
    <row r="3125" spans="8:13" x14ac:dyDescent="0.25">
      <c r="H3125" s="10"/>
      <c r="I3125" s="32"/>
      <c r="J3125" s="38"/>
      <c r="K3125" s="34"/>
      <c r="L3125" s="34"/>
      <c r="M3125" s="35"/>
    </row>
    <row r="3126" spans="8:13" x14ac:dyDescent="0.25">
      <c r="H3126" s="10"/>
      <c r="I3126" s="32"/>
      <c r="J3126" s="38"/>
      <c r="K3126" s="34"/>
      <c r="L3126" s="34"/>
      <c r="M3126" s="35"/>
    </row>
    <row r="3127" spans="8:13" x14ac:dyDescent="0.25">
      <c r="H3127" s="10"/>
      <c r="I3127" s="32"/>
      <c r="J3127" s="38"/>
      <c r="K3127" s="34"/>
      <c r="L3127" s="34"/>
      <c r="M3127" s="35"/>
    </row>
    <row r="3128" spans="8:13" x14ac:dyDescent="0.25">
      <c r="H3128" s="10"/>
      <c r="I3128" s="32"/>
      <c r="J3128" s="38"/>
      <c r="K3128" s="34"/>
      <c r="L3128" s="34"/>
      <c r="M3128" s="35"/>
    </row>
    <row r="3129" spans="8:13" x14ac:dyDescent="0.25">
      <c r="H3129" s="10"/>
      <c r="I3129" s="32"/>
      <c r="J3129" s="38"/>
      <c r="K3129" s="34"/>
      <c r="L3129" s="34"/>
      <c r="M3129" s="35"/>
    </row>
    <row r="3130" spans="8:13" x14ac:dyDescent="0.25">
      <c r="H3130" s="10"/>
      <c r="I3130" s="32"/>
      <c r="J3130" s="38"/>
      <c r="K3130" s="34"/>
      <c r="L3130" s="34"/>
      <c r="M3130" s="35"/>
    </row>
    <row r="3131" spans="8:13" x14ac:dyDescent="0.25">
      <c r="H3131" s="10"/>
      <c r="I3131" s="32"/>
      <c r="J3131" s="38"/>
      <c r="K3131" s="34"/>
      <c r="L3131" s="34"/>
      <c r="M3131" s="35"/>
    </row>
    <row r="3132" spans="8:13" x14ac:dyDescent="0.25">
      <c r="H3132" s="10"/>
      <c r="I3132" s="32"/>
      <c r="J3132" s="38"/>
      <c r="K3132" s="34"/>
      <c r="L3132" s="34"/>
      <c r="M3132" s="35"/>
    </row>
    <row r="3133" spans="8:13" x14ac:dyDescent="0.25">
      <c r="H3133" s="10"/>
      <c r="I3133" s="32"/>
      <c r="J3133" s="38"/>
      <c r="K3133" s="34"/>
      <c r="L3133" s="34"/>
      <c r="M3133" s="35"/>
    </row>
    <row r="3134" spans="8:13" x14ac:dyDescent="0.25">
      <c r="H3134" s="10"/>
      <c r="I3134" s="32"/>
      <c r="J3134" s="38"/>
      <c r="K3134" s="34"/>
      <c r="L3134" s="34"/>
      <c r="M3134" s="35"/>
    </row>
    <row r="3135" spans="8:13" x14ac:dyDescent="0.25">
      <c r="H3135" s="10"/>
      <c r="I3135" s="32"/>
      <c r="J3135" s="38"/>
      <c r="K3135" s="34"/>
      <c r="L3135" s="34"/>
      <c r="M3135" s="35"/>
    </row>
    <row r="3136" spans="8:13" x14ac:dyDescent="0.25">
      <c r="H3136" s="10"/>
      <c r="I3136" s="32"/>
      <c r="J3136" s="38"/>
      <c r="K3136" s="34"/>
      <c r="L3136" s="34"/>
      <c r="M3136" s="35"/>
    </row>
    <row r="3137" spans="8:13" x14ac:dyDescent="0.25">
      <c r="H3137" s="10"/>
      <c r="I3137" s="32"/>
      <c r="J3137" s="38"/>
      <c r="K3137" s="34"/>
      <c r="L3137" s="34"/>
      <c r="M3137" s="35"/>
    </row>
    <row r="3138" spans="8:13" x14ac:dyDescent="0.25">
      <c r="H3138" s="10"/>
      <c r="I3138" s="32"/>
      <c r="J3138" s="38"/>
      <c r="K3138" s="34"/>
      <c r="L3138" s="34"/>
      <c r="M3138" s="35"/>
    </row>
    <row r="3139" spans="8:13" x14ac:dyDescent="0.25">
      <c r="H3139" s="10"/>
      <c r="I3139" s="32"/>
      <c r="J3139" s="38"/>
      <c r="K3139" s="34"/>
      <c r="L3139" s="34"/>
      <c r="M3139" s="35"/>
    </row>
    <row r="3140" spans="8:13" x14ac:dyDescent="0.25">
      <c r="H3140" s="10"/>
      <c r="I3140" s="32"/>
      <c r="J3140" s="38"/>
      <c r="K3140" s="34"/>
      <c r="L3140" s="34"/>
      <c r="M3140" s="35"/>
    </row>
    <row r="3141" spans="8:13" x14ac:dyDescent="0.25">
      <c r="H3141" s="10"/>
      <c r="I3141" s="32"/>
      <c r="J3141" s="38"/>
      <c r="K3141" s="34"/>
      <c r="L3141" s="34"/>
      <c r="M3141" s="35"/>
    </row>
    <row r="3142" spans="8:13" x14ac:dyDescent="0.25">
      <c r="H3142" s="10"/>
      <c r="I3142" s="32"/>
      <c r="J3142" s="38"/>
      <c r="K3142" s="34"/>
      <c r="L3142" s="34"/>
      <c r="M3142" s="35"/>
    </row>
    <row r="3143" spans="8:13" x14ac:dyDescent="0.25">
      <c r="H3143" s="10"/>
      <c r="I3143" s="32"/>
      <c r="J3143" s="38"/>
      <c r="K3143" s="34"/>
      <c r="L3143" s="34"/>
      <c r="M3143" s="35"/>
    </row>
    <row r="3144" spans="8:13" x14ac:dyDescent="0.25">
      <c r="H3144" s="10"/>
      <c r="I3144" s="32"/>
      <c r="J3144" s="38"/>
      <c r="K3144" s="34"/>
      <c r="L3144" s="34"/>
      <c r="M3144" s="35"/>
    </row>
    <row r="3145" spans="8:13" x14ac:dyDescent="0.25">
      <c r="H3145" s="10"/>
      <c r="I3145" s="32"/>
      <c r="J3145" s="38"/>
      <c r="K3145" s="34"/>
      <c r="L3145" s="34"/>
      <c r="M3145" s="35"/>
    </row>
    <row r="3146" spans="8:13" x14ac:dyDescent="0.25">
      <c r="H3146" s="10"/>
      <c r="I3146" s="32"/>
      <c r="J3146" s="38"/>
      <c r="K3146" s="34"/>
      <c r="L3146" s="34"/>
      <c r="M3146" s="35"/>
    </row>
    <row r="3147" spans="8:13" x14ac:dyDescent="0.25">
      <c r="H3147" s="10"/>
      <c r="I3147" s="32"/>
      <c r="J3147" s="38"/>
      <c r="K3147" s="34"/>
      <c r="L3147" s="34"/>
      <c r="M3147" s="35"/>
    </row>
    <row r="3148" spans="8:13" x14ac:dyDescent="0.25">
      <c r="H3148" s="10"/>
      <c r="I3148" s="32"/>
      <c r="J3148" s="38"/>
      <c r="K3148" s="34"/>
      <c r="L3148" s="34"/>
      <c r="M3148" s="35"/>
    </row>
    <row r="3149" spans="8:13" x14ac:dyDescent="0.25">
      <c r="H3149" s="10"/>
      <c r="I3149" s="32"/>
      <c r="J3149" s="38"/>
      <c r="K3149" s="34"/>
      <c r="L3149" s="34"/>
    </row>
    <row r="3150" spans="8:13" x14ac:dyDescent="0.25">
      <c r="H3150" s="10"/>
      <c r="I3150" s="32"/>
      <c r="J3150" s="38"/>
      <c r="K3150" s="34"/>
      <c r="L3150" s="34"/>
    </row>
    <row r="3151" spans="8:13" x14ac:dyDescent="0.25">
      <c r="H3151" s="10"/>
      <c r="I3151" s="32"/>
      <c r="J3151" s="38"/>
      <c r="K3151" s="34"/>
      <c r="L3151" s="34"/>
    </row>
    <row r="3152" spans="8:13" x14ac:dyDescent="0.25">
      <c r="H3152" s="10"/>
      <c r="I3152" s="32"/>
      <c r="J3152" s="38"/>
      <c r="K3152" s="34"/>
      <c r="L3152" s="34"/>
    </row>
    <row r="3153" spans="8:12" x14ac:dyDescent="0.25">
      <c r="H3153" s="10"/>
      <c r="I3153" s="32"/>
      <c r="J3153" s="38"/>
      <c r="K3153" s="34"/>
      <c r="L3153" s="34"/>
    </row>
    <row r="3154" spans="8:12" x14ac:dyDescent="0.25">
      <c r="H3154" s="10"/>
      <c r="I3154" s="32"/>
      <c r="J3154" s="38"/>
      <c r="K3154" s="34"/>
      <c r="L3154" s="34"/>
    </row>
    <row r="3155" spans="8:12" x14ac:dyDescent="0.25">
      <c r="H3155" s="10"/>
      <c r="I3155" s="32"/>
      <c r="J3155" s="38"/>
      <c r="K3155" s="34"/>
      <c r="L3155" s="34"/>
    </row>
    <row r="3156" spans="8:12" x14ac:dyDescent="0.25">
      <c r="H3156" s="10"/>
      <c r="I3156" s="32"/>
      <c r="J3156" s="38"/>
      <c r="K3156" s="34"/>
      <c r="L3156" s="34"/>
    </row>
    <row r="3157" spans="8:12" x14ac:dyDescent="0.25">
      <c r="H3157" s="10"/>
      <c r="I3157" s="32"/>
      <c r="J3157" s="38"/>
      <c r="K3157" s="34"/>
      <c r="L3157" s="34"/>
    </row>
    <row r="3158" spans="8:12" x14ac:dyDescent="0.25">
      <c r="H3158" s="10"/>
      <c r="I3158" s="32"/>
      <c r="J3158" s="38"/>
      <c r="K3158" s="34"/>
      <c r="L3158" s="34"/>
    </row>
    <row r="3159" spans="8:12" x14ac:dyDescent="0.25">
      <c r="H3159" s="10"/>
      <c r="I3159" s="32"/>
      <c r="J3159" s="38"/>
      <c r="K3159" s="34"/>
      <c r="L3159" s="34"/>
    </row>
    <row r="3160" spans="8:12" x14ac:dyDescent="0.25">
      <c r="H3160" s="10"/>
      <c r="I3160" s="32"/>
      <c r="J3160" s="38"/>
      <c r="K3160" s="34"/>
      <c r="L3160" s="34"/>
    </row>
    <row r="3161" spans="8:12" x14ac:dyDescent="0.25">
      <c r="H3161" s="10"/>
      <c r="I3161" s="32"/>
      <c r="J3161" s="38"/>
      <c r="K3161" s="34"/>
      <c r="L3161" s="34"/>
    </row>
    <row r="3162" spans="8:12" x14ac:dyDescent="0.25">
      <c r="H3162" s="10"/>
      <c r="I3162" s="32"/>
      <c r="J3162" s="38"/>
      <c r="K3162" s="34"/>
      <c r="L3162" s="34"/>
    </row>
    <row r="3163" spans="8:12" x14ac:dyDescent="0.25">
      <c r="H3163" s="10"/>
      <c r="I3163" s="32"/>
      <c r="J3163" s="38"/>
      <c r="K3163" s="34"/>
      <c r="L3163" s="34"/>
    </row>
    <row r="3164" spans="8:12" x14ac:dyDescent="0.25">
      <c r="H3164" s="10"/>
      <c r="I3164" s="32"/>
      <c r="J3164" s="38"/>
      <c r="K3164" s="34"/>
      <c r="L3164" s="34"/>
    </row>
    <row r="3165" spans="8:12" x14ac:dyDescent="0.25">
      <c r="H3165" s="10"/>
      <c r="I3165" s="32"/>
      <c r="J3165" s="38"/>
      <c r="K3165" s="34"/>
      <c r="L3165" s="34"/>
    </row>
    <row r="3166" spans="8:12" x14ac:dyDescent="0.25">
      <c r="H3166" s="10"/>
      <c r="I3166" s="32"/>
      <c r="J3166" s="38"/>
      <c r="K3166" s="34"/>
      <c r="L3166" s="34"/>
    </row>
    <row r="3167" spans="8:12" x14ac:dyDescent="0.25">
      <c r="H3167" s="10"/>
      <c r="I3167" s="32"/>
      <c r="J3167" s="38"/>
      <c r="K3167" s="34"/>
      <c r="L3167" s="34"/>
    </row>
    <row r="3168" spans="8:12" x14ac:dyDescent="0.25">
      <c r="H3168" s="10"/>
      <c r="I3168" s="32"/>
      <c r="J3168" s="38"/>
      <c r="K3168" s="34"/>
      <c r="L3168" s="34"/>
    </row>
    <row r="3169" spans="8:12" x14ac:dyDescent="0.25">
      <c r="H3169" s="10"/>
      <c r="I3169" s="32"/>
      <c r="J3169" s="38"/>
      <c r="K3169" s="34"/>
      <c r="L3169" s="34"/>
    </row>
    <row r="3170" spans="8:12" x14ac:dyDescent="0.25">
      <c r="H3170" s="10"/>
      <c r="I3170" s="32"/>
      <c r="J3170" s="38"/>
      <c r="K3170" s="34"/>
      <c r="L3170" s="34"/>
    </row>
    <row r="3171" spans="8:12" x14ac:dyDescent="0.25">
      <c r="H3171" s="10"/>
      <c r="I3171" s="32"/>
      <c r="J3171" s="38"/>
      <c r="K3171" s="34"/>
      <c r="L3171" s="34"/>
    </row>
    <row r="3172" spans="8:12" x14ac:dyDescent="0.25">
      <c r="H3172" s="10"/>
      <c r="I3172" s="32"/>
      <c r="J3172" s="38"/>
      <c r="K3172" s="34"/>
      <c r="L3172" s="34"/>
    </row>
    <row r="3173" spans="8:12" x14ac:dyDescent="0.25">
      <c r="H3173" s="10"/>
      <c r="I3173" s="32"/>
      <c r="J3173" s="38"/>
      <c r="K3173" s="34"/>
      <c r="L3173" s="34"/>
    </row>
    <row r="3174" spans="8:12" x14ac:dyDescent="0.25">
      <c r="H3174" s="10"/>
      <c r="I3174" s="32"/>
      <c r="J3174" s="38"/>
      <c r="K3174" s="34"/>
      <c r="L3174" s="34"/>
    </row>
    <row r="3175" spans="8:12" x14ac:dyDescent="0.25">
      <c r="H3175" s="10"/>
      <c r="I3175" s="32"/>
      <c r="J3175" s="38"/>
      <c r="K3175" s="34"/>
      <c r="L3175" s="34"/>
    </row>
    <row r="3176" spans="8:12" x14ac:dyDescent="0.25">
      <c r="H3176" s="10"/>
      <c r="I3176" s="32"/>
      <c r="J3176" s="38"/>
      <c r="K3176" s="34"/>
      <c r="L3176" s="34"/>
    </row>
    <row r="3177" spans="8:12" x14ac:dyDescent="0.25">
      <c r="H3177" s="10"/>
      <c r="I3177" s="32"/>
      <c r="J3177" s="38"/>
      <c r="K3177" s="34"/>
      <c r="L3177" s="34"/>
    </row>
    <row r="3178" spans="8:12" x14ac:dyDescent="0.25">
      <c r="H3178" s="10"/>
      <c r="I3178" s="32"/>
      <c r="J3178" s="38"/>
      <c r="K3178" s="34"/>
      <c r="L3178" s="34"/>
    </row>
    <row r="3179" spans="8:12" x14ac:dyDescent="0.25">
      <c r="H3179" s="10"/>
      <c r="I3179" s="32"/>
      <c r="J3179" s="38"/>
      <c r="K3179" s="34"/>
      <c r="L3179" s="34"/>
    </row>
    <row r="3180" spans="8:12" x14ac:dyDescent="0.25">
      <c r="H3180" s="10"/>
      <c r="I3180" s="32"/>
      <c r="J3180" s="38"/>
      <c r="K3180" s="34"/>
      <c r="L3180" s="34"/>
    </row>
    <row r="3181" spans="8:12" x14ac:dyDescent="0.25">
      <c r="H3181" s="10"/>
      <c r="I3181" s="32"/>
      <c r="J3181" s="38"/>
      <c r="K3181" s="34"/>
      <c r="L3181" s="34"/>
    </row>
    <row r="3182" spans="8:12" x14ac:dyDescent="0.25">
      <c r="H3182" s="10"/>
      <c r="I3182" s="32"/>
      <c r="J3182" s="38"/>
      <c r="K3182" s="34"/>
      <c r="L3182" s="34"/>
    </row>
    <row r="3183" spans="8:12" x14ac:dyDescent="0.25">
      <c r="H3183" s="10"/>
      <c r="I3183" s="32"/>
      <c r="J3183" s="38"/>
      <c r="K3183" s="34"/>
      <c r="L3183" s="34"/>
    </row>
    <row r="3184" spans="8:12" x14ac:dyDescent="0.25">
      <c r="H3184" s="10"/>
      <c r="I3184" s="32"/>
      <c r="J3184" s="38"/>
      <c r="K3184" s="34"/>
      <c r="L3184" s="34"/>
    </row>
    <row r="3185" spans="8:12" x14ac:dyDescent="0.25">
      <c r="H3185" s="10"/>
      <c r="I3185" s="32"/>
      <c r="J3185" s="38"/>
      <c r="K3185" s="34"/>
      <c r="L3185" s="34"/>
    </row>
    <row r="3186" spans="8:12" x14ac:dyDescent="0.25">
      <c r="H3186" s="10"/>
      <c r="I3186" s="32"/>
      <c r="J3186" s="38"/>
      <c r="K3186" s="34"/>
      <c r="L3186" s="34"/>
    </row>
    <row r="3187" spans="8:12" x14ac:dyDescent="0.25">
      <c r="H3187" s="10"/>
      <c r="I3187" s="32"/>
      <c r="J3187" s="38"/>
      <c r="K3187" s="34"/>
      <c r="L3187" s="34"/>
    </row>
    <row r="3188" spans="8:12" x14ac:dyDescent="0.25">
      <c r="H3188" s="10"/>
      <c r="I3188" s="32"/>
      <c r="J3188" s="38"/>
      <c r="K3188" s="34"/>
      <c r="L3188" s="34"/>
    </row>
    <row r="3189" spans="8:12" x14ac:dyDescent="0.25">
      <c r="H3189" s="10"/>
      <c r="I3189" s="32"/>
      <c r="J3189" s="38"/>
      <c r="K3189" s="34"/>
      <c r="L3189" s="34"/>
    </row>
    <row r="3190" spans="8:12" x14ac:dyDescent="0.25">
      <c r="H3190" s="10"/>
      <c r="I3190" s="32"/>
      <c r="J3190" s="38"/>
      <c r="K3190" s="34"/>
      <c r="L3190" s="34"/>
    </row>
    <row r="3191" spans="8:12" x14ac:dyDescent="0.25">
      <c r="H3191" s="10"/>
      <c r="I3191" s="32"/>
      <c r="J3191" s="38"/>
      <c r="K3191" s="34"/>
      <c r="L3191" s="34"/>
    </row>
    <row r="3192" spans="8:12" x14ac:dyDescent="0.25">
      <c r="H3192" s="10"/>
      <c r="I3192" s="32"/>
      <c r="J3192" s="38"/>
      <c r="K3192" s="34"/>
      <c r="L3192" s="34"/>
    </row>
    <row r="3193" spans="8:12" x14ac:dyDescent="0.25">
      <c r="H3193" s="10"/>
      <c r="I3193" s="32"/>
      <c r="J3193" s="38"/>
      <c r="K3193" s="34"/>
      <c r="L3193" s="34"/>
    </row>
    <row r="3194" spans="8:12" x14ac:dyDescent="0.25">
      <c r="H3194" s="10"/>
      <c r="I3194" s="32"/>
      <c r="J3194" s="38"/>
      <c r="K3194" s="34"/>
      <c r="L3194" s="34"/>
    </row>
    <row r="3195" spans="8:12" x14ac:dyDescent="0.25">
      <c r="H3195" s="10"/>
      <c r="I3195" s="32"/>
      <c r="J3195" s="38"/>
      <c r="K3195" s="34"/>
      <c r="L3195" s="34"/>
    </row>
    <row r="3196" spans="8:12" x14ac:dyDescent="0.25">
      <c r="H3196" s="10"/>
      <c r="I3196" s="32"/>
      <c r="J3196" s="38"/>
      <c r="K3196" s="34"/>
      <c r="L3196" s="34"/>
    </row>
    <row r="3197" spans="8:12" x14ac:dyDescent="0.25">
      <c r="H3197" s="10"/>
      <c r="I3197" s="32"/>
      <c r="J3197" s="38"/>
      <c r="K3197" s="34"/>
      <c r="L3197" s="34"/>
    </row>
    <row r="3198" spans="8:12" x14ac:dyDescent="0.25">
      <c r="H3198" s="10"/>
      <c r="I3198" s="32"/>
      <c r="J3198" s="38"/>
      <c r="K3198" s="34"/>
      <c r="L3198" s="34"/>
    </row>
    <row r="3199" spans="8:12" x14ac:dyDescent="0.25">
      <c r="H3199" s="10"/>
      <c r="I3199" s="32"/>
      <c r="J3199" s="38"/>
      <c r="K3199" s="34"/>
      <c r="L3199" s="34"/>
    </row>
    <row r="3200" spans="8:12" x14ac:dyDescent="0.25">
      <c r="H3200" s="10"/>
      <c r="I3200" s="32"/>
      <c r="J3200" s="38"/>
      <c r="K3200" s="34"/>
      <c r="L3200" s="34"/>
    </row>
    <row r="3201" spans="8:12" x14ac:dyDescent="0.25">
      <c r="H3201" s="10"/>
      <c r="I3201" s="32"/>
      <c r="J3201" s="38"/>
      <c r="K3201" s="34"/>
      <c r="L3201" s="34"/>
    </row>
    <row r="3202" spans="8:12" x14ac:dyDescent="0.25">
      <c r="H3202" s="10"/>
      <c r="I3202" s="32"/>
      <c r="J3202" s="38"/>
      <c r="K3202" s="34"/>
      <c r="L3202" s="34"/>
    </row>
    <row r="3203" spans="8:12" x14ac:dyDescent="0.25">
      <c r="H3203" s="10"/>
      <c r="I3203" s="32"/>
      <c r="J3203" s="38"/>
      <c r="K3203" s="34"/>
      <c r="L3203" s="34"/>
    </row>
    <row r="3204" spans="8:12" x14ac:dyDescent="0.25">
      <c r="H3204" s="10"/>
      <c r="I3204" s="32"/>
      <c r="J3204" s="38"/>
      <c r="K3204" s="34"/>
      <c r="L3204" s="34"/>
    </row>
    <row r="3205" spans="8:12" x14ac:dyDescent="0.25">
      <c r="H3205" s="10"/>
      <c r="I3205" s="32"/>
      <c r="J3205" s="38"/>
      <c r="K3205" s="34"/>
      <c r="L3205" s="34"/>
    </row>
    <row r="3206" spans="8:12" x14ac:dyDescent="0.25">
      <c r="H3206" s="10"/>
      <c r="I3206" s="32"/>
      <c r="J3206" s="38"/>
      <c r="K3206" s="34"/>
      <c r="L3206" s="34"/>
    </row>
    <row r="3207" spans="8:12" x14ac:dyDescent="0.25">
      <c r="H3207" s="10"/>
      <c r="I3207" s="32"/>
      <c r="J3207" s="38"/>
      <c r="K3207" s="34"/>
      <c r="L3207" s="34"/>
    </row>
    <row r="3208" spans="8:12" x14ac:dyDescent="0.25">
      <c r="H3208" s="10"/>
      <c r="I3208" s="32"/>
      <c r="J3208" s="38"/>
      <c r="K3208" s="34"/>
      <c r="L3208" s="34"/>
    </row>
    <row r="3209" spans="8:12" x14ac:dyDescent="0.25">
      <c r="H3209" s="10"/>
      <c r="I3209" s="32"/>
      <c r="J3209" s="38"/>
      <c r="K3209" s="34"/>
      <c r="L3209" s="34"/>
    </row>
    <row r="3210" spans="8:12" x14ac:dyDescent="0.25">
      <c r="H3210" s="10"/>
      <c r="I3210" s="32"/>
      <c r="J3210" s="38"/>
      <c r="K3210" s="34"/>
      <c r="L3210" s="34"/>
    </row>
    <row r="3211" spans="8:12" x14ac:dyDescent="0.25">
      <c r="H3211" s="10"/>
      <c r="I3211" s="32"/>
      <c r="J3211" s="38"/>
      <c r="K3211" s="34"/>
      <c r="L3211" s="34"/>
    </row>
    <row r="3212" spans="8:12" x14ac:dyDescent="0.25">
      <c r="H3212" s="10"/>
      <c r="I3212" s="32"/>
      <c r="J3212" s="38"/>
      <c r="K3212" s="34"/>
      <c r="L3212" s="34"/>
    </row>
    <row r="3213" spans="8:12" x14ac:dyDescent="0.25">
      <c r="H3213" s="10"/>
      <c r="I3213" s="32"/>
      <c r="J3213" s="38"/>
      <c r="K3213" s="34"/>
      <c r="L3213" s="34"/>
    </row>
    <row r="3214" spans="8:12" x14ac:dyDescent="0.25">
      <c r="H3214" s="10"/>
      <c r="I3214" s="32"/>
      <c r="J3214" s="38"/>
      <c r="K3214" s="34"/>
      <c r="L3214" s="34"/>
    </row>
    <row r="3215" spans="8:12" x14ac:dyDescent="0.25">
      <c r="H3215" s="10"/>
      <c r="I3215" s="32"/>
      <c r="J3215" s="38"/>
      <c r="K3215" s="34"/>
      <c r="L3215" s="34"/>
    </row>
    <row r="3216" spans="8:12" x14ac:dyDescent="0.25">
      <c r="H3216" s="10"/>
      <c r="I3216" s="32"/>
      <c r="J3216" s="38"/>
      <c r="K3216" s="34"/>
      <c r="L3216" s="34"/>
    </row>
    <row r="3217" spans="8:12" x14ac:dyDescent="0.25">
      <c r="H3217" s="10"/>
      <c r="I3217" s="32"/>
      <c r="J3217" s="38"/>
      <c r="K3217" s="34"/>
      <c r="L3217" s="34"/>
    </row>
    <row r="3218" spans="8:12" x14ac:dyDescent="0.25">
      <c r="H3218" s="10"/>
      <c r="I3218" s="32"/>
      <c r="J3218" s="38"/>
      <c r="K3218" s="34"/>
      <c r="L3218" s="34"/>
    </row>
    <row r="3219" spans="8:12" x14ac:dyDescent="0.25">
      <c r="H3219" s="10"/>
      <c r="I3219" s="32"/>
      <c r="J3219" s="38"/>
      <c r="K3219" s="34"/>
      <c r="L3219" s="34"/>
    </row>
    <row r="3220" spans="8:12" x14ac:dyDescent="0.25">
      <c r="H3220" s="10"/>
      <c r="I3220" s="32"/>
      <c r="J3220" s="38"/>
      <c r="K3220" s="34"/>
      <c r="L3220" s="34"/>
    </row>
    <row r="3221" spans="8:12" x14ac:dyDescent="0.25">
      <c r="H3221" s="10"/>
      <c r="I3221" s="32"/>
      <c r="J3221" s="38"/>
      <c r="K3221" s="34"/>
      <c r="L3221" s="34"/>
    </row>
    <row r="3222" spans="8:12" x14ac:dyDescent="0.25">
      <c r="H3222" s="10"/>
      <c r="I3222" s="32"/>
      <c r="J3222" s="38"/>
      <c r="K3222" s="34"/>
      <c r="L3222" s="34"/>
    </row>
    <row r="3223" spans="8:12" x14ac:dyDescent="0.25">
      <c r="H3223" s="10"/>
      <c r="I3223" s="32"/>
      <c r="J3223" s="38"/>
      <c r="K3223" s="34"/>
      <c r="L3223" s="34"/>
    </row>
    <row r="3224" spans="8:12" x14ac:dyDescent="0.25">
      <c r="H3224" s="10"/>
      <c r="I3224" s="32"/>
      <c r="J3224" s="38"/>
      <c r="K3224" s="34"/>
      <c r="L3224" s="34"/>
    </row>
    <row r="3225" spans="8:12" x14ac:dyDescent="0.25">
      <c r="H3225" s="10"/>
      <c r="I3225" s="32"/>
      <c r="J3225" s="38"/>
      <c r="K3225" s="34"/>
      <c r="L3225" s="34"/>
    </row>
    <row r="3226" spans="8:12" x14ac:dyDescent="0.25">
      <c r="H3226" s="10"/>
      <c r="I3226" s="32"/>
      <c r="J3226" s="38"/>
      <c r="K3226" s="34"/>
      <c r="L3226" s="34"/>
    </row>
    <row r="3227" spans="8:12" x14ac:dyDescent="0.25">
      <c r="H3227" s="10"/>
      <c r="I3227" s="32"/>
      <c r="J3227" s="38"/>
      <c r="K3227" s="34"/>
      <c r="L3227" s="34"/>
    </row>
    <row r="3228" spans="8:12" x14ac:dyDescent="0.25">
      <c r="H3228" s="10"/>
      <c r="I3228" s="32"/>
      <c r="J3228" s="38"/>
      <c r="K3228" s="34"/>
      <c r="L3228" s="34"/>
    </row>
    <row r="3229" spans="8:12" x14ac:dyDescent="0.25">
      <c r="H3229" s="10"/>
      <c r="I3229" s="32"/>
      <c r="J3229" s="38"/>
      <c r="K3229" s="34"/>
      <c r="L3229" s="34"/>
    </row>
    <row r="3230" spans="8:12" x14ac:dyDescent="0.25">
      <c r="H3230" s="10"/>
      <c r="I3230" s="32"/>
      <c r="J3230" s="38"/>
      <c r="K3230" s="34"/>
      <c r="L3230" s="34"/>
    </row>
    <row r="3231" spans="8:12" x14ac:dyDescent="0.25">
      <c r="H3231" s="10"/>
      <c r="I3231" s="32"/>
      <c r="J3231" s="38"/>
      <c r="K3231" s="34"/>
      <c r="L3231" s="34"/>
    </row>
    <row r="3232" spans="8:12" x14ac:dyDescent="0.25">
      <c r="H3232" s="10"/>
      <c r="I3232" s="32"/>
      <c r="J3232" s="38"/>
      <c r="K3232" s="34"/>
      <c r="L3232" s="34"/>
    </row>
    <row r="3233" spans="8:12" x14ac:dyDescent="0.25">
      <c r="H3233" s="10"/>
      <c r="I3233" s="32"/>
      <c r="J3233" s="38"/>
      <c r="K3233" s="34"/>
      <c r="L3233" s="34"/>
    </row>
    <row r="3234" spans="8:12" x14ac:dyDescent="0.25">
      <c r="H3234" s="10"/>
      <c r="J3234" s="38"/>
      <c r="K3234" s="34"/>
      <c r="L3234" s="34"/>
    </row>
    <row r="3235" spans="8:12" x14ac:dyDescent="0.25">
      <c r="H3235" s="10"/>
      <c r="J3235" s="38"/>
      <c r="K3235" s="34"/>
      <c r="L3235" s="34"/>
    </row>
    <row r="3236" spans="8:12" x14ac:dyDescent="0.25">
      <c r="H3236" s="10"/>
      <c r="J3236" s="38"/>
      <c r="K3236" s="34"/>
      <c r="L3236" s="34"/>
    </row>
    <row r="3237" spans="8:12" x14ac:dyDescent="0.25">
      <c r="H3237" s="10"/>
      <c r="J3237" s="38"/>
      <c r="K3237" s="34"/>
      <c r="L3237" s="34"/>
    </row>
    <row r="3238" spans="8:12" x14ac:dyDescent="0.25">
      <c r="H3238" s="10"/>
      <c r="J3238" s="38"/>
      <c r="K3238" s="34"/>
      <c r="L3238" s="34"/>
    </row>
    <row r="3239" spans="8:12" x14ac:dyDescent="0.25">
      <c r="H3239" s="10"/>
      <c r="J3239" s="38"/>
      <c r="K3239" s="34"/>
      <c r="L3239" s="34"/>
    </row>
    <row r="3240" spans="8:12" x14ac:dyDescent="0.25">
      <c r="H3240" s="10"/>
      <c r="J3240" s="38"/>
      <c r="K3240" s="34"/>
      <c r="L3240" s="34"/>
    </row>
    <row r="3241" spans="8:12" x14ac:dyDescent="0.25">
      <c r="H3241" s="10"/>
      <c r="J3241" s="38"/>
      <c r="K3241" s="34"/>
      <c r="L3241" s="34"/>
    </row>
    <row r="3242" spans="8:12" x14ac:dyDescent="0.25">
      <c r="H3242" s="10"/>
      <c r="J3242" s="38"/>
      <c r="K3242" s="34"/>
      <c r="L3242" s="34"/>
    </row>
    <row r="3243" spans="8:12" x14ac:dyDescent="0.25">
      <c r="H3243" s="10"/>
      <c r="J3243" s="38"/>
      <c r="K3243" s="34"/>
      <c r="L3243" s="34"/>
    </row>
    <row r="3244" spans="8:12" x14ac:dyDescent="0.25">
      <c r="H3244" s="10"/>
      <c r="J3244" s="38"/>
      <c r="K3244" s="34"/>
      <c r="L3244" s="34"/>
    </row>
    <row r="3245" spans="8:12" x14ac:dyDescent="0.25">
      <c r="H3245" s="10"/>
      <c r="J3245" s="38"/>
      <c r="K3245" s="34"/>
      <c r="L3245" s="34"/>
    </row>
    <row r="3246" spans="8:12" x14ac:dyDescent="0.25">
      <c r="H3246" s="10"/>
      <c r="J3246" s="38"/>
      <c r="K3246" s="34"/>
      <c r="L3246" s="34"/>
    </row>
    <row r="3247" spans="8:12" x14ac:dyDescent="0.25">
      <c r="H3247" s="10"/>
      <c r="J3247" s="38"/>
      <c r="K3247" s="34"/>
      <c r="L3247" s="34"/>
    </row>
    <row r="3248" spans="8:12" x14ac:dyDescent="0.25">
      <c r="H3248" s="10"/>
      <c r="J3248" s="38"/>
      <c r="K3248" s="34"/>
      <c r="L3248" s="34"/>
    </row>
    <row r="3249" spans="8:12" x14ac:dyDescent="0.25">
      <c r="H3249" s="10"/>
      <c r="J3249" s="38"/>
      <c r="K3249" s="34"/>
      <c r="L3249" s="34"/>
    </row>
    <row r="3250" spans="8:12" x14ac:dyDescent="0.25">
      <c r="H3250" s="10"/>
      <c r="J3250" s="38"/>
      <c r="K3250" s="34"/>
      <c r="L3250" s="34"/>
    </row>
    <row r="3251" spans="8:12" x14ac:dyDescent="0.25">
      <c r="H3251" s="10"/>
      <c r="J3251" s="38"/>
      <c r="K3251" s="34"/>
      <c r="L3251" s="34"/>
    </row>
    <row r="3252" spans="8:12" x14ac:dyDescent="0.25">
      <c r="H3252" s="10"/>
      <c r="J3252" s="38"/>
      <c r="K3252" s="34"/>
      <c r="L3252" s="34"/>
    </row>
    <row r="3253" spans="8:12" x14ac:dyDescent="0.25">
      <c r="H3253" s="10"/>
      <c r="J3253" s="38"/>
      <c r="K3253" s="34"/>
      <c r="L3253" s="34"/>
    </row>
    <row r="3254" spans="8:12" x14ac:dyDescent="0.25">
      <c r="H3254" s="10"/>
      <c r="J3254" s="38"/>
      <c r="K3254" s="34"/>
      <c r="L3254" s="34"/>
    </row>
    <row r="3255" spans="8:12" x14ac:dyDescent="0.25">
      <c r="H3255" s="10"/>
      <c r="J3255" s="38"/>
      <c r="K3255" s="34"/>
      <c r="L3255" s="34"/>
    </row>
    <row r="3256" spans="8:12" x14ac:dyDescent="0.25">
      <c r="H3256" s="10"/>
      <c r="J3256" s="38"/>
      <c r="K3256" s="34"/>
      <c r="L3256" s="34"/>
    </row>
    <row r="3257" spans="8:12" x14ac:dyDescent="0.25">
      <c r="H3257" s="10"/>
      <c r="J3257" s="38"/>
      <c r="K3257" s="34"/>
      <c r="L3257" s="34"/>
    </row>
    <row r="3258" spans="8:12" x14ac:dyDescent="0.25">
      <c r="H3258" s="10"/>
      <c r="J3258" s="38"/>
      <c r="K3258" s="34"/>
      <c r="L3258" s="34"/>
    </row>
    <row r="3259" spans="8:12" x14ac:dyDescent="0.25">
      <c r="H3259" s="10"/>
      <c r="J3259" s="38"/>
      <c r="K3259" s="34"/>
      <c r="L3259" s="34"/>
    </row>
    <row r="3260" spans="8:12" x14ac:dyDescent="0.25">
      <c r="H3260" s="10"/>
      <c r="J3260" s="38"/>
      <c r="K3260" s="34"/>
      <c r="L3260" s="34"/>
    </row>
    <row r="3261" spans="8:12" x14ac:dyDescent="0.25">
      <c r="H3261" s="10"/>
      <c r="J3261" s="38"/>
      <c r="K3261" s="34"/>
      <c r="L3261" s="34"/>
    </row>
    <row r="3262" spans="8:12" x14ac:dyDescent="0.25">
      <c r="H3262" s="10"/>
      <c r="J3262" s="38"/>
      <c r="K3262" s="34"/>
      <c r="L3262" s="34"/>
    </row>
    <row r="3263" spans="8:12" x14ac:dyDescent="0.25">
      <c r="H3263" s="10"/>
      <c r="J3263" s="38"/>
      <c r="K3263" s="34"/>
      <c r="L3263" s="34"/>
    </row>
    <row r="3264" spans="8:12" x14ac:dyDescent="0.25">
      <c r="H3264" s="10"/>
      <c r="J3264" s="38"/>
      <c r="K3264" s="34"/>
      <c r="L3264" s="34"/>
    </row>
    <row r="3265" spans="8:12" x14ac:dyDescent="0.25">
      <c r="H3265" s="10"/>
      <c r="J3265" s="38"/>
      <c r="K3265" s="34"/>
      <c r="L3265" s="34"/>
    </row>
    <row r="3266" spans="8:12" x14ac:dyDescent="0.25">
      <c r="H3266" s="10"/>
      <c r="J3266" s="38"/>
      <c r="K3266" s="34"/>
      <c r="L3266" s="34"/>
    </row>
    <row r="3267" spans="8:12" x14ac:dyDescent="0.25">
      <c r="H3267" s="10"/>
      <c r="J3267" s="38"/>
      <c r="K3267" s="34"/>
      <c r="L3267" s="34"/>
    </row>
    <row r="3268" spans="8:12" x14ac:dyDescent="0.25">
      <c r="H3268" s="10"/>
      <c r="J3268" s="38"/>
      <c r="K3268" s="34"/>
      <c r="L3268" s="34"/>
    </row>
    <row r="3269" spans="8:12" x14ac:dyDescent="0.25">
      <c r="H3269" s="10"/>
      <c r="J3269" s="38"/>
      <c r="K3269" s="34"/>
      <c r="L3269" s="34"/>
    </row>
    <row r="3270" spans="8:12" x14ac:dyDescent="0.25">
      <c r="H3270" s="10"/>
      <c r="J3270" s="38"/>
      <c r="K3270" s="34"/>
      <c r="L3270" s="34"/>
    </row>
    <row r="3271" spans="8:12" x14ac:dyDescent="0.25">
      <c r="H3271" s="10"/>
      <c r="J3271" s="38"/>
      <c r="K3271" s="34"/>
      <c r="L3271" s="34"/>
    </row>
    <row r="3272" spans="8:12" x14ac:dyDescent="0.25">
      <c r="H3272" s="10"/>
      <c r="J3272" s="38"/>
      <c r="K3272" s="34"/>
      <c r="L3272" s="34"/>
    </row>
    <row r="3273" spans="8:12" x14ac:dyDescent="0.25">
      <c r="H3273" s="10"/>
      <c r="J3273" s="38"/>
      <c r="K3273" s="34"/>
      <c r="L3273" s="34"/>
    </row>
    <row r="3274" spans="8:12" x14ac:dyDescent="0.25">
      <c r="H3274" s="10"/>
      <c r="J3274" s="38"/>
      <c r="K3274" s="34"/>
      <c r="L3274" s="34"/>
    </row>
    <row r="3275" spans="8:12" x14ac:dyDescent="0.25">
      <c r="H3275" s="10"/>
      <c r="J3275" s="38"/>
      <c r="K3275" s="34"/>
      <c r="L3275" s="34"/>
    </row>
    <row r="3276" spans="8:12" x14ac:dyDescent="0.25">
      <c r="H3276" s="10"/>
      <c r="J3276" s="38"/>
      <c r="K3276" s="34"/>
      <c r="L3276" s="34"/>
    </row>
    <row r="3277" spans="8:12" x14ac:dyDescent="0.25">
      <c r="H3277" s="10"/>
      <c r="J3277" s="38"/>
      <c r="K3277" s="34"/>
      <c r="L3277" s="34"/>
    </row>
    <row r="3278" spans="8:12" x14ac:dyDescent="0.25">
      <c r="H3278" s="10"/>
      <c r="J3278" s="38"/>
      <c r="K3278" s="34"/>
      <c r="L3278" s="34"/>
    </row>
    <row r="3279" spans="8:12" x14ac:dyDescent="0.25">
      <c r="H3279" s="10"/>
      <c r="J3279" s="38"/>
      <c r="K3279" s="34"/>
      <c r="L3279" s="34"/>
    </row>
    <row r="3280" spans="8:12" x14ac:dyDescent="0.25">
      <c r="H3280" s="10"/>
      <c r="J3280" s="38"/>
      <c r="K3280" s="34"/>
      <c r="L3280" s="34"/>
    </row>
    <row r="3281" spans="8:12" x14ac:dyDescent="0.25">
      <c r="H3281" s="10"/>
      <c r="J3281" s="38"/>
      <c r="K3281" s="34"/>
      <c r="L3281" s="34"/>
    </row>
    <row r="3282" spans="8:12" x14ac:dyDescent="0.25">
      <c r="H3282" s="10"/>
      <c r="J3282" s="38"/>
      <c r="K3282" s="34"/>
      <c r="L3282" s="34"/>
    </row>
    <row r="3283" spans="8:12" x14ac:dyDescent="0.25">
      <c r="H3283" s="10"/>
      <c r="J3283" s="38"/>
      <c r="K3283" s="34"/>
      <c r="L3283" s="34"/>
    </row>
    <row r="3284" spans="8:12" x14ac:dyDescent="0.25">
      <c r="H3284" s="10"/>
      <c r="J3284" s="38"/>
      <c r="K3284" s="34"/>
      <c r="L3284" s="34"/>
    </row>
    <row r="3285" spans="8:12" x14ac:dyDescent="0.25">
      <c r="H3285" s="10"/>
      <c r="J3285" s="38"/>
      <c r="K3285" s="34"/>
      <c r="L3285" s="34"/>
    </row>
    <row r="3286" spans="8:12" x14ac:dyDescent="0.25">
      <c r="H3286" s="10"/>
      <c r="J3286" s="38"/>
      <c r="K3286" s="34"/>
      <c r="L3286" s="34"/>
    </row>
    <row r="3287" spans="8:12" x14ac:dyDescent="0.25">
      <c r="H3287" s="10"/>
      <c r="J3287" s="38"/>
      <c r="K3287" s="34"/>
      <c r="L3287" s="34"/>
    </row>
    <row r="3288" spans="8:12" x14ac:dyDescent="0.25">
      <c r="H3288" s="10"/>
      <c r="J3288" s="38"/>
      <c r="K3288" s="34"/>
      <c r="L3288" s="34"/>
    </row>
    <row r="3289" spans="8:12" x14ac:dyDescent="0.25">
      <c r="H3289" s="10"/>
      <c r="J3289" s="38"/>
      <c r="K3289" s="34"/>
      <c r="L3289" s="34"/>
    </row>
    <row r="3290" spans="8:12" x14ac:dyDescent="0.25">
      <c r="H3290" s="10"/>
      <c r="J3290" s="38"/>
      <c r="K3290" s="34"/>
      <c r="L3290" s="34"/>
    </row>
    <row r="3291" spans="8:12" x14ac:dyDescent="0.25">
      <c r="H3291" s="10"/>
      <c r="J3291" s="38"/>
      <c r="K3291" s="34"/>
      <c r="L3291" s="34"/>
    </row>
    <row r="3292" spans="8:12" x14ac:dyDescent="0.25">
      <c r="H3292" s="10"/>
      <c r="J3292" s="38"/>
      <c r="K3292" s="34"/>
      <c r="L3292" s="34"/>
    </row>
    <row r="3293" spans="8:12" x14ac:dyDescent="0.25">
      <c r="H3293" s="10"/>
      <c r="J3293" s="38"/>
      <c r="K3293" s="34"/>
      <c r="L3293" s="34"/>
    </row>
    <row r="3294" spans="8:12" x14ac:dyDescent="0.25">
      <c r="H3294" s="10"/>
      <c r="J3294" s="38"/>
      <c r="K3294" s="34"/>
      <c r="L3294" s="34"/>
    </row>
    <row r="3295" spans="8:12" x14ac:dyDescent="0.25">
      <c r="H3295" s="10"/>
      <c r="J3295" s="38"/>
      <c r="K3295" s="34"/>
      <c r="L3295" s="34"/>
    </row>
    <row r="3296" spans="8:12" x14ac:dyDescent="0.25">
      <c r="H3296" s="10"/>
      <c r="J3296" s="38"/>
      <c r="K3296" s="34"/>
      <c r="L3296" s="34"/>
    </row>
    <row r="3297" spans="8:12" x14ac:dyDescent="0.25">
      <c r="H3297" s="10"/>
      <c r="J3297" s="38"/>
      <c r="K3297" s="34"/>
      <c r="L3297" s="34"/>
    </row>
    <row r="3298" spans="8:12" x14ac:dyDescent="0.25">
      <c r="H3298" s="10"/>
      <c r="J3298" s="38"/>
      <c r="K3298" s="34"/>
      <c r="L3298" s="34"/>
    </row>
    <row r="3299" spans="8:12" x14ac:dyDescent="0.25">
      <c r="H3299" s="10"/>
      <c r="J3299" s="38"/>
      <c r="K3299" s="34"/>
      <c r="L3299" s="34"/>
    </row>
    <row r="3300" spans="8:12" x14ac:dyDescent="0.25">
      <c r="H3300" s="10"/>
      <c r="J3300" s="38"/>
      <c r="K3300" s="34"/>
      <c r="L3300" s="34"/>
    </row>
    <row r="3301" spans="8:12" x14ac:dyDescent="0.25">
      <c r="H3301" s="10"/>
      <c r="J3301" s="38"/>
      <c r="K3301" s="34"/>
      <c r="L3301" s="34"/>
    </row>
    <row r="3302" spans="8:12" x14ac:dyDescent="0.25">
      <c r="H3302" s="10"/>
      <c r="J3302" s="38"/>
      <c r="K3302" s="34"/>
      <c r="L3302" s="34"/>
    </row>
    <row r="3303" spans="8:12" x14ac:dyDescent="0.25">
      <c r="H3303" s="10"/>
      <c r="J3303" s="38"/>
      <c r="K3303" s="34"/>
      <c r="L3303" s="34"/>
    </row>
    <row r="3304" spans="8:12" x14ac:dyDescent="0.25">
      <c r="H3304" s="10"/>
      <c r="J3304" s="38"/>
      <c r="K3304" s="34"/>
      <c r="L3304" s="34"/>
    </row>
    <row r="3305" spans="8:12" x14ac:dyDescent="0.25">
      <c r="H3305" s="10"/>
      <c r="J3305" s="38"/>
      <c r="K3305" s="34"/>
      <c r="L3305" s="34"/>
    </row>
    <row r="3306" spans="8:12" x14ac:dyDescent="0.25">
      <c r="H3306" s="10"/>
      <c r="J3306" s="38"/>
      <c r="K3306" s="34"/>
      <c r="L3306" s="34"/>
    </row>
    <row r="3307" spans="8:12" x14ac:dyDescent="0.25">
      <c r="H3307" s="10"/>
      <c r="J3307" s="38"/>
      <c r="K3307" s="34"/>
      <c r="L3307" s="34"/>
    </row>
    <row r="3308" spans="8:12" x14ac:dyDescent="0.25">
      <c r="H3308" s="10"/>
      <c r="J3308" s="38"/>
      <c r="K3308" s="34"/>
      <c r="L3308" s="34"/>
    </row>
    <row r="3309" spans="8:12" x14ac:dyDescent="0.25">
      <c r="H3309" s="10"/>
      <c r="J3309" s="38"/>
      <c r="K3309" s="34"/>
      <c r="L3309" s="34"/>
    </row>
    <row r="3310" spans="8:12" x14ac:dyDescent="0.25">
      <c r="H3310" s="10"/>
      <c r="J3310" s="38"/>
      <c r="K3310" s="34"/>
      <c r="L3310" s="34"/>
    </row>
    <row r="3311" spans="8:12" x14ac:dyDescent="0.25">
      <c r="H3311" s="10"/>
      <c r="J3311" s="38"/>
      <c r="K3311" s="34"/>
      <c r="L3311" s="34"/>
    </row>
    <row r="3312" spans="8:12" x14ac:dyDescent="0.25">
      <c r="H3312" s="10"/>
      <c r="J3312" s="38"/>
      <c r="K3312" s="34"/>
      <c r="L3312" s="34"/>
    </row>
    <row r="3313" spans="8:12" x14ac:dyDescent="0.25">
      <c r="H3313" s="10"/>
      <c r="J3313" s="38"/>
      <c r="K3313" s="34"/>
      <c r="L3313" s="34"/>
    </row>
    <row r="3314" spans="8:12" x14ac:dyDescent="0.25">
      <c r="H3314" s="10"/>
      <c r="J3314" s="38"/>
      <c r="K3314" s="34"/>
      <c r="L3314" s="34"/>
    </row>
    <row r="3315" spans="8:12" x14ac:dyDescent="0.25">
      <c r="H3315" s="10"/>
      <c r="J3315" s="38"/>
      <c r="K3315" s="34"/>
      <c r="L3315" s="34"/>
    </row>
    <row r="3316" spans="8:12" x14ac:dyDescent="0.25">
      <c r="H3316" s="10"/>
      <c r="J3316" s="38"/>
      <c r="K3316" s="34"/>
      <c r="L3316" s="34"/>
    </row>
    <row r="3317" spans="8:12" x14ac:dyDescent="0.25">
      <c r="H3317" s="10"/>
      <c r="J3317" s="38"/>
      <c r="K3317" s="34"/>
      <c r="L3317" s="34"/>
    </row>
    <row r="3318" spans="8:12" x14ac:dyDescent="0.25">
      <c r="H3318" s="10"/>
      <c r="J3318" s="38"/>
      <c r="K3318" s="34"/>
      <c r="L3318" s="34"/>
    </row>
    <row r="3319" spans="8:12" x14ac:dyDescent="0.25">
      <c r="H3319" s="10"/>
      <c r="J3319" s="38"/>
      <c r="K3319" s="34"/>
      <c r="L3319" s="34"/>
    </row>
    <row r="3320" spans="8:12" x14ac:dyDescent="0.25">
      <c r="H3320" s="10"/>
      <c r="J3320" s="38"/>
      <c r="K3320" s="34"/>
      <c r="L3320" s="34"/>
    </row>
    <row r="3321" spans="8:12" x14ac:dyDescent="0.25">
      <c r="H3321" s="10"/>
      <c r="J3321" s="38"/>
      <c r="K3321" s="34"/>
      <c r="L3321" s="34"/>
    </row>
    <row r="3322" spans="8:12" x14ac:dyDescent="0.25">
      <c r="H3322" s="10"/>
      <c r="J3322" s="38"/>
      <c r="K3322" s="34"/>
      <c r="L3322" s="34"/>
    </row>
    <row r="3323" spans="8:12" x14ac:dyDescent="0.25">
      <c r="H3323" s="10"/>
      <c r="J3323" s="38"/>
      <c r="K3323" s="34"/>
      <c r="L3323" s="34"/>
    </row>
    <row r="3324" spans="8:12" x14ac:dyDescent="0.25">
      <c r="H3324" s="10"/>
      <c r="J3324" s="38"/>
      <c r="K3324" s="34"/>
      <c r="L3324" s="34"/>
    </row>
    <row r="3325" spans="8:12" x14ac:dyDescent="0.25">
      <c r="H3325" s="10"/>
      <c r="J3325" s="38"/>
      <c r="K3325" s="34"/>
      <c r="L3325" s="34"/>
    </row>
    <row r="3326" spans="8:12" x14ac:dyDescent="0.25">
      <c r="H3326" s="10"/>
      <c r="J3326" s="38"/>
      <c r="K3326" s="34"/>
      <c r="L3326" s="34"/>
    </row>
    <row r="3327" spans="8:12" x14ac:dyDescent="0.25">
      <c r="H3327" s="10"/>
      <c r="J3327" s="38"/>
      <c r="K3327" s="34"/>
      <c r="L3327" s="34"/>
    </row>
    <row r="3328" spans="8:12" x14ac:dyDescent="0.25">
      <c r="H3328" s="10"/>
      <c r="J3328" s="38"/>
      <c r="K3328" s="34"/>
      <c r="L3328" s="34"/>
    </row>
    <row r="3329" spans="8:12" x14ac:dyDescent="0.25">
      <c r="H3329" s="10"/>
      <c r="J3329" s="38"/>
      <c r="K3329" s="34"/>
      <c r="L3329" s="34"/>
    </row>
    <row r="3330" spans="8:12" x14ac:dyDescent="0.25">
      <c r="H3330" s="10"/>
      <c r="J3330" s="38"/>
      <c r="K3330" s="34"/>
      <c r="L3330" s="34"/>
    </row>
    <row r="3331" spans="8:12" x14ac:dyDescent="0.25">
      <c r="H3331" s="10"/>
      <c r="J3331" s="38"/>
      <c r="K3331" s="34"/>
      <c r="L3331" s="34"/>
    </row>
    <row r="3332" spans="8:12" x14ac:dyDescent="0.25">
      <c r="H3332" s="10"/>
      <c r="J3332" s="38"/>
      <c r="K3332" s="34"/>
      <c r="L3332" s="34"/>
    </row>
    <row r="3333" spans="8:12" x14ac:dyDescent="0.25">
      <c r="H3333" s="10"/>
      <c r="J3333" s="38"/>
      <c r="K3333" s="34"/>
      <c r="L3333" s="34"/>
    </row>
    <row r="3334" spans="8:12" x14ac:dyDescent="0.25">
      <c r="H3334" s="10"/>
      <c r="J3334" s="38"/>
      <c r="K3334" s="34"/>
      <c r="L3334" s="34"/>
    </row>
    <row r="3335" spans="8:12" x14ac:dyDescent="0.25">
      <c r="H3335" s="10"/>
      <c r="J3335" s="38"/>
      <c r="K3335" s="34"/>
      <c r="L3335" s="34"/>
    </row>
    <row r="3336" spans="8:12" x14ac:dyDescent="0.25">
      <c r="H3336" s="10"/>
      <c r="J3336" s="38"/>
      <c r="K3336" s="34"/>
      <c r="L3336" s="34"/>
    </row>
    <row r="3337" spans="8:12" x14ac:dyDescent="0.25">
      <c r="H3337" s="10"/>
      <c r="J3337" s="38"/>
      <c r="K3337" s="34"/>
      <c r="L3337" s="34"/>
    </row>
    <row r="3338" spans="8:12" x14ac:dyDescent="0.25">
      <c r="H3338" s="10"/>
      <c r="J3338" s="38"/>
      <c r="K3338" s="34"/>
      <c r="L3338" s="34"/>
    </row>
    <row r="3339" spans="8:12" x14ac:dyDescent="0.25">
      <c r="H3339" s="10"/>
      <c r="J3339" s="38"/>
      <c r="K3339" s="34"/>
      <c r="L3339" s="34"/>
    </row>
    <row r="3340" spans="8:12" x14ac:dyDescent="0.25">
      <c r="H3340" s="10"/>
      <c r="J3340" s="38"/>
      <c r="K3340" s="34"/>
      <c r="L3340" s="34"/>
    </row>
    <row r="3341" spans="8:12" x14ac:dyDescent="0.25">
      <c r="H3341" s="10"/>
      <c r="J3341" s="38"/>
      <c r="K3341" s="34"/>
      <c r="L3341" s="34"/>
    </row>
    <row r="3342" spans="8:12" x14ac:dyDescent="0.25">
      <c r="H3342" s="10"/>
      <c r="J3342" s="38"/>
      <c r="K3342" s="34"/>
      <c r="L3342" s="34"/>
    </row>
    <row r="3343" spans="8:12" x14ac:dyDescent="0.25">
      <c r="H3343" s="10"/>
      <c r="J3343" s="38"/>
      <c r="K3343" s="34"/>
      <c r="L3343" s="34"/>
    </row>
    <row r="3344" spans="8:12" x14ac:dyDescent="0.25">
      <c r="H3344" s="10"/>
      <c r="J3344" s="38"/>
      <c r="K3344" s="34"/>
      <c r="L3344" s="34"/>
    </row>
    <row r="3345" spans="8:12" x14ac:dyDescent="0.25">
      <c r="H3345" s="10"/>
      <c r="J3345" s="38"/>
      <c r="K3345" s="34"/>
      <c r="L3345" s="34"/>
    </row>
    <row r="3346" spans="8:12" x14ac:dyDescent="0.25">
      <c r="H3346" s="10"/>
      <c r="J3346" s="38"/>
      <c r="K3346" s="34"/>
      <c r="L3346" s="34"/>
    </row>
    <row r="3347" spans="8:12" x14ac:dyDescent="0.25">
      <c r="H3347" s="10"/>
      <c r="J3347" s="38"/>
      <c r="K3347" s="34"/>
      <c r="L3347" s="34"/>
    </row>
    <row r="3348" spans="8:12" x14ac:dyDescent="0.25">
      <c r="H3348" s="10"/>
      <c r="J3348" s="38"/>
      <c r="K3348" s="34"/>
      <c r="L3348" s="34"/>
    </row>
    <row r="3349" spans="8:12" x14ac:dyDescent="0.25">
      <c r="H3349" s="10"/>
      <c r="J3349" s="38"/>
      <c r="K3349" s="34"/>
      <c r="L3349" s="34"/>
    </row>
    <row r="3350" spans="8:12" x14ac:dyDescent="0.25">
      <c r="H3350" s="10"/>
      <c r="J3350" s="38"/>
      <c r="K3350" s="34"/>
      <c r="L3350" s="34"/>
    </row>
    <row r="3351" spans="8:12" x14ac:dyDescent="0.25">
      <c r="H3351" s="10"/>
      <c r="J3351" s="38"/>
      <c r="K3351" s="34"/>
      <c r="L3351" s="34"/>
    </row>
    <row r="3352" spans="8:12" x14ac:dyDescent="0.25">
      <c r="H3352" s="10"/>
      <c r="J3352" s="38"/>
      <c r="K3352" s="34"/>
      <c r="L3352" s="34"/>
    </row>
    <row r="3353" spans="8:12" x14ac:dyDescent="0.25">
      <c r="H3353" s="10"/>
      <c r="J3353" s="38"/>
      <c r="K3353" s="34"/>
      <c r="L3353" s="34"/>
    </row>
    <row r="3354" spans="8:12" x14ac:dyDescent="0.25">
      <c r="H3354" s="10"/>
      <c r="J3354" s="38"/>
      <c r="K3354" s="34"/>
      <c r="L3354" s="34"/>
    </row>
    <row r="3355" spans="8:12" x14ac:dyDescent="0.25">
      <c r="H3355" s="10"/>
      <c r="J3355" s="38"/>
      <c r="K3355" s="34"/>
      <c r="L3355" s="34"/>
    </row>
    <row r="3356" spans="8:12" x14ac:dyDescent="0.25">
      <c r="H3356" s="10"/>
      <c r="J3356" s="38"/>
      <c r="K3356" s="34"/>
      <c r="L3356" s="34"/>
    </row>
    <row r="3357" spans="8:12" x14ac:dyDescent="0.25">
      <c r="H3357" s="10"/>
      <c r="J3357" s="38"/>
      <c r="K3357" s="34"/>
      <c r="L3357" s="34"/>
    </row>
    <row r="3358" spans="8:12" x14ac:dyDescent="0.25">
      <c r="H3358" s="10"/>
      <c r="J3358" s="38"/>
      <c r="K3358" s="34"/>
      <c r="L3358" s="34"/>
    </row>
    <row r="3359" spans="8:12" x14ac:dyDescent="0.25">
      <c r="H3359" s="10"/>
      <c r="J3359" s="38"/>
      <c r="K3359" s="34"/>
      <c r="L3359" s="34"/>
    </row>
    <row r="3360" spans="8:12" x14ac:dyDescent="0.25">
      <c r="H3360" s="10"/>
      <c r="J3360" s="38"/>
      <c r="K3360" s="34"/>
      <c r="L3360" s="34"/>
    </row>
    <row r="3361" spans="8:12" x14ac:dyDescent="0.25">
      <c r="H3361" s="10"/>
      <c r="J3361" s="38"/>
      <c r="K3361" s="34"/>
      <c r="L3361" s="34"/>
    </row>
    <row r="3362" spans="8:12" x14ac:dyDescent="0.25">
      <c r="H3362" s="10"/>
      <c r="J3362" s="38"/>
      <c r="K3362" s="34"/>
      <c r="L3362" s="34"/>
    </row>
    <row r="3363" spans="8:12" x14ac:dyDescent="0.25">
      <c r="H3363" s="10"/>
      <c r="J3363" s="38"/>
      <c r="K3363" s="34"/>
      <c r="L3363" s="34"/>
    </row>
    <row r="3364" spans="8:12" x14ac:dyDescent="0.25">
      <c r="H3364" s="10"/>
      <c r="J3364" s="38"/>
      <c r="K3364" s="34"/>
      <c r="L3364" s="34"/>
    </row>
    <row r="3365" spans="8:12" x14ac:dyDescent="0.25">
      <c r="H3365" s="10"/>
      <c r="J3365" s="38"/>
      <c r="K3365" s="34"/>
      <c r="L3365" s="34"/>
    </row>
    <row r="3366" spans="8:12" x14ac:dyDescent="0.25">
      <c r="H3366" s="10"/>
      <c r="J3366" s="38"/>
      <c r="K3366" s="34"/>
      <c r="L3366" s="34"/>
    </row>
    <row r="3367" spans="8:12" x14ac:dyDescent="0.25">
      <c r="H3367" s="10"/>
      <c r="J3367" s="38"/>
      <c r="K3367" s="34"/>
      <c r="L3367" s="34"/>
    </row>
    <row r="3368" spans="8:12" x14ac:dyDescent="0.25">
      <c r="H3368" s="10"/>
      <c r="J3368" s="38"/>
      <c r="K3368" s="34"/>
      <c r="L3368" s="34"/>
    </row>
    <row r="3369" spans="8:12" x14ac:dyDescent="0.25">
      <c r="H3369" s="10"/>
      <c r="J3369" s="38"/>
      <c r="K3369" s="34"/>
      <c r="L3369" s="34"/>
    </row>
    <row r="3370" spans="8:12" x14ac:dyDescent="0.25">
      <c r="H3370" s="10"/>
      <c r="J3370" s="38"/>
      <c r="K3370" s="34"/>
      <c r="L3370" s="34"/>
    </row>
    <row r="3371" spans="8:12" x14ac:dyDescent="0.25">
      <c r="H3371" s="10"/>
      <c r="J3371" s="38"/>
      <c r="K3371" s="34"/>
      <c r="L3371" s="34"/>
    </row>
    <row r="3372" spans="8:12" x14ac:dyDescent="0.25">
      <c r="H3372" s="10"/>
      <c r="J3372" s="38"/>
      <c r="K3372" s="34"/>
      <c r="L3372" s="34"/>
    </row>
    <row r="3373" spans="8:12" x14ac:dyDescent="0.25">
      <c r="H3373" s="10"/>
      <c r="J3373" s="38"/>
      <c r="K3373" s="34"/>
      <c r="L3373" s="34"/>
    </row>
    <row r="3374" spans="8:12" x14ac:dyDescent="0.25">
      <c r="H3374" s="10"/>
      <c r="J3374" s="38"/>
      <c r="K3374" s="34"/>
      <c r="L3374" s="34"/>
    </row>
    <row r="3375" spans="8:12" x14ac:dyDescent="0.25">
      <c r="H3375" s="10"/>
      <c r="J3375" s="38"/>
      <c r="K3375" s="34"/>
      <c r="L3375" s="34"/>
    </row>
    <row r="3376" spans="8:12" x14ac:dyDescent="0.25">
      <c r="H3376" s="10"/>
      <c r="J3376" s="38"/>
      <c r="K3376" s="34"/>
      <c r="L3376" s="34"/>
    </row>
    <row r="3377" spans="8:12" x14ac:dyDescent="0.25">
      <c r="H3377" s="10"/>
      <c r="J3377" s="38"/>
      <c r="K3377" s="34"/>
      <c r="L3377" s="34"/>
    </row>
    <row r="3378" spans="8:12" x14ac:dyDescent="0.25">
      <c r="H3378" s="10"/>
      <c r="J3378" s="38"/>
      <c r="K3378" s="34"/>
      <c r="L3378" s="34"/>
    </row>
    <row r="3379" spans="8:12" x14ac:dyDescent="0.25">
      <c r="H3379" s="10"/>
      <c r="J3379" s="38"/>
      <c r="K3379" s="34"/>
      <c r="L3379" s="34"/>
    </row>
    <row r="3380" spans="8:12" x14ac:dyDescent="0.25">
      <c r="H3380" s="10"/>
      <c r="J3380" s="38"/>
      <c r="K3380" s="34"/>
      <c r="L3380" s="34"/>
    </row>
    <row r="3381" spans="8:12" x14ac:dyDescent="0.25">
      <c r="H3381" s="10"/>
      <c r="J3381" s="38"/>
      <c r="K3381" s="34"/>
      <c r="L3381" s="34"/>
    </row>
    <row r="3382" spans="8:12" x14ac:dyDescent="0.25">
      <c r="H3382" s="10"/>
      <c r="J3382" s="38"/>
      <c r="K3382" s="34"/>
      <c r="L3382" s="34"/>
    </row>
    <row r="3383" spans="8:12" x14ac:dyDescent="0.25">
      <c r="H3383" s="10"/>
      <c r="J3383" s="38"/>
      <c r="K3383" s="34"/>
      <c r="L3383" s="34"/>
    </row>
    <row r="3384" spans="8:12" x14ac:dyDescent="0.25">
      <c r="H3384" s="10"/>
      <c r="J3384" s="38"/>
      <c r="K3384" s="34"/>
      <c r="L3384" s="34"/>
    </row>
    <row r="3385" spans="8:12" x14ac:dyDescent="0.25">
      <c r="H3385" s="10"/>
      <c r="J3385" s="38"/>
      <c r="K3385" s="34"/>
      <c r="L3385" s="34"/>
    </row>
    <row r="3386" spans="8:12" x14ac:dyDescent="0.25">
      <c r="H3386" s="10"/>
      <c r="J3386" s="38"/>
      <c r="K3386" s="34"/>
      <c r="L3386" s="34"/>
    </row>
    <row r="3387" spans="8:12" x14ac:dyDescent="0.25">
      <c r="H3387" s="10"/>
      <c r="J3387" s="38"/>
      <c r="K3387" s="34"/>
      <c r="L3387" s="34"/>
    </row>
    <row r="3388" spans="8:12" x14ac:dyDescent="0.25">
      <c r="H3388" s="10"/>
      <c r="J3388" s="38"/>
      <c r="K3388" s="34"/>
      <c r="L3388" s="34"/>
    </row>
    <row r="3389" spans="8:12" x14ac:dyDescent="0.25">
      <c r="H3389" s="10"/>
      <c r="J3389" s="38"/>
      <c r="K3389" s="34"/>
      <c r="L3389" s="34"/>
    </row>
    <row r="3390" spans="8:12" x14ac:dyDescent="0.25">
      <c r="H3390" s="10"/>
      <c r="J3390" s="38"/>
      <c r="K3390" s="34"/>
      <c r="L3390" s="34"/>
    </row>
    <row r="3391" spans="8:12" x14ac:dyDescent="0.25">
      <c r="H3391" s="10"/>
      <c r="J3391" s="38"/>
      <c r="K3391" s="34"/>
      <c r="L3391" s="34"/>
    </row>
    <row r="3392" spans="8:12" x14ac:dyDescent="0.25">
      <c r="H3392" s="10"/>
      <c r="J3392" s="38"/>
      <c r="K3392" s="34"/>
      <c r="L3392" s="34"/>
    </row>
    <row r="3393" spans="8:12" x14ac:dyDescent="0.25">
      <c r="H3393" s="10"/>
      <c r="J3393" s="38"/>
      <c r="K3393" s="34"/>
      <c r="L3393" s="34"/>
    </row>
    <row r="3394" spans="8:12" x14ac:dyDescent="0.25">
      <c r="H3394" s="10"/>
      <c r="J3394" s="38"/>
      <c r="K3394" s="34"/>
      <c r="L3394" s="34"/>
    </row>
    <row r="3395" spans="8:12" x14ac:dyDescent="0.25">
      <c r="H3395" s="10"/>
      <c r="J3395" s="38"/>
      <c r="K3395" s="34"/>
      <c r="L3395" s="34"/>
    </row>
    <row r="3396" spans="8:12" x14ac:dyDescent="0.25">
      <c r="H3396" s="10"/>
      <c r="J3396" s="38"/>
      <c r="K3396" s="34"/>
      <c r="L3396" s="34"/>
    </row>
    <row r="3397" spans="8:12" x14ac:dyDescent="0.25">
      <c r="H3397" s="10"/>
      <c r="J3397" s="38"/>
      <c r="K3397" s="34"/>
      <c r="L3397" s="34"/>
    </row>
    <row r="3398" spans="8:12" x14ac:dyDescent="0.25">
      <c r="H3398" s="10"/>
      <c r="J3398" s="38"/>
      <c r="K3398" s="34"/>
      <c r="L3398" s="34"/>
    </row>
    <row r="3399" spans="8:12" x14ac:dyDescent="0.25">
      <c r="H3399" s="10"/>
      <c r="J3399" s="38"/>
      <c r="K3399" s="34"/>
      <c r="L3399" s="34"/>
    </row>
    <row r="3400" spans="8:12" x14ac:dyDescent="0.25">
      <c r="H3400" s="10"/>
      <c r="J3400" s="38"/>
      <c r="K3400" s="34"/>
      <c r="L3400" s="34"/>
    </row>
    <row r="3401" spans="8:12" x14ac:dyDescent="0.25">
      <c r="H3401" s="10"/>
      <c r="J3401" s="38"/>
      <c r="K3401" s="34"/>
      <c r="L3401" s="34"/>
    </row>
    <row r="3402" spans="8:12" x14ac:dyDescent="0.25">
      <c r="H3402" s="10"/>
      <c r="J3402" s="38"/>
      <c r="K3402" s="34"/>
      <c r="L3402" s="34"/>
    </row>
    <row r="3403" spans="8:12" x14ac:dyDescent="0.25">
      <c r="H3403" s="10"/>
      <c r="J3403" s="38"/>
      <c r="K3403" s="34"/>
      <c r="L3403" s="34"/>
    </row>
    <row r="3404" spans="8:12" x14ac:dyDescent="0.25">
      <c r="H3404" s="10"/>
      <c r="J3404" s="38"/>
      <c r="K3404" s="34"/>
      <c r="L3404" s="34"/>
    </row>
    <row r="3405" spans="8:12" x14ac:dyDescent="0.25">
      <c r="H3405" s="10"/>
      <c r="J3405" s="38"/>
      <c r="K3405" s="34"/>
      <c r="L3405" s="34"/>
    </row>
    <row r="3406" spans="8:12" x14ac:dyDescent="0.25">
      <c r="H3406" s="10"/>
      <c r="J3406" s="38"/>
      <c r="K3406" s="34"/>
      <c r="L3406" s="34"/>
    </row>
    <row r="3407" spans="8:12" x14ac:dyDescent="0.25">
      <c r="H3407" s="10"/>
      <c r="J3407" s="38"/>
      <c r="K3407" s="34"/>
      <c r="L3407" s="34"/>
    </row>
    <row r="3408" spans="8:12" x14ac:dyDescent="0.25">
      <c r="H3408" s="10"/>
      <c r="J3408" s="38"/>
      <c r="K3408" s="34"/>
      <c r="L3408" s="34"/>
    </row>
    <row r="3409" spans="8:12" x14ac:dyDescent="0.25">
      <c r="H3409" s="10"/>
      <c r="J3409" s="38"/>
      <c r="K3409" s="34"/>
      <c r="L3409" s="34"/>
    </row>
    <row r="3410" spans="8:12" x14ac:dyDescent="0.25">
      <c r="H3410" s="10"/>
      <c r="J3410" s="38"/>
      <c r="K3410" s="34"/>
      <c r="L3410" s="34"/>
    </row>
    <row r="3411" spans="8:12" x14ac:dyDescent="0.25">
      <c r="H3411" s="10"/>
      <c r="J3411" s="38"/>
      <c r="K3411" s="34"/>
      <c r="L3411" s="34"/>
    </row>
    <row r="3412" spans="8:12" x14ac:dyDescent="0.25">
      <c r="H3412" s="10"/>
      <c r="J3412" s="38"/>
      <c r="K3412" s="34"/>
      <c r="L3412" s="34"/>
    </row>
    <row r="3413" spans="8:12" x14ac:dyDescent="0.25">
      <c r="H3413" s="10"/>
      <c r="J3413" s="38"/>
      <c r="K3413" s="34"/>
      <c r="L3413" s="34"/>
    </row>
    <row r="3414" spans="8:12" x14ac:dyDescent="0.25">
      <c r="H3414" s="10"/>
      <c r="J3414" s="38"/>
      <c r="K3414" s="34"/>
      <c r="L3414" s="34"/>
    </row>
    <row r="3415" spans="8:12" x14ac:dyDescent="0.25">
      <c r="H3415" s="10"/>
      <c r="J3415" s="38"/>
      <c r="K3415" s="34"/>
      <c r="L3415" s="34"/>
    </row>
    <row r="3416" spans="8:12" x14ac:dyDescent="0.25">
      <c r="H3416" s="10"/>
      <c r="J3416" s="38"/>
      <c r="K3416" s="34"/>
      <c r="L3416" s="34"/>
    </row>
    <row r="3417" spans="8:12" x14ac:dyDescent="0.25">
      <c r="H3417" s="10"/>
      <c r="J3417" s="38"/>
      <c r="K3417" s="34"/>
      <c r="L3417" s="34"/>
    </row>
    <row r="3418" spans="8:12" x14ac:dyDescent="0.25">
      <c r="H3418" s="10"/>
      <c r="J3418" s="38"/>
      <c r="K3418" s="34"/>
      <c r="L3418" s="34"/>
    </row>
    <row r="3419" spans="8:12" x14ac:dyDescent="0.25">
      <c r="H3419" s="10"/>
      <c r="J3419" s="38"/>
      <c r="K3419" s="34"/>
      <c r="L3419" s="34"/>
    </row>
    <row r="3420" spans="8:12" x14ac:dyDescent="0.25">
      <c r="H3420" s="10"/>
      <c r="J3420" s="38"/>
      <c r="K3420" s="34"/>
      <c r="L3420" s="34"/>
    </row>
    <row r="3421" spans="8:12" x14ac:dyDescent="0.25">
      <c r="H3421" s="10"/>
      <c r="J3421" s="38"/>
      <c r="K3421" s="34"/>
      <c r="L3421" s="34"/>
    </row>
    <row r="3422" spans="8:12" x14ac:dyDescent="0.25">
      <c r="H3422" s="10"/>
      <c r="J3422" s="38"/>
      <c r="K3422" s="34"/>
      <c r="L3422" s="34"/>
    </row>
    <row r="3423" spans="8:12" x14ac:dyDescent="0.25">
      <c r="H3423" s="10"/>
      <c r="J3423" s="38"/>
      <c r="K3423" s="34"/>
      <c r="L3423" s="34"/>
    </row>
    <row r="3424" spans="8:12" x14ac:dyDescent="0.25">
      <c r="H3424" s="10"/>
      <c r="J3424" s="38"/>
      <c r="K3424" s="34"/>
      <c r="L3424" s="34"/>
    </row>
    <row r="3425" spans="8:12" x14ac:dyDescent="0.25">
      <c r="H3425" s="10"/>
      <c r="J3425" s="38"/>
      <c r="K3425" s="34"/>
      <c r="L3425" s="34"/>
    </row>
    <row r="3426" spans="8:12" x14ac:dyDescent="0.25">
      <c r="H3426" s="10"/>
      <c r="J3426" s="38"/>
      <c r="K3426" s="34"/>
      <c r="L3426" s="34"/>
    </row>
    <row r="3427" spans="8:12" x14ac:dyDescent="0.25">
      <c r="H3427" s="10"/>
      <c r="J3427" s="38"/>
      <c r="K3427" s="34"/>
      <c r="L3427" s="34"/>
    </row>
    <row r="3428" spans="8:12" x14ac:dyDescent="0.25">
      <c r="H3428" s="10"/>
      <c r="J3428" s="38"/>
      <c r="K3428" s="34"/>
      <c r="L3428" s="34"/>
    </row>
    <row r="3429" spans="8:12" x14ac:dyDescent="0.25">
      <c r="H3429" s="10"/>
      <c r="J3429" s="38"/>
      <c r="K3429" s="34"/>
      <c r="L3429" s="34"/>
    </row>
    <row r="3430" spans="8:12" x14ac:dyDescent="0.25">
      <c r="H3430" s="10"/>
      <c r="J3430" s="38"/>
      <c r="K3430" s="34"/>
      <c r="L3430" s="34"/>
    </row>
    <row r="3431" spans="8:12" x14ac:dyDescent="0.25">
      <c r="H3431" s="10"/>
      <c r="J3431" s="38"/>
      <c r="K3431" s="34"/>
      <c r="L3431" s="34"/>
    </row>
    <row r="3432" spans="8:12" x14ac:dyDescent="0.25">
      <c r="H3432" s="10"/>
      <c r="J3432" s="38"/>
      <c r="K3432" s="34"/>
      <c r="L3432" s="34"/>
    </row>
    <row r="3433" spans="8:12" x14ac:dyDescent="0.25">
      <c r="H3433" s="10"/>
      <c r="J3433" s="38"/>
      <c r="K3433" s="34"/>
      <c r="L3433" s="34"/>
    </row>
    <row r="3434" spans="8:12" x14ac:dyDescent="0.25">
      <c r="H3434" s="10"/>
      <c r="J3434" s="38"/>
      <c r="K3434" s="34"/>
      <c r="L3434" s="34"/>
    </row>
    <row r="3435" spans="8:12" x14ac:dyDescent="0.25">
      <c r="H3435" s="10"/>
      <c r="J3435" s="38"/>
      <c r="K3435" s="34"/>
      <c r="L3435" s="34"/>
    </row>
    <row r="3436" spans="8:12" x14ac:dyDescent="0.25">
      <c r="H3436" s="10"/>
      <c r="J3436" s="38"/>
      <c r="K3436" s="34"/>
      <c r="L3436" s="34"/>
    </row>
    <row r="3437" spans="8:12" x14ac:dyDescent="0.25">
      <c r="H3437" s="10"/>
      <c r="J3437" s="38"/>
      <c r="K3437" s="34"/>
      <c r="L3437" s="34"/>
    </row>
    <row r="3438" spans="8:12" x14ac:dyDescent="0.25">
      <c r="H3438" s="10"/>
      <c r="J3438" s="38"/>
      <c r="K3438" s="34"/>
      <c r="L3438" s="34"/>
    </row>
    <row r="3439" spans="8:12" x14ac:dyDescent="0.25">
      <c r="H3439" s="10"/>
      <c r="J3439" s="38"/>
      <c r="K3439" s="34"/>
      <c r="L3439" s="34"/>
    </row>
    <row r="3440" spans="8:12" x14ac:dyDescent="0.25">
      <c r="H3440" s="10"/>
      <c r="J3440" s="38"/>
      <c r="K3440" s="34"/>
      <c r="L3440" s="34"/>
    </row>
    <row r="3441" spans="8:12" x14ac:dyDescent="0.25">
      <c r="H3441" s="10"/>
      <c r="J3441" s="38"/>
      <c r="K3441" s="34"/>
      <c r="L3441" s="34"/>
    </row>
    <row r="3442" spans="8:12" x14ac:dyDescent="0.25">
      <c r="H3442" s="10"/>
      <c r="J3442" s="38"/>
      <c r="K3442" s="34"/>
      <c r="L3442" s="34"/>
    </row>
    <row r="3443" spans="8:12" x14ac:dyDescent="0.25">
      <c r="H3443" s="10"/>
      <c r="J3443" s="38"/>
      <c r="K3443" s="34"/>
      <c r="L3443" s="34"/>
    </row>
    <row r="3444" spans="8:12" x14ac:dyDescent="0.25">
      <c r="H3444" s="10"/>
      <c r="J3444" s="38"/>
      <c r="K3444" s="34"/>
      <c r="L3444" s="34"/>
    </row>
    <row r="3445" spans="8:12" x14ac:dyDescent="0.25">
      <c r="H3445" s="10"/>
      <c r="J3445" s="38"/>
      <c r="K3445" s="34"/>
      <c r="L3445" s="34"/>
    </row>
    <row r="3446" spans="8:12" x14ac:dyDescent="0.25">
      <c r="H3446" s="10"/>
      <c r="J3446" s="38"/>
      <c r="K3446" s="34"/>
      <c r="L3446" s="34"/>
    </row>
    <row r="3447" spans="8:12" x14ac:dyDescent="0.25">
      <c r="H3447" s="10"/>
      <c r="J3447" s="38"/>
      <c r="K3447" s="34"/>
      <c r="L3447" s="34"/>
    </row>
    <row r="3448" spans="8:12" x14ac:dyDescent="0.25">
      <c r="H3448" s="10"/>
      <c r="J3448" s="38"/>
      <c r="K3448" s="34"/>
      <c r="L3448" s="34"/>
    </row>
    <row r="3449" spans="8:12" x14ac:dyDescent="0.25">
      <c r="H3449" s="10"/>
      <c r="J3449" s="38"/>
      <c r="K3449" s="34"/>
      <c r="L3449" s="34"/>
    </row>
    <row r="3450" spans="8:12" x14ac:dyDescent="0.25">
      <c r="H3450" s="10"/>
      <c r="J3450" s="38"/>
      <c r="K3450" s="34"/>
      <c r="L3450" s="34"/>
    </row>
    <row r="3451" spans="8:12" x14ac:dyDescent="0.25">
      <c r="H3451" s="10"/>
      <c r="J3451" s="38"/>
      <c r="K3451" s="34"/>
      <c r="L3451" s="34"/>
    </row>
    <row r="3452" spans="8:12" x14ac:dyDescent="0.25">
      <c r="H3452" s="10"/>
      <c r="J3452" s="38"/>
      <c r="K3452" s="34"/>
      <c r="L3452" s="34"/>
    </row>
    <row r="3453" spans="8:12" x14ac:dyDescent="0.25">
      <c r="H3453" s="10"/>
      <c r="J3453" s="38"/>
      <c r="K3453" s="34"/>
      <c r="L3453" s="34"/>
    </row>
    <row r="3454" spans="8:12" x14ac:dyDescent="0.25">
      <c r="H3454" s="10"/>
      <c r="J3454" s="38"/>
      <c r="K3454" s="34"/>
      <c r="L3454" s="34"/>
    </row>
    <row r="3455" spans="8:12" x14ac:dyDescent="0.25">
      <c r="H3455" s="10"/>
      <c r="J3455" s="38"/>
      <c r="K3455" s="34"/>
      <c r="L3455" s="34"/>
    </row>
    <row r="3456" spans="8:12" x14ac:dyDescent="0.25">
      <c r="H3456" s="10"/>
      <c r="J3456" s="38"/>
      <c r="K3456" s="34"/>
      <c r="L3456" s="34"/>
    </row>
    <row r="3457" spans="8:12" x14ac:dyDescent="0.25">
      <c r="H3457" s="10"/>
      <c r="J3457" s="38"/>
      <c r="K3457" s="34"/>
      <c r="L3457" s="34"/>
    </row>
    <row r="3458" spans="8:12" x14ac:dyDescent="0.25">
      <c r="H3458" s="10"/>
      <c r="J3458" s="38"/>
      <c r="K3458" s="34"/>
      <c r="L3458" s="34"/>
    </row>
    <row r="3459" spans="8:12" x14ac:dyDescent="0.25">
      <c r="H3459" s="10"/>
      <c r="J3459" s="38"/>
      <c r="K3459" s="34"/>
      <c r="L3459" s="34"/>
    </row>
    <row r="3460" spans="8:12" x14ac:dyDescent="0.25">
      <c r="H3460" s="10"/>
      <c r="J3460" s="38"/>
      <c r="K3460" s="34"/>
      <c r="L3460" s="34"/>
    </row>
    <row r="3461" spans="8:12" x14ac:dyDescent="0.25">
      <c r="H3461" s="10"/>
      <c r="J3461" s="38"/>
      <c r="K3461" s="34"/>
      <c r="L3461" s="34"/>
    </row>
    <row r="3462" spans="8:12" x14ac:dyDescent="0.25">
      <c r="H3462" s="10"/>
      <c r="J3462" s="38"/>
      <c r="K3462" s="34"/>
      <c r="L3462" s="34"/>
    </row>
    <row r="3463" spans="8:12" x14ac:dyDescent="0.25">
      <c r="H3463" s="10"/>
      <c r="J3463" s="38"/>
      <c r="K3463" s="34"/>
      <c r="L3463" s="34"/>
    </row>
    <row r="3464" spans="8:12" x14ac:dyDescent="0.25">
      <c r="H3464" s="10"/>
      <c r="J3464" s="38"/>
      <c r="K3464" s="34"/>
      <c r="L3464" s="34"/>
    </row>
    <row r="3465" spans="8:12" x14ac:dyDescent="0.25">
      <c r="H3465" s="10"/>
      <c r="J3465" s="38"/>
      <c r="K3465" s="34"/>
      <c r="L3465" s="34"/>
    </row>
    <row r="3466" spans="8:12" x14ac:dyDescent="0.25">
      <c r="H3466" s="10"/>
      <c r="J3466" s="38"/>
      <c r="K3466" s="34"/>
      <c r="L3466" s="34"/>
    </row>
    <row r="3467" spans="8:12" x14ac:dyDescent="0.25">
      <c r="H3467" s="10"/>
      <c r="J3467" s="38"/>
      <c r="K3467" s="34"/>
      <c r="L3467" s="34"/>
    </row>
    <row r="3468" spans="8:12" x14ac:dyDescent="0.25">
      <c r="H3468" s="10"/>
      <c r="J3468" s="38"/>
      <c r="K3468" s="34"/>
      <c r="L3468" s="34"/>
    </row>
    <row r="3469" spans="8:12" x14ac:dyDescent="0.25">
      <c r="H3469" s="10"/>
      <c r="J3469" s="38"/>
      <c r="K3469" s="34"/>
      <c r="L3469" s="34"/>
    </row>
    <row r="3470" spans="8:12" x14ac:dyDescent="0.25">
      <c r="H3470" s="10"/>
      <c r="J3470" s="38"/>
      <c r="K3470" s="34"/>
      <c r="L3470" s="34"/>
    </row>
    <row r="3471" spans="8:12" x14ac:dyDescent="0.25">
      <c r="H3471" s="10"/>
      <c r="J3471" s="38"/>
      <c r="K3471" s="34"/>
      <c r="L3471" s="34"/>
    </row>
    <row r="3472" spans="8:12" x14ac:dyDescent="0.25">
      <c r="H3472" s="10"/>
      <c r="J3472" s="38"/>
      <c r="K3472" s="34"/>
      <c r="L3472" s="34"/>
    </row>
    <row r="3473" spans="8:12" x14ac:dyDescent="0.25">
      <c r="H3473" s="10"/>
      <c r="J3473" s="38"/>
      <c r="K3473" s="34"/>
      <c r="L3473" s="34"/>
    </row>
    <row r="3474" spans="8:12" x14ac:dyDescent="0.25">
      <c r="H3474" s="10"/>
      <c r="J3474" s="38"/>
      <c r="K3474" s="34"/>
      <c r="L3474" s="34"/>
    </row>
    <row r="3475" spans="8:12" x14ac:dyDescent="0.25">
      <c r="H3475" s="10"/>
      <c r="J3475" s="38"/>
      <c r="K3475" s="34"/>
      <c r="L3475" s="34"/>
    </row>
    <row r="3476" spans="8:12" x14ac:dyDescent="0.25">
      <c r="H3476" s="10"/>
      <c r="J3476" s="38"/>
      <c r="K3476" s="34"/>
      <c r="L3476" s="34"/>
    </row>
    <row r="3477" spans="8:12" x14ac:dyDescent="0.25">
      <c r="H3477" s="10"/>
      <c r="J3477" s="38"/>
      <c r="K3477" s="34"/>
      <c r="L3477" s="34"/>
    </row>
    <row r="3478" spans="8:12" x14ac:dyDescent="0.25">
      <c r="H3478" s="10"/>
      <c r="J3478" s="38"/>
      <c r="K3478" s="34"/>
      <c r="L3478" s="34"/>
    </row>
    <row r="3479" spans="8:12" x14ac:dyDescent="0.25">
      <c r="H3479" s="10"/>
      <c r="J3479" s="38"/>
      <c r="K3479" s="34"/>
      <c r="L3479" s="34"/>
    </row>
    <row r="3480" spans="8:12" x14ac:dyDescent="0.25">
      <c r="H3480" s="10"/>
      <c r="J3480" s="38"/>
      <c r="K3480" s="34"/>
      <c r="L3480" s="34"/>
    </row>
    <row r="3481" spans="8:12" x14ac:dyDescent="0.25">
      <c r="H3481" s="10"/>
      <c r="J3481" s="38"/>
      <c r="K3481" s="34"/>
      <c r="L3481" s="34"/>
    </row>
    <row r="3482" spans="8:12" x14ac:dyDescent="0.25">
      <c r="H3482" s="10"/>
      <c r="J3482" s="38"/>
      <c r="K3482" s="34"/>
      <c r="L3482" s="34"/>
    </row>
    <row r="3483" spans="8:12" x14ac:dyDescent="0.25">
      <c r="H3483" s="10"/>
      <c r="J3483" s="38"/>
      <c r="K3483" s="34"/>
      <c r="L3483" s="34"/>
    </row>
    <row r="3484" spans="8:12" x14ac:dyDescent="0.25">
      <c r="H3484" s="10"/>
      <c r="J3484" s="38"/>
      <c r="K3484" s="34"/>
      <c r="L3484" s="34"/>
    </row>
    <row r="3485" spans="8:12" x14ac:dyDescent="0.25">
      <c r="H3485" s="10"/>
      <c r="J3485" s="38"/>
      <c r="K3485" s="34"/>
      <c r="L3485" s="34"/>
    </row>
    <row r="3486" spans="8:12" x14ac:dyDescent="0.25">
      <c r="H3486" s="10"/>
      <c r="J3486" s="38"/>
      <c r="K3486" s="34"/>
      <c r="L3486" s="34"/>
    </row>
    <row r="3487" spans="8:12" x14ac:dyDescent="0.25">
      <c r="H3487" s="10"/>
      <c r="J3487" s="38"/>
      <c r="K3487" s="34"/>
      <c r="L3487" s="34"/>
    </row>
    <row r="3488" spans="8:12" x14ac:dyDescent="0.25">
      <c r="H3488" s="10"/>
      <c r="J3488" s="38"/>
      <c r="K3488" s="34"/>
      <c r="L3488" s="34"/>
    </row>
    <row r="3489" spans="8:12" x14ac:dyDescent="0.25">
      <c r="H3489" s="10"/>
      <c r="J3489" s="38"/>
      <c r="K3489" s="34"/>
      <c r="L3489" s="34"/>
    </row>
    <row r="3490" spans="8:12" x14ac:dyDescent="0.25">
      <c r="H3490" s="10"/>
      <c r="J3490" s="38"/>
      <c r="K3490" s="34"/>
      <c r="L3490" s="34"/>
    </row>
    <row r="3491" spans="8:12" x14ac:dyDescent="0.25">
      <c r="H3491" s="10"/>
      <c r="J3491" s="38"/>
      <c r="K3491" s="34"/>
      <c r="L3491" s="34"/>
    </row>
    <row r="3492" spans="8:12" x14ac:dyDescent="0.25">
      <c r="H3492" s="10"/>
      <c r="J3492" s="38"/>
      <c r="K3492" s="34"/>
      <c r="L3492" s="34"/>
    </row>
    <row r="3493" spans="8:12" x14ac:dyDescent="0.25">
      <c r="H3493" s="10"/>
      <c r="J3493" s="38"/>
      <c r="K3493" s="34"/>
      <c r="L3493" s="34"/>
    </row>
    <row r="3494" spans="8:12" x14ac:dyDescent="0.25">
      <c r="H3494" s="10"/>
      <c r="J3494" s="38"/>
      <c r="K3494" s="34"/>
      <c r="L3494" s="34"/>
    </row>
    <row r="3495" spans="8:12" x14ac:dyDescent="0.25">
      <c r="H3495" s="10"/>
      <c r="J3495" s="38"/>
      <c r="K3495" s="34"/>
      <c r="L3495" s="34"/>
    </row>
    <row r="3496" spans="8:12" x14ac:dyDescent="0.25">
      <c r="H3496" s="10"/>
      <c r="J3496" s="38"/>
      <c r="K3496" s="34"/>
      <c r="L3496" s="34"/>
    </row>
    <row r="3497" spans="8:12" x14ac:dyDescent="0.25">
      <c r="H3497" s="10"/>
      <c r="J3497" s="38"/>
      <c r="K3497" s="34"/>
      <c r="L3497" s="34"/>
    </row>
    <row r="3498" spans="8:12" x14ac:dyDescent="0.25">
      <c r="H3498" s="10"/>
      <c r="J3498" s="38"/>
      <c r="K3498" s="34"/>
      <c r="L3498" s="34"/>
    </row>
    <row r="3499" spans="8:12" x14ac:dyDescent="0.25">
      <c r="H3499" s="10"/>
      <c r="J3499" s="38"/>
      <c r="K3499" s="34"/>
      <c r="L3499" s="34"/>
    </row>
    <row r="3500" spans="8:12" x14ac:dyDescent="0.25">
      <c r="H3500" s="10"/>
      <c r="J3500" s="38"/>
      <c r="K3500" s="34"/>
      <c r="L3500" s="34"/>
    </row>
    <row r="3501" spans="8:12" x14ac:dyDescent="0.25">
      <c r="H3501" s="10"/>
      <c r="J3501" s="38"/>
      <c r="K3501" s="34"/>
      <c r="L3501" s="34"/>
    </row>
    <row r="3502" spans="8:12" x14ac:dyDescent="0.25">
      <c r="H3502" s="10"/>
      <c r="J3502" s="38"/>
      <c r="K3502" s="34"/>
      <c r="L3502" s="34"/>
    </row>
    <row r="3503" spans="8:12" x14ac:dyDescent="0.25">
      <c r="H3503" s="10"/>
      <c r="J3503" s="38"/>
      <c r="K3503" s="34"/>
      <c r="L3503" s="34"/>
    </row>
    <row r="3504" spans="8:12" x14ac:dyDescent="0.25">
      <c r="H3504" s="10"/>
      <c r="J3504" s="38"/>
      <c r="K3504" s="34"/>
      <c r="L3504" s="34"/>
    </row>
    <row r="3505" spans="8:12" x14ac:dyDescent="0.25">
      <c r="H3505" s="10"/>
      <c r="J3505" s="38"/>
      <c r="K3505" s="34"/>
      <c r="L3505" s="34"/>
    </row>
    <row r="3506" spans="8:12" x14ac:dyDescent="0.25">
      <c r="H3506" s="10"/>
      <c r="J3506" s="38"/>
      <c r="K3506" s="34"/>
      <c r="L3506" s="34"/>
    </row>
    <row r="3507" spans="8:12" x14ac:dyDescent="0.25">
      <c r="H3507" s="10"/>
      <c r="J3507" s="38"/>
      <c r="K3507" s="34"/>
      <c r="L3507" s="34"/>
    </row>
    <row r="3508" spans="8:12" x14ac:dyDescent="0.25">
      <c r="H3508" s="10"/>
      <c r="J3508" s="38"/>
      <c r="K3508" s="34"/>
      <c r="L3508" s="34"/>
    </row>
    <row r="3509" spans="8:12" x14ac:dyDescent="0.25">
      <c r="H3509" s="10"/>
      <c r="J3509" s="38"/>
      <c r="K3509" s="34"/>
      <c r="L3509" s="34"/>
    </row>
    <row r="3510" spans="8:12" x14ac:dyDescent="0.25">
      <c r="H3510" s="10"/>
      <c r="J3510" s="38"/>
      <c r="K3510" s="34"/>
      <c r="L3510" s="34"/>
    </row>
    <row r="3511" spans="8:12" x14ac:dyDescent="0.25">
      <c r="H3511" s="10"/>
      <c r="J3511" s="38"/>
      <c r="K3511" s="34"/>
      <c r="L3511" s="34"/>
    </row>
    <row r="3512" spans="8:12" x14ac:dyDescent="0.25">
      <c r="H3512" s="10"/>
      <c r="J3512" s="38"/>
      <c r="K3512" s="34"/>
      <c r="L3512" s="34"/>
    </row>
    <row r="3513" spans="8:12" x14ac:dyDescent="0.25">
      <c r="H3513" s="10"/>
      <c r="J3513" s="38"/>
      <c r="K3513" s="34"/>
      <c r="L3513" s="34"/>
    </row>
    <row r="3514" spans="8:12" x14ac:dyDescent="0.25">
      <c r="H3514" s="10"/>
      <c r="J3514" s="38"/>
      <c r="K3514" s="34"/>
      <c r="L3514" s="34"/>
    </row>
    <row r="3515" spans="8:12" x14ac:dyDescent="0.25">
      <c r="H3515" s="10"/>
      <c r="J3515" s="38"/>
      <c r="K3515" s="34"/>
      <c r="L3515" s="34"/>
    </row>
    <row r="3516" spans="8:12" x14ac:dyDescent="0.25">
      <c r="H3516" s="10"/>
      <c r="J3516" s="38"/>
      <c r="K3516" s="34"/>
      <c r="L3516" s="34"/>
    </row>
    <row r="3517" spans="8:12" x14ac:dyDescent="0.25">
      <c r="H3517" s="10"/>
      <c r="J3517" s="38"/>
      <c r="K3517" s="34"/>
      <c r="L3517" s="34"/>
    </row>
    <row r="3518" spans="8:12" x14ac:dyDescent="0.25">
      <c r="H3518" s="10"/>
      <c r="J3518" s="38"/>
      <c r="K3518" s="34"/>
      <c r="L3518" s="34"/>
    </row>
    <row r="3519" spans="8:12" x14ac:dyDescent="0.25">
      <c r="H3519" s="10"/>
      <c r="J3519" s="38"/>
      <c r="K3519" s="34"/>
      <c r="L3519" s="34"/>
    </row>
    <row r="3520" spans="8:12" x14ac:dyDescent="0.25">
      <c r="H3520" s="10"/>
      <c r="J3520" s="38"/>
      <c r="K3520" s="34"/>
      <c r="L3520" s="34"/>
    </row>
    <row r="3521" spans="8:12" x14ac:dyDescent="0.25">
      <c r="H3521" s="10"/>
      <c r="J3521" s="38"/>
      <c r="K3521" s="34"/>
      <c r="L3521" s="34"/>
    </row>
    <row r="3522" spans="8:12" x14ac:dyDescent="0.25">
      <c r="H3522" s="10"/>
      <c r="J3522" s="38"/>
      <c r="K3522" s="34"/>
      <c r="L3522" s="34"/>
    </row>
    <row r="3523" spans="8:12" x14ac:dyDescent="0.25">
      <c r="H3523" s="10"/>
      <c r="J3523" s="38"/>
      <c r="K3523" s="34"/>
      <c r="L3523" s="34"/>
    </row>
    <row r="3524" spans="8:12" x14ac:dyDescent="0.25">
      <c r="H3524" s="10"/>
      <c r="J3524" s="38"/>
      <c r="K3524" s="34"/>
      <c r="L3524" s="34"/>
    </row>
    <row r="3525" spans="8:12" x14ac:dyDescent="0.25">
      <c r="H3525" s="10"/>
      <c r="J3525" s="38"/>
      <c r="K3525" s="34"/>
      <c r="L3525" s="34"/>
    </row>
    <row r="3526" spans="8:12" x14ac:dyDescent="0.25">
      <c r="H3526" s="10"/>
      <c r="J3526" s="38"/>
      <c r="K3526" s="34"/>
      <c r="L3526" s="34"/>
    </row>
    <row r="3527" spans="8:12" x14ac:dyDescent="0.25">
      <c r="H3527" s="10"/>
      <c r="J3527" s="38"/>
      <c r="K3527" s="34"/>
      <c r="L3527" s="34"/>
    </row>
    <row r="3528" spans="8:12" x14ac:dyDescent="0.25">
      <c r="H3528" s="10"/>
      <c r="J3528" s="38"/>
      <c r="K3528" s="34"/>
      <c r="L3528" s="34"/>
    </row>
    <row r="3529" spans="8:12" x14ac:dyDescent="0.25">
      <c r="H3529" s="10"/>
      <c r="J3529" s="38"/>
      <c r="K3529" s="34"/>
      <c r="L3529" s="34"/>
    </row>
    <row r="3530" spans="8:12" x14ac:dyDescent="0.25">
      <c r="H3530" s="10"/>
      <c r="J3530" s="38"/>
      <c r="K3530" s="34"/>
      <c r="L3530" s="34"/>
    </row>
    <row r="3531" spans="8:12" x14ac:dyDescent="0.25">
      <c r="H3531" s="10"/>
      <c r="J3531" s="38"/>
      <c r="K3531" s="34"/>
      <c r="L3531" s="34"/>
    </row>
    <row r="3532" spans="8:12" x14ac:dyDescent="0.25">
      <c r="H3532" s="10"/>
      <c r="J3532" s="38"/>
      <c r="K3532" s="34"/>
      <c r="L3532" s="34"/>
    </row>
    <row r="3533" spans="8:12" x14ac:dyDescent="0.25">
      <c r="H3533" s="10"/>
      <c r="J3533" s="38"/>
      <c r="K3533" s="34"/>
      <c r="L3533" s="34"/>
    </row>
    <row r="3534" spans="8:12" x14ac:dyDescent="0.25">
      <c r="H3534" s="10"/>
      <c r="J3534" s="38"/>
      <c r="K3534" s="34"/>
      <c r="L3534" s="34"/>
    </row>
    <row r="3535" spans="8:12" x14ac:dyDescent="0.25">
      <c r="H3535" s="10"/>
      <c r="J3535" s="38"/>
      <c r="K3535" s="34"/>
      <c r="L3535" s="34"/>
    </row>
    <row r="3536" spans="8:12" x14ac:dyDescent="0.25">
      <c r="H3536" s="10"/>
      <c r="J3536" s="38"/>
      <c r="K3536" s="34"/>
      <c r="L3536" s="34"/>
    </row>
    <row r="3537" spans="8:12" x14ac:dyDescent="0.25">
      <c r="H3537" s="10"/>
      <c r="J3537" s="38"/>
      <c r="K3537" s="34"/>
      <c r="L3537" s="34"/>
    </row>
    <row r="3538" spans="8:12" x14ac:dyDescent="0.25">
      <c r="H3538" s="10"/>
      <c r="J3538" s="38"/>
      <c r="K3538" s="34"/>
      <c r="L3538" s="34"/>
    </row>
    <row r="3539" spans="8:12" x14ac:dyDescent="0.25">
      <c r="H3539" s="10"/>
      <c r="J3539" s="38"/>
      <c r="K3539" s="34"/>
      <c r="L3539" s="34"/>
    </row>
    <row r="3540" spans="8:12" x14ac:dyDescent="0.25">
      <c r="H3540" s="10"/>
      <c r="J3540" s="38"/>
      <c r="K3540" s="34"/>
      <c r="L3540" s="34"/>
    </row>
    <row r="3541" spans="8:12" x14ac:dyDescent="0.25">
      <c r="H3541" s="10"/>
      <c r="J3541" s="38"/>
      <c r="K3541" s="34"/>
      <c r="L3541" s="34"/>
    </row>
    <row r="3542" spans="8:12" x14ac:dyDescent="0.25">
      <c r="H3542" s="10"/>
      <c r="J3542" s="38"/>
      <c r="K3542" s="34"/>
      <c r="L3542" s="34"/>
    </row>
    <row r="3543" spans="8:12" x14ac:dyDescent="0.25">
      <c r="H3543" s="10"/>
      <c r="J3543" s="38"/>
      <c r="K3543" s="34"/>
      <c r="L3543" s="34"/>
    </row>
    <row r="3544" spans="8:12" x14ac:dyDescent="0.25">
      <c r="H3544" s="10"/>
      <c r="J3544" s="38"/>
      <c r="K3544" s="34"/>
      <c r="L3544" s="34"/>
    </row>
    <row r="3545" spans="8:12" x14ac:dyDescent="0.25">
      <c r="H3545" s="10"/>
      <c r="J3545" s="38"/>
      <c r="K3545" s="34"/>
      <c r="L3545" s="34"/>
    </row>
    <row r="3546" spans="8:12" x14ac:dyDescent="0.25">
      <c r="H3546" s="10"/>
      <c r="J3546" s="38"/>
      <c r="K3546" s="34"/>
      <c r="L3546" s="34"/>
    </row>
    <row r="3547" spans="8:12" x14ac:dyDescent="0.25">
      <c r="H3547" s="10"/>
      <c r="J3547" s="38"/>
      <c r="K3547" s="34"/>
      <c r="L3547" s="34"/>
    </row>
    <row r="3548" spans="8:12" x14ac:dyDescent="0.25">
      <c r="H3548" s="10"/>
      <c r="J3548" s="38"/>
      <c r="K3548" s="34"/>
      <c r="L3548" s="34"/>
    </row>
    <row r="3549" spans="8:12" x14ac:dyDescent="0.25">
      <c r="H3549" s="10"/>
      <c r="J3549" s="38"/>
      <c r="K3549" s="34"/>
      <c r="L3549" s="34"/>
    </row>
    <row r="3550" spans="8:12" x14ac:dyDescent="0.25">
      <c r="H3550" s="10"/>
      <c r="J3550" s="38"/>
      <c r="K3550" s="34"/>
      <c r="L3550" s="34"/>
    </row>
    <row r="3551" spans="8:12" x14ac:dyDescent="0.25">
      <c r="H3551" s="10"/>
      <c r="J3551" s="38"/>
      <c r="K3551" s="34"/>
      <c r="L3551" s="34"/>
    </row>
    <row r="3552" spans="8:12" x14ac:dyDescent="0.25">
      <c r="H3552" s="10"/>
      <c r="J3552" s="38"/>
      <c r="K3552" s="34"/>
      <c r="L3552" s="34"/>
    </row>
    <row r="3553" spans="8:12" x14ac:dyDescent="0.25">
      <c r="H3553" s="10"/>
      <c r="J3553" s="38"/>
      <c r="K3553" s="34"/>
      <c r="L3553" s="34"/>
    </row>
    <row r="3554" spans="8:12" x14ac:dyDescent="0.25">
      <c r="H3554" s="10"/>
      <c r="J3554" s="38"/>
      <c r="K3554" s="34"/>
      <c r="L3554" s="34"/>
    </row>
    <row r="3555" spans="8:12" x14ac:dyDescent="0.25">
      <c r="H3555" s="10"/>
      <c r="J3555" s="38"/>
      <c r="K3555" s="34"/>
      <c r="L3555" s="34"/>
    </row>
    <row r="3556" spans="8:12" x14ac:dyDescent="0.25">
      <c r="H3556" s="10"/>
      <c r="J3556" s="38"/>
      <c r="K3556" s="34"/>
      <c r="L3556" s="34"/>
    </row>
    <row r="3557" spans="8:12" x14ac:dyDescent="0.25">
      <c r="H3557" s="10"/>
      <c r="J3557" s="38"/>
      <c r="K3557" s="34"/>
      <c r="L3557" s="34"/>
    </row>
    <row r="3558" spans="8:12" x14ac:dyDescent="0.25">
      <c r="H3558" s="10"/>
      <c r="J3558" s="38"/>
      <c r="K3558" s="34"/>
      <c r="L3558" s="34"/>
    </row>
    <row r="3559" spans="8:12" x14ac:dyDescent="0.25">
      <c r="H3559" s="10"/>
      <c r="J3559" s="38"/>
      <c r="K3559" s="34"/>
      <c r="L3559" s="34"/>
    </row>
    <row r="3560" spans="8:12" x14ac:dyDescent="0.25">
      <c r="H3560" s="10"/>
      <c r="J3560" s="38"/>
      <c r="K3560" s="34"/>
      <c r="L3560" s="34"/>
    </row>
    <row r="3561" spans="8:12" x14ac:dyDescent="0.25">
      <c r="H3561" s="10"/>
      <c r="J3561" s="38"/>
      <c r="K3561" s="34"/>
      <c r="L3561" s="34"/>
    </row>
    <row r="3562" spans="8:12" x14ac:dyDescent="0.25">
      <c r="H3562" s="10"/>
      <c r="J3562" s="38"/>
      <c r="K3562" s="34"/>
      <c r="L3562" s="34"/>
    </row>
    <row r="3563" spans="8:12" x14ac:dyDescent="0.25">
      <c r="H3563" s="10"/>
      <c r="J3563" s="38"/>
      <c r="K3563" s="34"/>
      <c r="L3563" s="34"/>
    </row>
    <row r="3564" spans="8:12" x14ac:dyDescent="0.25">
      <c r="H3564" s="10"/>
      <c r="J3564" s="38"/>
      <c r="K3564" s="34"/>
      <c r="L3564" s="34"/>
    </row>
    <row r="3565" spans="8:12" x14ac:dyDescent="0.25">
      <c r="H3565" s="10"/>
      <c r="J3565" s="38"/>
      <c r="K3565" s="34"/>
      <c r="L3565" s="34"/>
    </row>
    <row r="3566" spans="8:12" x14ac:dyDescent="0.25">
      <c r="H3566" s="10"/>
      <c r="J3566" s="38"/>
      <c r="K3566" s="34"/>
      <c r="L3566" s="34"/>
    </row>
    <row r="3567" spans="8:12" x14ac:dyDescent="0.25">
      <c r="H3567" s="10"/>
      <c r="J3567" s="38"/>
      <c r="K3567" s="34"/>
      <c r="L3567" s="34"/>
    </row>
    <row r="3568" spans="8:12" x14ac:dyDescent="0.25">
      <c r="H3568" s="10"/>
      <c r="J3568" s="38"/>
      <c r="K3568" s="34"/>
      <c r="L3568" s="34"/>
    </row>
    <row r="3569" spans="8:12" x14ac:dyDescent="0.25">
      <c r="H3569" s="10"/>
      <c r="J3569" s="38"/>
      <c r="K3569" s="34"/>
      <c r="L3569" s="34"/>
    </row>
    <row r="3570" spans="8:12" x14ac:dyDescent="0.25">
      <c r="H3570" s="10"/>
      <c r="J3570" s="38"/>
      <c r="K3570" s="34"/>
      <c r="L3570" s="34"/>
    </row>
    <row r="3571" spans="8:12" x14ac:dyDescent="0.25">
      <c r="H3571" s="10"/>
      <c r="J3571" s="38"/>
      <c r="K3571" s="34"/>
      <c r="L3571" s="34"/>
    </row>
    <row r="3572" spans="8:12" x14ac:dyDescent="0.25">
      <c r="H3572" s="10"/>
      <c r="J3572" s="38"/>
      <c r="K3572" s="34"/>
      <c r="L3572" s="34"/>
    </row>
    <row r="3573" spans="8:12" x14ac:dyDescent="0.25">
      <c r="H3573" s="10"/>
      <c r="J3573" s="38"/>
      <c r="K3573" s="34"/>
      <c r="L3573" s="34"/>
    </row>
    <row r="3574" spans="8:12" x14ac:dyDescent="0.25">
      <c r="H3574" s="10"/>
      <c r="J3574" s="38"/>
      <c r="K3574" s="34"/>
      <c r="L3574" s="34"/>
    </row>
    <row r="3575" spans="8:12" x14ac:dyDescent="0.25">
      <c r="H3575" s="10"/>
      <c r="J3575" s="38"/>
      <c r="K3575" s="34"/>
      <c r="L3575" s="34"/>
    </row>
    <row r="3576" spans="8:12" x14ac:dyDescent="0.25">
      <c r="H3576" s="10"/>
      <c r="J3576" s="38"/>
      <c r="K3576" s="34"/>
      <c r="L3576" s="34"/>
    </row>
    <row r="3577" spans="8:12" x14ac:dyDescent="0.25">
      <c r="H3577" s="10"/>
      <c r="J3577" s="38"/>
      <c r="K3577" s="34"/>
      <c r="L3577" s="34"/>
    </row>
    <row r="3578" spans="8:12" x14ac:dyDescent="0.25">
      <c r="H3578" s="10"/>
      <c r="J3578" s="38"/>
      <c r="K3578" s="34"/>
      <c r="L3578" s="34"/>
    </row>
    <row r="3579" spans="8:12" x14ac:dyDescent="0.25">
      <c r="H3579" s="10"/>
      <c r="J3579" s="38"/>
      <c r="K3579" s="34"/>
      <c r="L3579" s="34"/>
    </row>
    <row r="3580" spans="8:12" x14ac:dyDescent="0.25">
      <c r="H3580" s="10"/>
      <c r="J3580" s="38"/>
      <c r="K3580" s="34"/>
      <c r="L3580" s="34"/>
    </row>
    <row r="3581" spans="8:12" x14ac:dyDescent="0.25">
      <c r="H3581" s="10"/>
      <c r="J3581" s="38"/>
      <c r="K3581" s="34"/>
      <c r="L3581" s="34"/>
    </row>
    <row r="3582" spans="8:12" x14ac:dyDescent="0.25">
      <c r="H3582" s="10"/>
      <c r="J3582" s="38"/>
      <c r="K3582" s="34"/>
      <c r="L3582" s="34"/>
    </row>
    <row r="3583" spans="8:12" x14ac:dyDescent="0.25">
      <c r="H3583" s="10"/>
      <c r="J3583" s="38"/>
      <c r="K3583" s="34"/>
      <c r="L3583" s="34"/>
    </row>
    <row r="3584" spans="8:12" x14ac:dyDescent="0.25">
      <c r="H3584" s="10"/>
      <c r="J3584" s="38"/>
      <c r="K3584" s="34"/>
      <c r="L3584" s="34"/>
    </row>
    <row r="3585" spans="8:12" x14ac:dyDescent="0.25">
      <c r="H3585" s="10"/>
      <c r="J3585" s="38"/>
      <c r="K3585" s="34"/>
      <c r="L3585" s="34"/>
    </row>
    <row r="3586" spans="8:12" x14ac:dyDescent="0.25">
      <c r="H3586" s="10"/>
      <c r="J3586" s="38"/>
      <c r="K3586" s="34"/>
      <c r="L3586" s="34"/>
    </row>
    <row r="3587" spans="8:12" x14ac:dyDescent="0.25">
      <c r="H3587" s="10"/>
      <c r="J3587" s="38"/>
      <c r="K3587" s="34"/>
      <c r="L3587" s="34"/>
    </row>
    <row r="3588" spans="8:12" x14ac:dyDescent="0.25">
      <c r="H3588" s="10"/>
      <c r="J3588" s="38"/>
      <c r="K3588" s="34"/>
      <c r="L3588" s="34"/>
    </row>
    <row r="3589" spans="8:12" x14ac:dyDescent="0.25">
      <c r="H3589" s="10"/>
      <c r="J3589" s="38"/>
      <c r="K3589" s="34"/>
      <c r="L3589" s="34"/>
    </row>
    <row r="3590" spans="8:12" x14ac:dyDescent="0.25">
      <c r="H3590" s="10"/>
      <c r="J3590" s="38"/>
      <c r="K3590" s="34"/>
      <c r="L3590" s="34"/>
    </row>
    <row r="3591" spans="8:12" x14ac:dyDescent="0.25">
      <c r="H3591" s="10"/>
      <c r="J3591" s="38"/>
      <c r="K3591" s="34"/>
      <c r="L3591" s="34"/>
    </row>
    <row r="3592" spans="8:12" x14ac:dyDescent="0.25">
      <c r="H3592" s="10"/>
      <c r="J3592" s="38"/>
      <c r="K3592" s="34"/>
      <c r="L3592" s="34"/>
    </row>
    <row r="3593" spans="8:12" x14ac:dyDescent="0.25">
      <c r="H3593" s="10"/>
      <c r="J3593" s="38"/>
      <c r="K3593" s="34"/>
      <c r="L3593" s="34"/>
    </row>
    <row r="3594" spans="8:12" x14ac:dyDescent="0.25">
      <c r="H3594" s="10"/>
      <c r="J3594" s="38"/>
      <c r="K3594" s="34"/>
      <c r="L3594" s="34"/>
    </row>
    <row r="3595" spans="8:12" x14ac:dyDescent="0.25">
      <c r="H3595" s="10"/>
      <c r="J3595" s="38"/>
      <c r="K3595" s="34"/>
      <c r="L3595" s="34"/>
    </row>
    <row r="3596" spans="8:12" x14ac:dyDescent="0.25">
      <c r="H3596" s="10"/>
      <c r="J3596" s="38"/>
      <c r="K3596" s="34"/>
      <c r="L3596" s="34"/>
    </row>
    <row r="3597" spans="8:12" x14ac:dyDescent="0.25">
      <c r="H3597" s="10"/>
      <c r="J3597" s="38"/>
      <c r="K3597" s="34"/>
      <c r="L3597" s="34"/>
    </row>
    <row r="3598" spans="8:12" x14ac:dyDescent="0.25">
      <c r="H3598" s="10"/>
      <c r="J3598" s="38"/>
      <c r="K3598" s="34"/>
      <c r="L3598" s="34"/>
    </row>
    <row r="3599" spans="8:12" x14ac:dyDescent="0.25">
      <c r="H3599" s="10"/>
      <c r="J3599" s="38"/>
      <c r="K3599" s="34"/>
      <c r="L3599" s="34"/>
    </row>
    <row r="3600" spans="8:12" x14ac:dyDescent="0.25">
      <c r="H3600" s="10"/>
      <c r="J3600" s="38"/>
      <c r="K3600" s="34"/>
      <c r="L3600" s="34"/>
    </row>
    <row r="3601" spans="8:12" x14ac:dyDescent="0.25">
      <c r="H3601" s="10"/>
      <c r="J3601" s="38"/>
      <c r="K3601" s="34"/>
      <c r="L3601" s="34"/>
    </row>
    <row r="3602" spans="8:12" x14ac:dyDescent="0.25">
      <c r="H3602" s="10"/>
      <c r="J3602" s="38"/>
      <c r="K3602" s="34"/>
      <c r="L3602" s="34"/>
    </row>
    <row r="3603" spans="8:12" x14ac:dyDescent="0.25">
      <c r="H3603" s="10"/>
      <c r="J3603" s="38"/>
      <c r="K3603" s="34"/>
      <c r="L3603" s="34"/>
    </row>
    <row r="3604" spans="8:12" x14ac:dyDescent="0.25">
      <c r="H3604" s="10"/>
      <c r="J3604" s="38"/>
      <c r="K3604" s="34"/>
      <c r="L3604" s="34"/>
    </row>
    <row r="3605" spans="8:12" x14ac:dyDescent="0.25">
      <c r="H3605" s="10"/>
      <c r="J3605" s="38"/>
      <c r="K3605" s="34"/>
      <c r="L3605" s="34"/>
    </row>
    <row r="3606" spans="8:12" x14ac:dyDescent="0.25">
      <c r="H3606" s="10"/>
      <c r="J3606" s="38"/>
      <c r="K3606" s="34"/>
      <c r="L3606" s="34"/>
    </row>
    <row r="3607" spans="8:12" x14ac:dyDescent="0.25">
      <c r="H3607" s="10"/>
      <c r="J3607" s="38"/>
      <c r="K3607" s="34"/>
      <c r="L3607" s="34"/>
    </row>
    <row r="3608" spans="8:12" x14ac:dyDescent="0.25">
      <c r="H3608" s="10"/>
      <c r="J3608" s="38"/>
      <c r="K3608" s="34"/>
      <c r="L3608" s="34"/>
    </row>
    <row r="3609" spans="8:12" x14ac:dyDescent="0.25">
      <c r="H3609" s="10"/>
      <c r="J3609" s="38"/>
      <c r="K3609" s="34"/>
      <c r="L3609" s="34"/>
    </row>
    <row r="3610" spans="8:12" x14ac:dyDescent="0.25">
      <c r="H3610" s="10"/>
      <c r="J3610" s="38"/>
      <c r="K3610" s="34"/>
      <c r="L3610" s="34"/>
    </row>
    <row r="3611" spans="8:12" x14ac:dyDescent="0.25">
      <c r="H3611" s="10"/>
      <c r="J3611" s="38"/>
      <c r="K3611" s="34"/>
      <c r="L3611" s="34"/>
    </row>
    <row r="3612" spans="8:12" x14ac:dyDescent="0.25">
      <c r="H3612" s="10"/>
      <c r="J3612" s="38"/>
      <c r="K3612" s="34"/>
      <c r="L3612" s="34"/>
    </row>
    <row r="3613" spans="8:12" x14ac:dyDescent="0.25">
      <c r="H3613" s="10"/>
      <c r="J3613" s="38"/>
      <c r="K3613" s="34"/>
      <c r="L3613" s="34"/>
    </row>
    <row r="3614" spans="8:12" x14ac:dyDescent="0.25">
      <c r="H3614" s="10"/>
      <c r="J3614" s="38"/>
      <c r="K3614" s="34"/>
      <c r="L3614" s="34"/>
    </row>
    <row r="3615" spans="8:12" x14ac:dyDescent="0.25">
      <c r="H3615" s="10"/>
      <c r="J3615" s="38"/>
      <c r="K3615" s="34"/>
      <c r="L3615" s="34"/>
    </row>
    <row r="3616" spans="8:12" x14ac:dyDescent="0.25">
      <c r="H3616" s="10"/>
      <c r="J3616" s="38"/>
      <c r="K3616" s="34"/>
      <c r="L3616" s="34"/>
    </row>
    <row r="3617" spans="8:12" x14ac:dyDescent="0.25">
      <c r="H3617" s="10"/>
      <c r="J3617" s="38"/>
      <c r="K3617" s="34"/>
      <c r="L3617" s="34"/>
    </row>
    <row r="3618" spans="8:12" x14ac:dyDescent="0.25">
      <c r="H3618" s="10"/>
      <c r="J3618" s="38"/>
      <c r="K3618" s="34"/>
      <c r="L3618" s="34"/>
    </row>
    <row r="3619" spans="8:12" x14ac:dyDescent="0.25">
      <c r="H3619" s="10"/>
      <c r="J3619" s="38"/>
      <c r="K3619" s="34"/>
      <c r="L3619" s="34"/>
    </row>
    <row r="3620" spans="8:12" x14ac:dyDescent="0.25">
      <c r="H3620" s="10"/>
      <c r="J3620" s="38"/>
      <c r="K3620" s="34"/>
      <c r="L3620" s="34"/>
    </row>
    <row r="3621" spans="8:12" x14ac:dyDescent="0.25">
      <c r="H3621" s="10"/>
      <c r="J3621" s="38"/>
      <c r="K3621" s="34"/>
      <c r="L3621" s="34"/>
    </row>
    <row r="3622" spans="8:12" x14ac:dyDescent="0.25">
      <c r="H3622" s="10"/>
      <c r="J3622" s="38"/>
      <c r="K3622" s="34"/>
      <c r="L3622" s="34"/>
    </row>
    <row r="3623" spans="8:12" x14ac:dyDescent="0.25">
      <c r="H3623" s="10"/>
      <c r="J3623" s="38"/>
      <c r="K3623" s="34"/>
      <c r="L3623" s="34"/>
    </row>
    <row r="3624" spans="8:12" x14ac:dyDescent="0.25">
      <c r="H3624" s="10"/>
      <c r="J3624" s="38"/>
      <c r="K3624" s="34"/>
      <c r="L3624" s="34"/>
    </row>
    <row r="3625" spans="8:12" x14ac:dyDescent="0.25">
      <c r="H3625" s="10"/>
      <c r="J3625" s="38"/>
      <c r="K3625" s="34"/>
      <c r="L3625" s="34"/>
    </row>
    <row r="3626" spans="8:12" x14ac:dyDescent="0.25">
      <c r="H3626" s="10"/>
      <c r="J3626" s="38"/>
      <c r="K3626" s="34"/>
      <c r="L3626" s="34"/>
    </row>
    <row r="3627" spans="8:12" x14ac:dyDescent="0.25">
      <c r="H3627" s="10"/>
      <c r="J3627" s="38"/>
      <c r="K3627" s="34"/>
      <c r="L3627" s="34"/>
    </row>
    <row r="3628" spans="8:12" x14ac:dyDescent="0.25">
      <c r="H3628" s="10"/>
      <c r="J3628" s="38"/>
      <c r="K3628" s="34"/>
      <c r="L3628" s="34"/>
    </row>
    <row r="3629" spans="8:12" x14ac:dyDescent="0.25">
      <c r="H3629" s="10"/>
      <c r="J3629" s="38"/>
      <c r="K3629" s="34"/>
      <c r="L3629" s="34"/>
    </row>
    <row r="3630" spans="8:12" x14ac:dyDescent="0.25">
      <c r="H3630" s="10"/>
      <c r="J3630" s="38"/>
      <c r="K3630" s="34"/>
      <c r="L3630" s="34"/>
    </row>
    <row r="3631" spans="8:12" x14ac:dyDescent="0.25">
      <c r="H3631" s="10"/>
      <c r="J3631" s="38"/>
      <c r="K3631" s="34"/>
      <c r="L3631" s="34"/>
    </row>
    <row r="3632" spans="8:12" x14ac:dyDescent="0.25">
      <c r="H3632" s="10"/>
      <c r="J3632" s="38"/>
      <c r="K3632" s="34"/>
      <c r="L3632" s="34"/>
    </row>
    <row r="3633" spans="8:12" x14ac:dyDescent="0.25">
      <c r="H3633" s="10"/>
      <c r="J3633" s="38"/>
      <c r="K3633" s="34"/>
      <c r="L3633" s="34"/>
    </row>
    <row r="3634" spans="8:12" x14ac:dyDescent="0.25">
      <c r="H3634" s="10"/>
      <c r="J3634" s="38"/>
      <c r="K3634" s="34"/>
      <c r="L3634" s="34"/>
    </row>
    <row r="3635" spans="8:12" x14ac:dyDescent="0.25">
      <c r="H3635" s="10"/>
      <c r="J3635" s="38"/>
      <c r="K3635" s="34"/>
      <c r="L3635" s="34"/>
    </row>
    <row r="3636" spans="8:12" x14ac:dyDescent="0.25">
      <c r="H3636" s="10"/>
      <c r="J3636" s="38"/>
      <c r="K3636" s="34"/>
      <c r="L3636" s="34"/>
    </row>
    <row r="3637" spans="8:12" x14ac:dyDescent="0.25">
      <c r="H3637" s="10"/>
      <c r="J3637" s="38"/>
      <c r="K3637" s="34"/>
      <c r="L3637" s="34"/>
    </row>
    <row r="3638" spans="8:12" x14ac:dyDescent="0.25">
      <c r="H3638" s="10"/>
      <c r="J3638" s="38"/>
      <c r="K3638" s="34"/>
      <c r="L3638" s="34"/>
    </row>
    <row r="3639" spans="8:12" x14ac:dyDescent="0.25">
      <c r="H3639" s="10"/>
      <c r="J3639" s="38"/>
      <c r="K3639" s="34"/>
      <c r="L3639" s="34"/>
    </row>
    <row r="3640" spans="8:12" x14ac:dyDescent="0.25">
      <c r="H3640" s="10"/>
      <c r="J3640" s="38"/>
      <c r="K3640" s="34"/>
      <c r="L3640" s="34"/>
    </row>
    <row r="3641" spans="8:12" x14ac:dyDescent="0.25">
      <c r="H3641" s="10"/>
      <c r="J3641" s="38"/>
      <c r="K3641" s="34"/>
      <c r="L3641" s="34"/>
    </row>
    <row r="3642" spans="8:12" x14ac:dyDescent="0.25">
      <c r="H3642" s="10"/>
      <c r="J3642" s="38"/>
      <c r="K3642" s="34"/>
      <c r="L3642" s="34"/>
    </row>
    <row r="3643" spans="8:12" x14ac:dyDescent="0.25">
      <c r="H3643" s="10"/>
      <c r="J3643" s="38"/>
      <c r="K3643" s="34"/>
      <c r="L3643" s="34"/>
    </row>
    <row r="3644" spans="8:12" x14ac:dyDescent="0.25">
      <c r="H3644" s="10"/>
      <c r="J3644" s="38"/>
      <c r="K3644" s="34"/>
      <c r="L3644" s="34"/>
    </row>
    <row r="3645" spans="8:12" x14ac:dyDescent="0.25">
      <c r="H3645" s="10"/>
      <c r="J3645" s="38"/>
      <c r="K3645" s="34"/>
      <c r="L3645" s="34"/>
    </row>
    <row r="3646" spans="8:12" x14ac:dyDescent="0.25">
      <c r="H3646" s="10"/>
      <c r="J3646" s="38"/>
      <c r="K3646" s="34"/>
      <c r="L3646" s="34"/>
    </row>
    <row r="3647" spans="8:12" x14ac:dyDescent="0.25">
      <c r="H3647" s="10"/>
      <c r="J3647" s="38"/>
      <c r="K3647" s="34"/>
      <c r="L3647" s="34"/>
    </row>
    <row r="3648" spans="8:12" x14ac:dyDescent="0.25">
      <c r="H3648" s="10"/>
      <c r="J3648" s="38"/>
      <c r="K3648" s="34"/>
      <c r="L3648" s="34"/>
    </row>
    <row r="3649" spans="8:12" x14ac:dyDescent="0.25">
      <c r="H3649" s="10"/>
      <c r="J3649" s="38"/>
      <c r="K3649" s="34"/>
      <c r="L3649" s="34"/>
    </row>
    <row r="3650" spans="8:12" x14ac:dyDescent="0.25">
      <c r="H3650" s="10"/>
      <c r="J3650" s="38"/>
      <c r="K3650" s="34"/>
      <c r="L3650" s="34"/>
    </row>
    <row r="3651" spans="8:12" x14ac:dyDescent="0.25">
      <c r="H3651" s="10"/>
      <c r="J3651" s="38"/>
      <c r="K3651" s="34"/>
      <c r="L3651" s="34"/>
    </row>
    <row r="3652" spans="8:12" x14ac:dyDescent="0.25">
      <c r="H3652" s="10"/>
      <c r="J3652" s="38"/>
      <c r="K3652" s="34"/>
      <c r="L3652" s="34"/>
    </row>
    <row r="3653" spans="8:12" x14ac:dyDescent="0.25">
      <c r="H3653" s="10"/>
      <c r="J3653" s="38"/>
      <c r="K3653" s="34"/>
      <c r="L3653" s="34"/>
    </row>
    <row r="3654" spans="8:12" x14ac:dyDescent="0.25">
      <c r="H3654" s="10"/>
      <c r="J3654" s="38"/>
      <c r="K3654" s="34"/>
      <c r="L3654" s="34"/>
    </row>
    <row r="3655" spans="8:12" x14ac:dyDescent="0.25">
      <c r="H3655" s="10"/>
      <c r="J3655" s="38"/>
      <c r="K3655" s="34"/>
      <c r="L3655" s="34"/>
    </row>
    <row r="3656" spans="8:12" x14ac:dyDescent="0.25">
      <c r="H3656" s="10"/>
      <c r="J3656" s="38"/>
      <c r="K3656" s="34"/>
      <c r="L3656" s="34"/>
    </row>
    <row r="3657" spans="8:12" x14ac:dyDescent="0.25">
      <c r="H3657" s="10"/>
      <c r="J3657" s="38"/>
      <c r="K3657" s="34"/>
      <c r="L3657" s="34"/>
    </row>
    <row r="3658" spans="8:12" x14ac:dyDescent="0.25">
      <c r="H3658" s="10"/>
      <c r="J3658" s="38"/>
      <c r="K3658" s="34"/>
      <c r="L3658" s="34"/>
    </row>
    <row r="3659" spans="8:12" x14ac:dyDescent="0.25">
      <c r="H3659" s="10"/>
      <c r="J3659" s="38"/>
      <c r="K3659" s="34"/>
      <c r="L3659" s="34"/>
    </row>
    <row r="3660" spans="8:12" x14ac:dyDescent="0.25">
      <c r="H3660" s="10"/>
      <c r="J3660" s="38"/>
      <c r="K3660" s="34"/>
      <c r="L3660" s="34"/>
    </row>
    <row r="3661" spans="8:12" x14ac:dyDescent="0.25">
      <c r="H3661" s="10"/>
      <c r="J3661" s="38"/>
      <c r="K3661" s="34"/>
      <c r="L3661" s="34"/>
    </row>
    <row r="3662" spans="8:12" x14ac:dyDescent="0.25">
      <c r="H3662" s="10"/>
      <c r="J3662" s="38"/>
      <c r="K3662" s="34"/>
      <c r="L3662" s="34"/>
    </row>
    <row r="3663" spans="8:12" x14ac:dyDescent="0.25">
      <c r="H3663" s="10"/>
      <c r="J3663" s="38"/>
      <c r="K3663" s="34"/>
      <c r="L3663" s="34"/>
    </row>
    <row r="3664" spans="8:12" x14ac:dyDescent="0.25">
      <c r="H3664" s="10"/>
      <c r="J3664" s="38"/>
      <c r="K3664" s="34"/>
      <c r="L3664" s="34"/>
    </row>
    <row r="3665" spans="8:12" x14ac:dyDescent="0.25">
      <c r="H3665" s="10"/>
      <c r="J3665" s="38"/>
      <c r="K3665" s="34"/>
      <c r="L3665" s="34"/>
    </row>
    <row r="3666" spans="8:12" x14ac:dyDescent="0.25">
      <c r="H3666" s="10"/>
      <c r="J3666" s="38"/>
      <c r="K3666" s="34"/>
      <c r="L3666" s="34"/>
    </row>
    <row r="3667" spans="8:12" x14ac:dyDescent="0.25">
      <c r="H3667" s="10"/>
      <c r="J3667" s="38"/>
      <c r="K3667" s="34"/>
      <c r="L3667" s="34"/>
    </row>
    <row r="3668" spans="8:12" x14ac:dyDescent="0.25">
      <c r="H3668" s="10"/>
      <c r="J3668" s="38"/>
      <c r="K3668" s="34"/>
      <c r="L3668" s="34"/>
    </row>
    <row r="3669" spans="8:12" x14ac:dyDescent="0.25">
      <c r="H3669" s="10"/>
      <c r="J3669" s="38"/>
      <c r="K3669" s="34"/>
      <c r="L3669" s="34"/>
    </row>
    <row r="3670" spans="8:12" x14ac:dyDescent="0.25">
      <c r="H3670" s="10"/>
      <c r="J3670" s="38"/>
      <c r="K3670" s="34"/>
      <c r="L3670" s="34"/>
    </row>
    <row r="3671" spans="8:12" x14ac:dyDescent="0.25">
      <c r="H3671" s="10"/>
      <c r="J3671" s="38"/>
      <c r="K3671" s="34"/>
      <c r="L3671" s="34"/>
    </row>
    <row r="3672" spans="8:12" x14ac:dyDescent="0.25">
      <c r="H3672" s="10"/>
      <c r="J3672" s="38"/>
      <c r="K3672" s="34"/>
      <c r="L3672" s="34"/>
    </row>
    <row r="3673" spans="8:12" x14ac:dyDescent="0.25">
      <c r="H3673" s="10"/>
      <c r="J3673" s="38"/>
      <c r="K3673" s="34"/>
      <c r="L3673" s="34"/>
    </row>
    <row r="3674" spans="8:12" x14ac:dyDescent="0.25">
      <c r="H3674" s="10"/>
      <c r="J3674" s="38"/>
      <c r="K3674" s="34"/>
      <c r="L3674" s="34"/>
    </row>
    <row r="3675" spans="8:12" x14ac:dyDescent="0.25">
      <c r="H3675" s="10"/>
      <c r="J3675" s="38"/>
      <c r="K3675" s="34"/>
      <c r="L3675" s="34"/>
    </row>
    <row r="3676" spans="8:12" x14ac:dyDescent="0.25">
      <c r="H3676" s="10"/>
      <c r="J3676" s="38"/>
      <c r="K3676" s="34"/>
      <c r="L3676" s="34"/>
    </row>
    <row r="3677" spans="8:12" x14ac:dyDescent="0.25">
      <c r="H3677" s="10"/>
      <c r="J3677" s="38"/>
      <c r="K3677" s="34"/>
      <c r="L3677" s="34"/>
    </row>
    <row r="3678" spans="8:12" x14ac:dyDescent="0.25">
      <c r="H3678" s="10"/>
      <c r="J3678" s="38"/>
      <c r="K3678" s="34"/>
      <c r="L3678" s="34"/>
    </row>
    <row r="3679" spans="8:12" x14ac:dyDescent="0.25">
      <c r="H3679" s="10"/>
      <c r="J3679" s="38"/>
      <c r="K3679" s="34"/>
      <c r="L3679" s="34"/>
    </row>
    <row r="3680" spans="8:12" x14ac:dyDescent="0.25">
      <c r="H3680" s="10"/>
      <c r="J3680" s="38"/>
      <c r="K3680" s="34"/>
      <c r="L3680" s="34"/>
    </row>
    <row r="3681" spans="8:12" x14ac:dyDescent="0.25">
      <c r="H3681" s="10"/>
      <c r="J3681" s="38"/>
      <c r="K3681" s="34"/>
      <c r="L3681" s="34"/>
    </row>
    <row r="3682" spans="8:12" x14ac:dyDescent="0.25">
      <c r="H3682" s="10"/>
      <c r="J3682" s="38"/>
      <c r="K3682" s="34"/>
      <c r="L3682" s="34"/>
    </row>
    <row r="3683" spans="8:12" x14ac:dyDescent="0.25">
      <c r="H3683" s="10"/>
      <c r="J3683" s="38"/>
      <c r="K3683" s="34"/>
      <c r="L3683" s="34"/>
    </row>
    <row r="3684" spans="8:12" x14ac:dyDescent="0.25">
      <c r="H3684" s="10"/>
      <c r="J3684" s="38"/>
      <c r="K3684" s="34"/>
      <c r="L3684" s="34"/>
    </row>
    <row r="3685" spans="8:12" x14ac:dyDescent="0.25">
      <c r="H3685" s="10"/>
      <c r="J3685" s="38"/>
      <c r="K3685" s="34"/>
      <c r="L3685" s="34"/>
    </row>
    <row r="3686" spans="8:12" x14ac:dyDescent="0.25">
      <c r="H3686" s="10"/>
      <c r="J3686" s="38"/>
      <c r="K3686" s="34"/>
      <c r="L3686" s="34"/>
    </row>
    <row r="3687" spans="8:12" x14ac:dyDescent="0.25">
      <c r="H3687" s="10"/>
      <c r="J3687" s="38"/>
      <c r="K3687" s="34"/>
      <c r="L3687" s="34"/>
    </row>
    <row r="3688" spans="8:12" x14ac:dyDescent="0.25">
      <c r="H3688" s="10"/>
      <c r="J3688" s="38"/>
      <c r="K3688" s="34"/>
      <c r="L3688" s="34"/>
    </row>
    <row r="3689" spans="8:12" x14ac:dyDescent="0.25">
      <c r="H3689" s="10"/>
      <c r="J3689" s="38"/>
      <c r="K3689" s="34"/>
      <c r="L3689" s="34"/>
    </row>
    <row r="3690" spans="8:12" x14ac:dyDescent="0.25">
      <c r="H3690" s="10"/>
      <c r="J3690" s="38"/>
      <c r="K3690" s="34"/>
      <c r="L3690" s="34"/>
    </row>
    <row r="3691" spans="8:12" x14ac:dyDescent="0.25">
      <c r="H3691" s="10"/>
      <c r="J3691" s="38"/>
      <c r="K3691" s="34"/>
      <c r="L3691" s="34"/>
    </row>
    <row r="3692" spans="8:12" x14ac:dyDescent="0.25">
      <c r="H3692" s="10"/>
      <c r="J3692" s="38"/>
      <c r="K3692" s="34"/>
      <c r="L3692" s="34"/>
    </row>
    <row r="3693" spans="8:12" x14ac:dyDescent="0.25">
      <c r="H3693" s="10"/>
      <c r="J3693" s="38"/>
      <c r="K3693" s="34"/>
      <c r="L3693" s="34"/>
    </row>
    <row r="3694" spans="8:12" x14ac:dyDescent="0.25">
      <c r="H3694" s="10"/>
      <c r="J3694" s="38"/>
      <c r="K3694" s="34"/>
      <c r="L3694" s="34"/>
    </row>
    <row r="3695" spans="8:12" x14ac:dyDescent="0.25">
      <c r="H3695" s="10"/>
      <c r="J3695" s="38"/>
      <c r="K3695" s="34"/>
      <c r="L3695" s="34"/>
    </row>
    <row r="3696" spans="8:12" x14ac:dyDescent="0.25">
      <c r="H3696" s="10"/>
      <c r="J3696" s="38"/>
      <c r="K3696" s="34"/>
      <c r="L3696" s="34"/>
    </row>
    <row r="3697" spans="8:12" x14ac:dyDescent="0.25">
      <c r="H3697" s="10"/>
      <c r="J3697" s="38"/>
      <c r="K3697" s="34"/>
      <c r="L3697" s="34"/>
    </row>
    <row r="3698" spans="8:12" x14ac:dyDescent="0.25">
      <c r="H3698" s="10"/>
      <c r="J3698" s="38"/>
      <c r="K3698" s="34"/>
      <c r="L3698" s="34"/>
    </row>
    <row r="3699" spans="8:12" x14ac:dyDescent="0.25">
      <c r="H3699" s="10"/>
      <c r="J3699" s="38"/>
      <c r="K3699" s="34"/>
      <c r="L3699" s="34"/>
    </row>
    <row r="3700" spans="8:12" x14ac:dyDescent="0.25">
      <c r="H3700" s="10"/>
      <c r="J3700" s="38"/>
      <c r="K3700" s="34"/>
      <c r="L3700" s="34"/>
    </row>
    <row r="3701" spans="8:12" x14ac:dyDescent="0.25">
      <c r="H3701" s="10"/>
      <c r="J3701" s="38"/>
      <c r="K3701" s="34"/>
      <c r="L3701" s="34"/>
    </row>
    <row r="3702" spans="8:12" x14ac:dyDescent="0.25">
      <c r="H3702" s="10"/>
      <c r="J3702" s="38"/>
      <c r="K3702" s="34"/>
      <c r="L3702" s="34"/>
    </row>
    <row r="3703" spans="8:12" x14ac:dyDescent="0.25">
      <c r="H3703" s="10"/>
      <c r="J3703" s="38"/>
      <c r="K3703" s="34"/>
      <c r="L3703" s="34"/>
    </row>
    <row r="3704" spans="8:12" x14ac:dyDescent="0.25">
      <c r="H3704" s="10"/>
      <c r="J3704" s="38"/>
      <c r="K3704" s="34"/>
      <c r="L3704" s="34"/>
    </row>
    <row r="3705" spans="8:12" x14ac:dyDescent="0.25">
      <c r="H3705" s="10"/>
      <c r="J3705" s="38"/>
      <c r="K3705" s="34"/>
      <c r="L3705" s="34"/>
    </row>
    <row r="3706" spans="8:12" x14ac:dyDescent="0.25">
      <c r="H3706" s="10"/>
      <c r="J3706" s="38"/>
      <c r="K3706" s="34"/>
      <c r="L3706" s="34"/>
    </row>
    <row r="3707" spans="8:12" x14ac:dyDescent="0.25">
      <c r="H3707" s="10"/>
      <c r="J3707" s="38"/>
      <c r="K3707" s="34"/>
      <c r="L3707" s="34"/>
    </row>
    <row r="3708" spans="8:12" x14ac:dyDescent="0.25">
      <c r="H3708" s="10"/>
      <c r="J3708" s="38"/>
      <c r="K3708" s="34"/>
      <c r="L3708" s="34"/>
    </row>
    <row r="3709" spans="8:12" x14ac:dyDescent="0.25">
      <c r="H3709" s="10"/>
      <c r="J3709" s="38"/>
      <c r="K3709" s="34"/>
      <c r="L3709" s="34"/>
    </row>
    <row r="3710" spans="8:12" x14ac:dyDescent="0.25">
      <c r="H3710" s="10"/>
      <c r="J3710" s="38"/>
      <c r="K3710" s="34"/>
      <c r="L3710" s="34"/>
    </row>
    <row r="3711" spans="8:12" x14ac:dyDescent="0.25">
      <c r="H3711" s="10"/>
      <c r="J3711" s="38"/>
      <c r="K3711" s="34"/>
      <c r="L3711" s="34"/>
    </row>
    <row r="3712" spans="8:12" x14ac:dyDescent="0.25">
      <c r="H3712" s="10"/>
      <c r="J3712" s="38"/>
      <c r="K3712" s="34"/>
      <c r="L3712" s="34"/>
    </row>
    <row r="3713" spans="8:12" x14ac:dyDescent="0.25">
      <c r="H3713" s="10"/>
      <c r="J3713" s="38"/>
      <c r="K3713" s="34"/>
      <c r="L3713" s="34"/>
    </row>
    <row r="3714" spans="8:12" x14ac:dyDescent="0.25">
      <c r="H3714" s="10"/>
      <c r="J3714" s="38"/>
      <c r="K3714" s="34"/>
      <c r="L3714" s="34"/>
    </row>
    <row r="3715" spans="8:12" x14ac:dyDescent="0.25">
      <c r="H3715" s="10"/>
      <c r="J3715" s="38"/>
      <c r="K3715" s="34"/>
      <c r="L3715" s="34"/>
    </row>
    <row r="3716" spans="8:12" x14ac:dyDescent="0.25">
      <c r="H3716" s="10"/>
      <c r="J3716" s="38"/>
      <c r="K3716" s="34"/>
      <c r="L3716" s="34"/>
    </row>
    <row r="3717" spans="8:12" x14ac:dyDescent="0.25">
      <c r="H3717" s="10"/>
      <c r="J3717" s="38"/>
      <c r="K3717" s="34"/>
      <c r="L3717" s="34"/>
    </row>
    <row r="3718" spans="8:12" x14ac:dyDescent="0.25">
      <c r="H3718" s="10"/>
      <c r="J3718" s="38"/>
      <c r="K3718" s="34"/>
      <c r="L3718" s="34"/>
    </row>
    <row r="3719" spans="8:12" x14ac:dyDescent="0.25">
      <c r="H3719" s="10"/>
      <c r="J3719" s="38"/>
      <c r="K3719" s="34"/>
      <c r="L3719" s="34"/>
    </row>
    <row r="3720" spans="8:12" x14ac:dyDescent="0.25">
      <c r="H3720" s="10"/>
      <c r="J3720" s="38"/>
      <c r="K3720" s="34"/>
      <c r="L3720" s="34"/>
    </row>
    <row r="3721" spans="8:12" x14ac:dyDescent="0.25">
      <c r="H3721" s="10"/>
      <c r="J3721" s="38"/>
      <c r="K3721" s="34"/>
      <c r="L3721" s="34"/>
    </row>
    <row r="3722" spans="8:12" x14ac:dyDescent="0.25">
      <c r="H3722" s="10"/>
      <c r="J3722" s="38"/>
      <c r="K3722" s="34"/>
      <c r="L3722" s="34"/>
    </row>
    <row r="3723" spans="8:12" x14ac:dyDescent="0.25">
      <c r="H3723" s="10"/>
      <c r="J3723" s="38"/>
      <c r="K3723" s="34"/>
      <c r="L3723" s="34"/>
    </row>
    <row r="3724" spans="8:12" x14ac:dyDescent="0.25">
      <c r="H3724" s="10"/>
      <c r="J3724" s="38"/>
      <c r="K3724" s="34"/>
      <c r="L3724" s="34"/>
    </row>
    <row r="3725" spans="8:12" x14ac:dyDescent="0.25">
      <c r="H3725" s="10"/>
      <c r="J3725" s="38"/>
      <c r="K3725" s="34"/>
      <c r="L3725" s="34"/>
    </row>
    <row r="3726" spans="8:12" x14ac:dyDescent="0.25">
      <c r="H3726" s="10"/>
      <c r="J3726" s="38"/>
      <c r="K3726" s="34"/>
      <c r="L3726" s="34"/>
    </row>
    <row r="3727" spans="8:12" x14ac:dyDescent="0.25">
      <c r="H3727" s="10"/>
      <c r="J3727" s="38"/>
      <c r="K3727" s="34"/>
      <c r="L3727" s="34"/>
    </row>
    <row r="3728" spans="8:12" x14ac:dyDescent="0.25">
      <c r="H3728" s="10"/>
      <c r="J3728" s="38"/>
      <c r="K3728" s="34"/>
      <c r="L3728" s="34"/>
    </row>
    <row r="3729" spans="8:12" x14ac:dyDescent="0.25">
      <c r="H3729" s="10"/>
      <c r="J3729" s="38"/>
      <c r="K3729" s="34"/>
      <c r="L3729" s="34"/>
    </row>
    <row r="3730" spans="8:12" x14ac:dyDescent="0.25">
      <c r="H3730" s="10"/>
      <c r="J3730" s="38"/>
      <c r="K3730" s="34"/>
      <c r="L3730" s="34"/>
    </row>
    <row r="3731" spans="8:12" x14ac:dyDescent="0.25">
      <c r="H3731" s="10"/>
      <c r="J3731" s="38"/>
      <c r="K3731" s="34"/>
      <c r="L3731" s="34"/>
    </row>
    <row r="3732" spans="8:12" x14ac:dyDescent="0.25">
      <c r="H3732" s="10"/>
      <c r="J3732" s="38"/>
      <c r="K3732" s="34"/>
      <c r="L3732" s="34"/>
    </row>
    <row r="3733" spans="8:12" x14ac:dyDescent="0.25">
      <c r="H3733" s="10"/>
      <c r="J3733" s="38"/>
      <c r="K3733" s="34"/>
      <c r="L3733" s="34"/>
    </row>
    <row r="3734" spans="8:12" x14ac:dyDescent="0.25">
      <c r="H3734" s="10"/>
      <c r="J3734" s="38"/>
      <c r="K3734" s="34"/>
      <c r="L3734" s="34"/>
    </row>
    <row r="3735" spans="8:12" x14ac:dyDescent="0.25">
      <c r="H3735" s="10"/>
      <c r="J3735" s="38"/>
      <c r="K3735" s="34"/>
      <c r="L3735" s="34"/>
    </row>
    <row r="3736" spans="8:12" x14ac:dyDescent="0.25">
      <c r="H3736" s="10"/>
      <c r="J3736" s="38"/>
      <c r="K3736" s="34"/>
      <c r="L3736" s="34"/>
    </row>
    <row r="3737" spans="8:12" x14ac:dyDescent="0.25">
      <c r="H3737" s="10"/>
      <c r="J3737" s="38"/>
      <c r="K3737" s="34"/>
      <c r="L3737" s="34"/>
    </row>
    <row r="3738" spans="8:12" x14ac:dyDescent="0.25">
      <c r="H3738" s="10"/>
      <c r="J3738" s="38"/>
      <c r="K3738" s="34"/>
      <c r="L3738" s="34"/>
    </row>
    <row r="3739" spans="8:12" x14ac:dyDescent="0.25">
      <c r="H3739" s="10"/>
      <c r="J3739" s="38"/>
      <c r="K3739" s="34"/>
      <c r="L3739" s="34"/>
    </row>
    <row r="3740" spans="8:12" x14ac:dyDescent="0.25">
      <c r="H3740" s="10"/>
      <c r="J3740" s="38"/>
      <c r="K3740" s="34"/>
      <c r="L3740" s="34"/>
    </row>
    <row r="3741" spans="8:12" x14ac:dyDescent="0.25">
      <c r="H3741" s="10"/>
      <c r="J3741" s="38"/>
      <c r="K3741" s="34"/>
      <c r="L3741" s="34"/>
    </row>
    <row r="3742" spans="8:12" x14ac:dyDescent="0.25">
      <c r="H3742" s="10"/>
      <c r="J3742" s="38"/>
      <c r="K3742" s="34"/>
      <c r="L3742" s="34"/>
    </row>
    <row r="3743" spans="8:12" x14ac:dyDescent="0.25">
      <c r="H3743" s="10"/>
      <c r="J3743" s="38"/>
      <c r="K3743" s="34"/>
      <c r="L3743" s="34"/>
    </row>
    <row r="3744" spans="8:12" x14ac:dyDescent="0.25">
      <c r="H3744" s="10"/>
      <c r="J3744" s="38"/>
      <c r="K3744" s="34"/>
      <c r="L3744" s="34"/>
    </row>
    <row r="3745" spans="8:12" x14ac:dyDescent="0.25">
      <c r="H3745" s="10"/>
      <c r="J3745" s="38"/>
      <c r="K3745" s="34"/>
      <c r="L3745" s="34"/>
    </row>
    <row r="3746" spans="8:12" x14ac:dyDescent="0.25">
      <c r="H3746" s="10"/>
      <c r="J3746" s="38"/>
      <c r="K3746" s="34"/>
      <c r="L3746" s="34"/>
    </row>
    <row r="3747" spans="8:12" x14ac:dyDescent="0.25">
      <c r="H3747" s="10"/>
      <c r="J3747" s="38"/>
      <c r="K3747" s="34"/>
      <c r="L3747" s="34"/>
    </row>
    <row r="3748" spans="8:12" x14ac:dyDescent="0.25">
      <c r="H3748" s="10"/>
      <c r="J3748" s="38"/>
      <c r="K3748" s="34"/>
      <c r="L3748" s="34"/>
    </row>
    <row r="3749" spans="8:12" x14ac:dyDescent="0.25">
      <c r="H3749" s="10"/>
      <c r="J3749" s="38"/>
      <c r="K3749" s="34"/>
      <c r="L3749" s="34"/>
    </row>
    <row r="3750" spans="8:12" x14ac:dyDescent="0.25">
      <c r="H3750" s="10"/>
      <c r="J3750" s="38"/>
      <c r="K3750" s="34"/>
      <c r="L3750" s="34"/>
    </row>
    <row r="3751" spans="8:12" x14ac:dyDescent="0.25">
      <c r="H3751" s="10"/>
      <c r="J3751" s="38"/>
      <c r="K3751" s="34"/>
      <c r="L3751" s="34"/>
    </row>
    <row r="3752" spans="8:12" x14ac:dyDescent="0.25">
      <c r="H3752" s="10"/>
      <c r="J3752" s="38"/>
      <c r="K3752" s="34"/>
      <c r="L3752" s="34"/>
    </row>
    <row r="3753" spans="8:12" x14ac:dyDescent="0.25">
      <c r="H3753" s="10"/>
      <c r="J3753" s="38"/>
      <c r="K3753" s="34"/>
      <c r="L3753" s="34"/>
    </row>
    <row r="3754" spans="8:12" x14ac:dyDescent="0.25">
      <c r="H3754" s="10"/>
      <c r="J3754" s="38"/>
      <c r="K3754" s="34"/>
      <c r="L3754" s="34"/>
    </row>
    <row r="3755" spans="8:12" x14ac:dyDescent="0.25">
      <c r="H3755" s="10"/>
      <c r="J3755" s="38"/>
      <c r="K3755" s="34"/>
      <c r="L3755" s="34"/>
    </row>
    <row r="3756" spans="8:12" x14ac:dyDescent="0.25">
      <c r="H3756" s="10"/>
      <c r="J3756" s="38"/>
      <c r="K3756" s="34"/>
      <c r="L3756" s="34"/>
    </row>
    <row r="3757" spans="8:12" x14ac:dyDescent="0.25">
      <c r="H3757" s="10"/>
      <c r="J3757" s="38"/>
      <c r="K3757" s="34"/>
      <c r="L3757" s="34"/>
    </row>
    <row r="3758" spans="8:12" x14ac:dyDescent="0.25">
      <c r="H3758" s="10"/>
      <c r="J3758" s="38"/>
      <c r="K3758" s="34"/>
      <c r="L3758" s="34"/>
    </row>
    <row r="3759" spans="8:12" x14ac:dyDescent="0.25">
      <c r="H3759" s="10"/>
      <c r="J3759" s="38"/>
      <c r="K3759" s="34"/>
      <c r="L3759" s="34"/>
    </row>
    <row r="3760" spans="8:12" x14ac:dyDescent="0.25">
      <c r="H3760" s="10"/>
      <c r="J3760" s="38"/>
      <c r="K3760" s="34"/>
      <c r="L3760" s="34"/>
    </row>
    <row r="3761" spans="8:12" x14ac:dyDescent="0.25">
      <c r="H3761" s="10"/>
      <c r="J3761" s="38"/>
      <c r="K3761" s="34"/>
      <c r="L3761" s="34"/>
    </row>
    <row r="3762" spans="8:12" x14ac:dyDescent="0.25">
      <c r="H3762" s="10"/>
      <c r="J3762" s="38"/>
      <c r="K3762" s="34"/>
      <c r="L3762" s="34"/>
    </row>
    <row r="3763" spans="8:12" x14ac:dyDescent="0.25">
      <c r="H3763" s="10"/>
      <c r="J3763" s="38"/>
      <c r="K3763" s="34"/>
      <c r="L3763" s="34"/>
    </row>
    <row r="3764" spans="8:12" x14ac:dyDescent="0.25">
      <c r="H3764" s="10"/>
      <c r="J3764" s="38"/>
      <c r="K3764" s="34"/>
      <c r="L3764" s="34"/>
    </row>
    <row r="3765" spans="8:12" x14ac:dyDescent="0.25">
      <c r="H3765" s="10"/>
      <c r="J3765" s="38"/>
      <c r="K3765" s="34"/>
      <c r="L3765" s="34"/>
    </row>
    <row r="3766" spans="8:12" x14ac:dyDescent="0.25">
      <c r="H3766" s="10"/>
      <c r="J3766" s="38"/>
      <c r="K3766" s="34"/>
      <c r="L3766" s="34"/>
    </row>
    <row r="3767" spans="8:12" x14ac:dyDescent="0.25">
      <c r="H3767" s="10"/>
      <c r="J3767" s="38"/>
      <c r="K3767" s="34"/>
      <c r="L3767" s="34"/>
    </row>
    <row r="3768" spans="8:12" x14ac:dyDescent="0.25">
      <c r="H3768" s="10"/>
      <c r="J3768" s="38"/>
      <c r="K3768" s="34"/>
      <c r="L3768" s="34"/>
    </row>
    <row r="3769" spans="8:12" x14ac:dyDescent="0.25">
      <c r="H3769" s="10"/>
      <c r="J3769" s="38"/>
    </row>
    <row r="3770" spans="8:12" x14ac:dyDescent="0.25">
      <c r="H3770" s="10"/>
      <c r="J3770" s="38"/>
    </row>
    <row r="3771" spans="8:12" x14ac:dyDescent="0.25">
      <c r="H3771" s="10"/>
      <c r="J3771" s="38"/>
    </row>
    <row r="3772" spans="8:12" x14ac:dyDescent="0.25">
      <c r="H3772" s="10"/>
      <c r="J3772" s="38"/>
    </row>
    <row r="3773" spans="8:12" x14ac:dyDescent="0.25">
      <c r="H3773" s="10"/>
      <c r="J3773" s="38"/>
    </row>
    <row r="3774" spans="8:12" x14ac:dyDescent="0.25">
      <c r="H3774" s="10"/>
      <c r="J3774" s="38"/>
    </row>
    <row r="3775" spans="8:12" x14ac:dyDescent="0.25">
      <c r="H3775" s="10"/>
      <c r="J3775" s="38"/>
    </row>
    <row r="3776" spans="8:12" x14ac:dyDescent="0.25">
      <c r="H3776" s="10"/>
      <c r="J3776" s="38"/>
    </row>
    <row r="3777" spans="8:10" x14ac:dyDescent="0.25">
      <c r="H3777" s="10"/>
      <c r="J3777" s="38"/>
    </row>
    <row r="3778" spans="8:10" x14ac:dyDescent="0.25">
      <c r="H3778" s="10"/>
      <c r="J3778" s="38"/>
    </row>
    <row r="3779" spans="8:10" x14ac:dyDescent="0.25">
      <c r="H3779" s="10"/>
      <c r="J3779" s="38"/>
    </row>
    <row r="3780" spans="8:10" x14ac:dyDescent="0.25">
      <c r="H3780" s="10"/>
      <c r="J3780" s="38"/>
    </row>
    <row r="3781" spans="8:10" x14ac:dyDescent="0.25">
      <c r="H3781" s="10"/>
      <c r="J3781" s="38"/>
    </row>
    <row r="3782" spans="8:10" x14ac:dyDescent="0.25">
      <c r="H3782" s="10"/>
      <c r="J3782" s="38"/>
    </row>
    <row r="3783" spans="8:10" x14ac:dyDescent="0.25">
      <c r="H3783" s="10"/>
      <c r="J3783" s="38"/>
    </row>
    <row r="3784" spans="8:10" x14ac:dyDescent="0.25">
      <c r="H3784" s="10"/>
      <c r="J3784" s="38"/>
    </row>
    <row r="3785" spans="8:10" x14ac:dyDescent="0.25">
      <c r="H3785" s="10"/>
      <c r="J3785" s="38"/>
    </row>
    <row r="3786" spans="8:10" x14ac:dyDescent="0.25">
      <c r="H3786" s="10"/>
      <c r="J3786" s="38"/>
    </row>
    <row r="3787" spans="8:10" x14ac:dyDescent="0.25">
      <c r="H3787" s="10"/>
      <c r="J3787" s="38"/>
    </row>
    <row r="3788" spans="8:10" x14ac:dyDescent="0.25">
      <c r="H3788" s="10"/>
      <c r="J3788" s="38"/>
    </row>
    <row r="3789" spans="8:10" x14ac:dyDescent="0.25">
      <c r="H3789" s="10"/>
      <c r="J3789" s="38"/>
    </row>
    <row r="3790" spans="8:10" x14ac:dyDescent="0.25">
      <c r="H3790" s="10"/>
      <c r="J3790" s="38"/>
    </row>
    <row r="3791" spans="8:10" x14ac:dyDescent="0.25">
      <c r="H3791" s="10"/>
      <c r="J3791" s="38"/>
    </row>
    <row r="3792" spans="8:10" x14ac:dyDescent="0.25">
      <c r="H3792" s="10"/>
      <c r="J3792" s="38"/>
    </row>
    <row r="3793" spans="8:10" x14ac:dyDescent="0.25">
      <c r="H3793" s="10"/>
      <c r="J3793" s="38"/>
    </row>
    <row r="3794" spans="8:10" x14ac:dyDescent="0.25">
      <c r="H3794" s="10"/>
      <c r="J3794" s="38"/>
    </row>
    <row r="3795" spans="8:10" x14ac:dyDescent="0.25">
      <c r="H3795" s="10"/>
      <c r="J3795" s="38"/>
    </row>
    <row r="3796" spans="8:10" x14ac:dyDescent="0.25">
      <c r="H3796" s="10"/>
      <c r="J3796" s="38"/>
    </row>
    <row r="3797" spans="8:10" x14ac:dyDescent="0.25">
      <c r="H3797" s="10"/>
      <c r="J3797" s="38"/>
    </row>
    <row r="3798" spans="8:10" x14ac:dyDescent="0.25">
      <c r="H3798" s="10"/>
      <c r="J3798" s="38"/>
    </row>
    <row r="3799" spans="8:10" x14ac:dyDescent="0.25">
      <c r="H3799" s="10"/>
      <c r="J3799" s="38"/>
    </row>
    <row r="3800" spans="8:10" x14ac:dyDescent="0.25">
      <c r="H3800" s="10"/>
      <c r="J3800" s="38"/>
    </row>
    <row r="3801" spans="8:10" x14ac:dyDescent="0.25">
      <c r="H3801" s="10"/>
      <c r="J3801" s="38"/>
    </row>
    <row r="3802" spans="8:10" x14ac:dyDescent="0.25">
      <c r="H3802" s="10"/>
      <c r="J3802" s="38"/>
    </row>
    <row r="3803" spans="8:10" x14ac:dyDescent="0.25">
      <c r="H3803" s="10"/>
      <c r="J3803" s="38"/>
    </row>
    <row r="3804" spans="8:10" x14ac:dyDescent="0.25">
      <c r="H3804" s="10"/>
      <c r="J3804" s="38"/>
    </row>
    <row r="3805" spans="8:10" x14ac:dyDescent="0.25">
      <c r="H3805" s="10"/>
      <c r="J3805" s="38"/>
    </row>
    <row r="3806" spans="8:10" x14ac:dyDescent="0.25">
      <c r="H3806" s="10"/>
      <c r="J3806" s="38"/>
    </row>
    <row r="3807" spans="8:10" x14ac:dyDescent="0.25">
      <c r="H3807" s="10"/>
      <c r="J3807" s="38"/>
    </row>
    <row r="3808" spans="8:10" x14ac:dyDescent="0.25">
      <c r="H3808" s="10"/>
      <c r="J3808" s="38"/>
    </row>
    <row r="3809" spans="8:10" x14ac:dyDescent="0.25">
      <c r="H3809" s="10"/>
      <c r="J3809" s="38"/>
    </row>
    <row r="3810" spans="8:10" x14ac:dyDescent="0.25">
      <c r="H3810" s="10"/>
      <c r="J3810" s="38"/>
    </row>
    <row r="3811" spans="8:10" x14ac:dyDescent="0.25">
      <c r="H3811" s="10"/>
      <c r="J3811" s="38"/>
    </row>
    <row r="3812" spans="8:10" x14ac:dyDescent="0.25">
      <c r="H3812" s="10"/>
      <c r="J3812" s="38"/>
    </row>
    <row r="3813" spans="8:10" x14ac:dyDescent="0.25">
      <c r="H3813" s="10"/>
      <c r="J3813" s="38"/>
    </row>
    <row r="3814" spans="8:10" x14ac:dyDescent="0.25">
      <c r="H3814" s="10"/>
      <c r="J3814" s="38"/>
    </row>
    <row r="3815" spans="8:10" x14ac:dyDescent="0.25">
      <c r="H3815" s="10"/>
      <c r="J3815" s="38"/>
    </row>
    <row r="3816" spans="8:10" x14ac:dyDescent="0.25">
      <c r="H3816" s="10"/>
      <c r="J3816" s="38"/>
    </row>
    <row r="3817" spans="8:10" x14ac:dyDescent="0.25">
      <c r="H3817" s="10"/>
      <c r="J3817" s="38"/>
    </row>
    <row r="3818" spans="8:10" x14ac:dyDescent="0.25">
      <c r="H3818" s="10"/>
      <c r="J3818" s="38"/>
    </row>
    <row r="3819" spans="8:10" x14ac:dyDescent="0.25">
      <c r="H3819" s="10"/>
      <c r="J3819" s="38"/>
    </row>
    <row r="3820" spans="8:10" x14ac:dyDescent="0.25">
      <c r="H3820" s="10"/>
      <c r="J3820" s="38"/>
    </row>
    <row r="3821" spans="8:10" x14ac:dyDescent="0.25">
      <c r="H3821" s="10"/>
      <c r="J3821" s="38"/>
    </row>
    <row r="3822" spans="8:10" x14ac:dyDescent="0.25">
      <c r="H3822" s="10"/>
      <c r="J3822" s="38"/>
    </row>
    <row r="3823" spans="8:10" x14ac:dyDescent="0.25">
      <c r="H3823" s="10"/>
      <c r="J3823" s="38"/>
    </row>
    <row r="3824" spans="8:10" x14ac:dyDescent="0.25">
      <c r="H3824" s="10"/>
      <c r="J3824" s="38"/>
    </row>
    <row r="3825" spans="8:10" x14ac:dyDescent="0.25">
      <c r="H3825" s="10"/>
      <c r="J3825" s="38"/>
    </row>
    <row r="3826" spans="8:10" x14ac:dyDescent="0.25">
      <c r="H3826" s="10"/>
      <c r="J3826" s="38"/>
    </row>
    <row r="3827" spans="8:10" x14ac:dyDescent="0.25">
      <c r="H3827" s="10"/>
      <c r="J3827" s="38"/>
    </row>
    <row r="3828" spans="8:10" x14ac:dyDescent="0.25">
      <c r="H3828" s="10"/>
      <c r="J3828" s="38"/>
    </row>
    <row r="3829" spans="8:10" x14ac:dyDescent="0.25">
      <c r="H3829" s="10"/>
      <c r="J3829" s="38"/>
    </row>
    <row r="3830" spans="8:10" x14ac:dyDescent="0.25">
      <c r="H3830" s="10"/>
      <c r="J3830" s="38"/>
    </row>
    <row r="3831" spans="8:10" x14ac:dyDescent="0.25">
      <c r="H3831" s="10"/>
      <c r="J3831" s="38"/>
    </row>
    <row r="3832" spans="8:10" x14ac:dyDescent="0.25">
      <c r="H3832" s="10"/>
      <c r="J3832" s="38"/>
    </row>
    <row r="3833" spans="8:10" x14ac:dyDescent="0.25">
      <c r="H3833" s="10"/>
      <c r="J3833" s="38"/>
    </row>
    <row r="3834" spans="8:10" x14ac:dyDescent="0.25">
      <c r="H3834" s="10"/>
      <c r="J3834" s="38"/>
    </row>
    <row r="3835" spans="8:10" x14ac:dyDescent="0.25">
      <c r="H3835" s="10"/>
      <c r="J3835" s="38"/>
    </row>
    <row r="3836" spans="8:10" x14ac:dyDescent="0.25">
      <c r="H3836" s="10"/>
      <c r="J3836" s="38"/>
    </row>
    <row r="3837" spans="8:10" x14ac:dyDescent="0.25">
      <c r="H3837" s="10"/>
      <c r="J3837" s="38"/>
    </row>
    <row r="3838" spans="8:10" x14ac:dyDescent="0.25">
      <c r="H3838" s="10"/>
      <c r="J3838" s="38"/>
    </row>
    <row r="3839" spans="8:10" x14ac:dyDescent="0.25">
      <c r="H3839" s="10"/>
      <c r="J3839" s="38"/>
    </row>
    <row r="3840" spans="8:10" x14ac:dyDescent="0.25">
      <c r="H3840" s="10"/>
      <c r="J3840" s="38"/>
    </row>
    <row r="3841" spans="8:10" x14ac:dyDescent="0.25">
      <c r="H3841" s="10"/>
      <c r="J3841" s="38"/>
    </row>
    <row r="3842" spans="8:10" x14ac:dyDescent="0.25">
      <c r="H3842" s="10"/>
      <c r="J3842" s="38"/>
    </row>
    <row r="3843" spans="8:10" x14ac:dyDescent="0.25">
      <c r="H3843" s="10"/>
      <c r="J3843" s="38"/>
    </row>
    <row r="3844" spans="8:10" x14ac:dyDescent="0.25">
      <c r="H3844" s="10"/>
      <c r="J3844" s="38"/>
    </row>
    <row r="3845" spans="8:10" x14ac:dyDescent="0.25">
      <c r="H3845" s="10"/>
      <c r="J3845" s="38"/>
    </row>
    <row r="3846" spans="8:10" x14ac:dyDescent="0.25">
      <c r="H3846" s="10"/>
      <c r="J3846" s="38"/>
    </row>
    <row r="3847" spans="8:10" x14ac:dyDescent="0.25">
      <c r="H3847" s="10"/>
      <c r="J3847" s="38"/>
    </row>
    <row r="3848" spans="8:10" x14ac:dyDescent="0.25">
      <c r="H3848" s="10"/>
      <c r="J3848" s="38"/>
    </row>
    <row r="3849" spans="8:10" x14ac:dyDescent="0.25">
      <c r="H3849" s="10"/>
      <c r="J3849" s="38"/>
    </row>
    <row r="3850" spans="8:10" x14ac:dyDescent="0.25">
      <c r="H3850" s="10"/>
      <c r="J3850" s="38"/>
    </row>
    <row r="3851" spans="8:10" x14ac:dyDescent="0.25">
      <c r="H3851" s="10"/>
      <c r="J3851" s="38"/>
    </row>
    <row r="3852" spans="8:10" x14ac:dyDescent="0.25">
      <c r="H3852" s="10"/>
      <c r="J3852" s="38"/>
    </row>
    <row r="3853" spans="8:10" x14ac:dyDescent="0.25">
      <c r="H3853" s="10"/>
      <c r="J3853" s="38"/>
    </row>
    <row r="3854" spans="8:10" x14ac:dyDescent="0.25">
      <c r="H3854" s="10"/>
      <c r="J3854" s="38"/>
    </row>
    <row r="3855" spans="8:10" x14ac:dyDescent="0.25">
      <c r="H3855" s="10"/>
      <c r="J3855" s="38"/>
    </row>
    <row r="3856" spans="8:10" x14ac:dyDescent="0.25">
      <c r="H3856" s="10"/>
      <c r="J3856" s="38"/>
    </row>
    <row r="3857" spans="8:10" x14ac:dyDescent="0.25">
      <c r="H3857" s="10"/>
      <c r="J3857" s="38"/>
    </row>
    <row r="3858" spans="8:10" x14ac:dyDescent="0.25">
      <c r="H3858" s="10"/>
      <c r="J3858" s="38"/>
    </row>
    <row r="3859" spans="8:10" x14ac:dyDescent="0.25">
      <c r="H3859" s="10"/>
      <c r="J3859" s="38"/>
    </row>
    <row r="3860" spans="8:10" x14ac:dyDescent="0.25">
      <c r="H3860" s="10"/>
      <c r="J3860" s="38"/>
    </row>
    <row r="3861" spans="8:10" x14ac:dyDescent="0.25">
      <c r="H3861" s="10"/>
      <c r="J3861" s="38"/>
    </row>
    <row r="3862" spans="8:10" x14ac:dyDescent="0.25">
      <c r="H3862" s="10"/>
      <c r="J3862" s="38"/>
    </row>
    <row r="3863" spans="8:10" x14ac:dyDescent="0.25">
      <c r="H3863" s="10"/>
      <c r="J3863" s="38"/>
    </row>
    <row r="3864" spans="8:10" x14ac:dyDescent="0.25">
      <c r="H3864" s="10"/>
      <c r="J3864" s="38"/>
    </row>
    <row r="3865" spans="8:10" x14ac:dyDescent="0.25">
      <c r="H3865" s="10"/>
      <c r="J3865" s="38"/>
    </row>
    <row r="3866" spans="8:10" x14ac:dyDescent="0.25">
      <c r="H3866" s="10"/>
      <c r="J3866" s="38"/>
    </row>
    <row r="3867" spans="8:10" x14ac:dyDescent="0.25">
      <c r="H3867" s="10"/>
      <c r="J3867" s="38"/>
    </row>
    <row r="3868" spans="8:10" x14ac:dyDescent="0.25">
      <c r="H3868" s="10"/>
      <c r="J3868" s="38"/>
    </row>
    <row r="3869" spans="8:10" x14ac:dyDescent="0.25">
      <c r="H3869" s="10"/>
      <c r="J3869" s="38"/>
    </row>
    <row r="3870" spans="8:10" x14ac:dyDescent="0.25">
      <c r="H3870" s="10"/>
      <c r="J3870" s="38"/>
    </row>
    <row r="3871" spans="8:10" x14ac:dyDescent="0.25">
      <c r="H3871" s="10"/>
      <c r="J3871" s="38"/>
    </row>
    <row r="3872" spans="8:10" x14ac:dyDescent="0.25">
      <c r="H3872" s="10"/>
      <c r="J3872" s="38"/>
    </row>
    <row r="3873" spans="8:10" x14ac:dyDescent="0.25">
      <c r="H3873" s="10"/>
      <c r="J3873" s="38"/>
    </row>
    <row r="3874" spans="8:10" x14ac:dyDescent="0.25">
      <c r="H3874" s="10"/>
      <c r="J3874" s="38"/>
    </row>
    <row r="3875" spans="8:10" x14ac:dyDescent="0.25">
      <c r="H3875" s="10"/>
      <c r="J3875" s="38"/>
    </row>
    <row r="3876" spans="8:10" x14ac:dyDescent="0.25">
      <c r="H3876" s="10"/>
      <c r="J3876" s="38"/>
    </row>
    <row r="3877" spans="8:10" x14ac:dyDescent="0.25">
      <c r="H3877" s="10"/>
      <c r="J3877" s="38"/>
    </row>
    <row r="3878" spans="8:10" x14ac:dyDescent="0.25">
      <c r="H3878" s="10"/>
      <c r="J3878" s="38"/>
    </row>
    <row r="3879" spans="8:10" x14ac:dyDescent="0.25">
      <c r="H3879" s="10"/>
      <c r="J3879" s="38"/>
    </row>
    <row r="3880" spans="8:10" x14ac:dyDescent="0.25">
      <c r="H3880" s="10"/>
      <c r="J3880" s="38"/>
    </row>
    <row r="3881" spans="8:10" x14ac:dyDescent="0.25">
      <c r="H3881" s="10"/>
      <c r="J3881" s="38"/>
    </row>
    <row r="3882" spans="8:10" x14ac:dyDescent="0.25">
      <c r="H3882" s="10"/>
      <c r="J3882" s="38"/>
    </row>
    <row r="3883" spans="8:10" x14ac:dyDescent="0.25">
      <c r="H3883" s="10"/>
      <c r="J3883" s="38"/>
    </row>
    <row r="3884" spans="8:10" x14ac:dyDescent="0.25">
      <c r="H3884" s="10"/>
      <c r="J3884" s="38"/>
    </row>
    <row r="3885" spans="8:10" x14ac:dyDescent="0.25">
      <c r="H3885" s="10"/>
      <c r="J3885" s="38"/>
    </row>
    <row r="3886" spans="8:10" x14ac:dyDescent="0.25">
      <c r="H3886" s="10"/>
      <c r="J3886" s="38"/>
    </row>
    <row r="3887" spans="8:10" x14ac:dyDescent="0.25">
      <c r="H3887" s="10"/>
      <c r="J3887" s="38"/>
    </row>
    <row r="3888" spans="8:10" x14ac:dyDescent="0.25">
      <c r="H3888" s="10"/>
      <c r="J3888" s="38"/>
    </row>
    <row r="3889" spans="8:10" x14ac:dyDescent="0.25">
      <c r="H3889" s="10"/>
      <c r="J3889" s="38"/>
    </row>
    <row r="3890" spans="8:10" x14ac:dyDescent="0.25">
      <c r="H3890" s="10"/>
      <c r="J3890" s="38"/>
    </row>
    <row r="3891" spans="8:10" x14ac:dyDescent="0.25">
      <c r="H3891" s="10"/>
      <c r="J3891" s="38"/>
    </row>
    <row r="3892" spans="8:10" x14ac:dyDescent="0.25">
      <c r="H3892" s="10"/>
      <c r="J3892" s="38"/>
    </row>
    <row r="3893" spans="8:10" x14ac:dyDescent="0.25">
      <c r="H3893" s="10"/>
      <c r="J3893" s="38"/>
    </row>
    <row r="3894" spans="8:10" x14ac:dyDescent="0.25">
      <c r="H3894" s="10"/>
      <c r="J3894" s="38"/>
    </row>
    <row r="3895" spans="8:10" x14ac:dyDescent="0.25">
      <c r="H3895" s="10"/>
      <c r="J3895" s="38"/>
    </row>
    <row r="3896" spans="8:10" x14ac:dyDescent="0.25">
      <c r="H3896" s="10"/>
      <c r="J3896" s="38"/>
    </row>
    <row r="3897" spans="8:10" x14ac:dyDescent="0.25">
      <c r="H3897" s="10"/>
      <c r="J3897" s="38"/>
    </row>
    <row r="3898" spans="8:10" x14ac:dyDescent="0.25">
      <c r="H3898" s="10"/>
      <c r="J3898" s="38"/>
    </row>
    <row r="3899" spans="8:10" x14ac:dyDescent="0.25">
      <c r="H3899" s="10"/>
      <c r="J3899" s="38"/>
    </row>
    <row r="3900" spans="8:10" x14ac:dyDescent="0.25">
      <c r="H3900" s="10"/>
      <c r="J3900" s="38"/>
    </row>
    <row r="3901" spans="8:10" x14ac:dyDescent="0.25">
      <c r="H3901" s="10"/>
      <c r="J3901" s="38"/>
    </row>
    <row r="3902" spans="8:10" x14ac:dyDescent="0.25">
      <c r="H3902" s="10"/>
      <c r="J3902" s="38"/>
    </row>
    <row r="3903" spans="8:10" x14ac:dyDescent="0.25">
      <c r="H3903" s="10"/>
      <c r="J3903" s="38"/>
    </row>
    <row r="3904" spans="8:10" x14ac:dyDescent="0.25">
      <c r="H3904" s="10"/>
      <c r="J3904" s="38"/>
    </row>
    <row r="3905" spans="8:10" x14ac:dyDescent="0.25">
      <c r="H3905" s="10"/>
      <c r="J3905" s="38"/>
    </row>
    <row r="3906" spans="8:10" x14ac:dyDescent="0.25">
      <c r="H3906" s="10"/>
      <c r="J3906" s="38"/>
    </row>
    <row r="3907" spans="8:10" x14ac:dyDescent="0.25">
      <c r="H3907" s="10"/>
      <c r="J3907" s="38"/>
    </row>
    <row r="3908" spans="8:10" x14ac:dyDescent="0.25">
      <c r="H3908" s="10"/>
      <c r="J3908" s="38"/>
    </row>
    <row r="3909" spans="8:10" x14ac:dyDescent="0.25">
      <c r="H3909" s="10"/>
      <c r="J3909" s="38"/>
    </row>
    <row r="3910" spans="8:10" x14ac:dyDescent="0.25">
      <c r="H3910" s="10"/>
      <c r="J3910" s="38"/>
    </row>
    <row r="3911" spans="8:10" x14ac:dyDescent="0.25">
      <c r="H3911" s="10"/>
      <c r="J3911" s="38"/>
    </row>
    <row r="3912" spans="8:10" x14ac:dyDescent="0.25">
      <c r="H3912" s="10"/>
      <c r="J3912" s="38"/>
    </row>
    <row r="3913" spans="8:10" x14ac:dyDescent="0.25">
      <c r="H3913" s="10"/>
      <c r="J3913" s="38"/>
    </row>
    <row r="3914" spans="8:10" x14ac:dyDescent="0.25">
      <c r="H3914" s="10"/>
      <c r="J3914" s="38"/>
    </row>
    <row r="3915" spans="8:10" x14ac:dyDescent="0.25">
      <c r="H3915" s="10"/>
      <c r="J3915" s="38"/>
    </row>
    <row r="3916" spans="8:10" x14ac:dyDescent="0.25">
      <c r="H3916" s="10"/>
      <c r="J3916" s="38"/>
    </row>
    <row r="3917" spans="8:10" x14ac:dyDescent="0.25">
      <c r="H3917" s="10"/>
      <c r="J3917" s="38"/>
    </row>
    <row r="3918" spans="8:10" x14ac:dyDescent="0.25">
      <c r="H3918" s="10"/>
      <c r="J3918" s="38"/>
    </row>
    <row r="3919" spans="8:10" x14ac:dyDescent="0.25">
      <c r="H3919" s="10"/>
      <c r="J3919" s="38"/>
    </row>
    <row r="3920" spans="8:10" x14ac:dyDescent="0.25">
      <c r="H3920" s="10"/>
      <c r="J3920" s="38"/>
    </row>
    <row r="3921" spans="8:10" x14ac:dyDescent="0.25">
      <c r="H3921" s="10"/>
      <c r="J3921" s="38"/>
    </row>
    <row r="3922" spans="8:10" x14ac:dyDescent="0.25">
      <c r="H3922" s="10"/>
      <c r="J3922" s="38"/>
    </row>
    <row r="3923" spans="8:10" x14ac:dyDescent="0.25">
      <c r="H3923" s="10"/>
      <c r="J3923" s="38"/>
    </row>
    <row r="3924" spans="8:10" x14ac:dyDescent="0.25">
      <c r="H3924" s="10"/>
      <c r="J3924" s="38"/>
    </row>
    <row r="3925" spans="8:10" x14ac:dyDescent="0.25">
      <c r="H3925" s="10"/>
      <c r="J3925" s="38"/>
    </row>
    <row r="3926" spans="8:10" x14ac:dyDescent="0.25">
      <c r="H3926" s="10"/>
      <c r="J3926" s="38"/>
    </row>
    <row r="3927" spans="8:10" x14ac:dyDescent="0.25">
      <c r="H3927" s="10"/>
      <c r="J3927" s="38"/>
    </row>
    <row r="3928" spans="8:10" x14ac:dyDescent="0.25">
      <c r="H3928" s="10"/>
      <c r="J3928" s="38"/>
    </row>
    <row r="3929" spans="8:10" x14ac:dyDescent="0.25">
      <c r="H3929" s="10"/>
      <c r="J3929" s="38"/>
    </row>
    <row r="3930" spans="8:10" x14ac:dyDescent="0.25">
      <c r="H3930" s="10"/>
      <c r="J3930" s="38"/>
    </row>
    <row r="3931" spans="8:10" x14ac:dyDescent="0.25">
      <c r="H3931" s="10"/>
      <c r="J3931" s="38"/>
    </row>
    <row r="3932" spans="8:10" x14ac:dyDescent="0.25">
      <c r="H3932" s="10"/>
      <c r="J3932" s="38"/>
    </row>
    <row r="3933" spans="8:10" x14ac:dyDescent="0.25">
      <c r="H3933" s="10"/>
      <c r="J3933" s="38"/>
    </row>
    <row r="3934" spans="8:10" x14ac:dyDescent="0.25">
      <c r="H3934" s="10"/>
      <c r="J3934" s="38"/>
    </row>
    <row r="3935" spans="8:10" x14ac:dyDescent="0.25">
      <c r="H3935" s="10"/>
      <c r="J3935" s="38"/>
    </row>
    <row r="3936" spans="8:10" x14ac:dyDescent="0.25">
      <c r="H3936" s="10"/>
      <c r="J3936" s="38"/>
    </row>
    <row r="3937" spans="8:10" x14ac:dyDescent="0.25">
      <c r="H3937" s="10"/>
      <c r="J3937" s="38"/>
    </row>
    <row r="3938" spans="8:10" x14ac:dyDescent="0.25">
      <c r="H3938" s="10"/>
      <c r="J3938" s="38"/>
    </row>
    <row r="3939" spans="8:10" x14ac:dyDescent="0.25">
      <c r="H3939" s="10"/>
      <c r="J3939" s="38"/>
    </row>
    <row r="3940" spans="8:10" x14ac:dyDescent="0.25">
      <c r="H3940" s="10"/>
      <c r="J3940" s="38"/>
    </row>
    <row r="3941" spans="8:10" x14ac:dyDescent="0.25">
      <c r="H3941" s="10"/>
      <c r="J3941" s="38"/>
    </row>
    <row r="3942" spans="8:10" x14ac:dyDescent="0.25">
      <c r="H3942" s="10"/>
      <c r="J3942" s="38"/>
    </row>
    <row r="3943" spans="8:10" x14ac:dyDescent="0.25">
      <c r="H3943" s="10"/>
      <c r="J3943" s="38"/>
    </row>
    <row r="3944" spans="8:10" x14ac:dyDescent="0.25">
      <c r="H3944" s="10"/>
      <c r="J3944" s="38"/>
    </row>
    <row r="3945" spans="8:10" x14ac:dyDescent="0.25">
      <c r="H3945" s="10"/>
      <c r="J3945" s="38"/>
    </row>
    <row r="3946" spans="8:10" x14ac:dyDescent="0.25">
      <c r="H3946" s="10"/>
      <c r="J3946" s="38"/>
    </row>
    <row r="3947" spans="8:10" x14ac:dyDescent="0.25">
      <c r="H3947" s="10"/>
      <c r="J3947" s="38"/>
    </row>
    <row r="3948" spans="8:10" x14ac:dyDescent="0.25">
      <c r="H3948" s="10"/>
      <c r="J3948" s="38"/>
    </row>
    <row r="3949" spans="8:10" x14ac:dyDescent="0.25">
      <c r="H3949" s="10"/>
      <c r="J3949" s="38"/>
    </row>
    <row r="3950" spans="8:10" x14ac:dyDescent="0.25">
      <c r="H3950" s="10"/>
      <c r="J3950" s="38"/>
    </row>
    <row r="3951" spans="8:10" x14ac:dyDescent="0.25">
      <c r="H3951" s="10"/>
      <c r="J3951" s="38"/>
    </row>
    <row r="3952" spans="8:10" x14ac:dyDescent="0.25">
      <c r="H3952" s="10"/>
      <c r="J3952" s="38"/>
    </row>
    <row r="3953" spans="8:10" x14ac:dyDescent="0.25">
      <c r="H3953" s="10"/>
      <c r="J3953" s="38"/>
    </row>
    <row r="3954" spans="8:10" x14ac:dyDescent="0.25">
      <c r="H3954" s="10"/>
      <c r="J3954" s="38"/>
    </row>
    <row r="3955" spans="8:10" x14ac:dyDescent="0.25">
      <c r="H3955" s="10"/>
      <c r="J3955" s="38"/>
    </row>
    <row r="3956" spans="8:10" x14ac:dyDescent="0.25">
      <c r="H3956" s="10"/>
      <c r="J3956" s="38"/>
    </row>
    <row r="3957" spans="8:10" x14ac:dyDescent="0.25">
      <c r="H3957" s="10"/>
      <c r="J3957" s="38"/>
    </row>
    <row r="3958" spans="8:10" x14ac:dyDescent="0.25">
      <c r="H3958" s="10"/>
      <c r="J3958" s="38"/>
    </row>
    <row r="3959" spans="8:10" x14ac:dyDescent="0.25">
      <c r="H3959" s="10"/>
      <c r="J3959" s="38"/>
    </row>
    <row r="3960" spans="8:10" x14ac:dyDescent="0.25">
      <c r="H3960" s="10"/>
      <c r="J3960" s="38"/>
    </row>
    <row r="3961" spans="8:10" x14ac:dyDescent="0.25">
      <c r="H3961" s="10"/>
      <c r="J3961" s="38"/>
    </row>
    <row r="3962" spans="8:10" x14ac:dyDescent="0.25">
      <c r="H3962" s="10"/>
      <c r="J3962" s="38"/>
    </row>
    <row r="3963" spans="8:10" x14ac:dyDescent="0.25">
      <c r="H3963" s="10"/>
      <c r="J3963" s="38"/>
    </row>
    <row r="3964" spans="8:10" x14ac:dyDescent="0.25">
      <c r="H3964" s="10"/>
      <c r="J3964" s="38"/>
    </row>
    <row r="3965" spans="8:10" x14ac:dyDescent="0.25">
      <c r="H3965" s="10"/>
      <c r="J3965" s="38"/>
    </row>
    <row r="3966" spans="8:10" x14ac:dyDescent="0.25">
      <c r="H3966" s="10"/>
      <c r="J3966" s="38"/>
    </row>
    <row r="3967" spans="8:10" x14ac:dyDescent="0.25">
      <c r="H3967" s="10"/>
      <c r="J3967" s="38"/>
    </row>
    <row r="3968" spans="8:10" x14ac:dyDescent="0.25">
      <c r="H3968" s="10"/>
      <c r="J3968" s="38"/>
    </row>
    <row r="3969" spans="8:10" x14ac:dyDescent="0.25">
      <c r="H3969" s="10"/>
      <c r="J3969" s="38"/>
    </row>
    <row r="3970" spans="8:10" x14ac:dyDescent="0.25">
      <c r="H3970" s="10"/>
      <c r="J3970" s="38"/>
    </row>
    <row r="3971" spans="8:10" x14ac:dyDescent="0.25">
      <c r="H3971" s="10"/>
      <c r="J3971" s="38"/>
    </row>
    <row r="3972" spans="8:10" x14ac:dyDescent="0.25">
      <c r="H3972" s="10"/>
      <c r="J3972" s="38"/>
    </row>
    <row r="3973" spans="8:10" x14ac:dyDescent="0.25">
      <c r="H3973" s="10"/>
      <c r="J3973" s="38"/>
    </row>
    <row r="3974" spans="8:10" x14ac:dyDescent="0.25">
      <c r="H3974" s="10"/>
      <c r="J3974" s="38"/>
    </row>
    <row r="3975" spans="8:10" x14ac:dyDescent="0.25">
      <c r="H3975" s="10"/>
      <c r="J3975" s="38"/>
    </row>
    <row r="3976" spans="8:10" x14ac:dyDescent="0.25">
      <c r="H3976" s="10"/>
      <c r="J3976" s="38"/>
    </row>
    <row r="3977" spans="8:10" x14ac:dyDescent="0.25">
      <c r="H3977" s="10"/>
      <c r="J3977" s="38"/>
    </row>
    <row r="3978" spans="8:10" x14ac:dyDescent="0.25">
      <c r="H3978" s="10"/>
      <c r="J3978" s="38"/>
    </row>
    <row r="3979" spans="8:10" x14ac:dyDescent="0.25">
      <c r="H3979" s="10"/>
      <c r="J3979" s="38"/>
    </row>
    <row r="3980" spans="8:10" x14ac:dyDescent="0.25">
      <c r="H3980" s="10"/>
      <c r="J3980" s="38"/>
    </row>
    <row r="3981" spans="8:10" x14ac:dyDescent="0.25">
      <c r="H3981" s="10"/>
      <c r="J3981" s="38"/>
    </row>
    <row r="3982" spans="8:10" x14ac:dyDescent="0.25">
      <c r="H3982" s="10"/>
      <c r="J3982" s="38"/>
    </row>
    <row r="3983" spans="8:10" x14ac:dyDescent="0.25">
      <c r="H3983" s="10"/>
      <c r="J3983" s="38"/>
    </row>
    <row r="3984" spans="8:10" x14ac:dyDescent="0.25">
      <c r="H3984" s="10"/>
      <c r="J3984" s="38"/>
    </row>
    <row r="3985" spans="8:10" x14ac:dyDescent="0.25">
      <c r="H3985" s="10"/>
      <c r="J3985" s="38"/>
    </row>
    <row r="3986" spans="8:10" x14ac:dyDescent="0.25">
      <c r="H3986" s="10"/>
      <c r="J3986" s="38"/>
    </row>
    <row r="3987" spans="8:10" x14ac:dyDescent="0.25">
      <c r="H3987" s="10"/>
      <c r="J3987" s="38"/>
    </row>
    <row r="3988" spans="8:10" x14ac:dyDescent="0.25">
      <c r="H3988" s="10"/>
      <c r="J3988" s="38"/>
    </row>
    <row r="3989" spans="8:10" x14ac:dyDescent="0.25">
      <c r="H3989" s="10"/>
      <c r="J3989" s="38"/>
    </row>
    <row r="3990" spans="8:10" x14ac:dyDescent="0.25">
      <c r="H3990" s="10"/>
      <c r="J3990" s="38"/>
    </row>
    <row r="3991" spans="8:10" x14ac:dyDescent="0.25">
      <c r="H3991" s="10"/>
      <c r="J3991" s="38"/>
    </row>
    <row r="3992" spans="8:10" x14ac:dyDescent="0.25">
      <c r="H3992" s="10"/>
      <c r="J3992" s="38"/>
    </row>
    <row r="3993" spans="8:10" x14ac:dyDescent="0.25">
      <c r="H3993" s="10"/>
      <c r="J3993" s="38"/>
    </row>
    <row r="3994" spans="8:10" x14ac:dyDescent="0.25">
      <c r="H3994" s="10"/>
      <c r="J3994" s="38"/>
    </row>
    <row r="3995" spans="8:10" x14ac:dyDescent="0.25">
      <c r="H3995" s="10"/>
      <c r="J3995" s="38"/>
    </row>
    <row r="3996" spans="8:10" x14ac:dyDescent="0.25">
      <c r="H3996" s="10"/>
      <c r="J3996" s="38"/>
    </row>
    <row r="3997" spans="8:10" x14ac:dyDescent="0.25">
      <c r="H3997" s="10"/>
      <c r="J3997" s="38"/>
    </row>
    <row r="3998" spans="8:10" x14ac:dyDescent="0.25">
      <c r="H3998" s="10"/>
      <c r="J3998" s="38"/>
    </row>
    <row r="3999" spans="8:10" x14ac:dyDescent="0.25">
      <c r="H3999" s="10"/>
      <c r="J3999" s="38"/>
    </row>
    <row r="4000" spans="8:10" x14ac:dyDescent="0.25">
      <c r="H4000" s="10"/>
      <c r="J4000" s="38"/>
    </row>
    <row r="4001" spans="8:10" x14ac:dyDescent="0.25">
      <c r="H4001" s="10"/>
      <c r="J4001" s="38"/>
    </row>
    <row r="4002" spans="8:10" x14ac:dyDescent="0.25">
      <c r="H4002" s="10"/>
      <c r="J4002" s="38"/>
    </row>
    <row r="4003" spans="8:10" x14ac:dyDescent="0.25">
      <c r="H4003" s="10"/>
      <c r="J4003" s="38"/>
    </row>
    <row r="4004" spans="8:10" x14ac:dyDescent="0.25">
      <c r="H4004" s="10"/>
      <c r="J4004" s="38"/>
    </row>
    <row r="4005" spans="8:10" x14ac:dyDescent="0.25">
      <c r="H4005" s="10"/>
      <c r="J4005" s="38"/>
    </row>
    <row r="4006" spans="8:10" x14ac:dyDescent="0.25">
      <c r="H4006" s="10"/>
      <c r="J4006" s="38"/>
    </row>
    <row r="4007" spans="8:10" x14ac:dyDescent="0.25">
      <c r="H4007" s="10"/>
      <c r="J4007" s="38"/>
    </row>
    <row r="4008" spans="8:10" x14ac:dyDescent="0.25">
      <c r="H4008" s="10"/>
      <c r="J4008" s="38"/>
    </row>
    <row r="4009" spans="8:10" x14ac:dyDescent="0.25">
      <c r="H4009" s="10"/>
      <c r="J4009" s="38"/>
    </row>
    <row r="4010" spans="8:10" x14ac:dyDescent="0.25">
      <c r="H4010" s="10"/>
      <c r="J4010" s="38"/>
    </row>
    <row r="4011" spans="8:10" x14ac:dyDescent="0.25">
      <c r="H4011" s="10"/>
      <c r="J4011" s="38"/>
    </row>
    <row r="4012" spans="8:10" x14ac:dyDescent="0.25">
      <c r="H4012" s="10"/>
      <c r="J4012" s="38"/>
    </row>
    <row r="4013" spans="8:10" x14ac:dyDescent="0.25">
      <c r="H4013" s="10"/>
      <c r="J4013" s="38"/>
    </row>
    <row r="4014" spans="8:10" x14ac:dyDescent="0.25">
      <c r="H4014" s="10"/>
      <c r="J4014" s="38"/>
    </row>
    <row r="4015" spans="8:10" x14ac:dyDescent="0.25">
      <c r="H4015" s="10"/>
      <c r="J4015" s="38"/>
    </row>
    <row r="4016" spans="8:10" x14ac:dyDescent="0.25">
      <c r="H4016" s="10"/>
      <c r="J4016" s="38"/>
    </row>
    <row r="4017" spans="8:10" x14ac:dyDescent="0.25">
      <c r="H4017" s="10"/>
      <c r="J4017" s="38"/>
    </row>
    <row r="4018" spans="8:10" x14ac:dyDescent="0.25">
      <c r="H4018" s="10"/>
      <c r="J4018" s="38"/>
    </row>
    <row r="4019" spans="8:10" x14ac:dyDescent="0.25">
      <c r="H4019" s="10"/>
      <c r="J4019" s="38"/>
    </row>
    <row r="4020" spans="8:10" x14ac:dyDescent="0.25">
      <c r="H4020" s="10"/>
      <c r="J4020" s="38"/>
    </row>
    <row r="4021" spans="8:10" x14ac:dyDescent="0.25">
      <c r="H4021" s="10"/>
      <c r="J4021" s="38"/>
    </row>
    <row r="4022" spans="8:10" x14ac:dyDescent="0.25">
      <c r="H4022" s="10"/>
      <c r="J4022" s="38"/>
    </row>
    <row r="4023" spans="8:10" x14ac:dyDescent="0.25">
      <c r="H4023" s="10"/>
      <c r="J4023" s="38"/>
    </row>
    <row r="4024" spans="8:10" x14ac:dyDescent="0.25">
      <c r="H4024" s="10"/>
      <c r="J4024" s="38"/>
    </row>
    <row r="4025" spans="8:10" x14ac:dyDescent="0.25">
      <c r="H4025" s="10"/>
      <c r="J4025" s="38"/>
    </row>
    <row r="4026" spans="8:10" x14ac:dyDescent="0.25">
      <c r="H4026" s="10"/>
      <c r="J4026" s="38"/>
    </row>
    <row r="4027" spans="8:10" x14ac:dyDescent="0.25">
      <c r="H4027" s="10"/>
      <c r="J4027" s="38"/>
    </row>
    <row r="4028" spans="8:10" x14ac:dyDescent="0.25">
      <c r="H4028" s="10"/>
      <c r="J4028" s="38"/>
    </row>
    <row r="4029" spans="8:10" x14ac:dyDescent="0.25">
      <c r="H4029" s="10"/>
      <c r="J4029" s="38"/>
    </row>
    <row r="4030" spans="8:10" x14ac:dyDescent="0.25">
      <c r="H4030" s="10"/>
      <c r="J4030" s="38"/>
    </row>
    <row r="4031" spans="8:10" x14ac:dyDescent="0.25">
      <c r="H4031" s="10"/>
      <c r="J4031" s="38"/>
    </row>
    <row r="4032" spans="8:10" x14ac:dyDescent="0.25">
      <c r="H4032" s="10"/>
      <c r="J4032" s="38"/>
    </row>
    <row r="4033" spans="8:10" x14ac:dyDescent="0.25">
      <c r="H4033" s="10"/>
      <c r="J4033" s="38"/>
    </row>
    <row r="4034" spans="8:10" x14ac:dyDescent="0.25">
      <c r="H4034" s="10"/>
      <c r="J4034" s="38"/>
    </row>
    <row r="4035" spans="8:10" x14ac:dyDescent="0.25">
      <c r="H4035" s="10"/>
      <c r="J4035" s="38"/>
    </row>
    <row r="4036" spans="8:10" x14ac:dyDescent="0.25">
      <c r="H4036" s="10"/>
      <c r="J4036" s="38"/>
    </row>
    <row r="4037" spans="8:10" x14ac:dyDescent="0.25">
      <c r="H4037" s="10"/>
      <c r="J4037" s="38"/>
    </row>
    <row r="4038" spans="8:10" x14ac:dyDescent="0.25">
      <c r="H4038" s="10"/>
      <c r="J4038" s="38"/>
    </row>
    <row r="4039" spans="8:10" x14ac:dyDescent="0.25">
      <c r="H4039" s="10"/>
      <c r="J4039" s="38"/>
    </row>
    <row r="4040" spans="8:10" x14ac:dyDescent="0.25">
      <c r="H4040" s="10"/>
      <c r="J4040" s="38"/>
    </row>
    <row r="4041" spans="8:10" x14ac:dyDescent="0.25">
      <c r="H4041" s="10"/>
      <c r="J4041" s="38"/>
    </row>
    <row r="4042" spans="8:10" x14ac:dyDescent="0.25">
      <c r="H4042" s="10"/>
      <c r="J4042" s="38"/>
    </row>
    <row r="4043" spans="8:10" x14ac:dyDescent="0.25">
      <c r="H4043" s="10"/>
      <c r="J4043" s="38"/>
    </row>
    <row r="4044" spans="8:10" x14ac:dyDescent="0.25">
      <c r="H4044" s="10"/>
      <c r="J4044" s="38"/>
    </row>
    <row r="4045" spans="8:10" x14ac:dyDescent="0.25">
      <c r="H4045" s="10"/>
      <c r="J4045" s="38"/>
    </row>
    <row r="4046" spans="8:10" x14ac:dyDescent="0.25">
      <c r="H4046" s="10"/>
      <c r="J4046" s="38"/>
    </row>
    <row r="4047" spans="8:10" x14ac:dyDescent="0.25">
      <c r="H4047" s="10"/>
      <c r="J4047" s="38"/>
    </row>
    <row r="4048" spans="8:10" x14ac:dyDescent="0.25">
      <c r="H4048" s="10"/>
      <c r="J4048" s="38"/>
    </row>
    <row r="4049" spans="8:10" x14ac:dyDescent="0.25">
      <c r="H4049" s="10"/>
      <c r="J4049" s="38"/>
    </row>
    <row r="4050" spans="8:10" x14ac:dyDescent="0.25">
      <c r="H4050" s="10"/>
      <c r="J4050" s="38"/>
    </row>
    <row r="4051" spans="8:10" x14ac:dyDescent="0.25">
      <c r="H4051" s="10"/>
      <c r="J4051" s="38"/>
    </row>
    <row r="4052" spans="8:10" x14ac:dyDescent="0.25">
      <c r="H4052" s="10"/>
      <c r="J4052" s="38"/>
    </row>
    <row r="4053" spans="8:10" x14ac:dyDescent="0.25">
      <c r="H4053" s="10"/>
      <c r="J4053" s="38"/>
    </row>
    <row r="4054" spans="8:10" x14ac:dyDescent="0.25">
      <c r="H4054" s="10"/>
      <c r="J4054" s="38"/>
    </row>
    <row r="4055" spans="8:10" x14ac:dyDescent="0.25">
      <c r="H4055" s="10"/>
      <c r="J4055" s="38"/>
    </row>
    <row r="4056" spans="8:10" x14ac:dyDescent="0.25">
      <c r="H4056" s="10"/>
      <c r="J4056" s="38"/>
    </row>
    <row r="4057" spans="8:10" x14ac:dyDescent="0.25">
      <c r="H4057" s="10"/>
      <c r="J4057" s="38"/>
    </row>
    <row r="4058" spans="8:10" x14ac:dyDescent="0.25">
      <c r="H4058" s="10"/>
      <c r="J4058" s="38"/>
    </row>
    <row r="4059" spans="8:10" x14ac:dyDescent="0.25">
      <c r="H4059" s="10"/>
      <c r="J4059" s="38"/>
    </row>
    <row r="4060" spans="8:10" x14ac:dyDescent="0.25">
      <c r="H4060" s="10"/>
      <c r="J4060" s="38"/>
    </row>
    <row r="4061" spans="8:10" x14ac:dyDescent="0.25">
      <c r="H4061" s="10"/>
      <c r="J4061" s="38"/>
    </row>
    <row r="4062" spans="8:10" x14ac:dyDescent="0.25">
      <c r="H4062" s="10"/>
      <c r="J4062" s="38"/>
    </row>
    <row r="4063" spans="8:10" x14ac:dyDescent="0.25">
      <c r="H4063" s="10"/>
      <c r="J4063" s="38"/>
    </row>
    <row r="4064" spans="8:10" x14ac:dyDescent="0.25">
      <c r="H4064" s="10"/>
      <c r="J4064" s="38"/>
    </row>
    <row r="4065" spans="8:10" x14ac:dyDescent="0.25">
      <c r="H4065" s="10"/>
      <c r="J4065" s="38"/>
    </row>
    <row r="4066" spans="8:10" x14ac:dyDescent="0.25">
      <c r="H4066" s="10"/>
      <c r="J4066" s="38"/>
    </row>
    <row r="4067" spans="8:10" x14ac:dyDescent="0.25">
      <c r="H4067" s="10"/>
      <c r="J4067" s="38"/>
    </row>
    <row r="4068" spans="8:10" x14ac:dyDescent="0.25">
      <c r="H4068" s="10"/>
      <c r="J4068" s="38"/>
    </row>
    <row r="4069" spans="8:10" x14ac:dyDescent="0.25">
      <c r="H4069" s="10"/>
      <c r="J4069" s="38"/>
    </row>
    <row r="4070" spans="8:10" x14ac:dyDescent="0.25">
      <c r="H4070" s="10"/>
      <c r="J4070" s="38"/>
    </row>
    <row r="4071" spans="8:10" x14ac:dyDescent="0.25">
      <c r="H4071" s="10"/>
      <c r="J4071" s="38"/>
    </row>
    <row r="4072" spans="8:10" x14ac:dyDescent="0.25">
      <c r="H4072" s="10"/>
      <c r="J4072" s="38"/>
    </row>
    <row r="4073" spans="8:10" x14ac:dyDescent="0.25">
      <c r="H4073" s="10"/>
      <c r="J4073" s="38"/>
    </row>
    <row r="4074" spans="8:10" x14ac:dyDescent="0.25">
      <c r="H4074" s="10"/>
      <c r="J4074" s="38"/>
    </row>
    <row r="4075" spans="8:10" x14ac:dyDescent="0.25">
      <c r="H4075" s="10"/>
      <c r="J4075" s="38"/>
    </row>
    <row r="4076" spans="8:10" x14ac:dyDescent="0.25">
      <c r="H4076" s="10"/>
      <c r="J4076" s="38"/>
    </row>
    <row r="4077" spans="8:10" x14ac:dyDescent="0.25">
      <c r="H4077" s="10"/>
      <c r="J4077" s="38"/>
    </row>
    <row r="4078" spans="8:10" x14ac:dyDescent="0.25">
      <c r="H4078" s="10"/>
      <c r="J4078" s="38"/>
    </row>
    <row r="4079" spans="8:10" x14ac:dyDescent="0.25">
      <c r="H4079" s="10"/>
      <c r="J4079" s="38"/>
    </row>
    <row r="4080" spans="8:10" x14ac:dyDescent="0.25">
      <c r="H4080" s="10"/>
      <c r="J4080" s="38"/>
    </row>
    <row r="4081" spans="8:10" x14ac:dyDescent="0.25">
      <c r="H4081" s="10"/>
      <c r="J4081" s="38"/>
    </row>
    <row r="4082" spans="8:10" x14ac:dyDescent="0.25">
      <c r="H4082" s="10"/>
      <c r="J4082" s="38"/>
    </row>
    <row r="4083" spans="8:10" x14ac:dyDescent="0.25">
      <c r="H4083" s="10"/>
      <c r="J4083" s="38"/>
    </row>
    <row r="4084" spans="8:10" x14ac:dyDescent="0.25">
      <c r="H4084" s="10"/>
      <c r="J4084" s="38"/>
    </row>
    <row r="4085" spans="8:10" x14ac:dyDescent="0.25">
      <c r="H4085" s="10"/>
      <c r="J4085" s="38"/>
    </row>
    <row r="4086" spans="8:10" x14ac:dyDescent="0.25">
      <c r="H4086" s="10"/>
      <c r="J4086" s="38"/>
    </row>
    <row r="4087" spans="8:10" x14ac:dyDescent="0.25">
      <c r="H4087" s="10"/>
      <c r="J4087" s="38"/>
    </row>
    <row r="4088" spans="8:10" x14ac:dyDescent="0.25">
      <c r="H4088" s="10"/>
      <c r="J4088" s="38"/>
    </row>
    <row r="4089" spans="8:10" x14ac:dyDescent="0.25">
      <c r="H4089" s="10"/>
      <c r="J4089" s="38"/>
    </row>
    <row r="4090" spans="8:10" x14ac:dyDescent="0.25">
      <c r="H4090" s="10"/>
      <c r="J4090" s="38"/>
    </row>
    <row r="4091" spans="8:10" x14ac:dyDescent="0.25">
      <c r="H4091" s="10"/>
      <c r="J4091" s="38"/>
    </row>
    <row r="4092" spans="8:10" x14ac:dyDescent="0.25">
      <c r="H4092" s="10"/>
      <c r="J4092" s="38"/>
    </row>
    <row r="4093" spans="8:10" x14ac:dyDescent="0.25">
      <c r="H4093" s="10"/>
      <c r="J4093" s="38"/>
    </row>
    <row r="4094" spans="8:10" x14ac:dyDescent="0.25">
      <c r="H4094" s="10"/>
      <c r="J4094" s="38"/>
    </row>
    <row r="4095" spans="8:10" x14ac:dyDescent="0.25">
      <c r="H4095" s="10"/>
      <c r="J4095" s="38"/>
    </row>
    <row r="4096" spans="8:10" x14ac:dyDescent="0.25">
      <c r="H4096" s="10"/>
      <c r="J4096" s="38"/>
    </row>
    <row r="4097" spans="8:10" x14ac:dyDescent="0.25">
      <c r="H4097" s="10"/>
      <c r="J4097" s="38"/>
    </row>
    <row r="4098" spans="8:10" x14ac:dyDescent="0.25">
      <c r="H4098" s="10"/>
      <c r="J4098" s="38"/>
    </row>
    <row r="4099" spans="8:10" x14ac:dyDescent="0.25">
      <c r="H4099" s="10"/>
      <c r="J4099" s="38"/>
    </row>
    <row r="4100" spans="8:10" x14ac:dyDescent="0.25">
      <c r="H4100" s="10"/>
      <c r="J4100" s="38"/>
    </row>
    <row r="4101" spans="8:10" x14ac:dyDescent="0.25">
      <c r="H4101" s="10"/>
      <c r="J4101" s="38"/>
    </row>
    <row r="4102" spans="8:10" x14ac:dyDescent="0.25">
      <c r="H4102" s="10"/>
      <c r="J4102" s="38"/>
    </row>
    <row r="4103" spans="8:10" x14ac:dyDescent="0.25">
      <c r="H4103" s="10"/>
      <c r="J4103" s="38"/>
    </row>
    <row r="4104" spans="8:10" x14ac:dyDescent="0.25">
      <c r="H4104" s="10"/>
      <c r="J4104" s="38"/>
    </row>
    <row r="4105" spans="8:10" x14ac:dyDescent="0.25">
      <c r="H4105" s="10"/>
      <c r="J4105" s="38"/>
    </row>
    <row r="4106" spans="8:10" x14ac:dyDescent="0.25">
      <c r="H4106" s="10"/>
      <c r="J4106" s="38"/>
    </row>
    <row r="4107" spans="8:10" x14ac:dyDescent="0.25">
      <c r="H4107" s="10"/>
      <c r="J4107" s="38"/>
    </row>
    <row r="4108" spans="8:10" x14ac:dyDescent="0.25">
      <c r="H4108" s="10"/>
      <c r="J4108" s="38"/>
    </row>
    <row r="4109" spans="8:10" x14ac:dyDescent="0.25">
      <c r="H4109" s="10"/>
      <c r="J4109" s="38"/>
    </row>
    <row r="4110" spans="8:10" x14ac:dyDescent="0.25">
      <c r="H4110" s="10"/>
      <c r="J4110" s="38"/>
    </row>
    <row r="4111" spans="8:10" x14ac:dyDescent="0.25">
      <c r="H4111" s="10"/>
      <c r="J4111" s="38"/>
    </row>
    <row r="4112" spans="8:10" x14ac:dyDescent="0.25">
      <c r="H4112" s="10"/>
      <c r="J4112" s="38"/>
    </row>
    <row r="4113" spans="8:10" x14ac:dyDescent="0.25">
      <c r="H4113" s="10"/>
      <c r="J4113" s="38"/>
    </row>
    <row r="4114" spans="8:10" x14ac:dyDescent="0.25">
      <c r="H4114" s="10"/>
      <c r="J4114" s="38"/>
    </row>
    <row r="4115" spans="8:10" x14ac:dyDescent="0.25">
      <c r="H4115" s="10"/>
      <c r="J4115" s="38"/>
    </row>
    <row r="4116" spans="8:10" x14ac:dyDescent="0.25">
      <c r="H4116" s="10"/>
      <c r="J4116" s="38"/>
    </row>
    <row r="4117" spans="8:10" x14ac:dyDescent="0.25">
      <c r="H4117" s="10"/>
      <c r="J4117" s="38"/>
    </row>
    <row r="4118" spans="8:10" x14ac:dyDescent="0.25">
      <c r="H4118" s="10"/>
      <c r="J4118" s="38"/>
    </row>
    <row r="4119" spans="8:10" x14ac:dyDescent="0.25">
      <c r="H4119" s="10"/>
      <c r="J4119" s="38"/>
    </row>
    <row r="4120" spans="8:10" x14ac:dyDescent="0.25">
      <c r="H4120" s="10"/>
      <c r="J4120" s="38"/>
    </row>
    <row r="4121" spans="8:10" x14ac:dyDescent="0.25">
      <c r="H4121" s="10"/>
      <c r="J4121" s="38"/>
    </row>
    <row r="4122" spans="8:10" x14ac:dyDescent="0.25">
      <c r="H4122" s="10"/>
      <c r="J4122" s="38"/>
    </row>
    <row r="4123" spans="8:10" x14ac:dyDescent="0.25">
      <c r="H4123" s="10"/>
      <c r="J4123" s="38"/>
    </row>
    <row r="4124" spans="8:10" x14ac:dyDescent="0.25">
      <c r="H4124" s="10"/>
      <c r="J4124" s="38"/>
    </row>
    <row r="4125" spans="8:10" x14ac:dyDescent="0.25">
      <c r="H4125" s="10"/>
      <c r="J4125" s="38"/>
    </row>
    <row r="4126" spans="8:10" x14ac:dyDescent="0.25">
      <c r="H4126" s="10"/>
      <c r="J4126" s="38"/>
    </row>
    <row r="4127" spans="8:10" x14ac:dyDescent="0.25">
      <c r="H4127" s="10"/>
      <c r="J4127" s="38"/>
    </row>
    <row r="4128" spans="8:10" x14ac:dyDescent="0.25">
      <c r="H4128" s="10"/>
      <c r="J4128" s="38"/>
    </row>
    <row r="4129" spans="8:10" x14ac:dyDescent="0.25">
      <c r="H4129" s="10"/>
      <c r="J4129" s="38"/>
    </row>
    <row r="4130" spans="8:10" x14ac:dyDescent="0.25">
      <c r="H4130" s="10"/>
      <c r="J4130" s="38"/>
    </row>
    <row r="4131" spans="8:10" x14ac:dyDescent="0.25">
      <c r="H4131" s="10"/>
      <c r="J4131" s="38"/>
    </row>
    <row r="4132" spans="8:10" x14ac:dyDescent="0.25">
      <c r="H4132" s="10"/>
      <c r="J4132" s="38"/>
    </row>
    <row r="4133" spans="8:10" x14ac:dyDescent="0.25">
      <c r="H4133" s="10"/>
      <c r="J4133" s="38"/>
    </row>
    <row r="4134" spans="8:10" x14ac:dyDescent="0.25">
      <c r="H4134" s="10"/>
      <c r="J4134" s="38"/>
    </row>
    <row r="4135" spans="8:10" x14ac:dyDescent="0.25">
      <c r="H4135" s="10"/>
      <c r="J4135" s="38"/>
    </row>
    <row r="4136" spans="8:10" x14ac:dyDescent="0.25">
      <c r="H4136" s="10"/>
      <c r="J4136" s="38"/>
    </row>
    <row r="4137" spans="8:10" x14ac:dyDescent="0.25">
      <c r="H4137" s="10"/>
      <c r="J4137" s="38"/>
    </row>
    <row r="4138" spans="8:10" x14ac:dyDescent="0.25">
      <c r="H4138" s="10"/>
      <c r="J4138" s="38"/>
    </row>
    <row r="4139" spans="8:10" x14ac:dyDescent="0.25">
      <c r="H4139" s="10"/>
      <c r="J4139" s="38"/>
    </row>
    <row r="4140" spans="8:10" x14ac:dyDescent="0.25">
      <c r="H4140" s="10"/>
      <c r="J4140" s="38"/>
    </row>
    <row r="4141" spans="8:10" x14ac:dyDescent="0.25">
      <c r="H4141" s="10"/>
      <c r="J4141" s="38"/>
    </row>
    <row r="4142" spans="8:10" x14ac:dyDescent="0.25">
      <c r="H4142" s="10"/>
      <c r="J4142" s="38"/>
    </row>
    <row r="4143" spans="8:10" x14ac:dyDescent="0.25">
      <c r="H4143" s="10"/>
      <c r="J4143" s="38"/>
    </row>
    <row r="4144" spans="8:10" x14ac:dyDescent="0.25">
      <c r="H4144" s="10"/>
      <c r="J4144" s="38"/>
    </row>
    <row r="4145" spans="8:10" x14ac:dyDescent="0.25">
      <c r="H4145" s="10"/>
      <c r="J4145" s="38"/>
    </row>
    <row r="4146" spans="8:10" x14ac:dyDescent="0.25">
      <c r="H4146" s="10"/>
      <c r="J4146" s="38"/>
    </row>
    <row r="4147" spans="8:10" x14ac:dyDescent="0.25">
      <c r="H4147" s="10"/>
      <c r="J4147" s="38"/>
    </row>
    <row r="4148" spans="8:10" x14ac:dyDescent="0.25">
      <c r="H4148" s="10"/>
      <c r="J4148" s="38"/>
    </row>
    <row r="4149" spans="8:10" x14ac:dyDescent="0.25">
      <c r="H4149" s="10"/>
      <c r="J4149" s="38"/>
    </row>
    <row r="4150" spans="8:10" x14ac:dyDescent="0.25">
      <c r="H4150" s="10"/>
      <c r="J4150" s="38"/>
    </row>
    <row r="4151" spans="8:10" x14ac:dyDescent="0.25">
      <c r="H4151" s="10"/>
      <c r="J4151" s="38"/>
    </row>
    <row r="4152" spans="8:10" x14ac:dyDescent="0.25">
      <c r="H4152" s="10"/>
      <c r="J4152" s="38"/>
    </row>
    <row r="4153" spans="8:10" x14ac:dyDescent="0.25">
      <c r="H4153" s="10"/>
      <c r="J4153" s="38"/>
    </row>
    <row r="4154" spans="8:10" x14ac:dyDescent="0.25">
      <c r="H4154" s="10"/>
      <c r="J4154" s="38"/>
    </row>
    <row r="4155" spans="8:10" x14ac:dyDescent="0.25">
      <c r="H4155" s="10"/>
      <c r="J4155" s="38"/>
    </row>
    <row r="4156" spans="8:10" x14ac:dyDescent="0.25">
      <c r="H4156" s="10"/>
      <c r="J4156" s="38"/>
    </row>
    <row r="4157" spans="8:10" x14ac:dyDescent="0.25">
      <c r="H4157" s="10"/>
      <c r="J4157" s="38"/>
    </row>
    <row r="4158" spans="8:10" x14ac:dyDescent="0.25">
      <c r="H4158" s="10"/>
      <c r="J4158" s="38"/>
    </row>
    <row r="4159" spans="8:10" x14ac:dyDescent="0.25">
      <c r="H4159" s="10"/>
      <c r="J4159" s="38"/>
    </row>
    <row r="4160" spans="8:10" x14ac:dyDescent="0.25">
      <c r="H4160" s="10"/>
      <c r="J4160" s="38"/>
    </row>
    <row r="4161" spans="8:10" x14ac:dyDescent="0.25">
      <c r="H4161" s="10"/>
      <c r="J4161" s="38"/>
    </row>
    <row r="4162" spans="8:10" x14ac:dyDescent="0.25">
      <c r="H4162" s="10"/>
      <c r="J4162" s="38"/>
    </row>
    <row r="4163" spans="8:10" x14ac:dyDescent="0.25">
      <c r="H4163" s="10"/>
      <c r="J4163" s="38"/>
    </row>
    <row r="4164" spans="8:10" x14ac:dyDescent="0.25">
      <c r="H4164" s="10"/>
      <c r="J4164" s="38"/>
    </row>
    <row r="4165" spans="8:10" x14ac:dyDescent="0.25">
      <c r="H4165" s="10"/>
      <c r="J4165" s="38"/>
    </row>
    <row r="4166" spans="8:10" x14ac:dyDescent="0.25">
      <c r="H4166" s="10"/>
      <c r="J4166" s="38"/>
    </row>
    <row r="4167" spans="8:10" x14ac:dyDescent="0.25">
      <c r="H4167" s="10"/>
      <c r="J4167" s="38"/>
    </row>
    <row r="4168" spans="8:10" x14ac:dyDescent="0.25">
      <c r="H4168" s="10"/>
      <c r="J4168" s="38"/>
    </row>
    <row r="4169" spans="8:10" x14ac:dyDescent="0.25">
      <c r="H4169" s="10"/>
      <c r="J4169" s="38"/>
    </row>
    <row r="4170" spans="8:10" x14ac:dyDescent="0.25">
      <c r="H4170" s="10"/>
      <c r="J4170" s="38"/>
    </row>
    <row r="4171" spans="8:10" x14ac:dyDescent="0.25">
      <c r="H4171" s="10"/>
      <c r="J4171" s="38"/>
    </row>
    <row r="4172" spans="8:10" x14ac:dyDescent="0.25">
      <c r="H4172" s="10"/>
      <c r="J4172" s="38"/>
    </row>
    <row r="4173" spans="8:10" x14ac:dyDescent="0.25">
      <c r="H4173" s="10"/>
      <c r="J4173" s="38"/>
    </row>
    <row r="4174" spans="8:10" x14ac:dyDescent="0.25">
      <c r="H4174" s="10"/>
      <c r="J4174" s="38"/>
    </row>
    <row r="4175" spans="8:10" x14ac:dyDescent="0.25">
      <c r="H4175" s="10"/>
      <c r="J4175" s="38"/>
    </row>
    <row r="4176" spans="8:10" x14ac:dyDescent="0.25">
      <c r="H4176" s="10"/>
      <c r="J4176" s="38"/>
    </row>
    <row r="4177" spans="8:10" x14ac:dyDescent="0.25">
      <c r="H4177" s="10"/>
      <c r="J4177" s="38"/>
    </row>
    <row r="4178" spans="8:10" x14ac:dyDescent="0.25">
      <c r="H4178" s="10"/>
      <c r="J4178" s="38"/>
    </row>
    <row r="4179" spans="8:10" x14ac:dyDescent="0.25">
      <c r="H4179" s="10"/>
      <c r="J4179" s="38"/>
    </row>
    <row r="4180" spans="8:10" x14ac:dyDescent="0.25">
      <c r="H4180" s="10"/>
      <c r="J4180" s="38"/>
    </row>
    <row r="4181" spans="8:10" x14ac:dyDescent="0.25">
      <c r="H4181" s="10"/>
      <c r="J4181" s="38"/>
    </row>
    <row r="4182" spans="8:10" x14ac:dyDescent="0.25">
      <c r="H4182" s="10"/>
      <c r="J4182" s="38"/>
    </row>
    <row r="4183" spans="8:10" x14ac:dyDescent="0.25">
      <c r="H4183" s="10"/>
      <c r="J4183" s="38"/>
    </row>
    <row r="4184" spans="8:10" x14ac:dyDescent="0.25">
      <c r="H4184" s="10"/>
      <c r="J4184" s="38"/>
    </row>
    <row r="4185" spans="8:10" x14ac:dyDescent="0.25">
      <c r="H4185" s="10"/>
      <c r="J4185" s="38"/>
    </row>
    <row r="4186" spans="8:10" x14ac:dyDescent="0.25">
      <c r="H4186" s="10"/>
      <c r="J4186" s="38"/>
    </row>
    <row r="4187" spans="8:10" x14ac:dyDescent="0.25">
      <c r="H4187" s="10"/>
      <c r="J4187" s="38"/>
    </row>
    <row r="4188" spans="8:10" x14ac:dyDescent="0.25">
      <c r="H4188" s="10"/>
      <c r="J4188" s="38"/>
    </row>
    <row r="4189" spans="8:10" x14ac:dyDescent="0.25">
      <c r="H4189" s="10"/>
      <c r="J4189" s="38"/>
    </row>
    <row r="4190" spans="8:10" x14ac:dyDescent="0.25">
      <c r="H4190" s="10"/>
      <c r="J4190" s="38"/>
    </row>
    <row r="4191" spans="8:10" x14ac:dyDescent="0.25">
      <c r="H4191" s="10"/>
      <c r="J4191" s="38"/>
    </row>
    <row r="4192" spans="8:10" x14ac:dyDescent="0.25">
      <c r="H4192" s="10"/>
      <c r="J4192" s="38"/>
    </row>
    <row r="4193" spans="8:10" x14ac:dyDescent="0.25">
      <c r="H4193" s="10"/>
      <c r="J4193" s="38"/>
    </row>
    <row r="4194" spans="8:10" x14ac:dyDescent="0.25">
      <c r="H4194" s="10"/>
      <c r="J4194" s="38"/>
    </row>
    <row r="4195" spans="8:10" x14ac:dyDescent="0.25">
      <c r="H4195" s="10"/>
      <c r="J4195" s="38"/>
    </row>
    <row r="4196" spans="8:10" x14ac:dyDescent="0.25">
      <c r="H4196" s="10"/>
      <c r="J4196" s="38"/>
    </row>
    <row r="4197" spans="8:10" x14ac:dyDescent="0.25">
      <c r="H4197" s="10"/>
      <c r="J4197" s="38"/>
    </row>
    <row r="4198" spans="8:10" x14ac:dyDescent="0.25">
      <c r="H4198" s="10"/>
      <c r="J4198" s="38"/>
    </row>
    <row r="4199" spans="8:10" x14ac:dyDescent="0.25">
      <c r="H4199" s="10"/>
      <c r="J4199" s="38"/>
    </row>
    <row r="4200" spans="8:10" x14ac:dyDescent="0.25">
      <c r="H4200" s="10"/>
      <c r="J4200" s="38"/>
    </row>
    <row r="4201" spans="8:10" x14ac:dyDescent="0.25">
      <c r="H4201" s="10"/>
      <c r="J4201" s="38"/>
    </row>
    <row r="4202" spans="8:10" x14ac:dyDescent="0.25">
      <c r="H4202" s="10"/>
      <c r="J4202" s="38"/>
    </row>
    <row r="4203" spans="8:10" x14ac:dyDescent="0.25">
      <c r="H4203" s="10"/>
      <c r="J4203" s="38"/>
    </row>
    <row r="4204" spans="8:10" x14ac:dyDescent="0.25">
      <c r="H4204" s="10"/>
      <c r="J4204" s="38"/>
    </row>
    <row r="4205" spans="8:10" x14ac:dyDescent="0.25">
      <c r="H4205" s="10"/>
      <c r="J4205" s="38"/>
    </row>
    <row r="4206" spans="8:10" x14ac:dyDescent="0.25">
      <c r="H4206" s="10"/>
      <c r="J4206" s="38"/>
    </row>
    <row r="4207" spans="8:10" x14ac:dyDescent="0.25">
      <c r="H4207" s="10"/>
      <c r="J4207" s="38"/>
    </row>
    <row r="4208" spans="8:10" x14ac:dyDescent="0.25">
      <c r="H4208" s="10"/>
      <c r="J4208" s="38"/>
    </row>
    <row r="4209" spans="8:10" x14ac:dyDescent="0.25">
      <c r="H4209" s="10"/>
      <c r="J4209" s="38"/>
    </row>
    <row r="4210" spans="8:10" x14ac:dyDescent="0.25">
      <c r="H4210" s="10"/>
      <c r="J4210" s="38"/>
    </row>
    <row r="4211" spans="8:10" x14ac:dyDescent="0.25">
      <c r="H4211" s="10"/>
      <c r="J4211" s="38"/>
    </row>
    <row r="4212" spans="8:10" x14ac:dyDescent="0.25">
      <c r="H4212" s="10"/>
      <c r="J4212" s="38"/>
    </row>
    <row r="4213" spans="8:10" x14ac:dyDescent="0.25">
      <c r="H4213" s="10"/>
      <c r="J4213" s="38"/>
    </row>
    <row r="4214" spans="8:10" x14ac:dyDescent="0.25">
      <c r="H4214" s="10"/>
      <c r="J4214" s="38"/>
    </row>
    <row r="4215" spans="8:10" x14ac:dyDescent="0.25">
      <c r="H4215" s="10"/>
      <c r="J4215" s="38"/>
    </row>
    <row r="4216" spans="8:10" x14ac:dyDescent="0.25">
      <c r="H4216" s="10"/>
      <c r="J4216" s="38"/>
    </row>
    <row r="4217" spans="8:10" x14ac:dyDescent="0.25">
      <c r="H4217" s="10"/>
      <c r="J4217" s="38"/>
    </row>
    <row r="4218" spans="8:10" x14ac:dyDescent="0.25">
      <c r="H4218" s="10"/>
      <c r="J4218" s="38"/>
    </row>
    <row r="4219" spans="8:10" x14ac:dyDescent="0.25">
      <c r="H4219" s="10"/>
      <c r="J4219" s="38"/>
    </row>
    <row r="4220" spans="8:10" x14ac:dyDescent="0.25">
      <c r="H4220" s="10"/>
      <c r="J4220" s="38"/>
    </row>
    <row r="4221" spans="8:10" x14ac:dyDescent="0.25">
      <c r="H4221" s="10"/>
      <c r="J4221" s="38"/>
    </row>
    <row r="4222" spans="8:10" x14ac:dyDescent="0.25">
      <c r="H4222" s="10"/>
      <c r="J4222" s="38"/>
    </row>
    <row r="4223" spans="8:10" x14ac:dyDescent="0.25">
      <c r="H4223" s="10"/>
      <c r="J4223" s="38"/>
    </row>
    <row r="4224" spans="8:10" x14ac:dyDescent="0.25">
      <c r="H4224" s="10"/>
      <c r="J4224" s="38"/>
    </row>
    <row r="4225" spans="8:10" x14ac:dyDescent="0.25">
      <c r="H4225" s="10"/>
      <c r="J4225" s="38"/>
    </row>
    <row r="4226" spans="8:10" x14ac:dyDescent="0.25">
      <c r="H4226" s="10"/>
      <c r="J4226" s="38"/>
    </row>
    <row r="4227" spans="8:10" x14ac:dyDescent="0.25">
      <c r="H4227" s="10"/>
      <c r="J4227" s="38"/>
    </row>
    <row r="4228" spans="8:10" x14ac:dyDescent="0.25">
      <c r="H4228" s="10"/>
      <c r="J4228" s="38"/>
    </row>
    <row r="4229" spans="8:10" x14ac:dyDescent="0.25">
      <c r="H4229" s="10"/>
      <c r="J4229" s="38"/>
    </row>
    <row r="4230" spans="8:10" x14ac:dyDescent="0.25">
      <c r="H4230" s="10"/>
      <c r="J4230" s="38"/>
    </row>
    <row r="4231" spans="8:10" x14ac:dyDescent="0.25">
      <c r="H4231" s="10"/>
      <c r="J4231" s="38"/>
    </row>
    <row r="4232" spans="8:10" x14ac:dyDescent="0.25">
      <c r="H4232" s="10"/>
      <c r="J4232" s="38"/>
    </row>
    <row r="4233" spans="8:10" x14ac:dyDescent="0.25">
      <c r="H4233" s="10"/>
      <c r="J4233" s="38"/>
    </row>
    <row r="4234" spans="8:10" x14ac:dyDescent="0.25">
      <c r="H4234" s="10"/>
      <c r="J4234" s="38"/>
    </row>
    <row r="4235" spans="8:10" x14ac:dyDescent="0.25">
      <c r="H4235" s="10"/>
      <c r="J4235" s="38"/>
    </row>
    <row r="4236" spans="8:10" x14ac:dyDescent="0.25">
      <c r="H4236" s="10"/>
      <c r="J4236" s="38"/>
    </row>
    <row r="4237" spans="8:10" x14ac:dyDescent="0.25">
      <c r="H4237" s="10"/>
      <c r="J4237" s="38"/>
    </row>
    <row r="4238" spans="8:10" x14ac:dyDescent="0.25">
      <c r="H4238" s="10"/>
      <c r="J4238" s="38"/>
    </row>
    <row r="4239" spans="8:10" x14ac:dyDescent="0.25">
      <c r="H4239" s="10"/>
      <c r="J4239" s="38"/>
    </row>
    <row r="4240" spans="8:10" x14ac:dyDescent="0.25">
      <c r="H4240" s="10"/>
      <c r="J4240" s="38"/>
    </row>
    <row r="4241" spans="8:10" x14ac:dyDescent="0.25">
      <c r="H4241" s="10"/>
      <c r="J4241" s="38"/>
    </row>
    <row r="4242" spans="8:10" x14ac:dyDescent="0.25">
      <c r="H4242" s="10"/>
      <c r="J4242" s="38"/>
    </row>
    <row r="4243" spans="8:10" x14ac:dyDescent="0.25">
      <c r="H4243" s="10"/>
      <c r="J4243" s="38"/>
    </row>
    <row r="4244" spans="8:10" x14ac:dyDescent="0.25">
      <c r="H4244" s="10"/>
      <c r="J4244" s="38"/>
    </row>
    <row r="4245" spans="8:10" x14ac:dyDescent="0.25">
      <c r="H4245" s="10"/>
      <c r="J4245" s="38"/>
    </row>
    <row r="4246" spans="8:10" x14ac:dyDescent="0.25">
      <c r="H4246" s="10"/>
      <c r="J4246" s="38"/>
    </row>
    <row r="4247" spans="8:10" x14ac:dyDescent="0.25">
      <c r="H4247" s="10"/>
      <c r="J4247" s="38"/>
    </row>
    <row r="4248" spans="8:10" x14ac:dyDescent="0.25">
      <c r="H4248" s="10"/>
      <c r="J4248" s="38"/>
    </row>
    <row r="4249" spans="8:10" x14ac:dyDescent="0.25">
      <c r="H4249" s="10"/>
      <c r="J4249" s="38"/>
    </row>
    <row r="4250" spans="8:10" x14ac:dyDescent="0.25">
      <c r="H4250" s="10"/>
      <c r="J4250" s="38"/>
    </row>
    <row r="4251" spans="8:10" x14ac:dyDescent="0.25">
      <c r="H4251" s="10"/>
      <c r="J4251" s="38"/>
    </row>
    <row r="4252" spans="8:10" x14ac:dyDescent="0.25">
      <c r="H4252" s="10"/>
      <c r="J4252" s="38"/>
    </row>
    <row r="4253" spans="8:10" x14ac:dyDescent="0.25">
      <c r="H4253" s="10"/>
      <c r="J4253" s="38"/>
    </row>
    <row r="4254" spans="8:10" x14ac:dyDescent="0.25">
      <c r="H4254" s="10"/>
      <c r="J4254" s="38"/>
    </row>
    <row r="4255" spans="8:10" x14ac:dyDescent="0.25">
      <c r="H4255" s="10"/>
      <c r="J4255" s="38"/>
    </row>
    <row r="4256" spans="8:10" x14ac:dyDescent="0.25">
      <c r="H4256" s="10"/>
      <c r="J4256" s="38"/>
    </row>
    <row r="4257" spans="8:10" x14ac:dyDescent="0.25">
      <c r="H4257" s="10"/>
      <c r="J4257" s="38"/>
    </row>
    <row r="4258" spans="8:10" x14ac:dyDescent="0.25">
      <c r="H4258" s="10"/>
      <c r="J4258" s="38"/>
    </row>
    <row r="4259" spans="8:10" x14ac:dyDescent="0.25">
      <c r="H4259" s="10"/>
      <c r="J4259" s="38"/>
    </row>
    <row r="4260" spans="8:10" x14ac:dyDescent="0.25">
      <c r="H4260" s="10"/>
      <c r="J4260" s="38"/>
    </row>
    <row r="4261" spans="8:10" x14ac:dyDescent="0.25">
      <c r="H4261" s="10"/>
      <c r="J4261" s="38"/>
    </row>
    <row r="4262" spans="8:10" x14ac:dyDescent="0.25">
      <c r="H4262" s="10"/>
      <c r="J4262" s="38"/>
    </row>
    <row r="4263" spans="8:10" x14ac:dyDescent="0.25">
      <c r="H4263" s="10"/>
      <c r="J4263" s="38"/>
    </row>
    <row r="4264" spans="8:10" x14ac:dyDescent="0.25">
      <c r="H4264" s="10"/>
      <c r="J4264" s="38"/>
    </row>
    <row r="4265" spans="8:10" x14ac:dyDescent="0.25">
      <c r="H4265" s="10"/>
      <c r="J4265" s="38"/>
    </row>
    <row r="4266" spans="8:10" x14ac:dyDescent="0.25">
      <c r="H4266" s="10"/>
      <c r="J4266" s="38"/>
    </row>
    <row r="4267" spans="8:10" x14ac:dyDescent="0.25">
      <c r="H4267" s="10"/>
      <c r="J4267" s="38"/>
    </row>
    <row r="4268" spans="8:10" x14ac:dyDescent="0.25">
      <c r="H4268" s="10"/>
      <c r="J4268" s="38"/>
    </row>
    <row r="4269" spans="8:10" x14ac:dyDescent="0.25">
      <c r="H4269" s="10"/>
      <c r="J4269" s="38"/>
    </row>
    <row r="4270" spans="8:10" x14ac:dyDescent="0.25">
      <c r="H4270" s="10"/>
      <c r="J4270" s="38"/>
    </row>
    <row r="4271" spans="8:10" x14ac:dyDescent="0.25">
      <c r="H4271" s="10"/>
      <c r="J4271" s="38"/>
    </row>
    <row r="4272" spans="8:10" x14ac:dyDescent="0.25">
      <c r="H4272" s="10"/>
      <c r="J4272" s="38"/>
    </row>
    <row r="4273" spans="8:10" x14ac:dyDescent="0.25">
      <c r="H4273" s="10"/>
      <c r="J4273" s="38"/>
    </row>
    <row r="4274" spans="8:10" x14ac:dyDescent="0.25">
      <c r="H4274" s="10"/>
      <c r="J4274" s="38"/>
    </row>
    <row r="4275" spans="8:10" x14ac:dyDescent="0.25">
      <c r="H4275" s="10"/>
      <c r="J4275" s="38"/>
    </row>
    <row r="4276" spans="8:10" x14ac:dyDescent="0.25">
      <c r="H4276" s="10"/>
      <c r="J4276" s="38"/>
    </row>
    <row r="4277" spans="8:10" x14ac:dyDescent="0.25">
      <c r="H4277" s="10"/>
      <c r="J4277" s="38"/>
    </row>
    <row r="4278" spans="8:10" x14ac:dyDescent="0.25">
      <c r="H4278" s="10"/>
      <c r="J4278" s="38"/>
    </row>
    <row r="4279" spans="8:10" x14ac:dyDescent="0.25">
      <c r="H4279" s="10"/>
      <c r="J4279" s="38"/>
    </row>
    <row r="4280" spans="8:10" x14ac:dyDescent="0.25">
      <c r="H4280" s="10"/>
      <c r="J4280" s="38"/>
    </row>
    <row r="4281" spans="8:10" x14ac:dyDescent="0.25">
      <c r="H4281" s="10"/>
      <c r="J4281" s="38"/>
    </row>
    <row r="4282" spans="8:10" x14ac:dyDescent="0.25">
      <c r="H4282" s="10"/>
      <c r="J4282" s="38"/>
    </row>
    <row r="4283" spans="8:10" x14ac:dyDescent="0.25">
      <c r="H4283" s="10"/>
      <c r="J4283" s="38"/>
    </row>
    <row r="4284" spans="8:10" x14ac:dyDescent="0.25">
      <c r="H4284" s="10"/>
      <c r="J4284" s="38"/>
    </row>
    <row r="4285" spans="8:10" x14ac:dyDescent="0.25">
      <c r="H4285" s="10"/>
      <c r="J4285" s="38"/>
    </row>
    <row r="4286" spans="8:10" x14ac:dyDescent="0.25">
      <c r="H4286" s="10"/>
      <c r="J4286" s="38"/>
    </row>
    <row r="4287" spans="8:10" x14ac:dyDescent="0.25">
      <c r="H4287" s="10"/>
      <c r="J4287" s="38"/>
    </row>
    <row r="4288" spans="8:10" x14ac:dyDescent="0.25">
      <c r="H4288" s="10"/>
      <c r="J4288" s="38"/>
    </row>
    <row r="4289" spans="8:10" x14ac:dyDescent="0.25">
      <c r="H4289" s="10"/>
      <c r="J4289" s="38"/>
    </row>
    <row r="4290" spans="8:10" x14ac:dyDescent="0.25">
      <c r="H4290" s="10"/>
      <c r="J4290" s="38"/>
    </row>
    <row r="4291" spans="8:10" x14ac:dyDescent="0.25">
      <c r="H4291" s="10"/>
      <c r="J4291" s="38"/>
    </row>
    <row r="4292" spans="8:10" x14ac:dyDescent="0.25">
      <c r="H4292" s="10"/>
      <c r="J4292" s="38"/>
    </row>
    <row r="4293" spans="8:10" x14ac:dyDescent="0.25">
      <c r="H4293" s="10"/>
      <c r="J4293" s="38"/>
    </row>
    <row r="4294" spans="8:10" x14ac:dyDescent="0.25">
      <c r="H4294" s="10"/>
      <c r="J4294" s="38"/>
    </row>
    <row r="4295" spans="8:10" x14ac:dyDescent="0.25">
      <c r="H4295" s="10"/>
      <c r="J4295" s="38"/>
    </row>
    <row r="4296" spans="8:10" x14ac:dyDescent="0.25">
      <c r="H4296" s="10"/>
      <c r="J4296" s="38"/>
    </row>
    <row r="4297" spans="8:10" x14ac:dyDescent="0.25">
      <c r="H4297" s="10"/>
      <c r="J4297" s="38"/>
    </row>
    <row r="4298" spans="8:10" x14ac:dyDescent="0.25">
      <c r="H4298" s="10"/>
      <c r="J4298" s="38"/>
    </row>
    <row r="4299" spans="8:10" x14ac:dyDescent="0.25">
      <c r="H4299" s="10"/>
      <c r="J4299" s="38"/>
    </row>
    <row r="4300" spans="8:10" x14ac:dyDescent="0.25">
      <c r="H4300" s="10"/>
      <c r="J4300" s="38"/>
    </row>
    <row r="4301" spans="8:10" x14ac:dyDescent="0.25">
      <c r="H4301" s="10"/>
      <c r="J4301" s="38"/>
    </row>
    <row r="4302" spans="8:10" x14ac:dyDescent="0.25">
      <c r="H4302" s="10"/>
      <c r="J4302" s="38"/>
    </row>
    <row r="4303" spans="8:10" x14ac:dyDescent="0.25">
      <c r="H4303" s="10"/>
      <c r="J4303" s="38"/>
    </row>
    <row r="4304" spans="8:10" x14ac:dyDescent="0.25">
      <c r="H4304" s="10"/>
      <c r="J4304" s="38"/>
    </row>
    <row r="4305" spans="8:10" x14ac:dyDescent="0.25">
      <c r="H4305" s="10"/>
      <c r="J4305" s="38"/>
    </row>
    <row r="4306" spans="8:10" x14ac:dyDescent="0.25">
      <c r="H4306" s="10"/>
      <c r="J4306" s="38"/>
    </row>
    <row r="4307" spans="8:10" x14ac:dyDescent="0.25">
      <c r="H4307" s="10"/>
      <c r="J4307" s="38"/>
    </row>
    <row r="4308" spans="8:10" x14ac:dyDescent="0.25">
      <c r="H4308" s="10"/>
      <c r="J4308" s="38"/>
    </row>
    <row r="4309" spans="8:10" x14ac:dyDescent="0.25">
      <c r="H4309" s="10"/>
      <c r="J4309" s="38"/>
    </row>
    <row r="4310" spans="8:10" x14ac:dyDescent="0.25">
      <c r="H4310" s="10"/>
      <c r="J4310" s="38"/>
    </row>
    <row r="4311" spans="8:10" x14ac:dyDescent="0.25">
      <c r="H4311" s="10"/>
      <c r="J4311" s="38"/>
    </row>
    <row r="4312" spans="8:10" x14ac:dyDescent="0.25">
      <c r="H4312" s="10"/>
      <c r="J4312" s="38"/>
    </row>
    <row r="4313" spans="8:10" x14ac:dyDescent="0.25">
      <c r="H4313" s="10"/>
      <c r="J4313" s="38"/>
    </row>
    <row r="4314" spans="8:10" x14ac:dyDescent="0.25">
      <c r="H4314" s="10"/>
      <c r="J4314" s="38"/>
    </row>
    <row r="4315" spans="8:10" x14ac:dyDescent="0.25">
      <c r="H4315" s="10"/>
      <c r="J4315" s="38"/>
    </row>
    <row r="4316" spans="8:10" x14ac:dyDescent="0.25">
      <c r="H4316" s="10"/>
      <c r="J4316" s="38"/>
    </row>
    <row r="4317" spans="8:10" x14ac:dyDescent="0.25">
      <c r="H4317" s="10"/>
      <c r="J4317" s="38"/>
    </row>
    <row r="4318" spans="8:10" x14ac:dyDescent="0.25">
      <c r="H4318" s="10"/>
      <c r="J4318" s="38"/>
    </row>
    <row r="4319" spans="8:10" x14ac:dyDescent="0.25">
      <c r="H4319" s="10"/>
      <c r="J4319" s="38"/>
    </row>
    <row r="4320" spans="8:10" x14ac:dyDescent="0.25">
      <c r="H4320" s="10"/>
      <c r="J4320" s="38"/>
    </row>
    <row r="4321" spans="8:10" x14ac:dyDescent="0.25">
      <c r="H4321" s="10"/>
      <c r="J4321" s="38"/>
    </row>
    <row r="4322" spans="8:10" x14ac:dyDescent="0.25">
      <c r="H4322" s="10"/>
      <c r="J4322" s="38"/>
    </row>
    <row r="4323" spans="8:10" x14ac:dyDescent="0.25">
      <c r="H4323" s="10"/>
      <c r="J4323" s="38"/>
    </row>
    <row r="4324" spans="8:10" x14ac:dyDescent="0.25">
      <c r="H4324" s="10"/>
      <c r="J4324" s="38"/>
    </row>
    <row r="4325" spans="8:10" x14ac:dyDescent="0.25">
      <c r="H4325" s="10"/>
      <c r="J4325" s="38"/>
    </row>
    <row r="4326" spans="8:10" x14ac:dyDescent="0.25">
      <c r="H4326" s="10"/>
      <c r="J4326" s="38"/>
    </row>
    <row r="4327" spans="8:10" x14ac:dyDescent="0.25">
      <c r="H4327" s="10"/>
      <c r="J4327" s="38"/>
    </row>
    <row r="4328" spans="8:10" x14ac:dyDescent="0.25">
      <c r="H4328" s="10"/>
      <c r="J4328" s="38"/>
    </row>
    <row r="4329" spans="8:10" x14ac:dyDescent="0.25">
      <c r="H4329" s="10"/>
      <c r="J4329" s="38"/>
    </row>
    <row r="4330" spans="8:10" x14ac:dyDescent="0.25">
      <c r="H4330" s="10"/>
      <c r="J4330" s="38"/>
    </row>
    <row r="4331" spans="8:10" x14ac:dyDescent="0.25">
      <c r="H4331" s="10"/>
      <c r="J4331" s="38"/>
    </row>
    <row r="4332" spans="8:10" x14ac:dyDescent="0.25">
      <c r="H4332" s="10"/>
      <c r="J4332" s="38"/>
    </row>
    <row r="4333" spans="8:10" x14ac:dyDescent="0.25">
      <c r="H4333" s="10"/>
      <c r="J4333" s="38"/>
    </row>
    <row r="4334" spans="8:10" x14ac:dyDescent="0.25">
      <c r="H4334" s="10"/>
      <c r="J4334" s="38"/>
    </row>
    <row r="4335" spans="8:10" x14ac:dyDescent="0.25">
      <c r="H4335" s="10"/>
      <c r="J4335" s="38"/>
    </row>
    <row r="4336" spans="8:10" x14ac:dyDescent="0.25">
      <c r="H4336" s="10"/>
      <c r="J4336" s="38"/>
    </row>
    <row r="4337" spans="8:10" x14ac:dyDescent="0.25">
      <c r="H4337" s="10"/>
      <c r="J4337" s="38"/>
    </row>
    <row r="4338" spans="8:10" x14ac:dyDescent="0.25">
      <c r="H4338" s="10"/>
      <c r="J4338" s="38"/>
    </row>
    <row r="4339" spans="8:10" x14ac:dyDescent="0.25">
      <c r="H4339" s="10"/>
      <c r="J4339" s="38"/>
    </row>
    <row r="4340" spans="8:10" x14ac:dyDescent="0.25">
      <c r="H4340" s="10"/>
      <c r="J4340" s="38"/>
    </row>
    <row r="4341" spans="8:10" x14ac:dyDescent="0.25">
      <c r="H4341" s="10"/>
      <c r="J4341" s="38"/>
    </row>
    <row r="4342" spans="8:10" x14ac:dyDescent="0.25">
      <c r="H4342" s="10"/>
      <c r="J4342" s="38"/>
    </row>
    <row r="4343" spans="8:10" x14ac:dyDescent="0.25">
      <c r="H4343" s="10"/>
      <c r="J4343" s="38"/>
    </row>
    <row r="4344" spans="8:10" x14ac:dyDescent="0.25">
      <c r="H4344" s="10"/>
      <c r="J4344" s="38"/>
    </row>
    <row r="4345" spans="8:10" x14ac:dyDescent="0.25">
      <c r="H4345" s="10"/>
      <c r="J4345" s="38"/>
    </row>
    <row r="4346" spans="8:10" x14ac:dyDescent="0.25">
      <c r="H4346" s="10"/>
      <c r="J4346" s="38"/>
    </row>
    <row r="4347" spans="8:10" x14ac:dyDescent="0.25">
      <c r="H4347" s="10"/>
      <c r="J4347" s="38"/>
    </row>
    <row r="4348" spans="8:10" x14ac:dyDescent="0.25">
      <c r="H4348" s="10"/>
      <c r="J4348" s="38"/>
    </row>
    <row r="4349" spans="8:10" x14ac:dyDescent="0.25">
      <c r="H4349" s="10"/>
      <c r="J4349" s="38"/>
    </row>
    <row r="4350" spans="8:10" x14ac:dyDescent="0.25">
      <c r="H4350" s="10"/>
      <c r="J4350" s="38"/>
    </row>
    <row r="4351" spans="8:10" x14ac:dyDescent="0.25">
      <c r="H4351" s="10"/>
      <c r="J4351" s="38"/>
    </row>
    <row r="4352" spans="8:10" x14ac:dyDescent="0.25">
      <c r="H4352" s="10"/>
      <c r="J4352" s="38"/>
    </row>
    <row r="4353" spans="8:10" x14ac:dyDescent="0.25">
      <c r="H4353" s="10"/>
      <c r="J4353" s="38"/>
    </row>
    <row r="4354" spans="8:10" x14ac:dyDescent="0.25">
      <c r="H4354" s="10"/>
      <c r="J4354" s="38"/>
    </row>
    <row r="4355" spans="8:10" x14ac:dyDescent="0.25">
      <c r="H4355" s="10"/>
      <c r="J4355" s="38"/>
    </row>
    <row r="4356" spans="8:10" x14ac:dyDescent="0.25">
      <c r="H4356" s="10"/>
      <c r="J4356" s="38"/>
    </row>
    <row r="4357" spans="8:10" x14ac:dyDescent="0.25">
      <c r="H4357" s="10"/>
      <c r="J4357" s="38"/>
    </row>
    <row r="4358" spans="8:10" x14ac:dyDescent="0.25">
      <c r="H4358" s="10"/>
      <c r="J4358" s="38"/>
    </row>
    <row r="4359" spans="8:10" x14ac:dyDescent="0.25">
      <c r="H4359" s="10"/>
      <c r="J4359" s="38"/>
    </row>
    <row r="4360" spans="8:10" x14ac:dyDescent="0.25">
      <c r="H4360" s="10"/>
      <c r="J4360" s="38"/>
    </row>
    <row r="4361" spans="8:10" x14ac:dyDescent="0.25">
      <c r="H4361" s="10"/>
      <c r="J4361" s="38"/>
    </row>
    <row r="4362" spans="8:10" x14ac:dyDescent="0.25">
      <c r="H4362" s="10"/>
      <c r="J4362" s="38"/>
    </row>
    <row r="4363" spans="8:10" x14ac:dyDescent="0.25">
      <c r="H4363" s="10"/>
      <c r="J4363" s="38"/>
    </row>
    <row r="4364" spans="8:10" x14ac:dyDescent="0.25">
      <c r="H4364" s="10"/>
      <c r="J4364" s="38"/>
    </row>
    <row r="4365" spans="8:10" x14ac:dyDescent="0.25">
      <c r="H4365" s="10"/>
      <c r="J4365" s="38"/>
    </row>
    <row r="4366" spans="8:10" x14ac:dyDescent="0.25">
      <c r="H4366" s="10"/>
      <c r="J4366" s="38"/>
    </row>
    <row r="4367" spans="8:10" x14ac:dyDescent="0.25">
      <c r="H4367" s="10"/>
      <c r="J4367" s="38"/>
    </row>
    <row r="4368" spans="8:10" x14ac:dyDescent="0.25">
      <c r="H4368" s="10"/>
      <c r="J4368" s="38"/>
    </row>
    <row r="4369" spans="8:10" x14ac:dyDescent="0.25">
      <c r="H4369" s="10"/>
      <c r="J4369" s="38"/>
    </row>
    <row r="4370" spans="8:10" x14ac:dyDescent="0.25">
      <c r="H4370" s="10"/>
      <c r="J4370" s="38"/>
    </row>
    <row r="4371" spans="8:10" x14ac:dyDescent="0.25">
      <c r="H4371" s="10"/>
      <c r="J4371" s="38"/>
    </row>
    <row r="4372" spans="8:10" x14ac:dyDescent="0.25">
      <c r="H4372" s="10"/>
      <c r="J4372" s="38"/>
    </row>
    <row r="4373" spans="8:10" x14ac:dyDescent="0.25">
      <c r="H4373" s="10"/>
      <c r="J4373" s="38"/>
    </row>
    <row r="4374" spans="8:10" x14ac:dyDescent="0.25">
      <c r="H4374" s="10"/>
      <c r="J4374" s="38"/>
    </row>
    <row r="4375" spans="8:10" x14ac:dyDescent="0.25">
      <c r="H4375" s="10"/>
      <c r="J4375" s="38"/>
    </row>
    <row r="4376" spans="8:10" x14ac:dyDescent="0.25">
      <c r="H4376" s="10"/>
      <c r="J4376" s="38"/>
    </row>
    <row r="4377" spans="8:10" x14ac:dyDescent="0.25">
      <c r="H4377" s="10"/>
      <c r="J4377" s="38"/>
    </row>
    <row r="4378" spans="8:10" x14ac:dyDescent="0.25">
      <c r="H4378" s="10"/>
      <c r="J4378" s="38"/>
    </row>
    <row r="4379" spans="8:10" x14ac:dyDescent="0.25">
      <c r="H4379" s="10"/>
      <c r="J4379" s="38"/>
    </row>
    <row r="4380" spans="8:10" x14ac:dyDescent="0.25">
      <c r="H4380" s="10"/>
      <c r="J4380" s="38"/>
    </row>
    <row r="4381" spans="8:10" x14ac:dyDescent="0.25">
      <c r="H4381" s="10"/>
      <c r="J4381" s="38"/>
    </row>
    <row r="4382" spans="8:10" x14ac:dyDescent="0.25">
      <c r="H4382" s="10"/>
      <c r="J4382" s="38"/>
    </row>
    <row r="4383" spans="8:10" x14ac:dyDescent="0.25">
      <c r="H4383" s="10"/>
      <c r="J4383" s="38"/>
    </row>
    <row r="4384" spans="8:10" x14ac:dyDescent="0.25">
      <c r="H4384" s="10"/>
      <c r="J4384" s="38"/>
    </row>
    <row r="4385" spans="8:10" x14ac:dyDescent="0.25">
      <c r="H4385" s="10"/>
      <c r="J4385" s="38"/>
    </row>
    <row r="4386" spans="8:10" x14ac:dyDescent="0.25">
      <c r="H4386" s="10"/>
      <c r="J4386" s="38"/>
    </row>
    <row r="4387" spans="8:10" x14ac:dyDescent="0.25">
      <c r="H4387" s="10"/>
      <c r="J4387" s="38"/>
    </row>
    <row r="4388" spans="8:10" x14ac:dyDescent="0.25">
      <c r="H4388" s="10"/>
      <c r="J4388" s="38"/>
    </row>
    <row r="4389" spans="8:10" x14ac:dyDescent="0.25">
      <c r="H4389" s="10"/>
      <c r="J4389" s="38"/>
    </row>
    <row r="4390" spans="8:10" x14ac:dyDescent="0.25">
      <c r="H4390" s="10"/>
      <c r="J4390" s="38"/>
    </row>
    <row r="4391" spans="8:10" x14ac:dyDescent="0.25">
      <c r="H4391" s="10"/>
      <c r="J4391" s="38"/>
    </row>
    <row r="4392" spans="8:10" x14ac:dyDescent="0.25">
      <c r="H4392" s="10"/>
      <c r="J4392" s="38"/>
    </row>
    <row r="4393" spans="8:10" x14ac:dyDescent="0.25">
      <c r="H4393" s="10"/>
      <c r="J4393" s="38"/>
    </row>
    <row r="4394" spans="8:10" x14ac:dyDescent="0.25">
      <c r="H4394" s="10"/>
      <c r="J4394" s="38"/>
    </row>
    <row r="4395" spans="8:10" x14ac:dyDescent="0.25">
      <c r="H4395" s="10"/>
      <c r="J4395" s="38"/>
    </row>
    <row r="4396" spans="8:10" x14ac:dyDescent="0.25">
      <c r="H4396" s="10"/>
      <c r="J4396" s="38"/>
    </row>
    <row r="4397" spans="8:10" x14ac:dyDescent="0.25">
      <c r="H4397" s="10"/>
      <c r="J4397" s="38"/>
    </row>
    <row r="4398" spans="8:10" x14ac:dyDescent="0.25">
      <c r="H4398" s="10"/>
      <c r="J4398" s="38"/>
    </row>
    <row r="4399" spans="8:10" x14ac:dyDescent="0.25">
      <c r="H4399" s="10"/>
      <c r="J4399" s="38"/>
    </row>
    <row r="4400" spans="8:10" x14ac:dyDescent="0.25">
      <c r="H4400" s="10"/>
      <c r="J4400" s="38"/>
    </row>
    <row r="4401" spans="8:10" x14ac:dyDescent="0.25">
      <c r="H4401" s="10"/>
      <c r="J4401" s="38"/>
    </row>
    <row r="4402" spans="8:10" x14ac:dyDescent="0.25">
      <c r="H4402" s="10"/>
      <c r="J4402" s="38"/>
    </row>
    <row r="4403" spans="8:10" x14ac:dyDescent="0.25">
      <c r="H4403" s="10"/>
      <c r="J4403" s="38"/>
    </row>
    <row r="4404" spans="8:10" x14ac:dyDescent="0.25">
      <c r="H4404" s="10"/>
      <c r="J4404" s="38"/>
    </row>
    <row r="4405" spans="8:10" x14ac:dyDescent="0.25">
      <c r="H4405" s="10"/>
      <c r="J4405" s="38"/>
    </row>
    <row r="4406" spans="8:10" x14ac:dyDescent="0.25">
      <c r="H4406" s="10"/>
      <c r="J4406" s="38"/>
    </row>
    <row r="4407" spans="8:10" x14ac:dyDescent="0.25">
      <c r="H4407" s="10"/>
      <c r="J4407" s="38"/>
    </row>
    <row r="4408" spans="8:10" x14ac:dyDescent="0.25">
      <c r="H4408" s="10"/>
      <c r="J4408" s="38"/>
    </row>
    <row r="4409" spans="8:10" x14ac:dyDescent="0.25">
      <c r="H4409" s="10"/>
      <c r="J4409" s="38"/>
    </row>
    <row r="4410" spans="8:10" x14ac:dyDescent="0.25">
      <c r="H4410" s="10"/>
      <c r="J4410" s="38"/>
    </row>
    <row r="4411" spans="8:10" x14ac:dyDescent="0.25">
      <c r="H4411" s="10"/>
      <c r="J4411" s="38"/>
    </row>
    <row r="4412" spans="8:10" x14ac:dyDescent="0.25">
      <c r="H4412" s="10"/>
      <c r="J4412" s="38"/>
    </row>
    <row r="4413" spans="8:10" x14ac:dyDescent="0.25">
      <c r="H4413" s="10"/>
      <c r="J4413" s="38"/>
    </row>
    <row r="4414" spans="8:10" x14ac:dyDescent="0.25">
      <c r="H4414" s="10"/>
      <c r="J4414" s="38"/>
    </row>
    <row r="4415" spans="8:10" x14ac:dyDescent="0.25">
      <c r="H4415" s="10"/>
      <c r="J4415" s="38"/>
    </row>
    <row r="4416" spans="8:10" x14ac:dyDescent="0.25">
      <c r="H4416" s="10"/>
      <c r="J4416" s="38"/>
    </row>
    <row r="4417" spans="8:10" x14ac:dyDescent="0.25">
      <c r="H4417" s="10"/>
      <c r="J4417" s="38"/>
    </row>
    <row r="4418" spans="8:10" x14ac:dyDescent="0.25">
      <c r="H4418" s="10"/>
      <c r="J4418" s="38"/>
    </row>
    <row r="4419" spans="8:10" x14ac:dyDescent="0.25">
      <c r="H4419" s="10"/>
      <c r="J4419" s="38"/>
    </row>
    <row r="4420" spans="8:10" x14ac:dyDescent="0.25">
      <c r="H4420" s="10"/>
      <c r="J4420" s="38"/>
    </row>
    <row r="4421" spans="8:10" x14ac:dyDescent="0.25">
      <c r="H4421" s="10"/>
      <c r="J4421" s="38"/>
    </row>
    <row r="4422" spans="8:10" x14ac:dyDescent="0.25">
      <c r="H4422" s="10"/>
      <c r="J4422" s="38"/>
    </row>
    <row r="4423" spans="8:10" x14ac:dyDescent="0.25">
      <c r="H4423" s="10"/>
      <c r="J4423" s="38"/>
    </row>
    <row r="4424" spans="8:10" x14ac:dyDescent="0.25">
      <c r="H4424" s="10"/>
      <c r="J4424" s="38"/>
    </row>
    <row r="4425" spans="8:10" x14ac:dyDescent="0.25">
      <c r="H4425" s="10"/>
      <c r="J4425" s="38"/>
    </row>
    <row r="4426" spans="8:10" x14ac:dyDescent="0.25">
      <c r="H4426" s="10"/>
      <c r="J4426" s="38"/>
    </row>
    <row r="4427" spans="8:10" x14ac:dyDescent="0.25">
      <c r="H4427" s="10"/>
      <c r="J4427" s="38"/>
    </row>
    <row r="4428" spans="8:10" x14ac:dyDescent="0.25">
      <c r="H4428" s="10"/>
      <c r="J4428" s="38"/>
    </row>
    <row r="4429" spans="8:10" x14ac:dyDescent="0.25">
      <c r="H4429" s="10"/>
      <c r="J4429" s="38"/>
    </row>
    <row r="4430" spans="8:10" x14ac:dyDescent="0.25">
      <c r="H4430" s="10"/>
      <c r="J4430" s="38"/>
    </row>
    <row r="4431" spans="8:10" x14ac:dyDescent="0.25">
      <c r="H4431" s="10"/>
      <c r="J4431" s="38"/>
    </row>
    <row r="4432" spans="8:10" x14ac:dyDescent="0.25">
      <c r="H4432" s="10"/>
      <c r="J4432" s="38"/>
    </row>
    <row r="4433" spans="8:10" x14ac:dyDescent="0.25">
      <c r="H4433" s="10"/>
      <c r="J4433" s="38"/>
    </row>
    <row r="4434" spans="8:10" x14ac:dyDescent="0.25">
      <c r="H4434" s="10"/>
      <c r="J4434" s="38"/>
    </row>
    <row r="4435" spans="8:10" x14ac:dyDescent="0.25">
      <c r="H4435" s="10"/>
      <c r="J4435" s="38"/>
    </row>
    <row r="4436" spans="8:10" x14ac:dyDescent="0.25">
      <c r="H4436" s="10"/>
      <c r="J4436" s="38"/>
    </row>
    <row r="4437" spans="8:10" x14ac:dyDescent="0.25">
      <c r="H4437" s="10"/>
      <c r="J4437" s="38"/>
    </row>
    <row r="4438" spans="8:10" x14ac:dyDescent="0.25">
      <c r="H4438" s="10"/>
      <c r="J4438" s="38"/>
    </row>
    <row r="4439" spans="8:10" x14ac:dyDescent="0.25">
      <c r="H4439" s="10"/>
      <c r="J4439" s="38"/>
    </row>
    <row r="4440" spans="8:10" x14ac:dyDescent="0.25">
      <c r="H4440" s="10"/>
      <c r="J4440" s="38"/>
    </row>
    <row r="4441" spans="8:10" x14ac:dyDescent="0.25">
      <c r="H4441" s="10"/>
      <c r="J4441" s="38"/>
    </row>
    <row r="4442" spans="8:10" x14ac:dyDescent="0.25">
      <c r="H4442" s="10"/>
      <c r="J4442" s="38"/>
    </row>
    <row r="4443" spans="8:10" x14ac:dyDescent="0.25">
      <c r="H4443" s="10"/>
      <c r="J4443" s="38"/>
    </row>
    <row r="4444" spans="8:10" x14ac:dyDescent="0.25">
      <c r="H4444" s="10"/>
      <c r="J4444" s="38"/>
    </row>
    <row r="4445" spans="8:10" x14ac:dyDescent="0.25">
      <c r="H4445" s="10"/>
      <c r="J4445" s="38"/>
    </row>
    <row r="4446" spans="8:10" x14ac:dyDescent="0.25">
      <c r="H4446" s="10"/>
      <c r="J4446" s="38"/>
    </row>
    <row r="4447" spans="8:10" x14ac:dyDescent="0.25">
      <c r="H4447" s="10"/>
      <c r="J4447" s="38"/>
    </row>
    <row r="4448" spans="8:10" x14ac:dyDescent="0.25">
      <c r="H4448" s="10"/>
      <c r="J4448" s="38"/>
    </row>
    <row r="4449" spans="8:10" x14ac:dyDescent="0.25">
      <c r="H4449" s="10"/>
      <c r="J4449" s="38"/>
    </row>
    <row r="4450" spans="8:10" x14ac:dyDescent="0.25">
      <c r="H4450" s="10"/>
      <c r="J4450" s="38"/>
    </row>
    <row r="4451" spans="8:10" x14ac:dyDescent="0.25">
      <c r="H4451" s="10"/>
      <c r="J4451" s="38"/>
    </row>
    <row r="4452" spans="8:10" x14ac:dyDescent="0.25">
      <c r="H4452" s="10"/>
      <c r="J4452" s="38"/>
    </row>
    <row r="4453" spans="8:10" x14ac:dyDescent="0.25">
      <c r="H4453" s="10"/>
      <c r="J4453" s="38"/>
    </row>
    <row r="4454" spans="8:10" x14ac:dyDescent="0.25">
      <c r="H4454" s="10"/>
      <c r="J4454" s="38"/>
    </row>
    <row r="4455" spans="8:10" x14ac:dyDescent="0.25">
      <c r="H4455" s="10"/>
      <c r="J4455" s="38"/>
    </row>
    <row r="4456" spans="8:10" x14ac:dyDescent="0.25">
      <c r="H4456" s="10"/>
      <c r="J4456" s="38"/>
    </row>
    <row r="4457" spans="8:10" x14ac:dyDescent="0.25">
      <c r="H4457" s="10"/>
      <c r="J4457" s="38"/>
    </row>
    <row r="4458" spans="8:10" x14ac:dyDescent="0.25">
      <c r="H4458" s="10"/>
      <c r="J4458" s="38"/>
    </row>
    <row r="4459" spans="8:10" x14ac:dyDescent="0.25">
      <c r="H4459" s="10"/>
      <c r="J4459" s="38"/>
    </row>
    <row r="4460" spans="8:10" x14ac:dyDescent="0.25">
      <c r="H4460" s="10"/>
      <c r="J4460" s="38"/>
    </row>
    <row r="4461" spans="8:10" x14ac:dyDescent="0.25">
      <c r="H4461" s="10"/>
      <c r="J4461" s="38"/>
    </row>
    <row r="4462" spans="8:10" x14ac:dyDescent="0.25">
      <c r="H4462" s="10"/>
      <c r="J4462" s="38"/>
    </row>
    <row r="4463" spans="8:10" x14ac:dyDescent="0.25">
      <c r="H4463" s="10"/>
      <c r="J4463" s="38"/>
    </row>
    <row r="4464" spans="8:10" x14ac:dyDescent="0.25">
      <c r="H4464" s="10"/>
      <c r="J4464" s="38"/>
    </row>
    <row r="4465" spans="8:10" x14ac:dyDescent="0.25">
      <c r="H4465" s="10"/>
      <c r="J4465" s="38"/>
    </row>
    <row r="4466" spans="8:10" x14ac:dyDescent="0.25">
      <c r="H4466" s="10"/>
      <c r="J4466" s="38"/>
    </row>
    <row r="4467" spans="8:10" x14ac:dyDescent="0.25">
      <c r="H4467" s="10"/>
      <c r="J4467" s="38"/>
    </row>
    <row r="4468" spans="8:10" x14ac:dyDescent="0.25">
      <c r="H4468" s="10"/>
      <c r="J4468" s="38"/>
    </row>
    <row r="4469" spans="8:10" x14ac:dyDescent="0.25">
      <c r="H4469" s="10"/>
      <c r="J4469" s="38"/>
    </row>
    <row r="4470" spans="8:10" x14ac:dyDescent="0.25">
      <c r="H4470" s="10"/>
      <c r="J4470" s="38"/>
    </row>
    <row r="4471" spans="8:10" x14ac:dyDescent="0.25">
      <c r="H4471" s="10"/>
      <c r="J4471" s="38"/>
    </row>
    <row r="4472" spans="8:10" x14ac:dyDescent="0.25">
      <c r="H4472" s="10"/>
      <c r="J4472" s="38"/>
    </row>
    <row r="4473" spans="8:10" x14ac:dyDescent="0.25">
      <c r="H4473" s="10"/>
      <c r="J4473" s="38"/>
    </row>
    <row r="4474" spans="8:10" x14ac:dyDescent="0.25">
      <c r="H4474" s="10"/>
      <c r="J4474" s="38"/>
    </row>
    <row r="4475" spans="8:10" x14ac:dyDescent="0.25">
      <c r="H4475" s="10"/>
      <c r="J4475" s="38"/>
    </row>
    <row r="4476" spans="8:10" x14ac:dyDescent="0.25">
      <c r="H4476" s="10"/>
      <c r="J4476" s="38"/>
    </row>
    <row r="4477" spans="8:10" x14ac:dyDescent="0.25">
      <c r="H4477" s="10"/>
      <c r="J4477" s="38"/>
    </row>
    <row r="4478" spans="8:10" x14ac:dyDescent="0.25">
      <c r="H4478" s="10"/>
      <c r="J4478" s="38"/>
    </row>
    <row r="4479" spans="8:10" x14ac:dyDescent="0.25">
      <c r="H4479" s="10"/>
      <c r="J4479" s="38"/>
    </row>
    <row r="4480" spans="8:10" x14ac:dyDescent="0.25">
      <c r="H4480" s="10"/>
      <c r="J4480" s="38"/>
    </row>
    <row r="4481" spans="8:10" x14ac:dyDescent="0.25">
      <c r="H4481" s="10"/>
      <c r="J4481" s="38"/>
    </row>
    <row r="4482" spans="8:10" x14ac:dyDescent="0.25">
      <c r="H4482" s="10"/>
      <c r="J4482" s="38"/>
    </row>
    <row r="4483" spans="8:10" x14ac:dyDescent="0.25">
      <c r="H4483" s="10"/>
      <c r="J4483" s="38"/>
    </row>
    <row r="4484" spans="8:10" x14ac:dyDescent="0.25">
      <c r="H4484" s="10"/>
      <c r="J4484" s="38"/>
    </row>
    <row r="4485" spans="8:10" x14ac:dyDescent="0.25">
      <c r="H4485" s="10"/>
      <c r="J4485" s="38"/>
    </row>
    <row r="4486" spans="8:10" x14ac:dyDescent="0.25">
      <c r="H4486" s="10"/>
      <c r="J4486" s="38"/>
    </row>
    <row r="4487" spans="8:10" x14ac:dyDescent="0.25">
      <c r="H4487" s="10"/>
      <c r="J4487" s="38"/>
    </row>
    <row r="4488" spans="8:10" x14ac:dyDescent="0.25">
      <c r="H4488" s="10"/>
      <c r="J4488" s="38"/>
    </row>
    <row r="4489" spans="8:10" x14ac:dyDescent="0.25">
      <c r="H4489" s="10"/>
      <c r="J4489" s="38"/>
    </row>
    <row r="4490" spans="8:10" x14ac:dyDescent="0.25">
      <c r="H4490" s="10"/>
      <c r="J4490" s="38"/>
    </row>
    <row r="4491" spans="8:10" x14ac:dyDescent="0.25">
      <c r="H4491" s="10"/>
      <c r="J4491" s="38"/>
    </row>
    <row r="4492" spans="8:10" x14ac:dyDescent="0.25">
      <c r="H4492" s="10"/>
      <c r="J4492" s="38"/>
    </row>
    <row r="4493" spans="8:10" x14ac:dyDescent="0.25">
      <c r="H4493" s="10"/>
      <c r="J4493" s="38"/>
    </row>
    <row r="4494" spans="8:10" x14ac:dyDescent="0.25">
      <c r="H4494" s="10"/>
      <c r="J4494" s="38"/>
    </row>
    <row r="4495" spans="8:10" x14ac:dyDescent="0.25">
      <c r="H4495" s="10"/>
      <c r="J4495" s="38"/>
    </row>
    <row r="4496" spans="8:10" x14ac:dyDescent="0.25">
      <c r="H4496" s="10"/>
      <c r="J4496" s="38"/>
    </row>
    <row r="4497" spans="8:10" x14ac:dyDescent="0.25">
      <c r="H4497" s="10"/>
      <c r="J4497" s="38"/>
    </row>
    <row r="4498" spans="8:10" x14ac:dyDescent="0.25">
      <c r="H4498" s="10"/>
      <c r="J4498" s="38"/>
    </row>
    <row r="4499" spans="8:10" x14ac:dyDescent="0.25">
      <c r="H4499" s="10"/>
      <c r="J4499" s="38"/>
    </row>
    <row r="4500" spans="8:10" x14ac:dyDescent="0.25">
      <c r="H4500" s="10"/>
      <c r="J4500" s="38"/>
    </row>
    <row r="4501" spans="8:10" x14ac:dyDescent="0.25">
      <c r="H4501" s="10"/>
      <c r="J4501" s="38"/>
    </row>
    <row r="4502" spans="8:10" x14ac:dyDescent="0.25">
      <c r="H4502" s="10"/>
      <c r="J4502" s="38"/>
    </row>
    <row r="4503" spans="8:10" x14ac:dyDescent="0.25">
      <c r="H4503" s="10"/>
      <c r="J4503" s="38"/>
    </row>
    <row r="4504" spans="8:10" x14ac:dyDescent="0.25">
      <c r="H4504" s="10"/>
      <c r="J4504" s="38"/>
    </row>
    <row r="4505" spans="8:10" x14ac:dyDescent="0.25">
      <c r="H4505" s="10"/>
      <c r="J4505" s="38"/>
    </row>
    <row r="4506" spans="8:10" x14ac:dyDescent="0.25">
      <c r="H4506" s="10"/>
      <c r="J4506" s="38"/>
    </row>
    <row r="4507" spans="8:10" x14ac:dyDescent="0.25">
      <c r="H4507" s="10"/>
      <c r="J4507" s="38"/>
    </row>
    <row r="4508" spans="8:10" x14ac:dyDescent="0.25">
      <c r="H4508" s="10"/>
      <c r="J4508" s="38"/>
    </row>
    <row r="4509" spans="8:10" x14ac:dyDescent="0.25">
      <c r="H4509" s="10"/>
      <c r="J4509" s="38"/>
    </row>
    <row r="4510" spans="8:10" x14ac:dyDescent="0.25">
      <c r="H4510" s="10"/>
      <c r="J4510" s="38"/>
    </row>
    <row r="4511" spans="8:10" x14ac:dyDescent="0.25">
      <c r="H4511" s="10"/>
      <c r="J4511" s="38"/>
    </row>
    <row r="4512" spans="8:10" x14ac:dyDescent="0.25">
      <c r="H4512" s="10"/>
      <c r="J4512" s="38"/>
    </row>
    <row r="4513" spans="8:10" x14ac:dyDescent="0.25">
      <c r="H4513" s="10"/>
      <c r="J4513" s="38"/>
    </row>
    <row r="4514" spans="8:10" x14ac:dyDescent="0.25">
      <c r="H4514" s="10"/>
      <c r="J4514" s="38"/>
    </row>
    <row r="4515" spans="8:10" x14ac:dyDescent="0.25">
      <c r="H4515" s="10"/>
      <c r="J4515" s="38"/>
    </row>
    <row r="4516" spans="8:10" x14ac:dyDescent="0.25">
      <c r="H4516" s="10"/>
      <c r="J4516" s="38"/>
    </row>
    <row r="4517" spans="8:10" x14ac:dyDescent="0.25">
      <c r="H4517" s="10"/>
      <c r="J4517" s="38"/>
    </row>
    <row r="4518" spans="8:10" x14ac:dyDescent="0.25">
      <c r="H4518" s="10"/>
      <c r="J4518" s="38"/>
    </row>
    <row r="4519" spans="8:10" x14ac:dyDescent="0.25">
      <c r="H4519" s="10"/>
      <c r="J4519" s="38"/>
    </row>
    <row r="4520" spans="8:10" x14ac:dyDescent="0.25">
      <c r="H4520" s="10"/>
      <c r="J4520" s="38"/>
    </row>
    <row r="4521" spans="8:10" x14ac:dyDescent="0.25">
      <c r="H4521" s="10"/>
      <c r="J4521" s="38"/>
    </row>
    <row r="4522" spans="8:10" x14ac:dyDescent="0.25">
      <c r="H4522" s="10"/>
      <c r="J4522" s="38"/>
    </row>
    <row r="4523" spans="8:10" x14ac:dyDescent="0.25">
      <c r="H4523" s="10"/>
      <c r="J4523" s="38"/>
    </row>
    <row r="4524" spans="8:10" x14ac:dyDescent="0.25">
      <c r="H4524" s="10"/>
      <c r="J4524" s="38"/>
    </row>
    <row r="4525" spans="8:10" x14ac:dyDescent="0.25">
      <c r="H4525" s="10"/>
      <c r="J4525" s="38"/>
    </row>
    <row r="4526" spans="8:10" x14ac:dyDescent="0.25">
      <c r="H4526" s="10"/>
      <c r="J4526" s="38"/>
    </row>
    <row r="4527" spans="8:10" x14ac:dyDescent="0.25">
      <c r="H4527" s="10"/>
      <c r="J4527" s="38"/>
    </row>
    <row r="4528" spans="8:10" x14ac:dyDescent="0.25">
      <c r="H4528" s="10"/>
      <c r="J4528" s="38"/>
    </row>
    <row r="4529" spans="8:10" x14ac:dyDescent="0.25">
      <c r="H4529" s="10"/>
      <c r="J4529" s="38"/>
    </row>
    <row r="4530" spans="8:10" x14ac:dyDescent="0.25">
      <c r="H4530" s="10"/>
      <c r="J4530" s="38"/>
    </row>
    <row r="4531" spans="8:10" x14ac:dyDescent="0.25">
      <c r="H4531" s="10"/>
      <c r="J4531" s="38"/>
    </row>
    <row r="4532" spans="8:10" x14ac:dyDescent="0.25">
      <c r="H4532" s="10"/>
      <c r="J4532" s="38"/>
    </row>
    <row r="4533" spans="8:10" x14ac:dyDescent="0.25">
      <c r="H4533" s="10"/>
      <c r="J4533" s="38"/>
    </row>
    <row r="4534" spans="8:10" x14ac:dyDescent="0.25">
      <c r="H4534" s="10"/>
      <c r="J4534" s="38"/>
    </row>
    <row r="4535" spans="8:10" x14ac:dyDescent="0.25">
      <c r="H4535" s="10"/>
      <c r="J4535" s="38"/>
    </row>
    <row r="4536" spans="8:10" x14ac:dyDescent="0.25">
      <c r="H4536" s="10"/>
      <c r="J4536" s="38"/>
    </row>
    <row r="4537" spans="8:10" x14ac:dyDescent="0.25">
      <c r="H4537" s="10"/>
      <c r="J4537" s="38"/>
    </row>
    <row r="4538" spans="8:10" x14ac:dyDescent="0.25">
      <c r="H4538" s="10"/>
      <c r="J4538" s="38"/>
    </row>
    <row r="4539" spans="8:10" x14ac:dyDescent="0.25">
      <c r="H4539" s="10"/>
      <c r="J4539" s="38"/>
    </row>
    <row r="4540" spans="8:10" x14ac:dyDescent="0.25">
      <c r="H4540" s="10"/>
      <c r="J4540" s="38"/>
    </row>
    <row r="4541" spans="8:10" x14ac:dyDescent="0.25">
      <c r="H4541" s="10"/>
      <c r="J4541" s="38"/>
    </row>
    <row r="4542" spans="8:10" x14ac:dyDescent="0.25">
      <c r="H4542" s="10"/>
      <c r="J4542" s="38"/>
    </row>
    <row r="4543" spans="8:10" x14ac:dyDescent="0.25">
      <c r="H4543" s="10"/>
      <c r="J4543" s="38"/>
    </row>
    <row r="4544" spans="8:10" x14ac:dyDescent="0.25">
      <c r="H4544" s="10"/>
      <c r="J4544" s="38"/>
    </row>
    <row r="4545" spans="8:10" x14ac:dyDescent="0.25">
      <c r="H4545" s="10"/>
      <c r="J4545" s="38"/>
    </row>
    <row r="4546" spans="8:10" x14ac:dyDescent="0.25">
      <c r="H4546" s="10"/>
      <c r="J4546" s="38"/>
    </row>
    <row r="4547" spans="8:10" x14ac:dyDescent="0.25">
      <c r="H4547" s="10"/>
      <c r="J4547" s="38"/>
    </row>
    <row r="4548" spans="8:10" x14ac:dyDescent="0.25">
      <c r="H4548" s="10"/>
      <c r="J4548" s="38"/>
    </row>
    <row r="4549" spans="8:10" x14ac:dyDescent="0.25">
      <c r="H4549" s="10"/>
      <c r="J4549" s="38"/>
    </row>
    <row r="4550" spans="8:10" x14ac:dyDescent="0.25">
      <c r="H4550" s="10"/>
      <c r="J4550" s="38"/>
    </row>
    <row r="4551" spans="8:10" x14ac:dyDescent="0.25">
      <c r="H4551" s="10"/>
      <c r="J4551" s="38"/>
    </row>
    <row r="4552" spans="8:10" x14ac:dyDescent="0.25">
      <c r="H4552" s="10"/>
      <c r="J4552" s="38"/>
    </row>
    <row r="4553" spans="8:10" x14ac:dyDescent="0.25">
      <c r="H4553" s="10"/>
      <c r="J4553" s="38"/>
    </row>
    <row r="4554" spans="8:10" x14ac:dyDescent="0.25">
      <c r="H4554" s="10"/>
      <c r="J4554" s="38"/>
    </row>
    <row r="4555" spans="8:10" x14ac:dyDescent="0.25">
      <c r="H4555" s="10"/>
      <c r="J4555" s="38"/>
    </row>
    <row r="4556" spans="8:10" x14ac:dyDescent="0.25">
      <c r="H4556" s="10"/>
      <c r="J4556" s="38"/>
    </row>
    <row r="4557" spans="8:10" x14ac:dyDescent="0.25">
      <c r="H4557" s="10"/>
      <c r="J4557" s="38"/>
    </row>
    <row r="4558" spans="8:10" x14ac:dyDescent="0.25">
      <c r="H4558" s="10"/>
      <c r="J4558" s="38"/>
    </row>
    <row r="4559" spans="8:10" x14ac:dyDescent="0.25">
      <c r="H4559" s="10"/>
      <c r="J4559" s="38"/>
    </row>
    <row r="4560" spans="8:10" x14ac:dyDescent="0.25">
      <c r="H4560" s="10"/>
      <c r="J4560" s="38"/>
    </row>
    <row r="4561" spans="8:10" x14ac:dyDescent="0.25">
      <c r="H4561" s="10"/>
      <c r="J4561" s="38"/>
    </row>
    <row r="4562" spans="8:10" x14ac:dyDescent="0.25">
      <c r="H4562" s="10"/>
      <c r="J4562" s="38"/>
    </row>
    <row r="4563" spans="8:10" x14ac:dyDescent="0.25">
      <c r="H4563" s="10"/>
      <c r="J4563" s="38"/>
    </row>
    <row r="4564" spans="8:10" x14ac:dyDescent="0.25">
      <c r="H4564" s="10"/>
      <c r="J4564" s="38"/>
    </row>
    <row r="4565" spans="8:10" x14ac:dyDescent="0.25">
      <c r="H4565" s="10"/>
      <c r="J4565" s="38"/>
    </row>
    <row r="4566" spans="8:10" x14ac:dyDescent="0.25">
      <c r="H4566" s="10"/>
      <c r="J4566" s="38"/>
    </row>
    <row r="4567" spans="8:10" x14ac:dyDescent="0.25">
      <c r="H4567" s="10"/>
      <c r="J4567" s="38"/>
    </row>
    <row r="4568" spans="8:10" x14ac:dyDescent="0.25">
      <c r="H4568" s="10"/>
      <c r="J4568" s="38"/>
    </row>
    <row r="4569" spans="8:10" x14ac:dyDescent="0.25">
      <c r="H4569" s="10"/>
      <c r="J4569" s="38"/>
    </row>
    <row r="4570" spans="8:10" x14ac:dyDescent="0.25">
      <c r="H4570" s="10"/>
      <c r="J4570" s="38"/>
    </row>
    <row r="4571" spans="8:10" x14ac:dyDescent="0.25">
      <c r="H4571" s="10"/>
      <c r="J4571" s="38"/>
    </row>
    <row r="4572" spans="8:10" x14ac:dyDescent="0.25">
      <c r="H4572" s="10"/>
      <c r="J4572" s="38"/>
    </row>
    <row r="4573" spans="8:10" x14ac:dyDescent="0.25">
      <c r="H4573" s="10"/>
      <c r="J4573" s="38"/>
    </row>
    <row r="4574" spans="8:10" x14ac:dyDescent="0.25">
      <c r="H4574" s="10"/>
      <c r="J4574" s="38"/>
    </row>
    <row r="4575" spans="8:10" x14ac:dyDescent="0.25">
      <c r="H4575" s="10"/>
      <c r="J4575" s="38"/>
    </row>
    <row r="4576" spans="8:10" x14ac:dyDescent="0.25">
      <c r="H4576" s="10"/>
      <c r="J4576" s="38"/>
    </row>
    <row r="4577" spans="8:10" x14ac:dyDescent="0.25">
      <c r="H4577" s="10"/>
      <c r="J4577" s="38"/>
    </row>
    <row r="4578" spans="8:10" x14ac:dyDescent="0.25">
      <c r="H4578" s="10"/>
      <c r="J4578" s="38"/>
    </row>
    <row r="4579" spans="8:10" x14ac:dyDescent="0.25">
      <c r="H4579" s="10"/>
      <c r="J4579" s="38"/>
    </row>
    <row r="4580" spans="8:10" x14ac:dyDescent="0.25">
      <c r="H4580" s="10"/>
      <c r="J4580" s="38"/>
    </row>
    <row r="4581" spans="8:10" x14ac:dyDescent="0.25">
      <c r="H4581" s="10"/>
      <c r="J4581" s="38"/>
    </row>
    <row r="4582" spans="8:10" x14ac:dyDescent="0.25">
      <c r="H4582" s="10"/>
      <c r="J4582" s="38"/>
    </row>
    <row r="4583" spans="8:10" x14ac:dyDescent="0.25">
      <c r="H4583" s="10"/>
      <c r="J4583" s="38"/>
    </row>
    <row r="4584" spans="8:10" x14ac:dyDescent="0.25">
      <c r="H4584" s="10"/>
      <c r="J4584" s="38"/>
    </row>
    <row r="4585" spans="8:10" x14ac:dyDescent="0.25">
      <c r="H4585" s="10"/>
      <c r="J4585" s="38"/>
    </row>
    <row r="4586" spans="8:10" x14ac:dyDescent="0.25">
      <c r="H4586" s="10"/>
      <c r="J4586" s="38"/>
    </row>
    <row r="4587" spans="8:10" x14ac:dyDescent="0.25">
      <c r="H4587" s="10"/>
      <c r="J4587" s="38"/>
    </row>
    <row r="4588" spans="8:10" x14ac:dyDescent="0.25">
      <c r="H4588" s="10"/>
      <c r="J4588" s="38"/>
    </row>
    <row r="4589" spans="8:10" x14ac:dyDescent="0.25">
      <c r="H4589" s="10"/>
      <c r="J4589" s="38"/>
    </row>
    <row r="4590" spans="8:10" x14ac:dyDescent="0.25">
      <c r="H4590" s="10"/>
      <c r="J4590" s="38"/>
    </row>
    <row r="4591" spans="8:10" x14ac:dyDescent="0.25">
      <c r="H4591" s="10"/>
      <c r="J4591" s="38"/>
    </row>
    <row r="4592" spans="8:10" x14ac:dyDescent="0.25">
      <c r="H4592" s="10"/>
      <c r="J4592" s="38"/>
    </row>
    <row r="4593" spans="8:10" x14ac:dyDescent="0.25">
      <c r="H4593" s="10"/>
      <c r="J4593" s="38"/>
    </row>
    <row r="4594" spans="8:10" x14ac:dyDescent="0.25">
      <c r="H4594" s="10"/>
      <c r="J4594" s="38"/>
    </row>
    <row r="4595" spans="8:10" x14ac:dyDescent="0.25">
      <c r="H4595" s="10"/>
      <c r="J4595" s="38"/>
    </row>
    <row r="4596" spans="8:10" x14ac:dyDescent="0.25">
      <c r="H4596" s="10"/>
      <c r="J4596" s="38"/>
    </row>
    <row r="4597" spans="8:10" x14ac:dyDescent="0.25">
      <c r="H4597" s="10"/>
      <c r="J4597" s="38"/>
    </row>
    <row r="4598" spans="8:10" x14ac:dyDescent="0.25">
      <c r="H4598" s="10"/>
      <c r="J4598" s="38"/>
    </row>
    <row r="4599" spans="8:10" x14ac:dyDescent="0.25">
      <c r="H4599" s="10"/>
      <c r="J4599" s="38"/>
    </row>
    <row r="4600" spans="8:10" x14ac:dyDescent="0.25">
      <c r="H4600" s="10"/>
      <c r="J4600" s="38"/>
    </row>
    <row r="4601" spans="8:10" x14ac:dyDescent="0.25">
      <c r="H4601" s="10"/>
      <c r="J4601" s="38"/>
    </row>
    <row r="4602" spans="8:10" x14ac:dyDescent="0.25">
      <c r="H4602" s="10"/>
      <c r="J4602" s="38"/>
    </row>
    <row r="4603" spans="8:10" x14ac:dyDescent="0.25">
      <c r="H4603" s="10"/>
      <c r="J4603" s="38"/>
    </row>
    <row r="4604" spans="8:10" x14ac:dyDescent="0.25">
      <c r="H4604" s="10"/>
      <c r="J4604" s="38"/>
    </row>
    <row r="4605" spans="8:10" x14ac:dyDescent="0.25">
      <c r="H4605" s="10"/>
      <c r="J4605" s="38"/>
    </row>
    <row r="4606" spans="8:10" x14ac:dyDescent="0.25">
      <c r="H4606" s="10"/>
      <c r="J4606" s="38"/>
    </row>
    <row r="4607" spans="8:10" x14ac:dyDescent="0.25">
      <c r="H4607" s="10"/>
      <c r="J4607" s="38"/>
    </row>
    <row r="4608" spans="8:10" x14ac:dyDescent="0.25">
      <c r="H4608" s="10"/>
      <c r="J4608" s="38"/>
    </row>
    <row r="4609" spans="8:10" x14ac:dyDescent="0.25">
      <c r="H4609" s="10"/>
      <c r="J4609" s="38"/>
    </row>
    <row r="4610" spans="8:10" x14ac:dyDescent="0.25">
      <c r="H4610" s="10"/>
      <c r="J4610" s="38"/>
    </row>
    <row r="4611" spans="8:10" x14ac:dyDescent="0.25">
      <c r="H4611" s="10"/>
      <c r="J4611" s="38"/>
    </row>
    <row r="4612" spans="8:10" x14ac:dyDescent="0.25">
      <c r="H4612" s="10"/>
      <c r="J4612" s="38"/>
    </row>
    <row r="4613" spans="8:10" x14ac:dyDescent="0.25">
      <c r="H4613" s="10"/>
      <c r="J4613" s="38"/>
    </row>
    <row r="4614" spans="8:10" x14ac:dyDescent="0.25">
      <c r="H4614" s="10"/>
      <c r="J4614" s="38"/>
    </row>
    <row r="4615" spans="8:10" x14ac:dyDescent="0.25">
      <c r="H4615" s="10"/>
      <c r="J4615" s="38"/>
    </row>
    <row r="4616" spans="8:10" x14ac:dyDescent="0.25">
      <c r="H4616" s="10"/>
      <c r="J4616" s="38"/>
    </row>
    <row r="4617" spans="8:10" x14ac:dyDescent="0.25">
      <c r="H4617" s="10"/>
      <c r="J4617" s="38"/>
    </row>
    <row r="4618" spans="8:10" x14ac:dyDescent="0.25">
      <c r="H4618" s="10"/>
      <c r="J4618" s="38"/>
    </row>
    <row r="4619" spans="8:10" x14ac:dyDescent="0.25">
      <c r="H4619" s="10"/>
      <c r="J4619" s="38"/>
    </row>
    <row r="4620" spans="8:10" x14ac:dyDescent="0.25">
      <c r="H4620" s="10"/>
      <c r="J4620" s="38"/>
    </row>
    <row r="4621" spans="8:10" x14ac:dyDescent="0.25">
      <c r="H4621" s="10"/>
      <c r="J4621" s="38"/>
    </row>
    <row r="4622" spans="8:10" x14ac:dyDescent="0.25">
      <c r="H4622" s="10"/>
      <c r="J4622" s="38"/>
    </row>
    <row r="4623" spans="8:10" x14ac:dyDescent="0.25">
      <c r="H4623" s="10"/>
      <c r="J4623" s="38"/>
    </row>
    <row r="4624" spans="8:10" x14ac:dyDescent="0.25">
      <c r="H4624" s="10"/>
      <c r="J4624" s="38"/>
    </row>
    <row r="4625" spans="8:10" x14ac:dyDescent="0.25">
      <c r="H4625" s="10"/>
      <c r="J4625" s="38"/>
    </row>
    <row r="4626" spans="8:10" x14ac:dyDescent="0.25">
      <c r="H4626" s="10"/>
      <c r="J4626" s="38"/>
    </row>
    <row r="4627" spans="8:10" x14ac:dyDescent="0.25">
      <c r="H4627" s="10"/>
      <c r="J4627" s="38"/>
    </row>
    <row r="4628" spans="8:10" x14ac:dyDescent="0.25">
      <c r="H4628" s="10"/>
      <c r="J4628" s="38"/>
    </row>
    <row r="4629" spans="8:10" x14ac:dyDescent="0.25">
      <c r="H4629" s="10"/>
      <c r="J4629" s="38"/>
    </row>
    <row r="4630" spans="8:10" x14ac:dyDescent="0.25">
      <c r="H4630" s="10"/>
      <c r="J4630" s="38"/>
    </row>
    <row r="4631" spans="8:10" x14ac:dyDescent="0.25">
      <c r="H4631" s="10"/>
      <c r="J4631" s="38"/>
    </row>
    <row r="4632" spans="8:10" x14ac:dyDescent="0.25">
      <c r="H4632" s="10"/>
      <c r="J4632" s="38"/>
    </row>
    <row r="4633" spans="8:10" x14ac:dyDescent="0.25">
      <c r="H4633" s="10"/>
      <c r="J4633" s="38"/>
    </row>
    <row r="4634" spans="8:10" x14ac:dyDescent="0.25">
      <c r="H4634" s="10"/>
      <c r="J4634" s="38"/>
    </row>
    <row r="4635" spans="8:10" x14ac:dyDescent="0.25">
      <c r="H4635" s="10"/>
      <c r="J4635" s="38"/>
    </row>
    <row r="4636" spans="8:10" x14ac:dyDescent="0.25">
      <c r="H4636" s="10"/>
      <c r="J4636" s="38"/>
    </row>
    <row r="4637" spans="8:10" x14ac:dyDescent="0.25">
      <c r="H4637" s="10"/>
      <c r="J4637" s="38"/>
    </row>
    <row r="4638" spans="8:10" x14ac:dyDescent="0.25">
      <c r="H4638" s="10"/>
      <c r="J4638" s="38"/>
    </row>
    <row r="4639" spans="8:10" x14ac:dyDescent="0.25">
      <c r="H4639" s="10"/>
      <c r="J4639" s="38"/>
    </row>
    <row r="4640" spans="8:10" x14ac:dyDescent="0.25">
      <c r="H4640" s="10"/>
      <c r="J4640" s="38"/>
    </row>
    <row r="4641" spans="8:10" x14ac:dyDescent="0.25">
      <c r="H4641" s="10"/>
      <c r="J4641" s="38"/>
    </row>
    <row r="4642" spans="8:10" x14ac:dyDescent="0.25">
      <c r="H4642" s="10"/>
      <c r="J4642" s="38"/>
    </row>
    <row r="4643" spans="8:10" x14ac:dyDescent="0.25">
      <c r="H4643" s="10"/>
      <c r="J4643" s="38"/>
    </row>
    <row r="4644" spans="8:10" x14ac:dyDescent="0.25">
      <c r="H4644" s="10"/>
      <c r="J4644" s="38"/>
    </row>
    <row r="4645" spans="8:10" x14ac:dyDescent="0.25">
      <c r="H4645" s="10"/>
      <c r="J4645" s="38"/>
    </row>
    <row r="4646" spans="8:10" x14ac:dyDescent="0.25">
      <c r="H4646" s="10"/>
      <c r="J4646" s="38"/>
    </row>
    <row r="4647" spans="8:10" x14ac:dyDescent="0.25">
      <c r="H4647" s="10"/>
      <c r="J4647" s="38"/>
    </row>
    <row r="4648" spans="8:10" x14ac:dyDescent="0.25">
      <c r="H4648" s="10"/>
      <c r="J4648" s="38"/>
    </row>
    <row r="4649" spans="8:10" x14ac:dyDescent="0.25">
      <c r="H4649" s="10"/>
      <c r="J4649" s="38"/>
    </row>
    <row r="4650" spans="8:10" x14ac:dyDescent="0.25">
      <c r="H4650" s="10"/>
      <c r="J4650" s="38"/>
    </row>
    <row r="4651" spans="8:10" x14ac:dyDescent="0.25">
      <c r="H4651" s="10"/>
      <c r="J4651" s="38"/>
    </row>
    <row r="4652" spans="8:10" x14ac:dyDescent="0.25">
      <c r="H4652" s="10"/>
      <c r="J4652" s="38"/>
    </row>
    <row r="4653" spans="8:10" x14ac:dyDescent="0.25">
      <c r="H4653" s="10"/>
      <c r="J4653" s="38"/>
    </row>
    <row r="4654" spans="8:10" x14ac:dyDescent="0.25">
      <c r="H4654" s="10"/>
      <c r="J4654" s="38"/>
    </row>
    <row r="4655" spans="8:10" x14ac:dyDescent="0.25">
      <c r="H4655" s="10"/>
      <c r="J4655" s="38"/>
    </row>
    <row r="4656" spans="8:10" x14ac:dyDescent="0.25">
      <c r="H4656" s="10"/>
      <c r="J4656" s="38"/>
    </row>
    <row r="4657" spans="8:10" x14ac:dyDescent="0.25">
      <c r="H4657" s="10"/>
      <c r="J4657" s="38"/>
    </row>
    <row r="4658" spans="8:10" x14ac:dyDescent="0.25">
      <c r="H4658" s="10"/>
      <c r="J4658" s="38"/>
    </row>
    <row r="4659" spans="8:10" x14ac:dyDescent="0.25">
      <c r="H4659" s="10"/>
      <c r="J4659" s="38"/>
    </row>
    <row r="4660" spans="8:10" x14ac:dyDescent="0.25">
      <c r="H4660" s="10"/>
      <c r="J4660" s="38"/>
    </row>
    <row r="4661" spans="8:10" x14ac:dyDescent="0.25">
      <c r="H4661" s="10"/>
      <c r="J4661" s="38"/>
    </row>
    <row r="4662" spans="8:10" x14ac:dyDescent="0.25">
      <c r="H4662" s="10"/>
      <c r="J4662" s="38"/>
    </row>
    <row r="4663" spans="8:10" x14ac:dyDescent="0.25">
      <c r="H4663" s="10"/>
      <c r="J4663" s="38"/>
    </row>
    <row r="4664" spans="8:10" x14ac:dyDescent="0.25">
      <c r="H4664" s="10"/>
      <c r="J4664" s="38"/>
    </row>
    <row r="4665" spans="8:10" x14ac:dyDescent="0.25">
      <c r="H4665" s="10"/>
      <c r="J4665" s="38"/>
    </row>
    <row r="4666" spans="8:10" x14ac:dyDescent="0.25">
      <c r="H4666" s="10"/>
      <c r="J4666" s="38"/>
    </row>
    <row r="4667" spans="8:10" x14ac:dyDescent="0.25">
      <c r="H4667" s="10"/>
      <c r="J4667" s="38"/>
    </row>
    <row r="4668" spans="8:10" x14ac:dyDescent="0.25">
      <c r="H4668" s="10"/>
      <c r="J4668" s="38"/>
    </row>
    <row r="4669" spans="8:10" x14ac:dyDescent="0.25">
      <c r="H4669" s="10"/>
      <c r="J4669" s="38"/>
    </row>
    <row r="4670" spans="8:10" x14ac:dyDescent="0.25">
      <c r="H4670" s="10"/>
      <c r="J4670" s="38"/>
    </row>
    <row r="4671" spans="8:10" x14ac:dyDescent="0.25">
      <c r="H4671" s="10"/>
      <c r="J4671" s="38"/>
    </row>
    <row r="4672" spans="8:10" x14ac:dyDescent="0.25">
      <c r="H4672" s="10"/>
      <c r="J4672" s="38"/>
    </row>
    <row r="4673" spans="8:10" x14ac:dyDescent="0.25">
      <c r="H4673" s="10"/>
      <c r="J4673" s="38"/>
    </row>
    <row r="4674" spans="8:10" x14ac:dyDescent="0.25">
      <c r="H4674" s="10"/>
      <c r="J4674" s="38"/>
    </row>
    <row r="4675" spans="8:10" x14ac:dyDescent="0.25">
      <c r="H4675" s="10"/>
      <c r="J4675" s="38"/>
    </row>
    <row r="4676" spans="8:10" x14ac:dyDescent="0.25">
      <c r="H4676" s="10"/>
      <c r="J4676" s="38"/>
    </row>
    <row r="4677" spans="8:10" x14ac:dyDescent="0.25">
      <c r="H4677" s="10"/>
      <c r="J4677" s="38"/>
    </row>
    <row r="4678" spans="8:10" x14ac:dyDescent="0.25">
      <c r="H4678" s="10"/>
      <c r="J4678" s="38"/>
    </row>
    <row r="4679" spans="8:10" x14ac:dyDescent="0.25">
      <c r="H4679" s="10"/>
      <c r="J4679" s="38"/>
    </row>
    <row r="4680" spans="8:10" x14ac:dyDescent="0.25">
      <c r="H4680" s="10"/>
      <c r="J4680" s="38"/>
    </row>
    <row r="4681" spans="8:10" x14ac:dyDescent="0.25">
      <c r="H4681" s="10"/>
      <c r="J4681" s="38"/>
    </row>
    <row r="4682" spans="8:10" x14ac:dyDescent="0.25">
      <c r="H4682" s="10"/>
      <c r="J4682" s="38"/>
    </row>
    <row r="4683" spans="8:10" x14ac:dyDescent="0.25">
      <c r="H4683" s="10"/>
      <c r="J4683" s="38"/>
    </row>
    <row r="4684" spans="8:10" x14ac:dyDescent="0.25">
      <c r="H4684" s="10"/>
      <c r="J4684" s="38"/>
    </row>
    <row r="4685" spans="8:10" x14ac:dyDescent="0.25">
      <c r="H4685" s="10"/>
      <c r="J4685" s="38"/>
    </row>
    <row r="4686" spans="8:10" x14ac:dyDescent="0.25">
      <c r="H4686" s="10"/>
      <c r="J4686" s="38"/>
    </row>
    <row r="4687" spans="8:10" x14ac:dyDescent="0.25">
      <c r="H4687" s="10"/>
      <c r="J4687" s="38"/>
    </row>
    <row r="4688" spans="8:10" x14ac:dyDescent="0.25">
      <c r="H4688" s="10"/>
      <c r="J4688" s="38"/>
    </row>
    <row r="4689" spans="8:10" x14ac:dyDescent="0.25">
      <c r="H4689" s="10"/>
      <c r="J4689" s="38"/>
    </row>
    <row r="4690" spans="8:10" x14ac:dyDescent="0.25">
      <c r="H4690" s="10"/>
      <c r="J4690" s="38"/>
    </row>
    <row r="4691" spans="8:10" x14ac:dyDescent="0.25">
      <c r="H4691" s="10"/>
      <c r="J4691" s="38"/>
    </row>
    <row r="4692" spans="8:10" x14ac:dyDescent="0.25">
      <c r="H4692" s="10"/>
      <c r="J4692" s="38"/>
    </row>
    <row r="4693" spans="8:10" x14ac:dyDescent="0.25">
      <c r="H4693" s="10"/>
      <c r="J4693" s="38"/>
    </row>
    <row r="4694" spans="8:10" x14ac:dyDescent="0.25">
      <c r="H4694" s="10"/>
      <c r="J4694" s="38"/>
    </row>
    <row r="4695" spans="8:10" x14ac:dyDescent="0.25">
      <c r="H4695" s="10"/>
      <c r="J4695" s="38"/>
    </row>
    <row r="4696" spans="8:10" x14ac:dyDescent="0.25">
      <c r="H4696" s="10"/>
      <c r="J4696" s="38"/>
    </row>
    <row r="4697" spans="8:10" x14ac:dyDescent="0.25">
      <c r="H4697" s="10"/>
      <c r="J4697" s="38"/>
    </row>
    <row r="4698" spans="8:10" x14ac:dyDescent="0.25">
      <c r="H4698" s="10"/>
      <c r="J4698" s="38"/>
    </row>
    <row r="4699" spans="8:10" x14ac:dyDescent="0.25">
      <c r="H4699" s="10"/>
      <c r="J4699" s="38"/>
    </row>
    <row r="4700" spans="8:10" x14ac:dyDescent="0.25">
      <c r="H4700" s="10"/>
      <c r="J4700" s="38"/>
    </row>
    <row r="4701" spans="8:10" x14ac:dyDescent="0.25">
      <c r="H4701" s="10"/>
      <c r="J4701" s="38"/>
    </row>
    <row r="4702" spans="8:10" x14ac:dyDescent="0.25">
      <c r="H4702" s="10"/>
      <c r="J4702" s="38"/>
    </row>
    <row r="4703" spans="8:10" x14ac:dyDescent="0.25">
      <c r="H4703" s="10"/>
      <c r="J4703" s="38"/>
    </row>
    <row r="4704" spans="8:10" x14ac:dyDescent="0.25">
      <c r="H4704" s="10"/>
      <c r="J4704" s="38"/>
    </row>
    <row r="4705" spans="8:10" x14ac:dyDescent="0.25">
      <c r="H4705" s="10"/>
      <c r="J4705" s="38"/>
    </row>
    <row r="4706" spans="8:10" x14ac:dyDescent="0.25">
      <c r="H4706" s="10"/>
      <c r="J4706" s="38"/>
    </row>
    <row r="4707" spans="8:10" x14ac:dyDescent="0.25">
      <c r="H4707" s="10"/>
      <c r="J4707" s="38"/>
    </row>
    <row r="4708" spans="8:10" x14ac:dyDescent="0.25">
      <c r="H4708" s="10"/>
      <c r="J4708" s="38"/>
    </row>
    <row r="4709" spans="8:10" x14ac:dyDescent="0.25">
      <c r="H4709" s="10"/>
      <c r="J4709" s="38"/>
    </row>
    <row r="4710" spans="8:10" x14ac:dyDescent="0.25">
      <c r="H4710" s="10"/>
      <c r="J4710" s="38"/>
    </row>
    <row r="4711" spans="8:10" x14ac:dyDescent="0.25">
      <c r="H4711" s="10"/>
      <c r="J4711" s="38"/>
    </row>
    <row r="4712" spans="8:10" x14ac:dyDescent="0.25">
      <c r="H4712" s="10"/>
      <c r="J4712" s="38"/>
    </row>
    <row r="4713" spans="8:10" x14ac:dyDescent="0.25">
      <c r="H4713" s="10"/>
      <c r="J4713" s="38"/>
    </row>
    <row r="4714" spans="8:10" x14ac:dyDescent="0.25">
      <c r="H4714" s="10"/>
      <c r="J4714" s="38"/>
    </row>
    <row r="4715" spans="8:10" x14ac:dyDescent="0.25">
      <c r="H4715" s="10"/>
      <c r="J4715" s="38"/>
    </row>
    <row r="4716" spans="8:10" x14ac:dyDescent="0.25">
      <c r="H4716" s="10"/>
      <c r="J4716" s="38"/>
    </row>
    <row r="4717" spans="8:10" x14ac:dyDescent="0.25">
      <c r="H4717" s="10"/>
      <c r="J4717" s="38"/>
    </row>
    <row r="4718" spans="8:10" x14ac:dyDescent="0.25">
      <c r="H4718" s="10"/>
      <c r="J4718" s="38"/>
    </row>
    <row r="4719" spans="8:10" x14ac:dyDescent="0.25">
      <c r="H4719" s="10"/>
      <c r="J4719" s="38"/>
    </row>
    <row r="4720" spans="8:10" x14ac:dyDescent="0.25">
      <c r="H4720" s="10"/>
      <c r="J4720" s="38"/>
    </row>
    <row r="4721" spans="8:10" x14ac:dyDescent="0.25">
      <c r="H4721" s="10"/>
      <c r="J4721" s="38"/>
    </row>
    <row r="4722" spans="8:10" x14ac:dyDescent="0.25">
      <c r="H4722" s="10"/>
      <c r="J4722" s="38"/>
    </row>
    <row r="4723" spans="8:10" x14ac:dyDescent="0.25">
      <c r="H4723" s="10"/>
      <c r="J4723" s="38"/>
    </row>
    <row r="4724" spans="8:10" x14ac:dyDescent="0.25">
      <c r="H4724" s="10"/>
      <c r="J4724" s="38"/>
    </row>
    <row r="4725" spans="8:10" x14ac:dyDescent="0.25">
      <c r="H4725" s="10"/>
      <c r="J4725" s="38"/>
    </row>
    <row r="4726" spans="8:10" x14ac:dyDescent="0.25">
      <c r="H4726" s="10"/>
      <c r="J4726" s="38"/>
    </row>
    <row r="4727" spans="8:10" x14ac:dyDescent="0.25">
      <c r="H4727" s="10"/>
      <c r="J4727" s="38"/>
    </row>
    <row r="4728" spans="8:10" x14ac:dyDescent="0.25">
      <c r="H4728" s="10"/>
      <c r="J4728" s="38"/>
    </row>
    <row r="4729" spans="8:10" x14ac:dyDescent="0.25">
      <c r="H4729" s="10"/>
      <c r="J4729" s="38"/>
    </row>
    <row r="4730" spans="8:10" x14ac:dyDescent="0.25">
      <c r="H4730" s="10"/>
      <c r="J4730" s="38"/>
    </row>
    <row r="4731" spans="8:10" x14ac:dyDescent="0.25">
      <c r="H4731" s="10"/>
      <c r="J4731" s="38"/>
    </row>
    <row r="4732" spans="8:10" x14ac:dyDescent="0.25">
      <c r="H4732" s="10"/>
      <c r="J4732" s="38"/>
    </row>
    <row r="4733" spans="8:10" x14ac:dyDescent="0.25">
      <c r="H4733" s="10"/>
      <c r="J4733" s="38"/>
    </row>
    <row r="4734" spans="8:10" x14ac:dyDescent="0.25">
      <c r="H4734" s="10"/>
      <c r="J4734" s="38"/>
    </row>
    <row r="4735" spans="8:10" x14ac:dyDescent="0.25">
      <c r="H4735" s="10"/>
      <c r="J4735" s="38"/>
    </row>
    <row r="4736" spans="8:10" x14ac:dyDescent="0.25">
      <c r="H4736" s="10"/>
      <c r="J4736" s="38"/>
    </row>
    <row r="4737" spans="8:10" x14ac:dyDescent="0.25">
      <c r="H4737" s="10"/>
      <c r="J4737" s="38"/>
    </row>
    <row r="4738" spans="8:10" x14ac:dyDescent="0.25">
      <c r="H4738" s="10"/>
      <c r="J4738" s="38"/>
    </row>
    <row r="4739" spans="8:10" x14ac:dyDescent="0.25">
      <c r="H4739" s="10"/>
      <c r="J4739" s="38"/>
    </row>
    <row r="4740" spans="8:10" x14ac:dyDescent="0.25">
      <c r="H4740" s="10"/>
      <c r="J4740" s="38"/>
    </row>
    <row r="4741" spans="8:10" x14ac:dyDescent="0.25">
      <c r="H4741" s="10"/>
      <c r="J4741" s="38"/>
    </row>
    <row r="4742" spans="8:10" x14ac:dyDescent="0.25">
      <c r="H4742" s="10"/>
      <c r="J4742" s="38"/>
    </row>
    <row r="4743" spans="8:10" x14ac:dyDescent="0.25">
      <c r="H4743" s="10"/>
      <c r="J4743" s="38"/>
    </row>
    <row r="4744" spans="8:10" x14ac:dyDescent="0.25">
      <c r="H4744" s="10"/>
      <c r="J4744" s="38"/>
    </row>
    <row r="4745" spans="8:10" x14ac:dyDescent="0.25">
      <c r="H4745" s="10"/>
      <c r="J4745" s="38"/>
    </row>
    <row r="4746" spans="8:10" x14ac:dyDescent="0.25">
      <c r="H4746" s="10"/>
      <c r="J4746" s="38"/>
    </row>
    <row r="4747" spans="8:10" x14ac:dyDescent="0.25">
      <c r="H4747" s="10"/>
      <c r="J4747" s="38"/>
    </row>
    <row r="4748" spans="8:10" x14ac:dyDescent="0.25">
      <c r="H4748" s="10"/>
      <c r="J4748" s="38"/>
    </row>
    <row r="4749" spans="8:10" x14ac:dyDescent="0.25">
      <c r="H4749" s="10"/>
      <c r="J4749" s="38"/>
    </row>
    <row r="4750" spans="8:10" x14ac:dyDescent="0.25">
      <c r="H4750" s="10"/>
      <c r="J4750" s="38"/>
    </row>
    <row r="4751" spans="8:10" x14ac:dyDescent="0.25">
      <c r="H4751" s="10"/>
      <c r="J4751" s="38"/>
    </row>
    <row r="4752" spans="8:10" x14ac:dyDescent="0.25">
      <c r="H4752" s="10"/>
      <c r="J4752" s="38"/>
    </row>
    <row r="4753" spans="8:10" x14ac:dyDescent="0.25">
      <c r="H4753" s="10"/>
      <c r="J4753" s="38"/>
    </row>
    <row r="4754" spans="8:10" x14ac:dyDescent="0.25">
      <c r="H4754" s="10"/>
      <c r="J4754" s="38"/>
    </row>
    <row r="4755" spans="8:10" x14ac:dyDescent="0.25">
      <c r="H4755" s="10"/>
      <c r="J4755" s="38"/>
    </row>
    <row r="4756" spans="8:10" x14ac:dyDescent="0.25">
      <c r="H4756" s="10"/>
      <c r="J4756" s="38"/>
    </row>
    <row r="4757" spans="8:10" x14ac:dyDescent="0.25">
      <c r="H4757" s="10"/>
      <c r="J4757" s="38"/>
    </row>
    <row r="4758" spans="8:10" x14ac:dyDescent="0.25">
      <c r="H4758" s="10"/>
      <c r="J4758" s="38"/>
    </row>
    <row r="4759" spans="8:10" x14ac:dyDescent="0.25">
      <c r="H4759" s="10"/>
      <c r="J4759" s="38"/>
    </row>
    <row r="4760" spans="8:10" x14ac:dyDescent="0.25">
      <c r="H4760" s="10"/>
      <c r="J4760" s="38"/>
    </row>
    <row r="4761" spans="8:10" x14ac:dyDescent="0.25">
      <c r="H4761" s="10"/>
      <c r="J4761" s="38"/>
    </row>
    <row r="4762" spans="8:10" x14ac:dyDescent="0.25">
      <c r="H4762" s="10"/>
      <c r="J4762" s="38"/>
    </row>
    <row r="4763" spans="8:10" x14ac:dyDescent="0.25">
      <c r="H4763" s="10"/>
      <c r="J4763" s="38"/>
    </row>
    <row r="4764" spans="8:10" x14ac:dyDescent="0.25">
      <c r="H4764" s="10"/>
      <c r="J4764" s="38"/>
    </row>
    <row r="4765" spans="8:10" x14ac:dyDescent="0.25">
      <c r="H4765" s="10"/>
      <c r="J4765" s="38"/>
    </row>
    <row r="4766" spans="8:10" x14ac:dyDescent="0.25">
      <c r="H4766" s="10"/>
      <c r="J4766" s="38"/>
    </row>
    <row r="4767" spans="8:10" x14ac:dyDescent="0.25">
      <c r="H4767" s="10"/>
      <c r="J4767" s="38"/>
    </row>
    <row r="4768" spans="8:10" x14ac:dyDescent="0.25">
      <c r="H4768" s="10"/>
      <c r="J4768" s="38"/>
    </row>
    <row r="4769" spans="8:10" x14ac:dyDescent="0.25">
      <c r="H4769" s="10"/>
      <c r="J4769" s="38"/>
    </row>
    <row r="4770" spans="8:10" x14ac:dyDescent="0.25">
      <c r="H4770" s="10"/>
      <c r="J4770" s="38"/>
    </row>
    <row r="4771" spans="8:10" x14ac:dyDescent="0.25">
      <c r="H4771" s="10"/>
      <c r="J4771" s="38"/>
    </row>
    <row r="4772" spans="8:10" x14ac:dyDescent="0.25">
      <c r="H4772" s="10"/>
      <c r="J4772" s="38"/>
    </row>
    <row r="4773" spans="8:10" x14ac:dyDescent="0.25">
      <c r="H4773" s="10"/>
      <c r="J4773" s="38"/>
    </row>
    <row r="4774" spans="8:10" x14ac:dyDescent="0.25">
      <c r="H4774" s="10"/>
      <c r="J4774" s="38"/>
    </row>
    <row r="4775" spans="8:10" x14ac:dyDescent="0.25">
      <c r="H4775" s="10"/>
      <c r="J4775" s="38"/>
    </row>
    <row r="4776" spans="8:10" x14ac:dyDescent="0.25">
      <c r="H4776" s="10"/>
      <c r="J4776" s="38"/>
    </row>
    <row r="4777" spans="8:10" x14ac:dyDescent="0.25">
      <c r="H4777" s="10"/>
      <c r="J4777" s="38"/>
    </row>
    <row r="4778" spans="8:10" x14ac:dyDescent="0.25">
      <c r="H4778" s="10"/>
      <c r="J4778" s="38"/>
    </row>
    <row r="4779" spans="8:10" x14ac:dyDescent="0.25">
      <c r="H4779" s="10"/>
      <c r="J4779" s="38"/>
    </row>
    <row r="4780" spans="8:10" x14ac:dyDescent="0.25">
      <c r="H4780" s="10"/>
      <c r="J4780" s="38"/>
    </row>
    <row r="4781" spans="8:10" x14ac:dyDescent="0.25">
      <c r="H4781" s="10"/>
      <c r="J4781" s="38"/>
    </row>
    <row r="4782" spans="8:10" x14ac:dyDescent="0.25">
      <c r="H4782" s="10"/>
      <c r="J4782" s="38"/>
    </row>
    <row r="4783" spans="8:10" x14ac:dyDescent="0.25">
      <c r="H4783" s="10"/>
      <c r="J4783" s="38"/>
    </row>
    <row r="4784" spans="8:10" x14ac:dyDescent="0.25">
      <c r="H4784" s="10"/>
      <c r="J4784" s="38"/>
    </row>
    <row r="4785" spans="8:10" x14ac:dyDescent="0.25">
      <c r="H4785" s="10"/>
      <c r="J4785" s="38"/>
    </row>
    <row r="4786" spans="8:10" x14ac:dyDescent="0.25">
      <c r="H4786" s="10"/>
      <c r="J4786" s="38"/>
    </row>
    <row r="4787" spans="8:10" x14ac:dyDescent="0.25">
      <c r="H4787" s="10"/>
      <c r="J4787" s="38"/>
    </row>
    <row r="4788" spans="8:10" x14ac:dyDescent="0.25">
      <c r="H4788" s="10"/>
      <c r="J4788" s="38"/>
    </row>
    <row r="4789" spans="8:10" x14ac:dyDescent="0.25">
      <c r="H4789" s="10"/>
      <c r="J4789" s="38"/>
    </row>
    <row r="4790" spans="8:10" x14ac:dyDescent="0.25">
      <c r="H4790" s="10"/>
      <c r="J4790" s="38"/>
    </row>
    <row r="4791" spans="8:10" x14ac:dyDescent="0.25">
      <c r="H4791" s="10"/>
      <c r="J4791" s="38"/>
    </row>
    <row r="4792" spans="8:10" x14ac:dyDescent="0.25">
      <c r="H4792" s="10"/>
      <c r="J4792" s="38"/>
    </row>
    <row r="4793" spans="8:10" x14ac:dyDescent="0.25">
      <c r="H4793" s="10"/>
      <c r="J4793" s="38"/>
    </row>
    <row r="4794" spans="8:10" x14ac:dyDescent="0.25">
      <c r="H4794" s="10"/>
      <c r="J4794" s="38"/>
    </row>
    <row r="4795" spans="8:10" x14ac:dyDescent="0.25">
      <c r="H4795" s="10"/>
      <c r="J4795" s="38"/>
    </row>
    <row r="4796" spans="8:10" x14ac:dyDescent="0.25">
      <c r="H4796" s="10"/>
      <c r="J4796" s="38"/>
    </row>
    <row r="4797" spans="8:10" x14ac:dyDescent="0.25">
      <c r="H4797" s="10"/>
      <c r="J4797" s="38"/>
    </row>
    <row r="4798" spans="8:10" x14ac:dyDescent="0.25">
      <c r="H4798" s="10"/>
      <c r="J4798" s="38"/>
    </row>
    <row r="4799" spans="8:10" x14ac:dyDescent="0.25">
      <c r="H4799" s="10"/>
      <c r="J4799" s="38"/>
    </row>
    <row r="4800" spans="8:10" x14ac:dyDescent="0.25">
      <c r="H4800" s="10"/>
      <c r="J4800" s="38"/>
    </row>
    <row r="4801" spans="8:10" x14ac:dyDescent="0.25">
      <c r="H4801" s="10"/>
      <c r="J4801" s="38"/>
    </row>
    <row r="4802" spans="8:10" x14ac:dyDescent="0.25">
      <c r="H4802" s="10"/>
      <c r="J4802" s="38"/>
    </row>
    <row r="4803" spans="8:10" x14ac:dyDescent="0.25">
      <c r="H4803" s="10"/>
      <c r="J4803" s="38"/>
    </row>
    <row r="4804" spans="8:10" x14ac:dyDescent="0.25">
      <c r="H4804" s="10"/>
      <c r="J4804" s="38"/>
    </row>
    <row r="4805" spans="8:10" x14ac:dyDescent="0.25">
      <c r="H4805" s="10"/>
      <c r="J4805" s="38"/>
    </row>
    <row r="4806" spans="8:10" x14ac:dyDescent="0.25">
      <c r="H4806" s="10"/>
      <c r="J4806" s="38"/>
    </row>
    <row r="4807" spans="8:10" x14ac:dyDescent="0.25">
      <c r="H4807" s="10"/>
      <c r="J4807" s="38"/>
    </row>
    <row r="4808" spans="8:10" x14ac:dyDescent="0.25">
      <c r="H4808" s="10"/>
      <c r="J4808" s="38"/>
    </row>
    <row r="4809" spans="8:10" x14ac:dyDescent="0.25">
      <c r="H4809" s="10"/>
      <c r="J4809" s="38"/>
    </row>
    <row r="4810" spans="8:10" x14ac:dyDescent="0.25">
      <c r="H4810" s="10"/>
      <c r="J4810" s="38"/>
    </row>
    <row r="4811" spans="8:10" x14ac:dyDescent="0.25">
      <c r="H4811" s="10"/>
      <c r="J4811" s="38"/>
    </row>
    <row r="4812" spans="8:10" x14ac:dyDescent="0.25">
      <c r="H4812" s="10"/>
      <c r="J4812" s="38"/>
    </row>
    <row r="4813" spans="8:10" x14ac:dyDescent="0.25">
      <c r="H4813" s="10"/>
      <c r="J4813" s="38"/>
    </row>
    <row r="4814" spans="8:10" x14ac:dyDescent="0.25">
      <c r="H4814" s="10"/>
      <c r="J4814" s="38"/>
    </row>
    <row r="4815" spans="8:10" x14ac:dyDescent="0.25">
      <c r="H4815" s="10"/>
      <c r="J4815" s="38"/>
    </row>
    <row r="4816" spans="8:10" x14ac:dyDescent="0.25">
      <c r="H4816" s="10"/>
      <c r="J4816" s="38"/>
    </row>
    <row r="4817" spans="8:10" x14ac:dyDescent="0.25">
      <c r="H4817" s="10"/>
      <c r="J4817" s="38"/>
    </row>
    <row r="4818" spans="8:10" x14ac:dyDescent="0.25">
      <c r="H4818" s="10"/>
      <c r="J4818" s="38"/>
    </row>
    <row r="4819" spans="8:10" x14ac:dyDescent="0.25">
      <c r="H4819" s="10"/>
      <c r="J4819" s="38"/>
    </row>
    <row r="4820" spans="8:10" x14ac:dyDescent="0.25">
      <c r="H4820" s="10"/>
      <c r="J4820" s="38"/>
    </row>
    <row r="4821" spans="8:10" x14ac:dyDescent="0.25">
      <c r="H4821" s="10"/>
      <c r="J4821" s="38"/>
    </row>
    <row r="4822" spans="8:10" x14ac:dyDescent="0.25">
      <c r="H4822" s="10"/>
      <c r="J4822" s="38"/>
    </row>
    <row r="4823" spans="8:10" x14ac:dyDescent="0.25">
      <c r="H4823" s="10"/>
      <c r="J4823" s="38"/>
    </row>
    <row r="4824" spans="8:10" x14ac:dyDescent="0.25">
      <c r="H4824" s="10"/>
      <c r="J4824" s="38"/>
    </row>
    <row r="4825" spans="8:10" x14ac:dyDescent="0.25">
      <c r="H4825" s="10"/>
      <c r="J4825" s="38"/>
    </row>
    <row r="4826" spans="8:10" x14ac:dyDescent="0.25">
      <c r="H4826" s="10"/>
      <c r="J4826" s="38"/>
    </row>
    <row r="4827" spans="8:10" x14ac:dyDescent="0.25">
      <c r="H4827" s="10"/>
      <c r="J4827" s="38"/>
    </row>
    <row r="4828" spans="8:10" x14ac:dyDescent="0.25">
      <c r="H4828" s="10"/>
      <c r="J4828" s="38"/>
    </row>
    <row r="4829" spans="8:10" x14ac:dyDescent="0.25">
      <c r="H4829" s="10"/>
      <c r="J4829" s="38"/>
    </row>
    <row r="4830" spans="8:10" x14ac:dyDescent="0.25">
      <c r="H4830" s="10"/>
      <c r="J4830" s="38"/>
    </row>
    <row r="4831" spans="8:10" x14ac:dyDescent="0.25">
      <c r="H4831" s="10"/>
      <c r="J4831" s="38"/>
    </row>
    <row r="4832" spans="8:10" x14ac:dyDescent="0.25">
      <c r="H4832" s="10"/>
      <c r="J4832" s="38"/>
    </row>
    <row r="4833" spans="8:10" x14ac:dyDescent="0.25">
      <c r="H4833" s="10"/>
      <c r="J4833" s="38"/>
    </row>
    <row r="4834" spans="8:10" x14ac:dyDescent="0.25">
      <c r="H4834" s="10"/>
      <c r="J4834" s="38"/>
    </row>
    <row r="4835" spans="8:10" x14ac:dyDescent="0.25">
      <c r="H4835" s="10"/>
      <c r="J4835" s="38"/>
    </row>
    <row r="4836" spans="8:10" x14ac:dyDescent="0.25">
      <c r="H4836" s="10"/>
      <c r="J4836" s="38"/>
    </row>
    <row r="4837" spans="8:10" x14ac:dyDescent="0.25">
      <c r="H4837" s="10"/>
      <c r="J4837" s="38"/>
    </row>
    <row r="4838" spans="8:10" x14ac:dyDescent="0.25">
      <c r="H4838" s="10"/>
      <c r="J4838" s="38"/>
    </row>
    <row r="4839" spans="8:10" x14ac:dyDescent="0.25">
      <c r="H4839" s="10"/>
      <c r="J4839" s="38"/>
    </row>
    <row r="4840" spans="8:10" x14ac:dyDescent="0.25">
      <c r="H4840" s="10"/>
      <c r="J4840" s="38"/>
    </row>
    <row r="4841" spans="8:10" x14ac:dyDescent="0.25">
      <c r="H4841" s="10"/>
      <c r="J4841" s="38"/>
    </row>
    <row r="4842" spans="8:10" x14ac:dyDescent="0.25">
      <c r="H4842" s="10"/>
      <c r="J4842" s="38"/>
    </row>
    <row r="4843" spans="8:10" x14ac:dyDescent="0.25">
      <c r="H4843" s="10"/>
      <c r="J4843" s="38"/>
    </row>
    <row r="4844" spans="8:10" x14ac:dyDescent="0.25">
      <c r="H4844" s="10"/>
      <c r="J4844" s="38"/>
    </row>
    <row r="4845" spans="8:10" x14ac:dyDescent="0.25">
      <c r="H4845" s="10"/>
      <c r="J4845" s="38"/>
    </row>
    <row r="4846" spans="8:10" x14ac:dyDescent="0.25">
      <c r="H4846" s="10"/>
      <c r="J4846" s="38"/>
    </row>
    <row r="4847" spans="8:10" x14ac:dyDescent="0.25">
      <c r="H4847" s="10"/>
      <c r="J4847" s="38"/>
    </row>
    <row r="4848" spans="8:10" x14ac:dyDescent="0.25">
      <c r="H4848" s="10"/>
      <c r="J4848" s="38"/>
    </row>
    <row r="4849" spans="8:10" x14ac:dyDescent="0.25">
      <c r="H4849" s="10"/>
      <c r="J4849" s="38"/>
    </row>
    <row r="4850" spans="8:10" x14ac:dyDescent="0.25">
      <c r="H4850" s="10"/>
      <c r="J4850" s="38"/>
    </row>
    <row r="4851" spans="8:10" x14ac:dyDescent="0.25">
      <c r="H4851" s="10"/>
      <c r="J4851" s="38"/>
    </row>
    <row r="4852" spans="8:10" x14ac:dyDescent="0.25">
      <c r="H4852" s="10"/>
      <c r="J4852" s="38"/>
    </row>
    <row r="4853" spans="8:10" x14ac:dyDescent="0.25">
      <c r="H4853" s="10"/>
      <c r="J4853" s="38"/>
    </row>
    <row r="4854" spans="8:10" x14ac:dyDescent="0.25">
      <c r="H4854" s="10"/>
      <c r="J4854" s="38"/>
    </row>
    <row r="4855" spans="8:10" x14ac:dyDescent="0.25">
      <c r="H4855" s="10"/>
      <c r="J4855" s="38"/>
    </row>
    <row r="4856" spans="8:10" x14ac:dyDescent="0.25">
      <c r="H4856" s="10"/>
      <c r="J4856" s="38"/>
    </row>
    <row r="4857" spans="8:10" x14ac:dyDescent="0.25">
      <c r="H4857" s="10"/>
      <c r="J4857" s="38"/>
    </row>
    <row r="4858" spans="8:10" x14ac:dyDescent="0.25">
      <c r="H4858" s="10"/>
      <c r="J4858" s="38"/>
    </row>
    <row r="4859" spans="8:10" x14ac:dyDescent="0.25">
      <c r="H4859" s="10"/>
      <c r="J4859" s="38"/>
    </row>
    <row r="4860" spans="8:10" x14ac:dyDescent="0.25">
      <c r="H4860" s="10"/>
      <c r="J4860" s="38"/>
    </row>
    <row r="4861" spans="8:10" x14ac:dyDescent="0.25">
      <c r="H4861" s="10"/>
      <c r="J4861" s="38"/>
    </row>
    <row r="4862" spans="8:10" x14ac:dyDescent="0.25">
      <c r="H4862" s="10"/>
      <c r="J4862" s="38"/>
    </row>
    <row r="4863" spans="8:10" x14ac:dyDescent="0.25">
      <c r="H4863" s="10"/>
      <c r="J4863" s="38"/>
    </row>
    <row r="4864" spans="8:10" x14ac:dyDescent="0.25">
      <c r="H4864" s="10"/>
      <c r="J4864" s="38"/>
    </row>
    <row r="4865" spans="8:10" x14ac:dyDescent="0.25">
      <c r="H4865" s="10"/>
      <c r="J4865" s="38"/>
    </row>
    <row r="4866" spans="8:10" x14ac:dyDescent="0.25">
      <c r="H4866" s="10"/>
      <c r="J4866" s="38"/>
    </row>
    <row r="4867" spans="8:10" x14ac:dyDescent="0.25">
      <c r="H4867" s="10"/>
      <c r="J4867" s="38"/>
    </row>
    <row r="4868" spans="8:10" x14ac:dyDescent="0.25">
      <c r="H4868" s="10"/>
      <c r="J4868" s="38"/>
    </row>
    <row r="4869" spans="8:10" x14ac:dyDescent="0.25">
      <c r="H4869" s="10"/>
      <c r="J4869" s="38"/>
    </row>
    <row r="4870" spans="8:10" x14ac:dyDescent="0.25">
      <c r="H4870" s="10"/>
      <c r="J4870" s="38"/>
    </row>
    <row r="4871" spans="8:10" x14ac:dyDescent="0.25">
      <c r="H4871" s="10"/>
      <c r="J4871" s="38"/>
    </row>
    <row r="4872" spans="8:10" x14ac:dyDescent="0.25">
      <c r="H4872" s="10"/>
      <c r="J4872" s="38"/>
    </row>
    <row r="4873" spans="8:10" x14ac:dyDescent="0.25">
      <c r="H4873" s="10"/>
      <c r="J4873" s="38"/>
    </row>
    <row r="4874" spans="8:10" x14ac:dyDescent="0.25">
      <c r="H4874" s="10"/>
      <c r="J4874" s="38"/>
    </row>
    <row r="4875" spans="8:10" x14ac:dyDescent="0.25">
      <c r="H4875" s="10"/>
      <c r="J4875" s="38"/>
    </row>
    <row r="4876" spans="8:10" x14ac:dyDescent="0.25">
      <c r="H4876" s="10"/>
      <c r="J4876" s="38"/>
    </row>
    <row r="4877" spans="8:10" x14ac:dyDescent="0.25">
      <c r="H4877" s="10"/>
      <c r="J4877" s="38"/>
    </row>
    <row r="4878" spans="8:10" x14ac:dyDescent="0.25">
      <c r="H4878" s="10"/>
      <c r="J4878" s="38"/>
    </row>
    <row r="4879" spans="8:10" x14ac:dyDescent="0.25">
      <c r="H4879" s="10"/>
      <c r="J4879" s="38"/>
    </row>
    <row r="4880" spans="8:10" x14ac:dyDescent="0.25">
      <c r="H4880" s="10"/>
      <c r="J4880" s="38"/>
    </row>
    <row r="4881" spans="8:10" x14ac:dyDescent="0.25">
      <c r="H4881" s="10"/>
      <c r="J4881" s="38"/>
    </row>
    <row r="4882" spans="8:10" x14ac:dyDescent="0.25">
      <c r="H4882" s="10"/>
      <c r="J4882" s="38"/>
    </row>
    <row r="4883" spans="8:10" x14ac:dyDescent="0.25">
      <c r="H4883" s="10"/>
      <c r="J4883" s="38"/>
    </row>
    <row r="4884" spans="8:10" x14ac:dyDescent="0.25">
      <c r="H4884" s="10"/>
      <c r="J4884" s="38"/>
    </row>
    <row r="4885" spans="8:10" x14ac:dyDescent="0.25">
      <c r="H4885" s="10"/>
      <c r="J4885" s="38"/>
    </row>
    <row r="4886" spans="8:10" x14ac:dyDescent="0.25">
      <c r="H4886" s="10"/>
      <c r="J4886" s="38"/>
    </row>
    <row r="4887" spans="8:10" x14ac:dyDescent="0.25">
      <c r="H4887" s="10"/>
      <c r="J4887" s="38"/>
    </row>
    <row r="4888" spans="8:10" x14ac:dyDescent="0.25">
      <c r="H4888" s="10"/>
      <c r="J4888" s="38"/>
    </row>
    <row r="4889" spans="8:10" x14ac:dyDescent="0.25">
      <c r="H4889" s="10"/>
      <c r="J4889" s="38"/>
    </row>
    <row r="4890" spans="8:10" x14ac:dyDescent="0.25">
      <c r="H4890" s="10"/>
      <c r="J4890" s="38"/>
    </row>
    <row r="4891" spans="8:10" x14ac:dyDescent="0.25">
      <c r="H4891" s="10"/>
      <c r="J4891" s="38"/>
    </row>
    <row r="4892" spans="8:10" x14ac:dyDescent="0.25">
      <c r="H4892" s="10"/>
      <c r="J4892" s="38"/>
    </row>
    <row r="4893" spans="8:10" x14ac:dyDescent="0.25">
      <c r="H4893" s="10"/>
      <c r="J4893" s="38"/>
    </row>
    <row r="4894" spans="8:10" x14ac:dyDescent="0.25">
      <c r="H4894" s="10"/>
      <c r="J4894" s="38"/>
    </row>
    <row r="4895" spans="8:10" x14ac:dyDescent="0.25">
      <c r="H4895" s="10"/>
      <c r="J4895" s="38"/>
    </row>
    <row r="4896" spans="8:10" x14ac:dyDescent="0.25">
      <c r="H4896" s="10"/>
      <c r="J4896" s="38"/>
    </row>
    <row r="4897" spans="8:10" x14ac:dyDescent="0.25">
      <c r="H4897" s="10"/>
      <c r="J4897" s="38"/>
    </row>
    <row r="4898" spans="8:10" x14ac:dyDescent="0.25">
      <c r="H4898" s="10"/>
      <c r="J4898" s="38"/>
    </row>
    <row r="4899" spans="8:10" x14ac:dyDescent="0.25">
      <c r="H4899" s="10"/>
      <c r="J4899" s="38"/>
    </row>
    <row r="4900" spans="8:10" x14ac:dyDescent="0.25">
      <c r="H4900" s="10"/>
      <c r="J4900" s="38"/>
    </row>
    <row r="4901" spans="8:10" x14ac:dyDescent="0.25">
      <c r="H4901" s="10"/>
      <c r="J4901" s="38"/>
    </row>
    <row r="4902" spans="8:10" x14ac:dyDescent="0.25">
      <c r="H4902" s="10"/>
      <c r="J4902" s="38"/>
    </row>
    <row r="4903" spans="8:10" x14ac:dyDescent="0.25">
      <c r="H4903" s="10"/>
      <c r="J4903" s="38"/>
    </row>
    <row r="4904" spans="8:10" x14ac:dyDescent="0.25">
      <c r="H4904" s="10"/>
      <c r="J4904" s="38"/>
    </row>
    <row r="4905" spans="8:10" x14ac:dyDescent="0.25">
      <c r="H4905" s="10"/>
      <c r="J4905" s="38"/>
    </row>
    <row r="4906" spans="8:10" x14ac:dyDescent="0.25">
      <c r="H4906" s="10"/>
      <c r="J4906" s="38"/>
    </row>
    <row r="4907" spans="8:10" x14ac:dyDescent="0.25">
      <c r="H4907" s="10"/>
      <c r="J4907" s="38"/>
    </row>
    <row r="4908" spans="8:10" x14ac:dyDescent="0.25">
      <c r="H4908" s="10"/>
      <c r="J4908" s="38"/>
    </row>
    <row r="4909" spans="8:10" x14ac:dyDescent="0.25">
      <c r="H4909" s="10"/>
      <c r="J4909" s="38"/>
    </row>
    <row r="4910" spans="8:10" x14ac:dyDescent="0.25">
      <c r="H4910" s="10"/>
      <c r="J4910" s="38"/>
    </row>
    <row r="4911" spans="8:10" x14ac:dyDescent="0.25">
      <c r="H4911" s="10"/>
      <c r="J4911" s="38"/>
    </row>
    <row r="4912" spans="8:10" x14ac:dyDescent="0.25">
      <c r="H4912" s="10"/>
      <c r="J4912" s="38"/>
    </row>
    <row r="4913" spans="8:10" x14ac:dyDescent="0.25">
      <c r="H4913" s="10"/>
      <c r="J4913" s="38"/>
    </row>
    <row r="4914" spans="8:10" x14ac:dyDescent="0.25">
      <c r="H4914" s="10"/>
      <c r="J4914" s="38"/>
    </row>
    <row r="4915" spans="8:10" x14ac:dyDescent="0.25">
      <c r="H4915" s="10"/>
      <c r="J4915" s="38"/>
    </row>
    <row r="4916" spans="8:10" x14ac:dyDescent="0.25">
      <c r="H4916" s="10"/>
      <c r="J4916" s="38"/>
    </row>
    <row r="4917" spans="8:10" x14ac:dyDescent="0.25">
      <c r="H4917" s="10"/>
      <c r="J4917" s="38"/>
    </row>
    <row r="4918" spans="8:10" x14ac:dyDescent="0.25">
      <c r="H4918" s="10"/>
      <c r="J4918" s="38"/>
    </row>
    <row r="4919" spans="8:10" x14ac:dyDescent="0.25">
      <c r="H4919" s="10"/>
      <c r="J4919" s="38"/>
    </row>
    <row r="4920" spans="8:10" x14ac:dyDescent="0.25">
      <c r="H4920" s="10"/>
      <c r="J4920" s="38"/>
    </row>
    <row r="4921" spans="8:10" x14ac:dyDescent="0.25">
      <c r="H4921" s="10"/>
      <c r="J4921" s="38"/>
    </row>
    <row r="4922" spans="8:10" x14ac:dyDescent="0.25">
      <c r="H4922" s="10"/>
      <c r="J4922" s="38"/>
    </row>
    <row r="4923" spans="8:10" x14ac:dyDescent="0.25">
      <c r="H4923" s="10"/>
      <c r="J4923" s="38"/>
    </row>
    <row r="4924" spans="8:10" x14ac:dyDescent="0.25">
      <c r="H4924" s="10"/>
      <c r="J4924" s="38"/>
    </row>
    <row r="4925" spans="8:10" x14ac:dyDescent="0.25">
      <c r="H4925" s="10"/>
      <c r="J4925" s="38"/>
    </row>
    <row r="4926" spans="8:10" x14ac:dyDescent="0.25">
      <c r="H4926" s="10"/>
      <c r="J4926" s="38"/>
    </row>
    <row r="4927" spans="8:10" x14ac:dyDescent="0.25">
      <c r="H4927" s="10"/>
      <c r="J4927" s="38"/>
    </row>
    <row r="4928" spans="8:10" x14ac:dyDescent="0.25">
      <c r="H4928" s="10"/>
      <c r="J4928" s="38"/>
    </row>
    <row r="4929" spans="8:10" x14ac:dyDescent="0.25">
      <c r="H4929" s="10"/>
      <c r="J4929" s="38"/>
    </row>
    <row r="4930" spans="8:10" x14ac:dyDescent="0.25">
      <c r="H4930" s="10"/>
      <c r="J4930" s="38"/>
    </row>
    <row r="4931" spans="8:10" x14ac:dyDescent="0.25">
      <c r="H4931" s="10"/>
      <c r="J4931" s="38"/>
    </row>
    <row r="4932" spans="8:10" x14ac:dyDescent="0.25">
      <c r="H4932" s="10"/>
      <c r="J4932" s="38"/>
    </row>
    <row r="4933" spans="8:10" x14ac:dyDescent="0.25">
      <c r="H4933" s="10"/>
      <c r="J4933" s="38"/>
    </row>
    <row r="4934" spans="8:10" x14ac:dyDescent="0.25">
      <c r="H4934" s="10"/>
      <c r="J4934" s="38"/>
    </row>
    <row r="4935" spans="8:10" x14ac:dyDescent="0.25">
      <c r="H4935" s="10"/>
      <c r="J4935" s="38"/>
    </row>
    <row r="4936" spans="8:10" x14ac:dyDescent="0.25">
      <c r="H4936" s="10"/>
      <c r="J4936" s="38"/>
    </row>
    <row r="4937" spans="8:10" x14ac:dyDescent="0.25">
      <c r="H4937" s="10"/>
      <c r="J4937" s="38"/>
    </row>
    <row r="4938" spans="8:10" x14ac:dyDescent="0.25">
      <c r="H4938" s="10"/>
      <c r="J4938" s="38"/>
    </row>
    <row r="4939" spans="8:10" x14ac:dyDescent="0.25">
      <c r="H4939" s="10"/>
      <c r="J4939" s="38"/>
    </row>
    <row r="4940" spans="8:10" x14ac:dyDescent="0.25">
      <c r="H4940" s="10"/>
      <c r="J4940" s="38"/>
    </row>
    <row r="4941" spans="8:10" x14ac:dyDescent="0.25">
      <c r="H4941" s="10"/>
      <c r="J4941" s="38"/>
    </row>
    <row r="4942" spans="8:10" x14ac:dyDescent="0.25">
      <c r="H4942" s="10"/>
      <c r="J4942" s="38"/>
    </row>
    <row r="4943" spans="8:10" x14ac:dyDescent="0.25">
      <c r="H4943" s="10"/>
      <c r="J4943" s="38"/>
    </row>
    <row r="4944" spans="8:10" x14ac:dyDescent="0.25">
      <c r="H4944" s="10"/>
      <c r="J4944" s="38"/>
    </row>
    <row r="4945" spans="8:10" x14ac:dyDescent="0.25">
      <c r="H4945" s="10"/>
      <c r="J4945" s="38"/>
    </row>
    <row r="4946" spans="8:10" x14ac:dyDescent="0.25">
      <c r="H4946" s="10"/>
      <c r="J4946" s="38"/>
    </row>
    <row r="4947" spans="8:10" x14ac:dyDescent="0.25">
      <c r="H4947" s="10"/>
      <c r="J4947" s="38"/>
    </row>
    <row r="4948" spans="8:10" x14ac:dyDescent="0.25">
      <c r="H4948" s="10"/>
      <c r="J4948" s="38"/>
    </row>
    <row r="4949" spans="8:10" x14ac:dyDescent="0.25">
      <c r="H4949" s="10"/>
      <c r="J4949" s="38"/>
    </row>
    <row r="4950" spans="8:10" x14ac:dyDescent="0.25">
      <c r="H4950" s="10"/>
      <c r="J4950" s="38"/>
    </row>
    <row r="4951" spans="8:10" x14ac:dyDescent="0.25">
      <c r="H4951" s="10"/>
      <c r="J4951" s="38"/>
    </row>
    <row r="4952" spans="8:10" x14ac:dyDescent="0.25">
      <c r="H4952" s="10"/>
      <c r="J4952" s="38"/>
    </row>
    <row r="4953" spans="8:10" x14ac:dyDescent="0.25">
      <c r="H4953" s="10"/>
      <c r="J4953" s="38"/>
    </row>
    <row r="4954" spans="8:10" x14ac:dyDescent="0.25">
      <c r="H4954" s="10"/>
      <c r="J4954" s="38"/>
    </row>
    <row r="4955" spans="8:10" x14ac:dyDescent="0.25">
      <c r="H4955" s="10"/>
      <c r="J4955" s="38"/>
    </row>
    <row r="4956" spans="8:10" x14ac:dyDescent="0.25">
      <c r="H4956" s="10"/>
      <c r="J4956" s="38"/>
    </row>
    <row r="4957" spans="8:10" x14ac:dyDescent="0.25">
      <c r="H4957" s="10"/>
      <c r="J4957" s="38"/>
    </row>
    <row r="4958" spans="8:10" x14ac:dyDescent="0.25">
      <c r="H4958" s="10"/>
      <c r="J4958" s="38"/>
    </row>
    <row r="4959" spans="8:10" x14ac:dyDescent="0.25">
      <c r="H4959" s="10"/>
      <c r="J4959" s="38"/>
    </row>
    <row r="4960" spans="8:10" x14ac:dyDescent="0.25">
      <c r="H4960" s="10"/>
      <c r="J4960" s="38"/>
    </row>
    <row r="4961" spans="8:10" x14ac:dyDescent="0.25">
      <c r="H4961" s="10"/>
      <c r="J4961" s="38"/>
    </row>
    <row r="4962" spans="8:10" x14ac:dyDescent="0.25">
      <c r="H4962" s="10"/>
      <c r="J4962" s="38"/>
    </row>
    <row r="4963" spans="8:10" x14ac:dyDescent="0.25">
      <c r="H4963" s="10"/>
      <c r="J4963" s="38"/>
    </row>
    <row r="4964" spans="8:10" x14ac:dyDescent="0.25">
      <c r="H4964" s="10"/>
      <c r="J4964" s="38"/>
    </row>
    <row r="4965" spans="8:10" x14ac:dyDescent="0.25">
      <c r="H4965" s="10"/>
      <c r="J4965" s="38"/>
    </row>
    <row r="4966" spans="8:10" x14ac:dyDescent="0.25">
      <c r="H4966" s="10"/>
      <c r="J4966" s="38"/>
    </row>
    <row r="4967" spans="8:10" x14ac:dyDescent="0.25">
      <c r="H4967" s="10"/>
      <c r="J4967" s="38"/>
    </row>
    <row r="4968" spans="8:10" x14ac:dyDescent="0.25">
      <c r="H4968" s="10"/>
      <c r="J4968" s="38"/>
    </row>
    <row r="4969" spans="8:10" x14ac:dyDescent="0.25">
      <c r="H4969" s="10"/>
      <c r="J4969" s="38"/>
    </row>
    <row r="4970" spans="8:10" x14ac:dyDescent="0.25">
      <c r="H4970" s="10"/>
      <c r="J4970" s="38"/>
    </row>
    <row r="4971" spans="8:10" x14ac:dyDescent="0.25">
      <c r="H4971" s="10"/>
      <c r="J4971" s="38"/>
    </row>
    <row r="4972" spans="8:10" x14ac:dyDescent="0.25">
      <c r="H4972" s="10"/>
      <c r="J4972" s="38"/>
    </row>
    <row r="4973" spans="8:10" x14ac:dyDescent="0.25">
      <c r="H4973" s="10"/>
      <c r="J4973" s="38"/>
    </row>
    <row r="4974" spans="8:10" x14ac:dyDescent="0.25">
      <c r="H4974" s="10"/>
      <c r="J4974" s="38"/>
    </row>
    <row r="4975" spans="8:10" x14ac:dyDescent="0.25">
      <c r="H4975" s="10"/>
      <c r="J4975" s="38"/>
    </row>
    <row r="4976" spans="8:10" x14ac:dyDescent="0.25">
      <c r="H4976" s="10"/>
      <c r="J4976" s="38"/>
    </row>
    <row r="4977" spans="8:10" x14ac:dyDescent="0.25">
      <c r="H4977" s="10"/>
      <c r="J4977" s="38"/>
    </row>
    <row r="4978" spans="8:10" x14ac:dyDescent="0.25">
      <c r="H4978" s="10"/>
      <c r="J4978" s="38"/>
    </row>
    <row r="4979" spans="8:10" x14ac:dyDescent="0.25">
      <c r="H4979" s="10"/>
      <c r="J4979" s="38"/>
    </row>
    <row r="4980" spans="8:10" x14ac:dyDescent="0.25">
      <c r="H4980" s="10"/>
      <c r="J4980" s="38"/>
    </row>
    <row r="4981" spans="8:10" x14ac:dyDescent="0.25">
      <c r="H4981" s="10"/>
      <c r="J4981" s="38"/>
    </row>
    <row r="4982" spans="8:10" x14ac:dyDescent="0.25">
      <c r="H4982" s="10"/>
      <c r="J4982" s="38"/>
    </row>
    <row r="4983" spans="8:10" x14ac:dyDescent="0.25">
      <c r="H4983" s="10"/>
      <c r="J4983" s="38"/>
    </row>
    <row r="4984" spans="8:10" x14ac:dyDescent="0.25">
      <c r="H4984" s="10"/>
      <c r="J4984" s="38"/>
    </row>
    <row r="4985" spans="8:10" x14ac:dyDescent="0.25">
      <c r="H4985" s="10"/>
      <c r="J4985" s="38"/>
    </row>
    <row r="4986" spans="8:10" x14ac:dyDescent="0.25">
      <c r="H4986" s="10"/>
      <c r="J4986" s="38"/>
    </row>
    <row r="4987" spans="8:10" x14ac:dyDescent="0.25">
      <c r="H4987" s="10"/>
      <c r="J4987" s="38"/>
    </row>
    <row r="4988" spans="8:10" x14ac:dyDescent="0.25">
      <c r="H4988" s="10"/>
      <c r="J4988" s="38"/>
    </row>
    <row r="4989" spans="8:10" x14ac:dyDescent="0.25">
      <c r="H4989" s="10"/>
      <c r="J4989" s="38"/>
    </row>
    <row r="4990" spans="8:10" x14ac:dyDescent="0.25">
      <c r="H4990" s="10"/>
      <c r="J4990" s="38"/>
    </row>
    <row r="4991" spans="8:10" x14ac:dyDescent="0.25">
      <c r="H4991" s="10"/>
      <c r="J4991" s="38"/>
    </row>
    <row r="4992" spans="8:10" x14ac:dyDescent="0.25">
      <c r="H4992" s="10"/>
      <c r="J4992" s="38"/>
    </row>
    <row r="4993" spans="8:10" x14ac:dyDescent="0.25">
      <c r="H4993" s="10"/>
      <c r="J4993" s="38"/>
    </row>
    <row r="4994" spans="8:10" x14ac:dyDescent="0.25">
      <c r="H4994" s="10"/>
      <c r="J4994" s="38"/>
    </row>
    <row r="4995" spans="8:10" x14ac:dyDescent="0.25">
      <c r="H4995" s="10"/>
      <c r="J4995" s="38"/>
    </row>
    <row r="4996" spans="8:10" x14ac:dyDescent="0.25">
      <c r="H4996" s="10"/>
      <c r="J4996" s="38"/>
    </row>
    <row r="4997" spans="8:10" x14ac:dyDescent="0.25">
      <c r="H4997" s="10"/>
      <c r="J4997" s="38"/>
    </row>
    <row r="4998" spans="8:10" x14ac:dyDescent="0.25">
      <c r="H4998" s="10"/>
      <c r="J4998" s="38"/>
    </row>
    <row r="4999" spans="8:10" x14ac:dyDescent="0.25">
      <c r="H4999" s="10"/>
      <c r="J4999" s="38"/>
    </row>
    <row r="5000" spans="8:10" x14ac:dyDescent="0.25">
      <c r="H5000" s="10"/>
      <c r="J5000" s="38"/>
    </row>
    <row r="5001" spans="8:10" x14ac:dyDescent="0.25">
      <c r="H5001" s="10"/>
      <c r="J5001" s="38"/>
    </row>
    <row r="5002" spans="8:10" x14ac:dyDescent="0.25">
      <c r="H5002" s="10"/>
      <c r="J5002" s="38"/>
    </row>
    <row r="5003" spans="8:10" x14ac:dyDescent="0.25">
      <c r="H5003" s="10"/>
      <c r="J5003" s="38"/>
    </row>
    <row r="5004" spans="8:10" x14ac:dyDescent="0.25">
      <c r="H5004" s="10"/>
      <c r="J5004" s="38"/>
    </row>
    <row r="5005" spans="8:10" x14ac:dyDescent="0.25">
      <c r="H5005" s="10"/>
      <c r="J5005" s="38"/>
    </row>
    <row r="5006" spans="8:10" x14ac:dyDescent="0.25">
      <c r="H5006" s="10"/>
      <c r="J5006" s="38"/>
    </row>
    <row r="5007" spans="8:10" x14ac:dyDescent="0.25">
      <c r="H5007" s="10"/>
      <c r="J5007" s="38"/>
    </row>
    <row r="5008" spans="8:10" x14ac:dyDescent="0.25">
      <c r="H5008" s="10"/>
      <c r="J5008" s="38"/>
    </row>
    <row r="5009" spans="8:10" x14ac:dyDescent="0.25">
      <c r="H5009" s="10"/>
      <c r="J5009" s="38"/>
    </row>
    <row r="5010" spans="8:10" x14ac:dyDescent="0.25">
      <c r="H5010" s="10"/>
      <c r="J5010" s="38"/>
    </row>
    <row r="5011" spans="8:10" x14ac:dyDescent="0.25">
      <c r="H5011" s="10"/>
      <c r="J5011" s="38"/>
    </row>
    <row r="5012" spans="8:10" x14ac:dyDescent="0.25">
      <c r="H5012" s="10"/>
      <c r="J5012" s="38"/>
    </row>
    <row r="5013" spans="8:10" x14ac:dyDescent="0.25">
      <c r="H5013" s="10"/>
      <c r="J5013" s="38"/>
    </row>
    <row r="5014" spans="8:10" x14ac:dyDescent="0.25">
      <c r="H5014" s="10"/>
      <c r="J5014" s="38"/>
    </row>
    <row r="5015" spans="8:10" x14ac:dyDescent="0.25">
      <c r="H5015" s="10"/>
      <c r="J5015" s="38"/>
    </row>
    <row r="5016" spans="8:10" x14ac:dyDescent="0.25">
      <c r="H5016" s="10"/>
      <c r="J5016" s="38"/>
    </row>
    <row r="5017" spans="8:10" x14ac:dyDescent="0.25">
      <c r="H5017" s="10"/>
      <c r="J5017" s="38"/>
    </row>
    <row r="5018" spans="8:10" x14ac:dyDescent="0.25">
      <c r="H5018" s="10"/>
      <c r="J5018" s="38"/>
    </row>
    <row r="5019" spans="8:10" x14ac:dyDescent="0.25">
      <c r="H5019" s="10"/>
      <c r="J5019" s="38"/>
    </row>
    <row r="5020" spans="8:10" x14ac:dyDescent="0.25">
      <c r="H5020" s="10"/>
      <c r="J5020" s="38"/>
    </row>
    <row r="5021" spans="8:10" x14ac:dyDescent="0.25">
      <c r="H5021" s="10"/>
      <c r="J5021" s="38"/>
    </row>
    <row r="5022" spans="8:10" x14ac:dyDescent="0.25">
      <c r="H5022" s="10"/>
      <c r="J5022" s="38"/>
    </row>
    <row r="5023" spans="8:10" x14ac:dyDescent="0.25">
      <c r="H5023" s="10"/>
      <c r="J5023" s="38"/>
    </row>
    <row r="5024" spans="8:10" x14ac:dyDescent="0.25">
      <c r="H5024" s="10"/>
      <c r="J5024" s="38"/>
    </row>
    <row r="5025" spans="8:10" x14ac:dyDescent="0.25">
      <c r="H5025" s="10"/>
      <c r="J5025" s="38"/>
    </row>
    <row r="5026" spans="8:10" x14ac:dyDescent="0.25">
      <c r="H5026" s="10"/>
      <c r="J5026" s="38"/>
    </row>
    <row r="5027" spans="8:10" x14ac:dyDescent="0.25">
      <c r="H5027" s="10"/>
      <c r="J5027" s="38"/>
    </row>
    <row r="5028" spans="8:10" x14ac:dyDescent="0.25">
      <c r="H5028" s="10"/>
      <c r="J5028" s="38"/>
    </row>
    <row r="5029" spans="8:10" x14ac:dyDescent="0.25">
      <c r="H5029" s="10"/>
      <c r="J5029" s="38"/>
    </row>
    <row r="5030" spans="8:10" x14ac:dyDescent="0.25">
      <c r="H5030" s="10"/>
      <c r="J5030" s="38"/>
    </row>
    <row r="5031" spans="8:10" x14ac:dyDescent="0.25">
      <c r="H5031" s="10"/>
      <c r="J5031" s="38"/>
    </row>
    <row r="5032" spans="8:10" x14ac:dyDescent="0.25">
      <c r="H5032" s="10"/>
      <c r="J5032" s="38"/>
    </row>
    <row r="5033" spans="8:10" x14ac:dyDescent="0.25">
      <c r="H5033" s="10"/>
      <c r="J5033" s="38"/>
    </row>
    <row r="5034" spans="8:10" x14ac:dyDescent="0.25">
      <c r="H5034" s="10"/>
      <c r="J5034" s="38"/>
    </row>
    <row r="5035" spans="8:10" x14ac:dyDescent="0.25">
      <c r="H5035" s="10"/>
      <c r="J5035" s="38"/>
    </row>
    <row r="5036" spans="8:10" x14ac:dyDescent="0.25">
      <c r="H5036" s="10"/>
      <c r="J5036" s="38"/>
    </row>
    <row r="5037" spans="8:10" x14ac:dyDescent="0.25">
      <c r="H5037" s="10"/>
      <c r="J5037" s="38"/>
    </row>
    <row r="5038" spans="8:10" x14ac:dyDescent="0.25">
      <c r="H5038" s="10"/>
      <c r="J5038" s="38"/>
    </row>
    <row r="5039" spans="8:10" x14ac:dyDescent="0.25">
      <c r="H5039" s="10"/>
      <c r="J5039" s="38"/>
    </row>
    <row r="5040" spans="8:10" x14ac:dyDescent="0.25">
      <c r="H5040" s="10"/>
      <c r="J5040" s="38"/>
    </row>
    <row r="5041" spans="8:10" x14ac:dyDescent="0.25">
      <c r="H5041" s="10"/>
      <c r="J5041" s="38"/>
    </row>
    <row r="5042" spans="8:10" x14ac:dyDescent="0.25">
      <c r="H5042" s="10"/>
      <c r="J5042" s="38"/>
    </row>
    <row r="5043" spans="8:10" x14ac:dyDescent="0.25">
      <c r="H5043" s="10"/>
      <c r="J5043" s="38"/>
    </row>
    <row r="5044" spans="8:10" x14ac:dyDescent="0.25">
      <c r="H5044" s="10"/>
      <c r="J5044" s="38"/>
    </row>
    <row r="5045" spans="8:10" x14ac:dyDescent="0.25">
      <c r="H5045" s="10"/>
      <c r="J5045" s="38"/>
    </row>
    <row r="5046" spans="8:10" x14ac:dyDescent="0.25">
      <c r="H5046" s="10"/>
      <c r="J5046" s="38"/>
    </row>
    <row r="5047" spans="8:10" x14ac:dyDescent="0.25">
      <c r="H5047" s="10"/>
      <c r="J5047" s="38"/>
    </row>
    <row r="5048" spans="8:10" x14ac:dyDescent="0.25">
      <c r="H5048" s="10"/>
      <c r="J5048" s="38"/>
    </row>
    <row r="5049" spans="8:10" x14ac:dyDescent="0.25">
      <c r="H5049" s="10"/>
      <c r="J5049" s="38"/>
    </row>
    <row r="5050" spans="8:10" x14ac:dyDescent="0.25">
      <c r="H5050" s="10"/>
      <c r="J5050" s="38"/>
    </row>
    <row r="5051" spans="8:10" x14ac:dyDescent="0.25">
      <c r="H5051" s="10"/>
      <c r="J5051" s="38"/>
    </row>
    <row r="5052" spans="8:10" x14ac:dyDescent="0.25">
      <c r="H5052" s="10"/>
      <c r="J5052" s="38"/>
    </row>
    <row r="5053" spans="8:10" x14ac:dyDescent="0.25">
      <c r="H5053" s="10"/>
      <c r="J5053" s="38"/>
    </row>
  </sheetData>
  <autoFilter ref="A5:M5053" xr:uid="{CEEAF420-03BB-EC4C-BCD9-DA8B8F8AB9DF}"/>
  <dataValidations count="2">
    <dataValidation type="list" allowBlank="1" showInputMessage="1" showErrorMessage="1" sqref="C131:C5668" xr:uid="{772C6CE0-31BE-4DC2-8D9C-F85FCB56B522}">
      <formula1>Mouvement</formula1>
    </dataValidation>
    <dataValidation type="list" allowBlank="1" showInputMessage="1" showErrorMessage="1" sqref="C6:C130" xr:uid="{B0AD75BB-21DE-4DD4-9EF6-64F264852015}">
      <formula1>Opérations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3</vt:i4>
      </vt:variant>
    </vt:vector>
  </HeadingPairs>
  <TitlesOfParts>
    <vt:vector size="5" baseType="lpstr">
      <vt:lpstr>Données</vt:lpstr>
      <vt:lpstr>Mouvements Stocks</vt:lpstr>
      <vt:lpstr>Opérations</vt:lpstr>
      <vt:lpstr>Tiers_Clients</vt:lpstr>
      <vt:lpstr>Tiers_Fournisseurs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BSA</cp:lastModifiedBy>
  <dcterms:created xsi:type="dcterms:W3CDTF">2025-01-18T10:19:24Z</dcterms:created>
  <dcterms:modified xsi:type="dcterms:W3CDTF">2025-01-19T18:32:54Z</dcterms:modified>
</cp:coreProperties>
</file>