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activeX/activeX1.xml" ContentType="application/vnd.ms-office.activeX+xml"/>
  <Override PartName="/xl/activeX/activeX2.xml" ContentType="application/vnd.ms-office.activeX+xml"/>
  <Override PartName="/xl/activeX/activeX3.xml" ContentType="application/vnd.ms-office.activeX+xml"/>
  <Override PartName="/xl/activeX/activeX4.xml" ContentType="application/vnd.ms-office.activeX+xml"/>
  <Override PartName="/xl/activeX/activeX5.xml" ContentType="application/vnd.ms-office.activeX+xml"/>
  <Override PartName="/xl/activeX/activeX6.xml" ContentType="application/vnd.ms-office.activeX+xml"/>
  <Override PartName="/xl/drawings/drawing2.xml" ContentType="application/vnd.openxmlformats-officedocument.drawing+xml"/>
  <Override PartName="/xl/tables/table1.xml" ContentType="application/vnd.openxmlformats-officedocument.spreadsheetml.table+xml"/>
  <Override PartName="/xl/slicers/slicer1.xml" ContentType="application/vnd.ms-excel.slicer+xml"/>
  <Override PartName="/xl/printerSettings/printerSettings1.bin" ContentType="application/vnd.openxmlformats-officedocument.spreadsheetml.printerSettings"/>
  <Override PartName="/xl/tables/table2.xml" ContentType="application/vnd.openxmlformats-officedocument.spreadsheetml.table+xml"/>
  <Override PartName="/xl/tables/table3.xml" ContentType="application/vnd.openxmlformats-officedocument.spreadsheetml.table+xml"/>
  <Override PartName="/xl/printerSettings/printerSettings2.bin" ContentType="application/vnd.openxmlformats-officedocument.spreadsheetml.printerSettings"/>
  <Override PartName="/xl/tables/table4.xml" ContentType="application/vnd.openxmlformats-officedocument.spreadsheetml.table+xml"/>
  <Override PartName="/xl/tables/table5.xml" ContentType="application/vnd.openxmlformats-officedocument.spreadsheetml.table+xml"/>
  <Override PartName="/xl/printerSettings/printerSettings3.bin" ContentType="application/vnd.openxmlformats-officedocument.spreadsheetml.printerSettings"/>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codeName="{957460C9-B318-DD5D-5CC9-C049C1E746CC}"/>
  <workbookPr codeName="ThisWorkbook" defaultThemeVersion="166925"/>
  <mc:AlternateContent xmlns:mc="http://schemas.openxmlformats.org/markup-compatibility/2006">
    <mc:Choice Requires="x15">
      <x15ac:absPath xmlns:x15ac="http://schemas.microsoft.com/office/spreadsheetml/2010/11/ac" url="C:\Users\Eigenaar\Downloads\"/>
    </mc:Choice>
  </mc:AlternateContent>
  <xr:revisionPtr revIDLastSave="0" documentId="13_ncr:1_{32AA24D4-5529-47DE-A55E-529BA977F161}" xr6:coauthVersionLast="47" xr6:coauthVersionMax="47" xr10:uidLastSave="{00000000-0000-0000-0000-000000000000}"/>
  <bookViews>
    <workbookView xWindow="-120" yWindow="-120" windowWidth="29040" windowHeight="15990" tabRatio="694" activeTab="1" xr2:uid="{E292C47B-4375-4C2D-8F5F-518E7C820F4F}"/>
  </bookViews>
  <sheets>
    <sheet name="Accueil" sheetId="8" r:id="rId1"/>
    <sheet name="Liste de taches BE" sheetId="5" r:id="rId2"/>
    <sheet name="Feuil1" sheetId="11" r:id="rId3"/>
    <sheet name="CHANTIER" sheetId="2" r:id="rId4"/>
    <sheet name="TECHNICIEN BE" sheetId="3" r:id="rId5"/>
    <sheet name="CHARGE D'AFFAIRES" sheetId="4" r:id="rId6"/>
    <sheet name="LOT" sheetId="6" r:id="rId7"/>
    <sheet name="SOURCE" sheetId="9" r:id="rId8"/>
  </sheets>
  <functionGroups builtInGroupCount="19"/>
  <definedNames>
    <definedName name="_xlnm.Print_Area" localSheetId="3">'CHANTIER'!$E$5:$E$40</definedName>
    <definedName name="Heures">'Liste de taches BE'!$N$18:$CT$18</definedName>
    <definedName name="PLANNING">'Liste de taches BE'!$N$19:$CT$31</definedName>
    <definedName name="Segment_STATUT">#N/A</definedName>
    <definedName name="Slicer_CHANTIER">#N/A</definedName>
    <definedName name="Slicer_CHARGE_D_AFFAIRES">#N/A</definedName>
    <definedName name="Slicer_LOT">#N/A</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9"/>
        <x14:slicerCache r:id="rId10"/>
        <x14:slicerCache r:id="rId11"/>
        <x14:slicerCache r:id="rId12"/>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N17" i="5" l="1"/>
  <c r="K22" i="5"/>
  <c r="K21" i="5"/>
  <c r="K20" i="5"/>
  <c r="AE17" i="5" l="1"/>
  <c r="AV17" i="5" s="1"/>
  <c r="V18" i="5"/>
  <c r="V22" i="5" s="1" a="1"/>
  <c r="V22" i="5" s="1"/>
  <c r="N18" i="5"/>
  <c r="N22" i="5" s="1" a="1"/>
  <c r="N22" i="5" s="1"/>
  <c r="X16" i="11"/>
  <c r="Y16" i="11" s="1"/>
  <c r="Z16" i="11" s="1"/>
  <c r="AA16" i="11" s="1"/>
  <c r="AB16" i="11" s="1"/>
  <c r="AC16" i="11" s="1"/>
  <c r="AD16" i="11" s="1"/>
  <c r="AE16" i="11" s="1"/>
  <c r="AF16" i="11" s="1"/>
  <c r="AG16" i="11" s="1"/>
  <c r="AH16" i="11" s="1"/>
  <c r="AI16" i="11" s="1"/>
  <c r="AJ16" i="11" s="1"/>
  <c r="AK16" i="11" s="1"/>
  <c r="AL16" i="11" s="1"/>
  <c r="AM16" i="11" s="1"/>
  <c r="G16" i="11"/>
  <c r="H16" i="11" s="1"/>
  <c r="I16" i="11" s="1"/>
  <c r="J16" i="11" s="1"/>
  <c r="K16" i="11" s="1"/>
  <c r="L16" i="11" s="1"/>
  <c r="M16" i="11" s="1"/>
  <c r="N16" i="11" s="1"/>
  <c r="O16" i="11" s="1"/>
  <c r="P16" i="11" s="1"/>
  <c r="Q16" i="11" s="1"/>
  <c r="R16" i="11" s="1"/>
  <c r="S16" i="11" s="1"/>
  <c r="T16" i="11" s="1"/>
  <c r="U16" i="11" s="1"/>
  <c r="V16" i="11" s="1"/>
  <c r="N21" i="5" l="1" a="1"/>
  <c r="N21" i="5" s="1"/>
  <c r="N20" i="5" a="1"/>
  <c r="N20" i="5" s="1"/>
  <c r="V21" i="5" a="1"/>
  <c r="V21" i="5" s="1"/>
  <c r="V20" i="5" a="1"/>
  <c r="V20" i="5" s="1"/>
  <c r="BD18" i="5"/>
  <c r="BD22" i="5" s="1" a="1"/>
  <c r="BD22" i="5" s="1"/>
  <c r="AV18" i="5"/>
  <c r="AV22" i="5" s="1" a="1"/>
  <c r="AV22" i="5" s="1"/>
  <c r="BM17" i="5"/>
  <c r="O18" i="5"/>
  <c r="O22" i="5" s="1" a="1"/>
  <c r="O22" i="5" s="1"/>
  <c r="AM18" i="5"/>
  <c r="AM22" i="5" s="1" a="1"/>
  <c r="AM22" i="5" s="1"/>
  <c r="AE18" i="5"/>
  <c r="AE22" i="5" s="1" a="1"/>
  <c r="AE22" i="5" s="1"/>
  <c r="W18" i="5"/>
  <c r="W22" i="5" s="1" a="1"/>
  <c r="W22" i="5" s="1"/>
  <c r="D38" i="9"/>
  <c r="D37" i="9"/>
  <c r="AE21" i="5" l="1" a="1"/>
  <c r="AE21" i="5" s="1"/>
  <c r="AE20" i="5" a="1"/>
  <c r="AE20" i="5" s="1"/>
  <c r="AM21" i="5" a="1"/>
  <c r="AM21" i="5" s="1"/>
  <c r="AM20" i="5" a="1"/>
  <c r="AM20" i="5" s="1"/>
  <c r="BD20" i="5" a="1"/>
  <c r="BD20" i="5" s="1"/>
  <c r="BD21" i="5" a="1"/>
  <c r="BD21" i="5" s="1"/>
  <c r="AV20" i="5" a="1"/>
  <c r="AV20" i="5" s="1"/>
  <c r="AV21" i="5" a="1"/>
  <c r="AV21" i="5" s="1"/>
  <c r="O21" i="5" a="1"/>
  <c r="O21" i="5" s="1"/>
  <c r="O20" i="5" a="1"/>
  <c r="O20" i="5" s="1"/>
  <c r="W21" i="5" a="1"/>
  <c r="W21" i="5" s="1"/>
  <c r="W20" i="5" a="1"/>
  <c r="W20" i="5" s="1"/>
  <c r="AW18" i="5"/>
  <c r="AW22" i="5" s="1" a="1"/>
  <c r="AW22" i="5" s="1"/>
  <c r="BE18" i="5"/>
  <c r="BE22" i="5" s="1" a="1"/>
  <c r="BE22" i="5" s="1"/>
  <c r="CD17" i="5"/>
  <c r="BM18" i="5"/>
  <c r="BM22" i="5" s="1" a="1"/>
  <c r="BM22" i="5" s="1"/>
  <c r="BU18" i="5"/>
  <c r="BU22" i="5" s="1" a="1"/>
  <c r="BU22" i="5" s="1"/>
  <c r="X18" i="5"/>
  <c r="X22" i="5" s="1" a="1"/>
  <c r="X22" i="5" s="1"/>
  <c r="P18" i="5"/>
  <c r="P22" i="5" s="1" a="1"/>
  <c r="P22" i="5" s="1"/>
  <c r="AF18" i="5"/>
  <c r="AF22" i="5" s="1" a="1"/>
  <c r="AF22" i="5" s="1"/>
  <c r="AN18" i="5"/>
  <c r="AN22" i="5" s="1" a="1"/>
  <c r="AN22" i="5" s="1"/>
  <c r="D21" i="9"/>
  <c r="D16" i="9"/>
  <c r="BE21" i="5" l="1" a="1"/>
  <c r="BE21" i="5" s="1"/>
  <c r="BE20" i="5" a="1"/>
  <c r="BE20" i="5" s="1"/>
  <c r="AN20" i="5" a="1"/>
  <c r="AN20" i="5" s="1"/>
  <c r="AN21" i="5" a="1"/>
  <c r="AN21" i="5" s="1"/>
  <c r="BU21" i="5" a="1"/>
  <c r="BU21" i="5" s="1"/>
  <c r="BU20" i="5" a="1"/>
  <c r="BU20" i="5" s="1"/>
  <c r="AW20" i="5" a="1"/>
  <c r="AW20" i="5" s="1"/>
  <c r="AW21" i="5" a="1"/>
  <c r="AW21" i="5" s="1"/>
  <c r="X20" i="5" a="1"/>
  <c r="X20" i="5" s="1"/>
  <c r="X21" i="5" a="1"/>
  <c r="X21" i="5" s="1"/>
  <c r="BM20" i="5" a="1"/>
  <c r="BM20" i="5" s="1"/>
  <c r="BM21" i="5" a="1"/>
  <c r="BM21" i="5" s="1"/>
  <c r="AF20" i="5" a="1"/>
  <c r="AF20" i="5" s="1"/>
  <c r="AF21" i="5" a="1"/>
  <c r="AF21" i="5" s="1"/>
  <c r="P20" i="5" a="1"/>
  <c r="P20" i="5" s="1"/>
  <c r="P21" i="5" a="1"/>
  <c r="P21" i="5" s="1"/>
  <c r="BV18" i="5"/>
  <c r="BV22" i="5" s="1" a="1"/>
  <c r="BV22" i="5" s="1"/>
  <c r="BN18" i="5"/>
  <c r="BN22" i="5" s="1" a="1"/>
  <c r="BN22" i="5" s="1"/>
  <c r="BF18" i="5"/>
  <c r="BF22" i="5" s="1" a="1"/>
  <c r="BF22" i="5" s="1"/>
  <c r="AX18" i="5"/>
  <c r="AX22" i="5" s="1" a="1"/>
  <c r="AX22" i="5" s="1"/>
  <c r="CL18" i="5"/>
  <c r="CL22" i="5" s="1" a="1"/>
  <c r="CL22" i="5" s="1"/>
  <c r="CD18" i="5"/>
  <c r="CD22" i="5" s="1" a="1"/>
  <c r="CD22" i="5" s="1"/>
  <c r="Q18" i="5"/>
  <c r="Q22" i="5" s="1" a="1"/>
  <c r="Q22" i="5" s="1"/>
  <c r="Y18" i="5"/>
  <c r="Y22" i="5" s="1" a="1"/>
  <c r="Y22" i="5" s="1"/>
  <c r="AO18" i="5"/>
  <c r="AO22" i="5" s="1" a="1"/>
  <c r="AO22" i="5" s="1"/>
  <c r="AG18" i="5"/>
  <c r="AG22" i="5" s="1" a="1"/>
  <c r="AG22" i="5" s="1"/>
  <c r="Y20" i="5" l="1" a="1"/>
  <c r="Y20" i="5" s="1"/>
  <c r="Y21" i="5" a="1"/>
  <c r="Y21" i="5" s="1"/>
  <c r="AX21" i="5" a="1"/>
  <c r="AX21" i="5" s="1"/>
  <c r="AX20" i="5" a="1"/>
  <c r="AX20" i="5" s="1"/>
  <c r="Q21" i="5" a="1"/>
  <c r="Q21" i="5" s="1"/>
  <c r="Q20" i="5" a="1"/>
  <c r="Q20" i="5" s="1"/>
  <c r="BF21" i="5" a="1"/>
  <c r="BF21" i="5" s="1"/>
  <c r="BF20" i="5" a="1"/>
  <c r="BF20" i="5" s="1"/>
  <c r="AG20" i="5" a="1"/>
  <c r="AG20" i="5" s="1"/>
  <c r="AG21" i="5" a="1"/>
  <c r="AG21" i="5" s="1"/>
  <c r="CD21" i="5" a="1"/>
  <c r="CD21" i="5" s="1"/>
  <c r="CD20" i="5" a="1"/>
  <c r="CD20" i="5" s="1"/>
  <c r="BN21" i="5" a="1"/>
  <c r="BN21" i="5" s="1"/>
  <c r="BN20" i="5" a="1"/>
  <c r="BN20" i="5" s="1"/>
  <c r="AO20" i="5" a="1"/>
  <c r="AO20" i="5" s="1"/>
  <c r="AO21" i="5" a="1"/>
  <c r="AO21" i="5" s="1"/>
  <c r="CL21" i="5" a="1"/>
  <c r="CL21" i="5" s="1"/>
  <c r="CL20" i="5" a="1"/>
  <c r="CL20" i="5" s="1"/>
  <c r="BV21" i="5" a="1"/>
  <c r="BV21" i="5" s="1"/>
  <c r="BV20" i="5" a="1"/>
  <c r="BV20" i="5" s="1"/>
  <c r="BW18" i="5"/>
  <c r="BW22" i="5" s="1" a="1"/>
  <c r="BW22" i="5" s="1"/>
  <c r="CE18" i="5"/>
  <c r="CE22" i="5" s="1" a="1"/>
  <c r="CE22" i="5" s="1"/>
  <c r="CM18" i="5"/>
  <c r="CM22" i="5" s="1" a="1"/>
  <c r="CM22" i="5" s="1"/>
  <c r="AY18" i="5"/>
  <c r="AY22" i="5" s="1" a="1"/>
  <c r="AY22" i="5" s="1"/>
  <c r="BG18" i="5"/>
  <c r="BG22" i="5" s="1" a="1"/>
  <c r="BG22" i="5" s="1"/>
  <c r="BO18" i="5"/>
  <c r="BO22" i="5" s="1" a="1"/>
  <c r="BO22" i="5" s="1"/>
  <c r="Z18" i="5"/>
  <c r="Z22" i="5" s="1" a="1"/>
  <c r="Z22" i="5" s="1"/>
  <c r="R18" i="5"/>
  <c r="R22" i="5" s="1" a="1"/>
  <c r="R22" i="5" s="1"/>
  <c r="AP18" i="5"/>
  <c r="AP22" i="5" s="1" a="1"/>
  <c r="AP22" i="5" s="1"/>
  <c r="AH18" i="5"/>
  <c r="AH22" i="5" s="1" a="1"/>
  <c r="AH22" i="5" s="1"/>
  <c r="AP21" i="5" l="1" a="1"/>
  <c r="AP21" i="5" s="1"/>
  <c r="AP20" i="5" a="1"/>
  <c r="AP20" i="5" s="1"/>
  <c r="BG21" i="5" a="1"/>
  <c r="BG21" i="5" s="1"/>
  <c r="BG20" i="5" a="1"/>
  <c r="BG20" i="5" s="1"/>
  <c r="BW21" i="5" a="1"/>
  <c r="BW21" i="5" s="1"/>
  <c r="BW20" i="5" a="1"/>
  <c r="BW20" i="5" s="1"/>
  <c r="BO21" i="5" a="1"/>
  <c r="BO21" i="5" s="1"/>
  <c r="BO20" i="5" a="1"/>
  <c r="BO20" i="5" s="1"/>
  <c r="CE21" i="5" a="1"/>
  <c r="CE21" i="5" s="1"/>
  <c r="CE20" i="5" a="1"/>
  <c r="CE20" i="5" s="1"/>
  <c r="AY21" i="5" a="1"/>
  <c r="AY21" i="5" s="1"/>
  <c r="AY20" i="5" a="1"/>
  <c r="AY20" i="5" s="1"/>
  <c r="AH21" i="5" a="1"/>
  <c r="AH21" i="5" s="1"/>
  <c r="AH20" i="5" a="1"/>
  <c r="AH20" i="5" s="1"/>
  <c r="R21" i="5" a="1"/>
  <c r="R21" i="5" s="1"/>
  <c r="R20" i="5" a="1"/>
  <c r="R20" i="5" s="1"/>
  <c r="Z21" i="5" a="1"/>
  <c r="Z21" i="5" s="1"/>
  <c r="Z20" i="5" a="1"/>
  <c r="Z20" i="5" s="1"/>
  <c r="CM21" i="5" a="1"/>
  <c r="CM21" i="5" s="1"/>
  <c r="CM20" i="5" a="1"/>
  <c r="CM20" i="5" s="1"/>
  <c r="BX18" i="5"/>
  <c r="BX22" i="5" s="1" a="1"/>
  <c r="BX22" i="5" s="1"/>
  <c r="CN18" i="5"/>
  <c r="CN22" i="5" s="1" a="1"/>
  <c r="CN22" i="5" s="1"/>
  <c r="CF18" i="5"/>
  <c r="CF22" i="5" s="1" a="1"/>
  <c r="CF22" i="5" s="1"/>
  <c r="BP18" i="5"/>
  <c r="BP22" i="5" s="1" a="1"/>
  <c r="BP22" i="5" s="1"/>
  <c r="BH18" i="5"/>
  <c r="BH22" i="5" s="1" a="1"/>
  <c r="BH22" i="5" s="1"/>
  <c r="AZ18" i="5"/>
  <c r="AZ22" i="5" s="1" a="1"/>
  <c r="AZ22" i="5" s="1"/>
  <c r="S18" i="5"/>
  <c r="S22" i="5" s="1" a="1"/>
  <c r="S22" i="5" s="1"/>
  <c r="AA18" i="5"/>
  <c r="AA22" i="5" s="1" a="1"/>
  <c r="AA22" i="5" s="1"/>
  <c r="AI18" i="5"/>
  <c r="AI22" i="5" s="1" a="1"/>
  <c r="AI22" i="5" s="1"/>
  <c r="AQ18" i="5"/>
  <c r="AQ22" i="5" s="1" a="1"/>
  <c r="AQ22" i="5" s="1"/>
  <c r="AZ20" i="5" l="1" a="1"/>
  <c r="AZ20" i="5" s="1"/>
  <c r="AZ21" i="5" a="1"/>
  <c r="AZ21" i="5" s="1"/>
  <c r="AI21" i="5" a="1"/>
  <c r="AI21" i="5" s="1"/>
  <c r="AI20" i="5" a="1"/>
  <c r="AI20" i="5" s="1"/>
  <c r="BH21" i="5" a="1"/>
  <c r="BH21" i="5" s="1"/>
  <c r="BH20" i="5" a="1"/>
  <c r="BH20" i="5" s="1"/>
  <c r="BX21" i="5" a="1"/>
  <c r="BX21" i="5" s="1"/>
  <c r="BX20" i="5" a="1"/>
  <c r="BX20" i="5" s="1"/>
  <c r="CN21" i="5" a="1"/>
  <c r="CN21" i="5" s="1"/>
  <c r="CN20" i="5" a="1"/>
  <c r="CN20" i="5" s="1"/>
  <c r="AQ21" i="5" a="1"/>
  <c r="AQ21" i="5" s="1"/>
  <c r="AQ20" i="5" a="1"/>
  <c r="AQ20" i="5" s="1"/>
  <c r="AA21" i="5" a="1"/>
  <c r="AA21" i="5" s="1"/>
  <c r="AA20" i="5" a="1"/>
  <c r="AA20" i="5" s="1"/>
  <c r="BP21" i="5" a="1"/>
  <c r="BP21" i="5" s="1"/>
  <c r="BP20" i="5" a="1"/>
  <c r="BP20" i="5" s="1"/>
  <c r="S21" i="5" a="1"/>
  <c r="S21" i="5" s="1"/>
  <c r="S20" i="5" a="1"/>
  <c r="S20" i="5" s="1"/>
  <c r="CF21" i="5" a="1"/>
  <c r="CF21" i="5" s="1"/>
  <c r="CF20" i="5" a="1"/>
  <c r="CF20" i="5" s="1"/>
  <c r="CG18" i="5"/>
  <c r="CG22" i="5" s="1" a="1"/>
  <c r="CG22" i="5" s="1"/>
  <c r="CO18" i="5"/>
  <c r="CO22" i="5" s="1" a="1"/>
  <c r="CO22" i="5" s="1"/>
  <c r="BY18" i="5"/>
  <c r="BY22" i="5" s="1" a="1"/>
  <c r="BY22" i="5" s="1"/>
  <c r="BI18" i="5"/>
  <c r="BI22" i="5" s="1" a="1"/>
  <c r="BI22" i="5" s="1"/>
  <c r="BQ18" i="5"/>
  <c r="BQ22" i="5" s="1" a="1"/>
  <c r="BQ22" i="5" s="1"/>
  <c r="BA18" i="5"/>
  <c r="BA22" i="5" s="1" a="1"/>
  <c r="BA22" i="5" s="1"/>
  <c r="AB18" i="5"/>
  <c r="AB22" i="5" s="1" a="1"/>
  <c r="AB22" i="5" s="1"/>
  <c r="T18" i="5"/>
  <c r="T22" i="5" s="1" a="1"/>
  <c r="T22" i="5" s="1"/>
  <c r="AR18" i="5"/>
  <c r="AR22" i="5" s="1" a="1"/>
  <c r="AR22" i="5" s="1"/>
  <c r="AJ18" i="5"/>
  <c r="AJ22" i="5" s="1" a="1"/>
  <c r="AJ22" i="5" s="1"/>
  <c r="AJ20" i="5" l="1" a="1"/>
  <c r="AJ20" i="5" s="1"/>
  <c r="AJ21" i="5" a="1"/>
  <c r="AJ21" i="5" s="1"/>
  <c r="CO20" i="5" a="1"/>
  <c r="CO20" i="5" s="1"/>
  <c r="CO21" i="5" a="1"/>
  <c r="CO21" i="5" s="1"/>
  <c r="AR20" i="5" a="1"/>
  <c r="AR20" i="5" s="1"/>
  <c r="AR21" i="5" a="1"/>
  <c r="AR21" i="5" s="1"/>
  <c r="BQ20" i="5" a="1"/>
  <c r="BQ20" i="5" s="1"/>
  <c r="BQ21" i="5" a="1"/>
  <c r="BQ21" i="5" s="1"/>
  <c r="CG21" i="5" a="1"/>
  <c r="CG21" i="5" s="1"/>
  <c r="CG20" i="5" a="1"/>
  <c r="CG20" i="5" s="1"/>
  <c r="BA20" i="5" a="1"/>
  <c r="BA20" i="5" s="1"/>
  <c r="BA21" i="5" a="1"/>
  <c r="BA21" i="5" s="1"/>
  <c r="BI21" i="5" a="1"/>
  <c r="BI21" i="5" s="1"/>
  <c r="BI20" i="5" a="1"/>
  <c r="BI20" i="5" s="1"/>
  <c r="T20" i="5" a="1"/>
  <c r="T20" i="5" s="1"/>
  <c r="T21" i="5" a="1"/>
  <c r="T21" i="5" s="1"/>
  <c r="AB20" i="5" a="1"/>
  <c r="AB20" i="5" s="1"/>
  <c r="AB21" i="5" a="1"/>
  <c r="AB21" i="5" s="1"/>
  <c r="BY21" i="5" a="1"/>
  <c r="BY21" i="5" s="1"/>
  <c r="BY20" i="5" a="1"/>
  <c r="BY20" i="5" s="1"/>
  <c r="BZ18" i="5"/>
  <c r="BZ22" i="5" s="1" a="1"/>
  <c r="BZ22" i="5" s="1"/>
  <c r="CP18" i="5"/>
  <c r="CP22" i="5" s="1" a="1"/>
  <c r="CP22" i="5" s="1"/>
  <c r="CH18" i="5"/>
  <c r="CH22" i="5" s="1" a="1"/>
  <c r="CH22" i="5" s="1"/>
  <c r="BB18" i="5"/>
  <c r="BB22" i="5" s="1" a="1"/>
  <c r="BB22" i="5" s="1"/>
  <c r="BR18" i="5"/>
  <c r="BR22" i="5" s="1" a="1"/>
  <c r="BR22" i="5" s="1"/>
  <c r="BJ18" i="5"/>
  <c r="BJ22" i="5" s="1" a="1"/>
  <c r="BJ22" i="5" s="1"/>
  <c r="U18" i="5"/>
  <c r="U22" i="5" s="1" a="1"/>
  <c r="U22" i="5" s="1"/>
  <c r="AC18" i="5"/>
  <c r="AC22" i="5" s="1" a="1"/>
  <c r="AC22" i="5" s="1"/>
  <c r="AS18" i="5"/>
  <c r="AS22" i="5" s="1" a="1"/>
  <c r="AS22" i="5" s="1"/>
  <c r="AK18" i="5"/>
  <c r="AK22" i="5" s="1" a="1"/>
  <c r="AK22" i="5" s="1"/>
  <c r="CP21" i="5" l="1" a="1"/>
  <c r="CP21" i="5" s="1"/>
  <c r="CP20" i="5" a="1"/>
  <c r="CP20" i="5" s="1"/>
  <c r="AS20" i="5" a="1"/>
  <c r="AS20" i="5" s="1"/>
  <c r="AS21" i="5" a="1"/>
  <c r="AS21" i="5" s="1"/>
  <c r="BR21" i="5" a="1"/>
  <c r="BR21" i="5" s="1"/>
  <c r="BR20" i="5" a="1"/>
  <c r="BR20" i="5" s="1"/>
  <c r="BZ21" i="5" a="1"/>
  <c r="BZ21" i="5" s="1"/>
  <c r="BZ20" i="5" a="1"/>
  <c r="BZ20" i="5" s="1"/>
  <c r="BJ21" i="5" a="1"/>
  <c r="BJ21" i="5" s="1"/>
  <c r="BJ20" i="5" a="1"/>
  <c r="BJ20" i="5" s="1"/>
  <c r="AK20" i="5" a="1"/>
  <c r="AK20" i="5" s="1"/>
  <c r="AK21" i="5" a="1"/>
  <c r="AK21" i="5" s="1"/>
  <c r="AC21" i="5" a="1"/>
  <c r="AC21" i="5" s="1"/>
  <c r="AC20" i="5" a="1"/>
  <c r="AC20" i="5" s="1"/>
  <c r="BB21" i="5" a="1"/>
  <c r="BB21" i="5" s="1"/>
  <c r="BB20" i="5" a="1"/>
  <c r="BB20" i="5" s="1"/>
  <c r="U20" i="5" a="1"/>
  <c r="U20" i="5" s="1"/>
  <c r="U21" i="5" a="1"/>
  <c r="U21" i="5" s="1"/>
  <c r="CH21" i="5" a="1"/>
  <c r="CH21" i="5" s="1"/>
  <c r="CH20" i="5" a="1"/>
  <c r="CH20" i="5" s="1"/>
  <c r="CQ18" i="5"/>
  <c r="CQ22" i="5" s="1" a="1"/>
  <c r="CQ22" i="5" s="1"/>
  <c r="CA18" i="5"/>
  <c r="CA22" i="5" s="1" a="1"/>
  <c r="CA22" i="5" s="1"/>
  <c r="CI18" i="5"/>
  <c r="CI22" i="5" s="1" a="1"/>
  <c r="CI22" i="5" s="1"/>
  <c r="BK18" i="5"/>
  <c r="BK22" i="5" s="1" a="1"/>
  <c r="BK22" i="5" s="1"/>
  <c r="BS18" i="5"/>
  <c r="BS22" i="5" s="1" a="1"/>
  <c r="BS22" i="5" s="1"/>
  <c r="BC18" i="5"/>
  <c r="BC22" i="5" s="1" a="1"/>
  <c r="BC22" i="5" s="1"/>
  <c r="AD18" i="5"/>
  <c r="AD22" i="5" s="1" a="1"/>
  <c r="AD22" i="5" s="1"/>
  <c r="AT18" i="5"/>
  <c r="AT22" i="5" s="1" a="1"/>
  <c r="AT22" i="5" s="1"/>
  <c r="AL18" i="5"/>
  <c r="AL22" i="5" s="1" a="1"/>
  <c r="AL22" i="5" s="1"/>
  <c r="CA21" i="5" l="1" a="1"/>
  <c r="CA21" i="5" s="1"/>
  <c r="CA20" i="5" a="1"/>
  <c r="CA20" i="5" s="1"/>
  <c r="AL21" i="5" a="1"/>
  <c r="AL21" i="5" s="1"/>
  <c r="AL20" i="5" a="1"/>
  <c r="AL20" i="5" s="1"/>
  <c r="BS21" i="5" a="1"/>
  <c r="BS21" i="5" s="1"/>
  <c r="BS20" i="5" a="1"/>
  <c r="BS20" i="5" s="1"/>
  <c r="CQ21" i="5" a="1"/>
  <c r="CQ21" i="5" s="1"/>
  <c r="CQ20" i="5" a="1"/>
  <c r="CQ20" i="5" s="1"/>
  <c r="BK20" i="5" a="1"/>
  <c r="BK20" i="5" s="1"/>
  <c r="BK21" i="5" a="1"/>
  <c r="BK21" i="5" s="1"/>
  <c r="BC21" i="5" a="1"/>
  <c r="BC21" i="5" s="1"/>
  <c r="BC20" i="5" a="1"/>
  <c r="BC20" i="5" s="1"/>
  <c r="AT21" i="5" a="1"/>
  <c r="AT21" i="5" s="1"/>
  <c r="AT20" i="5" a="1"/>
  <c r="AT20" i="5" s="1"/>
  <c r="AD21" i="5" a="1"/>
  <c r="AD21" i="5" s="1"/>
  <c r="AD20" i="5" a="1"/>
  <c r="AD20" i="5" s="1"/>
  <c r="CI21" i="5" a="1"/>
  <c r="CI21" i="5" s="1"/>
  <c r="CI20" i="5" a="1"/>
  <c r="CI20" i="5" s="1"/>
  <c r="CB18" i="5"/>
  <c r="CB22" i="5" s="1" a="1"/>
  <c r="CB22" i="5" s="1"/>
  <c r="CJ18" i="5"/>
  <c r="CJ22" i="5" s="1" a="1"/>
  <c r="CJ22" i="5" s="1"/>
  <c r="CR18" i="5"/>
  <c r="CR22" i="5" s="1" a="1"/>
  <c r="CR22" i="5" s="1"/>
  <c r="BL18" i="5"/>
  <c r="BL22" i="5" s="1" a="1"/>
  <c r="BL22" i="5" s="1"/>
  <c r="BT18" i="5"/>
  <c r="BT22" i="5" s="1" a="1"/>
  <c r="BT22" i="5" s="1"/>
  <c r="AU18" i="5"/>
  <c r="AU22" i="5" s="1" a="1"/>
  <c r="AU22" i="5" s="1"/>
  <c r="BL21" i="5" l="1" a="1"/>
  <c r="BL21" i="5" s="1"/>
  <c r="BL20" i="5" a="1"/>
  <c r="BL20" i="5" s="1"/>
  <c r="CR21" i="5" a="1"/>
  <c r="CR21" i="5" s="1"/>
  <c r="CR20" i="5" a="1"/>
  <c r="CR20" i="5" s="1"/>
  <c r="BT21" i="5" a="1"/>
  <c r="BT21" i="5" s="1"/>
  <c r="BT20" i="5" a="1"/>
  <c r="BT20" i="5" s="1"/>
  <c r="CB21" i="5" a="1"/>
  <c r="CB21" i="5" s="1"/>
  <c r="CB20" i="5" a="1"/>
  <c r="CB20" i="5" s="1"/>
  <c r="AU21" i="5" a="1"/>
  <c r="AU21" i="5" s="1"/>
  <c r="AU20" i="5" a="1"/>
  <c r="AU20" i="5" s="1"/>
  <c r="CJ21" i="5" a="1"/>
  <c r="CJ21" i="5" s="1"/>
  <c r="CJ20" i="5" a="1"/>
  <c r="CJ20" i="5" s="1"/>
  <c r="CK18" i="5"/>
  <c r="CK22" i="5" s="1" a="1"/>
  <c r="CK22" i="5" s="1"/>
  <c r="CS18" i="5"/>
  <c r="CS22" i="5" s="1" a="1"/>
  <c r="CS22" i="5" s="1"/>
  <c r="CC18" i="5"/>
  <c r="CC22" i="5" s="1" a="1"/>
  <c r="CC22" i="5" s="1"/>
  <c r="CK21" i="5" l="1" a="1"/>
  <c r="CK21" i="5" s="1"/>
  <c r="CK20" i="5" a="1"/>
  <c r="CK20" i="5" s="1"/>
  <c r="CS20" i="5" a="1"/>
  <c r="CS20" i="5" s="1"/>
  <c r="CS21" i="5" a="1"/>
  <c r="CS21" i="5" s="1"/>
  <c r="CC20" i="5" a="1"/>
  <c r="CC20" i="5" s="1"/>
  <c r="CC21" i="5" a="1"/>
  <c r="CC21" i="5" s="1"/>
  <c r="CT18" i="5"/>
  <c r="CT22" i="5" s="1" a="1"/>
  <c r="CT22" i="5" s="1"/>
  <c r="CT21" i="5" l="1" a="1"/>
  <c r="CT21" i="5" s="1"/>
  <c r="CT20" i="5" a="1"/>
  <c r="CT20" i="5"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<sst xmlns="http://schemas.openxmlformats.org/spreadsheetml/2006/main" count="226" uniqueCount="204">
  <si>
    <t>CHANTIER</t>
  </si>
  <si>
    <t>TECHNICIEN BE</t>
  </si>
  <si>
    <t>CHARGE D'AFFAIRES</t>
  </si>
  <si>
    <t>LOT</t>
  </si>
  <si>
    <t>TACHES</t>
  </si>
  <si>
    <t>REMARQUES</t>
  </si>
  <si>
    <t>DEBUT</t>
  </si>
  <si>
    <t>DUREE</t>
  </si>
  <si>
    <t>DATE AJOUT</t>
  </si>
  <si>
    <t/>
  </si>
  <si>
    <t>ACCUEIL</t>
  </si>
  <si>
    <t>CHANTIERS</t>
  </si>
  <si>
    <t>LOTS</t>
  </si>
  <si>
    <t>TECHNICIEN B.E</t>
  </si>
  <si>
    <t>LISTE DE TACHES B.E</t>
  </si>
  <si>
    <t>STATUT</t>
  </si>
  <si>
    <t>JOURS FERIE</t>
  </si>
  <si>
    <t>En cours</t>
  </si>
  <si>
    <t>Terminé</t>
  </si>
  <si>
    <t>A commencer</t>
  </si>
  <si>
    <t>A verifier</t>
  </si>
  <si>
    <t>CH</t>
  </si>
  <si>
    <t>VE</t>
  </si>
  <si>
    <t>PB</t>
  </si>
  <si>
    <t>TE</t>
  </si>
  <si>
    <t>ELEC</t>
  </si>
  <si>
    <t>ANNEE</t>
  </si>
  <si>
    <t>MOIS</t>
  </si>
  <si>
    <t>Janvier</t>
  </si>
  <si>
    <t>Février</t>
  </si>
  <si>
    <t>Mars</t>
  </si>
  <si>
    <t>Avril</t>
  </si>
  <si>
    <t>Mai</t>
  </si>
  <si>
    <t>Juin</t>
  </si>
  <si>
    <t>Juillet</t>
  </si>
  <si>
    <t>Août</t>
  </si>
  <si>
    <t>Septembre</t>
  </si>
  <si>
    <t>Octobre</t>
  </si>
  <si>
    <t>Novembre</t>
  </si>
  <si>
    <t>Décembre</t>
  </si>
  <si>
    <t>Selection</t>
  </si>
  <si>
    <t>Num</t>
  </si>
  <si>
    <t>Chantier 1</t>
  </si>
  <si>
    <t>Chantier 2</t>
  </si>
  <si>
    <t>Chantier 3</t>
  </si>
  <si>
    <t>Chantier 4</t>
  </si>
  <si>
    <t>Chantier 5</t>
  </si>
  <si>
    <t>Chantier 6</t>
  </si>
  <si>
    <t>Chantier 7</t>
  </si>
  <si>
    <t>Chantier 8</t>
  </si>
  <si>
    <t>Chantier 9</t>
  </si>
  <si>
    <t>Chantier 10</t>
  </si>
  <si>
    <t>Chantier 11</t>
  </si>
  <si>
    <t>Chantier 12</t>
  </si>
  <si>
    <t>Chantier 13</t>
  </si>
  <si>
    <t>Chantier 14</t>
  </si>
  <si>
    <t>Chantier 15</t>
  </si>
  <si>
    <t>Chantier 16</t>
  </si>
  <si>
    <t>Chantier 17</t>
  </si>
  <si>
    <t>Chantier 18</t>
  </si>
  <si>
    <t>Chantier 19</t>
  </si>
  <si>
    <t>Chantier 20</t>
  </si>
  <si>
    <t>Chantier 21</t>
  </si>
  <si>
    <t>Chantier 22</t>
  </si>
  <si>
    <t>Chantier 23</t>
  </si>
  <si>
    <t>Chantier 24</t>
  </si>
  <si>
    <t>Chantier 25</t>
  </si>
  <si>
    <t>Chantier 26</t>
  </si>
  <si>
    <t>Chantier 27</t>
  </si>
  <si>
    <t>Chantier 28</t>
  </si>
  <si>
    <t>Chantier 29</t>
  </si>
  <si>
    <t>Chantier 30</t>
  </si>
  <si>
    <t>Chantier 31</t>
  </si>
  <si>
    <t>Chantier 32</t>
  </si>
  <si>
    <t>Chantier 33</t>
  </si>
  <si>
    <t>Chantier 34</t>
  </si>
  <si>
    <t>Chantier 35</t>
  </si>
  <si>
    <t>Technicien 1</t>
  </si>
  <si>
    <t>Technicien 2</t>
  </si>
  <si>
    <t>Technicien 3</t>
  </si>
  <si>
    <t>Technicien 4</t>
  </si>
  <si>
    <t>Technicien 5</t>
  </si>
  <si>
    <t>Technicien 6</t>
  </si>
  <si>
    <t>Technicien 7</t>
  </si>
  <si>
    <t>Technicien 8</t>
  </si>
  <si>
    <t>Technicien 9</t>
  </si>
  <si>
    <t>Technicien 10</t>
  </si>
  <si>
    <t>Technicien 11</t>
  </si>
  <si>
    <t>Technicien 12</t>
  </si>
  <si>
    <t>Technicien 13</t>
  </si>
  <si>
    <t>Technicien 14</t>
  </si>
  <si>
    <t>Technicien 15</t>
  </si>
  <si>
    <t>Chargé d'affaire 1</t>
  </si>
  <si>
    <t>Chargé d'affaire 2</t>
  </si>
  <si>
    <t>Chargé d'affaire 3</t>
  </si>
  <si>
    <t>Chargé d'affaire 4</t>
  </si>
  <si>
    <t>Chargé d'affaire 5</t>
  </si>
  <si>
    <t>Chargé d'affaire 6</t>
  </si>
  <si>
    <t>Chargé d'affaire 7</t>
  </si>
  <si>
    <t>Chargé d'affaire 8</t>
  </si>
  <si>
    <t>Chargé d'affaire 9</t>
  </si>
  <si>
    <t>Chargé d'affaire 10</t>
  </si>
  <si>
    <t>DATE FIN</t>
  </si>
  <si>
    <t>Apres midi</t>
  </si>
  <si>
    <t>Matin</t>
  </si>
  <si>
    <t>Début</t>
  </si>
  <si>
    <t>Fin</t>
  </si>
  <si>
    <t>Plage horaire</t>
  </si>
  <si>
    <t>DATE DE FIN SOUHAITE</t>
  </si>
  <si>
    <t>Mardi 07/01/2025</t>
  </si>
  <si>
    <t>Semaine 01</t>
  </si>
  <si>
    <t>Date de début</t>
  </si>
  <si>
    <t>09/01/2025</t>
  </si>
  <si>
    <t>test</t>
  </si>
  <si>
    <t>29/01/2025</t>
  </si>
  <si>
    <t>durée</t>
  </si>
  <si>
    <t>x</t>
  </si>
  <si>
    <t>y</t>
  </si>
  <si>
    <t>col00</t>
  </si>
  <si>
    <t>col01</t>
  </si>
  <si>
    <t>col02</t>
  </si>
  <si>
    <t>col03</t>
  </si>
  <si>
    <t>col04</t>
  </si>
  <si>
    <t>col05</t>
  </si>
  <si>
    <t>col06</t>
  </si>
  <si>
    <t>col07</t>
  </si>
  <si>
    <t>col08</t>
  </si>
  <si>
    <t>col09</t>
  </si>
  <si>
    <t>col10</t>
  </si>
  <si>
    <t>col11</t>
  </si>
  <si>
    <t>col12</t>
  </si>
  <si>
    <t>col13</t>
  </si>
  <si>
    <t>col14</t>
  </si>
  <si>
    <t>col15</t>
  </si>
  <si>
    <t>col16</t>
  </si>
  <si>
    <t>col17</t>
  </si>
  <si>
    <t>col18</t>
  </si>
  <si>
    <t>col19</t>
  </si>
  <si>
    <t>col20</t>
  </si>
  <si>
    <t>col21</t>
  </si>
  <si>
    <t>col22</t>
  </si>
  <si>
    <t>col23</t>
  </si>
  <si>
    <t>col24</t>
  </si>
  <si>
    <t>col25</t>
  </si>
  <si>
    <t>col26</t>
  </si>
  <si>
    <t>col27</t>
  </si>
  <si>
    <t>col28</t>
  </si>
  <si>
    <t>col29</t>
  </si>
  <si>
    <t>col30</t>
  </si>
  <si>
    <t>col31</t>
  </si>
  <si>
    <t>col32</t>
  </si>
  <si>
    <t>col33</t>
  </si>
  <si>
    <t>col34</t>
  </si>
  <si>
    <t>col35</t>
  </si>
  <si>
    <t>col36</t>
  </si>
  <si>
    <t>col37</t>
  </si>
  <si>
    <t>col38</t>
  </si>
  <si>
    <t>col39</t>
  </si>
  <si>
    <t>col40</t>
  </si>
  <si>
    <t>col41</t>
  </si>
  <si>
    <t>col42</t>
  </si>
  <si>
    <t>col43</t>
  </si>
  <si>
    <t>col44</t>
  </si>
  <si>
    <t>col45</t>
  </si>
  <si>
    <t>col46</t>
  </si>
  <si>
    <t>col47</t>
  </si>
  <si>
    <t>col48</t>
  </si>
  <si>
    <t>col49</t>
  </si>
  <si>
    <t>col50</t>
  </si>
  <si>
    <t>col51</t>
  </si>
  <si>
    <t>col52</t>
  </si>
  <si>
    <t>col53</t>
  </si>
  <si>
    <t>col54</t>
  </si>
  <si>
    <t>col55</t>
  </si>
  <si>
    <t>col56</t>
  </si>
  <si>
    <t>col57</t>
  </si>
  <si>
    <t>col58</t>
  </si>
  <si>
    <t>col59</t>
  </si>
  <si>
    <t>col60</t>
  </si>
  <si>
    <t>col61</t>
  </si>
  <si>
    <t>col62</t>
  </si>
  <si>
    <t>col63</t>
  </si>
  <si>
    <t>col64</t>
  </si>
  <si>
    <t>col65</t>
  </si>
  <si>
    <t>col66</t>
  </si>
  <si>
    <t>col67</t>
  </si>
  <si>
    <t>col68</t>
  </si>
  <si>
    <t>col69</t>
  </si>
  <si>
    <t>col70</t>
  </si>
  <si>
    <t>col71</t>
  </si>
  <si>
    <t>col72</t>
  </si>
  <si>
    <t>col73</t>
  </si>
  <si>
    <t>col74</t>
  </si>
  <si>
    <t>col75</t>
  </si>
  <si>
    <t>col76</t>
  </si>
  <si>
    <t>col77</t>
  </si>
  <si>
    <t>col78</t>
  </si>
  <si>
    <t>col79</t>
  </si>
  <si>
    <t>col80</t>
  </si>
  <si>
    <t>col81</t>
  </si>
  <si>
    <t>col82</t>
  </si>
  <si>
    <t>col83</t>
  </si>
  <si>
    <t>col84</t>
  </si>
  <si>
    <t>col85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</si>
</sst>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hh]:mm"/>
    <numFmt numFmtId="165" formatCode="ddd\ dd/mm/yyyy\ hh:mm"/>
    <numFmt numFmtId="166" formatCode="ddd\ dd/mm/yyyy"/>
    <numFmt numFmtId="167" formatCode="dddd\ dd/mm/yyyy"/>
    <numFmt numFmtId="168" formatCode="hh\hmm"/>
    <numFmt numFmtId="172" formatCode="dd/mm/yy;@"/>
  </numFmts>
  <fonts count="16" x14ac:knownFonts="1">
    <font>
      <sz val="11"/>
      <color theme="1"/>
      <name val="Calibri"/>
      <family val="2"/>
      <scheme val="minor"/>
    </font>
    <font>
      <b/>
      <sz val="28"/>
      <color theme="1"/>
      <name val="Agency FB"/>
      <family val="2"/>
    </font>
    <font>
      <b/>
      <sz val="72"/>
      <color theme="0"/>
      <name val="Agency FB"/>
      <family val="2"/>
    </font>
    <font>
      <b/>
      <sz val="20"/>
      <color theme="1"/>
      <name val="Agency FB"/>
      <family val="2"/>
    </font>
    <font>
      <sz val="14"/>
      <color theme="1"/>
      <name val="Calibri"/>
      <family val="2"/>
      <scheme val="minor"/>
    </font>
    <font>
      <sz val="12"/>
      <color theme="1"/>
      <name val="Agency FB"/>
      <family val="2"/>
    </font>
    <font>
      <sz val="20"/>
      <color theme="1"/>
      <name val="Agency FB"/>
      <family val="2"/>
    </font>
    <font>
      <sz val="8"/>
      <name val="Calibri"/>
      <family val="2"/>
      <scheme val="minor"/>
    </font>
    <font>
      <b/>
      <sz val="11"/>
      <color theme="1"/>
      <name val="Calibri"/>
      <family val="2"/>
      <scheme val="minor"/>
    </font>
    <font>
      <sz val="10"/>
      <name val="Arial"/>
      <family val="2"/>
    </font>
    <font>
      <b/>
      <sz val="12"/>
      <color theme="1"/>
      <name val="Calibri"/>
      <family val="2"/>
      <scheme val="minor"/>
    </font>
    <font>
      <b/>
      <sz val="12"/>
      <color theme="0"/>
      <name val="Agency FB"/>
      <family val="2"/>
    </font>
    <font>
      <b/>
      <sz val="9"/>
      <color theme="1" tint="0.34998626667073579"/>
      <name val="Calibri"/>
      <family val="2"/>
      <scheme val="minor"/>
    </font>
    <font>
      <sz val="9"/>
      <color theme="0"/>
      <name val="Arial"/>
      <family val="2"/>
    </font>
    <font>
      <b/>
      <sz val="10"/>
      <color theme="1" tint="0.34998626667073579"/>
      <name val="Calibri"/>
      <family val="2"/>
      <scheme val="minor"/>
    </font>
    <font>
      <sz val="4"/>
      <color theme="1"/>
      <name val="Agency FB"/>
      <family val="2"/>
    </font>
  </fonts>
  <fills count="7">
    <fill>
      <patternFill patternType="none"/>
    </fill>
    <fill>
      <patternFill patternType="gray125"/>
    </fill>
    <fill>
      <patternFill patternType="solid">
        <fgColor rgb="FF0060AC"/>
        <bgColor indexed="64"/>
      </patternFill>
    </fill>
    <fill>
      <patternFill patternType="solid">
        <fgColor theme="0"/>
        <bgColor indexed="64"/>
      </patternFill>
    </fill>
    <fill>
      <patternFill patternType="solid">
        <fgColor theme="0" tint="-4.9989318521683403E-2"/>
        <bgColor indexed="64"/>
      </patternFill>
    </fill>
    <fill>
      <patternFill patternType="solid">
        <fgColor theme="4" tint="-0.249977111117893"/>
        <bgColor indexed="64"/>
      </patternFill>
    </fill>
    <fill>
      <patternFill patternType="solid">
        <fgColor theme="0" tint="-0.14999847407452621"/>
        <bgColor indexed="64"/>
      </patternFill>
    </fill>
  </fills>
  <borders count="21">
    <border>
      <left/>
      <right/>
      <top/>
      <bottom/>
      <diagonal/>
    </border>
    <border>
      <left style="thick">
        <color theme="0"/>
      </left>
      <right style="thick">
        <color theme="0"/>
      </right>
      <top style="thick">
        <color theme="0"/>
      </top>
      <bottom style="thick">
        <color theme="0"/>
      </bottom>
      <diagonal/>
    </border>
    <border>
      <left style="thick">
        <color theme="0"/>
      </left>
      <right style="thick">
        <color theme="0"/>
      </right>
      <top/>
      <bottom style="thick">
        <color theme="0"/>
      </bottom>
      <diagonal/>
    </border>
    <border>
      <left style="thick">
        <color theme="0"/>
      </left>
      <right/>
      <top/>
      <bottom style="thick">
        <color theme="0"/>
      </bottom>
      <diagonal/>
    </border>
    <border>
      <left/>
      <right style="thick">
        <color theme="0"/>
      </right>
      <top style="thick">
        <color theme="0"/>
      </top>
      <bottom style="thick">
        <color theme="0"/>
      </bottom>
      <diagonal/>
    </border>
    <border>
      <left style="thick">
        <color theme="0"/>
      </left>
      <right/>
      <top style="thick">
        <color theme="0"/>
      </top>
      <bottom style="thick">
        <color theme="0"/>
      </bottom>
      <diagonal/>
    </border>
    <border>
      <left style="thin">
        <color theme="4"/>
      </left>
      <right/>
      <top style="thin">
        <color theme="4"/>
      </top>
      <bottom style="thin">
        <color theme="4"/>
      </bottom>
      <diagonal/>
    </border>
    <border>
      <left/>
      <right/>
      <top style="thin">
        <color theme="4"/>
      </top>
      <bottom style="thin">
        <color theme="4"/>
      </bottom>
      <diagonal/>
    </border>
    <border>
      <left/>
      <right style="thin">
        <color theme="4"/>
      </right>
      <top style="thin">
        <color theme="4"/>
      </top>
      <bottom style="thin">
        <color theme="4"/>
      </bottom>
      <diagonal/>
    </border>
    <border>
      <left style="thin">
        <color indexed="64"/>
      </left>
      <right style="thin">
        <color indexed="64"/>
      </right>
      <top style="thin">
        <color indexed="64"/>
      </top>
      <bottom style="thin">
        <color indexed="64"/>
      </bottom>
      <diagonal/>
    </border>
    <border>
      <left style="thin">
        <color theme="4"/>
      </left>
      <right/>
      <top/>
      <bottom/>
      <diagonal/>
    </border>
    <border>
      <left/>
      <right style="thin">
        <color theme="4"/>
      </right>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style="medium">
        <color theme="0"/>
      </left>
      <right style="medium">
        <color theme="0"/>
      </right>
      <top style="medium">
        <color theme="0"/>
      </top>
      <bottom/>
      <diagonal/>
    </border>
    <border>
      <left style="thin">
        <color theme="0"/>
      </left>
      <right style="thin">
        <color theme="0"/>
      </right>
      <top style="thin">
        <color theme="0"/>
      </top>
      <bottom/>
      <diagonal/>
    </border>
    <border>
      <left style="thin">
        <color theme="0"/>
      </left>
      <right/>
      <top style="thin">
        <color theme="0"/>
      </top>
      <bottom/>
      <diagonal/>
    </border>
    <border>
      <left style="medium">
        <color theme="0"/>
      </left>
      <right style="thin">
        <color theme="0"/>
      </right>
      <top style="thin">
        <color theme="0"/>
      </top>
      <bottom/>
      <diagonal/>
    </border>
    <border>
      <left style="thin">
        <color theme="0"/>
      </left>
      <right style="medium">
        <color theme="0"/>
      </right>
      <top style="thin">
        <color theme="0"/>
      </top>
      <bottom/>
      <diagonal/>
    </border>
    <border>
      <left/>
      <right style="thin">
        <color theme="0"/>
      </right>
      <top style="thin">
        <color theme="0"/>
      </top>
      <bottom/>
      <diagonal/>
    </border>
  </borders>
  <cellStyleXfs count="2">
    <xf numFmtId="0" fontId="0" fillId="0" borderId="0"/>
    <xf numFmtId="0" fontId="9" fillId="0" borderId="0"/>
  </cellStyleXfs>
  <cellXfs count="5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2" fillId="2" borderId="0" xfId="0" applyFont="1" applyFill="1" applyAlignment="1">
      <alignment horizontal="center" vertical="center"/>
    </xf>
    <xf numFmtId="0" fontId="4" fillId="0" borderId="0" xfId="0" applyFont="1" applyAlignment="1">
      <alignment horizontal="center" vertical="center"/>
    </xf>
    <xf numFmtId="0" fontId="2" fillId="0" borderId="0" xfId="0" applyFont="1" applyAlignment="1">
      <alignment vertical="center"/>
    </xf>
    <xf numFmtId="0" fontId="3" fillId="2" borderId="0" xfId="0" applyFont="1" applyFill="1" applyAlignment="1">
      <alignment horizontal="center" vertical="center"/>
    </xf>
    <xf numFmtId="0" fontId="2" fillId="3" borderId="0" xfId="0" applyFont="1" applyFill="1" applyAlignment="1">
      <alignment vertical="center"/>
    </xf>
    <xf numFmtId="0" fontId="0" fillId="3" borderId="0" xfId="0" applyFill="1"/>
    <xf numFmtId="0" fontId="0" fillId="3" borderId="0" xfId="0" applyFill="1" applyAlignment="1">
      <alignment horizontal="center" vertical="center"/>
    </xf>
    <xf numFmtId="0" fontId="6" fillId="2" borderId="0" xfId="0" applyFont="1" applyFill="1" applyAlignment="1">
      <alignment horizontal="center" vertical="center"/>
    </xf>
    <xf numFmtId="0" fontId="1" fillId="0" borderId="0" xfId="0" applyFont="1" applyAlignment="1">
      <alignment vertical="center"/>
    </xf>
    <xf numFmtId="0" fontId="5" fillId="2" borderId="2" xfId="0" applyFont="1" applyFill="1" applyBorder="1" applyAlignment="1">
      <alignment horizontal="center" vertical="center"/>
    </xf>
    <xf numFmtId="0" fontId="5" fillId="2" borderId="3" xfId="0" applyFont="1" applyFill="1" applyBorder="1" applyAlignment="1">
      <alignment horizontal="center" vertical="center"/>
    </xf>
    <xf numFmtId="164" fontId="5" fillId="2" borderId="2" xfId="0" applyNumberFormat="1" applyFont="1" applyFill="1" applyBorder="1" applyAlignment="1">
      <alignment horizontal="center" vertical="center"/>
    </xf>
    <xf numFmtId="20" fontId="0" fillId="0" borderId="0" xfId="0" applyNumberFormat="1"/>
    <xf numFmtId="165" fontId="5" fillId="2" borderId="2" xfId="0" applyNumberFormat="1" applyFont="1" applyFill="1" applyBorder="1" applyAlignment="1">
      <alignment horizontal="center" vertical="center"/>
    </xf>
    <xf numFmtId="0" fontId="0" fillId="0" borderId="6" xfId="0" applyBorder="1" applyAlignment="1">
      <alignment horizontal="center" vertical="center"/>
    </xf>
    <xf numFmtId="20" fontId="0" fillId="0" borderId="7" xfId="0" applyNumberFormat="1" applyBorder="1" applyAlignment="1">
      <alignment horizontal="center"/>
    </xf>
    <xf numFmtId="20" fontId="0" fillId="0" borderId="8" xfId="0" applyNumberFormat="1" applyBorder="1" applyAlignment="1">
      <alignment horizontal="center" vertical="center"/>
    </xf>
    <xf numFmtId="0" fontId="0" fillId="0" borderId="10" xfId="0" applyBorder="1" applyAlignment="1">
      <alignment horizontal="center" vertical="center"/>
    </xf>
    <xf numFmtId="20" fontId="0" fillId="0" borderId="0" xfId="0" applyNumberFormat="1" applyAlignment="1">
      <alignment horizontal="center"/>
    </xf>
    <xf numFmtId="20" fontId="0" fillId="0" borderId="11" xfId="0" applyNumberFormat="1" applyBorder="1" applyAlignment="1">
      <alignment horizontal="center" vertical="center"/>
    </xf>
    <xf numFmtId="0" fontId="8" fillId="0" borderId="9" xfId="0" applyFont="1" applyBorder="1" applyAlignment="1">
      <alignment horizontal="center" vertical="center"/>
    </xf>
    <xf numFmtId="0" fontId="8" fillId="0" borderId="9" xfId="0" applyFont="1" applyBorder="1" applyAlignment="1">
      <alignment horizontal="center"/>
    </xf>
    <xf numFmtId="0" fontId="0" fillId="0" borderId="12" xfId="0" applyBorder="1" applyAlignment="1">
      <alignment horizontal="center" vertical="center"/>
    </xf>
    <xf numFmtId="0" fontId="0" fillId="0" borderId="12" xfId="0" applyBorder="1" applyAlignment="1">
      <alignment horizontal="left" vertical="center"/>
    </xf>
    <xf numFmtId="0" fontId="0" fillId="0" borderId="12" xfId="0" applyBorder="1"/>
    <xf numFmtId="20" fontId="0" fillId="0" borderId="13" xfId="0" applyNumberFormat="1" applyBorder="1" applyAlignment="1">
      <alignment horizontal="center" vertical="center"/>
    </xf>
    <xf numFmtId="20" fontId="0" fillId="0" borderId="14" xfId="0" applyNumberFormat="1" applyBorder="1" applyAlignment="1">
      <alignment horizontal="center" vertical="center"/>
    </xf>
    <xf numFmtId="166" fontId="0" fillId="0" borderId="12" xfId="0" applyNumberFormat="1" applyBorder="1" applyAlignment="1">
      <alignment horizontal="left" vertical="center"/>
    </xf>
    <xf numFmtId="14" fontId="10" fillId="0" borderId="0" xfId="0" applyNumberFormat="1" applyFont="1" applyAlignment="1">
      <alignment horizontal="left" vertical="center"/>
    </xf>
    <xf numFmtId="0" fontId="12" fillId="4" borderId="5" xfId="0" applyFont="1" applyFill="1" applyBorder="1" applyAlignment="1">
      <alignment horizontal="center" vertical="center"/>
    </xf>
    <xf numFmtId="165" fontId="12" fillId="4" borderId="1" xfId="0" applyNumberFormat="1" applyFont="1" applyFill="1" applyBorder="1" applyAlignment="1">
      <alignment horizontal="center" vertical="center"/>
    </xf>
    <xf numFmtId="164" fontId="12" fillId="4" borderId="1" xfId="0" applyNumberFormat="1" applyFont="1" applyFill="1" applyBorder="1" applyAlignment="1">
      <alignment horizontal="center" vertical="center"/>
    </xf>
    <xf numFmtId="168" fontId="13" fillId="5" borderId="16" xfId="1" applyNumberFormat="1" applyFont="1" applyFill="1" applyBorder="1" applyAlignment="1">
      <alignment horizontal="center" vertical="center" textRotation="90"/>
    </xf>
    <xf numFmtId="168" fontId="13" fillId="5" borderId="17" xfId="1" applyNumberFormat="1" applyFont="1" applyFill="1" applyBorder="1" applyAlignment="1">
      <alignment horizontal="center" vertical="center" textRotation="90"/>
    </xf>
    <xf numFmtId="168" fontId="13" fillId="5" borderId="18" xfId="1" applyNumberFormat="1" applyFont="1" applyFill="1" applyBorder="1" applyAlignment="1">
      <alignment horizontal="center" vertical="center" textRotation="90"/>
    </xf>
    <xf numFmtId="168" fontId="13" fillId="5" borderId="19" xfId="1" applyNumberFormat="1" applyFont="1" applyFill="1" applyBorder="1" applyAlignment="1">
      <alignment horizontal="center" vertical="center" textRotation="90"/>
    </xf>
    <xf numFmtId="168" fontId="13" fillId="5" borderId="20" xfId="1" applyNumberFormat="1" applyFont="1" applyFill="1" applyBorder="1" applyAlignment="1">
      <alignment horizontal="center" vertical="center" textRotation="90"/>
    </xf>
    <xf numFmtId="0" fontId="2" fillId="2" borderId="0" xfId="0" applyFont="1" applyFill="1" applyAlignment="1">
      <alignment horizontal="center" vertical="center"/>
    </xf>
    <xf numFmtId="167" fontId="11" fillId="2" borderId="15" xfId="0" applyNumberFormat="1" applyFont="1" applyFill="1" applyBorder="1" applyAlignment="1">
      <alignment horizontal="center" vertical="center"/>
    </xf>
    <xf numFmtId="167" fontId="10" fillId="0" borderId="0" xfId="0" applyNumberFormat="1" applyFont="1" applyAlignment="1">
      <alignment horizontal="center" vertical="center" shrinkToFit="1"/>
    </xf>
    <xf numFmtId="0" fontId="14" fillId="4" borderId="0" xfId="0" applyFont="1" applyFill="1" applyAlignment="1">
      <alignment horizontal="center" vertical="center"/>
    </xf>
    <xf numFmtId="0" fontId="15" fillId="6" borderId="2" xfId="0" applyFont="1" applyFill="1" applyBorder="1" applyAlignment="1">
      <alignment horizontal="center" vertical="center" textRotation="90"/>
    </xf>
    <xf numFmtId="172" fontId="14" fillId="4" borderId="4" xfId="0" applyNumberFormat="1" applyFont="1" applyFill="1" applyBorder="1" applyAlignment="1">
      <alignment horizontal="center" vertical="center"/>
    </xf>
    <xf numFmtId="0" fontId="14" fillId="4" borderId="1" xfId="0" applyFont="1" applyFill="1" applyBorder="1" applyAlignment="1">
      <alignment horizontal="center" vertical="center"/>
    </xf>
    <xf numFmtId="172" fontId="14" fillId="4" borderId="0" xfId="0" applyNumberFormat="1" applyFont="1" applyFill="1" applyBorder="1" applyAlignment="1">
      <alignment horizontal="center" vertical="center"/>
    </xf>
    <xf numFmtId="0" fontId="14" fillId="4" borderId="0" xfId="0" applyFont="1" applyFill="1" applyBorder="1" applyAlignment="1">
      <alignment horizontal="center" vertical="center"/>
    </xf>
    <xf numFmtId="0" fontId="14" fillId="4" borderId="0" xfId="0" applyNumberFormat="1" applyFont="1" applyFill="1" applyAlignment="1">
      <alignment horizontal="center" vertical="center"/>
    </xf>
  </cellXfs>
  <cellStyles count="2">
    <cellStyle name="Normal 2" xfId="1" xr:uid="{2F8FA7AE-014F-46A0-9B72-E80DF55DF0BA}"/>
    <cellStyle name="Standaard" xfId="0" builtinId="0"/>
  </cellStyles>
  <dxfs count="138">
    <dxf>
      <font>
        <color theme="4"/>
      </font>
      <fill>
        <patternFill>
          <bgColor theme="4"/>
        </patternFill>
      </fill>
    </dxf>
    <dxf>
      <font>
        <color theme="0"/>
      </font>
      <fill>
        <patternFill>
          <bgColor rgb="FFFFC000"/>
        </patternFill>
      </fill>
    </dxf>
    <dxf>
      <font>
        <color theme="0"/>
      </font>
      <fill>
        <patternFill>
          <bgColor rgb="FF00B050"/>
        </patternFill>
      </fill>
    </dxf>
    <dxf>
      <font>
        <color theme="0"/>
      </font>
      <fill>
        <patternFill>
          <bgColor theme="4"/>
        </patternFill>
      </fill>
    </dxf>
    <dxf>
      <font>
        <color theme="0"/>
      </font>
      <fill>
        <patternFill>
          <bgColor rgb="FFCC0000"/>
        </patternFill>
      </fill>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numFmt numFmtId="0" formatCode="General"/>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numFmt numFmtId="25" formatCode="h:mm"/>
    </dxf>
    <dxf>
      <numFmt numFmtId="25" formatCode="h:mm"/>
      <alignment horizontal="center" vertical="center" textRotation="0" wrapText="0" indent="0" justifyLastLine="0" shrinkToFit="0" readingOrder="0"/>
      <border diagonalUp="0" diagonalDown="0">
        <left/>
        <right style="thin">
          <color theme="4"/>
        </right>
        <top/>
        <bottom/>
        <vertical/>
        <horizontal/>
      </border>
    </dxf>
    <dxf>
      <numFmt numFmtId="25" formatCode="h:mm"/>
      <alignment horizontal="center" vertical="bottom" textRotation="0" wrapText="0" indent="0" justifyLastLine="0" shrinkToFit="0" readingOrder="0"/>
    </dxf>
    <dxf>
      <alignment horizontal="center" vertical="center" textRotation="0" wrapText="0" indent="0" justifyLastLine="0" shrinkToFit="0" readingOrder="0"/>
      <border diagonalUp="0" diagonalDown="0">
        <left style="thin">
          <color theme="4"/>
        </left>
        <right/>
        <top/>
        <bottom/>
        <vertical/>
        <horizontal/>
      </border>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numFmt numFmtId="169" formatCode="dd/mm/yyyy"/>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strike val="0"/>
        <outline val="0"/>
        <shadow val="0"/>
        <u val="none"/>
        <vertAlign val="baseline"/>
        <sz val="14"/>
        <color theme="1"/>
        <name val="Calibri"/>
        <family val="2"/>
        <scheme val="minor"/>
      </font>
      <alignment horizontal="center" vertical="center" textRotation="0" wrapText="0" indent="0" justifyLastLine="0" shrinkToFit="0" readingOrder="0"/>
    </dxf>
    <dxf>
      <font>
        <strike val="0"/>
        <outline val="0"/>
        <shadow val="0"/>
        <u val="none"/>
        <vertAlign val="baseline"/>
        <sz val="14"/>
        <color theme="1"/>
        <name val="Calibri"/>
        <family val="2"/>
        <scheme val="minor"/>
      </font>
      <alignment horizontal="center" vertical="center" textRotation="0" wrapText="0" indent="0" justifyLastLine="0" shrinkToFit="0" readingOrder="0"/>
    </dxf>
    <dxf>
      <font>
        <strike val="0"/>
        <outline val="0"/>
        <shadow val="0"/>
        <u val="none"/>
        <vertAlign val="baseline"/>
        <sz val="20"/>
        <color theme="1"/>
        <name val="Agency FB"/>
        <family val="2"/>
        <scheme val="none"/>
      </font>
      <fill>
        <patternFill patternType="solid">
          <fgColor indexed="64"/>
          <bgColor rgb="FF0060AC"/>
        </patternFill>
      </fill>
      <alignment horizontal="center" vertical="center" textRotation="0" wrapText="0" indent="0" justifyLastLine="0" shrinkToFit="0" readingOrder="0"/>
    </dxf>
    <dxf>
      <font>
        <strike val="0"/>
        <outline val="0"/>
        <shadow val="0"/>
        <u val="none"/>
        <vertAlign val="baseline"/>
        <sz val="14"/>
        <color theme="1"/>
        <name val="Calibri"/>
        <family val="2"/>
        <scheme val="minor"/>
      </font>
      <numFmt numFmtId="0" formatCode="General"/>
      <alignment horizontal="center" vertical="center" textRotation="0" wrapText="0" indent="0" justifyLastLine="0" shrinkToFit="0" readingOrder="0"/>
    </dxf>
    <dxf>
      <font>
        <strike val="0"/>
        <outline val="0"/>
        <shadow val="0"/>
        <u val="none"/>
        <vertAlign val="baseline"/>
        <sz val="14"/>
        <color theme="1"/>
        <name val="Calibri"/>
        <family val="2"/>
        <scheme val="minor"/>
      </font>
      <alignment horizontal="center" vertical="center" textRotation="0" wrapText="0" indent="0" justifyLastLine="0" shrinkToFit="0" readingOrder="0"/>
    </dxf>
    <dxf>
      <font>
        <b/>
        <i val="0"/>
        <strike val="0"/>
        <condense val="0"/>
        <extend val="0"/>
        <outline val="0"/>
        <shadow val="0"/>
        <u val="none"/>
        <vertAlign val="baseline"/>
        <sz val="20"/>
        <color theme="1"/>
        <name val="Agency FB"/>
        <family val="2"/>
        <scheme val="none"/>
      </font>
      <fill>
        <patternFill patternType="solid">
          <fgColor indexed="64"/>
          <bgColor rgb="FF0060AC"/>
        </patternFill>
      </fill>
      <alignment horizontal="center" vertical="center" textRotation="0" wrapText="0" indent="0" justifyLastLine="0" shrinkToFit="0" readingOrder="0"/>
    </dxf>
    <dxf>
      <font>
        <strike val="0"/>
        <outline val="0"/>
        <shadow val="0"/>
        <u val="none"/>
        <vertAlign val="baseline"/>
        <sz val="14"/>
        <color theme="1"/>
        <name val="Calibri"/>
        <family val="2"/>
        <scheme val="minor"/>
      </font>
      <alignment horizontal="center" vertical="center" textRotation="0" wrapText="0" indent="0" justifyLastLine="0" shrinkToFit="0" readingOrder="0"/>
    </dxf>
    <dxf>
      <font>
        <strike val="0"/>
        <outline val="0"/>
        <shadow val="0"/>
        <u val="none"/>
        <vertAlign val="baseline"/>
        <sz val="14"/>
        <color theme="1"/>
        <name val="Calibri"/>
        <family val="2"/>
        <scheme val="minor"/>
      </font>
      <alignment horizontal="center" vertical="center" textRotation="0" wrapText="0" indent="0" justifyLastLine="0" shrinkToFit="0" readingOrder="0"/>
    </dxf>
    <dxf>
      <font>
        <b/>
        <i val="0"/>
        <strike val="0"/>
        <condense val="0"/>
        <extend val="0"/>
        <outline val="0"/>
        <shadow val="0"/>
        <u val="none"/>
        <vertAlign val="baseline"/>
        <sz val="20"/>
        <color theme="1"/>
        <name val="Agency FB"/>
        <family val="2"/>
        <scheme val="none"/>
      </font>
      <fill>
        <patternFill patternType="solid">
          <fgColor indexed="64"/>
          <bgColor rgb="FF0060AC"/>
        </patternFill>
      </fill>
      <alignment horizontal="center" vertical="center" textRotation="0" wrapText="0" indent="0" justifyLastLine="0" shrinkToFit="0" readingOrder="0"/>
    </dxf>
    <dxf>
      <font>
        <strike val="0"/>
        <outline val="0"/>
        <shadow val="0"/>
        <u val="none"/>
        <vertAlign val="baseline"/>
        <sz val="14"/>
        <color theme="1"/>
        <name val="Calibri"/>
        <family val="2"/>
        <scheme val="minor"/>
      </font>
      <fill>
        <patternFill patternType="none">
          <fgColor indexed="64"/>
          <bgColor auto="1"/>
        </patternFill>
      </fill>
      <alignment horizontal="center" vertical="center" textRotation="0" wrapText="0" indent="0" justifyLastLine="0" shrinkToFit="0" readingOrder="0"/>
      <border diagonalUp="0" diagonalDown="0" outline="0">
        <left style="thin">
          <color theme="4"/>
        </left>
        <right style="thin">
          <color theme="4"/>
        </right>
        <top style="thin">
          <color theme="4"/>
        </top>
        <bottom style="thin">
          <color theme="4"/>
        </bottom>
      </border>
    </dxf>
    <dxf>
      <border outline="0">
        <bottom style="thin">
          <color theme="7" tint="-0.249977111117893"/>
        </bottom>
      </border>
    </dxf>
    <dxf>
      <font>
        <strike val="0"/>
        <outline val="0"/>
        <shadow val="0"/>
        <u val="none"/>
        <vertAlign val="baseline"/>
        <sz val="14"/>
        <color theme="1"/>
        <name val="Calibri"/>
        <family val="2"/>
        <scheme val="minor"/>
      </font>
      <fill>
        <patternFill patternType="none">
          <fgColor indexed="64"/>
          <bgColor auto="1"/>
        </patternFill>
      </fill>
      <alignment horizontal="center" vertical="center" textRotation="0" wrapText="0" indent="0" justifyLastLine="0" shrinkToFit="0" readingOrder="0"/>
    </dxf>
    <dxf>
      <font>
        <b/>
        <i val="0"/>
        <strike val="0"/>
        <condense val="0"/>
        <extend val="0"/>
        <outline val="0"/>
        <shadow val="0"/>
        <u val="none"/>
        <vertAlign val="baseline"/>
        <sz val="20"/>
        <color theme="1"/>
        <name val="Agency FB"/>
        <family val="2"/>
        <scheme val="none"/>
      </font>
      <fill>
        <patternFill patternType="solid">
          <fgColor indexed="64"/>
          <bgColor rgb="FF0060AC"/>
        </patternFill>
      </fill>
      <alignment horizontal="center" vertical="center" textRotation="0" wrapText="0" indent="0" justifyLastLine="0" shrinkToFit="0" readingOrder="0"/>
    </dxf>
    <dxf>
      <font>
        <b/>
        <strike val="0"/>
        <outline val="0"/>
        <shadow val="0"/>
        <u val="none"/>
        <vertAlign val="baseline"/>
        <sz val="9"/>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ck">
          <color theme="0"/>
        </left>
        <right/>
        <top style="thick">
          <color theme="0"/>
        </top>
        <bottom style="thick">
          <color theme="0"/>
        </bottom>
      </border>
    </dxf>
    <dxf>
      <font>
        <b/>
        <i val="0"/>
        <strike val="0"/>
        <condense val="0"/>
        <extend val="0"/>
        <outline val="0"/>
        <shadow val="0"/>
        <u val="none"/>
        <vertAlign val="baseline"/>
        <sz val="9"/>
        <color theme="1" tint="0.34998626667073579"/>
        <name val="Calibri"/>
        <family val="2"/>
        <scheme val="minor"/>
      </font>
      <numFmt numFmtId="165" formatCode="ddd\ dd/mm/yyyy\ hh:mm"/>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ck">
          <color theme="0"/>
        </left>
        <right style="thick">
          <color theme="0"/>
        </right>
        <top style="thick">
          <color theme="0"/>
        </top>
        <bottom style="thick">
          <color theme="0"/>
        </bottom>
      </border>
    </dxf>
    <dxf>
      <font>
        <b/>
        <strike val="0"/>
        <outline val="0"/>
        <shadow val="0"/>
        <u val="none"/>
        <vertAlign val="baseline"/>
        <sz val="9"/>
        <color theme="1" tint="0.34998626667073579"/>
        <name val="Calibri"/>
        <family val="2"/>
        <scheme val="minor"/>
      </font>
      <numFmt numFmtId="164" formatCode="[hh]:mm"/>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ck">
          <color theme="0"/>
        </left>
        <right style="thick">
          <color theme="0"/>
        </right>
        <top style="thick">
          <color theme="0"/>
        </top>
        <bottom style="thick">
          <color theme="0"/>
        </bottom>
      </border>
    </dxf>
    <dxf>
      <font>
        <b/>
        <strike val="0"/>
        <outline val="0"/>
        <shadow val="0"/>
        <u val="none"/>
        <vertAlign val="baseline"/>
        <sz val="9"/>
        <color theme="1" tint="0.34998626667073579"/>
        <name val="Calibri"/>
        <family val="2"/>
        <scheme val="minor"/>
      </font>
      <numFmt numFmtId="165" formatCode="ddd\ dd/mm/yyyy\ hh:mm"/>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ck">
          <color theme="0"/>
        </left>
        <right style="thick">
          <color theme="0"/>
        </right>
        <top style="thick">
          <color theme="0"/>
        </top>
        <bottom style="thick">
          <color theme="0"/>
        </bottom>
      </border>
    </dxf>
    <dxf>
      <border>
        <top style="thick">
          <color theme="0"/>
        </top>
      </border>
    </dxf>
    <dxf>
      <border diagonalUp="0" diagonalDown="0">
        <left style="thick">
          <color theme="0"/>
        </left>
        <right style="thick">
          <color theme="0"/>
        </right>
        <top style="thick">
          <color theme="0"/>
        </top>
        <bottom style="thick">
          <color theme="0"/>
        </bottom>
      </border>
    </dxf>
    <dxf>
      <font>
        <b/>
        <strike val="0"/>
        <outline val="0"/>
        <shadow val="0"/>
        <u val="none"/>
        <vertAlign val="baseline"/>
        <sz val="10"/>
        <color theme="1" tint="0.34998626667073579"/>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border>
        <bottom style="thick">
          <color theme="0"/>
        </bottom>
      </border>
    </dxf>
    <dxf>
      <font>
        <strike val="0"/>
        <outline val="0"/>
        <shadow val="0"/>
        <u val="none"/>
        <vertAlign val="baseline"/>
        <sz val="12"/>
        <color theme="1"/>
        <name val="Agency FB"/>
        <family val="2"/>
        <scheme val="none"/>
      </font>
      <fill>
        <patternFill patternType="solid">
          <fgColor indexed="64"/>
          <bgColor rgb="FF0060AC"/>
        </patternFill>
      </fill>
      <alignment horizontal="center" vertical="center" textRotation="0" wrapText="0" indent="0" justifyLastLine="0" shrinkToFit="0" readingOrder="0"/>
      <border diagonalUp="0" diagonalDown="0">
        <left style="thick">
          <color theme="0"/>
        </left>
        <right style="thick">
          <color theme="0"/>
        </right>
        <top/>
        <bottom/>
        <vertical style="thick">
          <color theme="0"/>
        </vertical>
        <horizontal style="thick">
          <color theme="0"/>
        </horizontal>
      </border>
    </dxf>
  </dxfs>
  <tableStyles count="0" defaultTableStyle="TableStyleMedium2" defaultPivotStyle="PivotStyleLight16"/>
  <colors>
    <mruColors>
      <color rgb="FF0085F2"/>
      <color rgb="FF0060AC"/>
      <color rgb="FF007EE6"/>
      <color rgb="FFCC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1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7/relationships/slicerCache" Target="slicerCaches/slicerCache4.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eetMetadata" Target="metadata.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7/relationships/slicerCache" Target="slicerCaches/slicerCache3.xml"/><Relationship Id="rId5" Type="http://schemas.openxmlformats.org/officeDocument/2006/relationships/worksheet" Target="worksheets/sheet5.xml"/><Relationship Id="rId15" Type="http://schemas.openxmlformats.org/officeDocument/2006/relationships/sharedStrings" Target="sharedStrings.xml"/><Relationship Id="rId10" Type="http://schemas.microsoft.com/office/2007/relationships/slicerCache" Target="slicerCaches/slicerCache2.xml"/><Relationship Id="rId19" Type="http://schemas.microsoft.com/office/2006/relationships/vbaProject" Target="vbaProject.bin"/><Relationship Id="rId4" Type="http://schemas.openxmlformats.org/officeDocument/2006/relationships/worksheet" Target="worksheets/sheet4.xml"/><Relationship Id="rId9" Type="http://schemas.microsoft.com/office/2007/relationships/slicerCache" Target="slicerCaches/slicerCache1.xml"/><Relationship Id="rId1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 Id="rId6" Type="http://schemas.openxmlformats.org/officeDocument/2006/relationships/image" Target="../media/image6.emf"/><Relationship Id="rId5" Type="http://schemas.openxmlformats.org/officeDocument/2006/relationships/image" Target="../media/image5.emf"/><Relationship Id="rId4"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4</xdr:row>
          <xdr:rowOff>0</xdr:rowOff>
        </xdr:from>
        <xdr:to>
          <xdr:col>4</xdr:col>
          <xdr:colOff>1047750</xdr:colOff>
          <xdr:row>9</xdr:row>
          <xdr:rowOff>0</xdr:rowOff>
        </xdr:to>
        <xdr:sp macro="" textlink="">
          <xdr:nvSpPr>
            <xdr:cNvPr id="8194" name="BOUTONTACHE" hidden="1">
              <a:extLst>
                <a:ext uri="{63B3BB69-23CF-44E3-9099-C40C66FF867C}">
                  <a14:compatExt spid="_x0000_s8194"/>
                </a:ext>
                <a:ext uri="{FF2B5EF4-FFF2-40B4-BE49-F238E27FC236}">
                  <a16:creationId xmlns:a16="http://schemas.microsoft.com/office/drawing/2014/main" id="{00000000-0008-0000-0000-000002200000}"/>
                </a:ext>
              </a:extLst>
            </xdr:cNvPr>
            <xdr:cNvSpPr/>
          </xdr:nvSpPr>
          <xdr:spPr bwMode="auto">
            <a:xfrm>
              <a:off x="0" y="0"/>
              <a:ext cx="0" cy="0"/>
            </a:xfrm>
            <a:prstGeom prst="rect">
              <a:avLst/>
            </a:prstGeom>
            <a:noFill/>
            <a:ln>
              <a:noFill/>
            </a:ln>
            <a:effectLst/>
            <a:extLst>
              <a:ext uri="{91240B29-F687-4F45-9708-019B960494DF}">
                <a14:hiddenLine w="1">
                  <a:noFill/>
                  <a:miter lim="800000"/>
                  <a:headEnd/>
                  <a:tailEnd/>
                </a14:hiddenLine>
              </a:ext>
              <a:ext uri="{AF507438-7753-43E0-B8FC-AC1667EBCBE1}">
                <a14:hiddenEffects>
                  <a:effectLst>
                    <a:outerShdw dist="35921" dir="2700000" algn="ctr" rotWithShape="0">
                      <a:srgbClr val="000000"/>
                    </a:outerShdw>
                  </a:effectLst>
                </a14:hiddenEffects>
              </a:ext>
              <a:ext uri="{53640926-AAD7-44D8-BBD7-CCE9431645EC}">
                <a14:shadowObscured val="1"/>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0</xdr:colOff>
          <xdr:row>4</xdr:row>
          <xdr:rowOff>0</xdr:rowOff>
        </xdr:from>
        <xdr:to>
          <xdr:col>8</xdr:col>
          <xdr:colOff>0</xdr:colOff>
          <xdr:row>9</xdr:row>
          <xdr:rowOff>0</xdr:rowOff>
        </xdr:to>
        <xdr:sp macro="" textlink="">
          <xdr:nvSpPr>
            <xdr:cNvPr id="8196" name="BOUTONLISTETACHE" hidden="1">
              <a:extLst>
                <a:ext uri="{63B3BB69-23CF-44E3-9099-C40C66FF867C}">
                  <a14:compatExt spid="_x0000_s8196"/>
                </a:ext>
                <a:ext uri="{FF2B5EF4-FFF2-40B4-BE49-F238E27FC236}">
                  <a16:creationId xmlns:a16="http://schemas.microsoft.com/office/drawing/2014/main" id="{00000000-0008-0000-0000-000004200000}"/>
                </a:ext>
              </a:extLst>
            </xdr:cNvPr>
            <xdr:cNvSpPr/>
          </xdr:nvSpPr>
          <xdr:spPr bwMode="auto">
            <a:xfrm>
              <a:off x="0" y="0"/>
              <a:ext cx="0" cy="0"/>
            </a:xfrm>
            <a:prstGeom prst="rect">
              <a:avLst/>
            </a:prstGeom>
            <a:noFill/>
            <a:ln>
              <a:noFill/>
            </a:ln>
            <a:effectLst/>
            <a:extLst>
              <a:ext uri="{91240B29-F687-4F45-9708-019B960494DF}">
                <a14:hiddenLine w="1">
                  <a:noFill/>
                  <a:miter lim="800000"/>
                  <a:headEnd/>
                  <a:tailEnd/>
                </a14:hiddenLine>
              </a:ext>
              <a:ext uri="{AF507438-7753-43E0-B8FC-AC1667EBCBE1}">
                <a14:hiddenEffects>
                  <a:effectLst>
                    <a:outerShdw dist="35921" dir="2700000" algn="ctr" rotWithShape="0">
                      <a:srgbClr val="000000"/>
                    </a:outerShdw>
                  </a:effectLst>
                </a14:hiddenEffects>
              </a:ext>
              <a:ext uri="{53640926-AAD7-44D8-BBD7-CCE9431645EC}">
                <a14:shadowObscured val="1"/>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0</xdr:colOff>
          <xdr:row>9</xdr:row>
          <xdr:rowOff>0</xdr:rowOff>
        </xdr:from>
        <xdr:to>
          <xdr:col>11</xdr:col>
          <xdr:colOff>0</xdr:colOff>
          <xdr:row>14</xdr:row>
          <xdr:rowOff>0</xdr:rowOff>
        </xdr:to>
        <xdr:sp macro="" textlink="">
          <xdr:nvSpPr>
            <xdr:cNvPr id="8197" name="BOUTONLOT" hidden="1">
              <a:extLst>
                <a:ext uri="{63B3BB69-23CF-44E3-9099-C40C66FF867C}">
                  <a14:compatExt spid="_x0000_s8197"/>
                </a:ext>
                <a:ext uri="{FF2B5EF4-FFF2-40B4-BE49-F238E27FC236}">
                  <a16:creationId xmlns:a16="http://schemas.microsoft.com/office/drawing/2014/main" id="{00000000-0008-0000-0000-000005200000}"/>
                </a:ext>
              </a:extLst>
            </xdr:cNvPr>
            <xdr:cNvSpPr/>
          </xdr:nvSpPr>
          <xdr:spPr bwMode="auto">
            <a:xfrm>
              <a:off x="0" y="0"/>
              <a:ext cx="0" cy="0"/>
            </a:xfrm>
            <a:prstGeom prst="rect">
              <a:avLst/>
            </a:prstGeom>
            <a:noFill/>
            <a:ln>
              <a:noFill/>
            </a:ln>
            <a:effectLst/>
            <a:extLst>
              <a:ext uri="{91240B29-F687-4F45-9708-019B960494DF}">
                <a14:hiddenLine w="1">
                  <a:noFill/>
                  <a:miter lim="800000"/>
                  <a:headEnd/>
                  <a:tailEnd/>
                </a14:hiddenLine>
              </a:ext>
              <a:ext uri="{AF507438-7753-43E0-B8FC-AC1667EBCBE1}">
                <a14:hiddenEffects>
                  <a:effectLst>
                    <a:outerShdw dist="35921" dir="2700000" algn="ctr" rotWithShape="0">
                      <a:srgbClr val="000000"/>
                    </a:outerShdw>
                  </a:effectLst>
                </a14:hiddenEffects>
              </a:ext>
              <a:ext uri="{53640926-AAD7-44D8-BBD7-CCE9431645EC}">
                <a14:shadowObscured val="1"/>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0</xdr:colOff>
          <xdr:row>9</xdr:row>
          <xdr:rowOff>0</xdr:rowOff>
        </xdr:from>
        <xdr:to>
          <xdr:col>8</xdr:col>
          <xdr:colOff>0</xdr:colOff>
          <xdr:row>14</xdr:row>
          <xdr:rowOff>0</xdr:rowOff>
        </xdr:to>
        <xdr:sp macro="" textlink="">
          <xdr:nvSpPr>
            <xdr:cNvPr id="8198" name="BOUTONCHARGEAFFAIRE" hidden="1">
              <a:extLst>
                <a:ext uri="{63B3BB69-23CF-44E3-9099-C40C66FF867C}">
                  <a14:compatExt spid="_x0000_s8198"/>
                </a:ext>
                <a:ext uri="{FF2B5EF4-FFF2-40B4-BE49-F238E27FC236}">
                  <a16:creationId xmlns:a16="http://schemas.microsoft.com/office/drawing/2014/main" id="{00000000-0008-0000-0000-000006200000}"/>
                </a:ext>
              </a:extLst>
            </xdr:cNvPr>
            <xdr:cNvSpPr/>
          </xdr:nvSpPr>
          <xdr:spPr bwMode="auto">
            <a:xfrm>
              <a:off x="0" y="0"/>
              <a:ext cx="0" cy="0"/>
            </a:xfrm>
            <a:prstGeom prst="rect">
              <a:avLst/>
            </a:prstGeom>
            <a:noFill/>
            <a:ln>
              <a:noFill/>
            </a:ln>
            <a:effectLst/>
            <a:extLst>
              <a:ext uri="{91240B29-F687-4F45-9708-019B960494DF}">
                <a14:hiddenLine w="1">
                  <a:noFill/>
                  <a:miter lim="800000"/>
                  <a:headEnd/>
                  <a:tailEnd/>
                </a14:hiddenLine>
              </a:ext>
              <a:ext uri="{AF507438-7753-43E0-B8FC-AC1667EBCBE1}">
                <a14:hiddenEffects>
                  <a:effectLst>
                    <a:outerShdw dist="35921" dir="2700000" algn="ctr" rotWithShape="0">
                      <a:srgbClr val="000000"/>
                    </a:outerShdw>
                  </a:effectLst>
                </a14:hiddenEffects>
              </a:ext>
              <a:ext uri="{53640926-AAD7-44D8-BBD7-CCE9431645EC}">
                <a14:shadowObscured val="1"/>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0</xdr:colOff>
          <xdr:row>4</xdr:row>
          <xdr:rowOff>0</xdr:rowOff>
        </xdr:from>
        <xdr:to>
          <xdr:col>11</xdr:col>
          <xdr:colOff>0</xdr:colOff>
          <xdr:row>9</xdr:row>
          <xdr:rowOff>0</xdr:rowOff>
        </xdr:to>
        <xdr:sp macro="" textlink="">
          <xdr:nvSpPr>
            <xdr:cNvPr id="8199" name="BOUTONCHANTIER" hidden="1">
              <a:extLst>
                <a:ext uri="{63B3BB69-23CF-44E3-9099-C40C66FF867C}">
                  <a14:compatExt spid="_x0000_s8199"/>
                </a:ext>
                <a:ext uri="{FF2B5EF4-FFF2-40B4-BE49-F238E27FC236}">
                  <a16:creationId xmlns:a16="http://schemas.microsoft.com/office/drawing/2014/main" id="{00000000-0008-0000-0000-000007200000}"/>
                </a:ext>
              </a:extLst>
            </xdr:cNvPr>
            <xdr:cNvSpPr/>
          </xdr:nvSpPr>
          <xdr:spPr bwMode="auto">
            <a:xfrm>
              <a:off x="0" y="0"/>
              <a:ext cx="0" cy="0"/>
            </a:xfrm>
            <a:prstGeom prst="rect">
              <a:avLst/>
            </a:prstGeom>
            <a:noFill/>
            <a:ln>
              <a:noFill/>
            </a:ln>
            <a:effectLst/>
            <a:extLst>
              <a:ext uri="{91240B29-F687-4F45-9708-019B960494DF}">
                <a14:hiddenLine w="1">
                  <a:noFill/>
                  <a:miter lim="800000"/>
                  <a:headEnd/>
                  <a:tailEnd/>
                </a14:hiddenLine>
              </a:ext>
              <a:ext uri="{AF507438-7753-43E0-B8FC-AC1667EBCBE1}">
                <a14:hiddenEffects>
                  <a:effectLst>
                    <a:outerShdw dist="35921" dir="2700000" algn="ctr" rotWithShape="0">
                      <a:srgbClr val="000000"/>
                    </a:outerShdw>
                  </a:effectLst>
                </a14:hiddenEffects>
              </a:ext>
              <a:ext uri="{53640926-AAD7-44D8-BBD7-CCE9431645EC}">
                <a14:shadowObscured val="1"/>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9</xdr:row>
          <xdr:rowOff>0</xdr:rowOff>
        </xdr:from>
        <xdr:to>
          <xdr:col>5</xdr:col>
          <xdr:colOff>0</xdr:colOff>
          <xdr:row>14</xdr:row>
          <xdr:rowOff>0</xdr:rowOff>
        </xdr:to>
        <xdr:sp macro="" textlink="">
          <xdr:nvSpPr>
            <xdr:cNvPr id="8200" name="BOUTONTECHNICIEN" hidden="1">
              <a:extLst>
                <a:ext uri="{63B3BB69-23CF-44E3-9099-C40C66FF867C}">
                  <a14:compatExt spid="_x0000_s8200"/>
                </a:ext>
                <a:ext uri="{FF2B5EF4-FFF2-40B4-BE49-F238E27FC236}">
                  <a16:creationId xmlns:a16="http://schemas.microsoft.com/office/drawing/2014/main" id="{00000000-0008-0000-0000-000008200000}"/>
                </a:ext>
              </a:extLst>
            </xdr:cNvPr>
            <xdr:cNvSpPr/>
          </xdr:nvSpPr>
          <xdr:spPr bwMode="auto">
            <a:xfrm>
              <a:off x="0" y="0"/>
              <a:ext cx="0" cy="0"/>
            </a:xfrm>
            <a:prstGeom prst="rect">
              <a:avLst/>
            </a:prstGeom>
            <a:noFill/>
            <a:ln>
              <a:noFill/>
            </a:ln>
            <a:effectLst/>
            <a:extLst>
              <a:ext uri="{91240B29-F687-4F45-9708-019B960494DF}">
                <a14:hiddenLine w="1">
                  <a:noFill/>
                  <a:miter lim="800000"/>
                  <a:headEnd/>
                  <a:tailEnd/>
                </a14:hiddenLine>
              </a:ext>
              <a:ext uri="{AF507438-7753-43E0-B8FC-AC1667EBCBE1}">
                <a14:hiddenEffects>
                  <a:effectLst>
                    <a:outerShdw dist="35921" dir="2700000" algn="ctr" rotWithShape="0">
                      <a:srgbClr val="000000"/>
                    </a:outerShdw>
                  </a:effectLst>
                </a14:hiddenEffects>
              </a:ext>
              <a:ext uri="{53640926-AAD7-44D8-BBD7-CCE9431645EC}">
                <a14:shadowObscured val="1"/>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absolute">
    <xdr:from>
      <xdr:col>8</xdr:col>
      <xdr:colOff>1180890</xdr:colOff>
      <xdr:row>2</xdr:row>
      <xdr:rowOff>78442</xdr:rowOff>
    </xdr:from>
    <xdr:to>
      <xdr:col>11</xdr:col>
      <xdr:colOff>369794</xdr:colOff>
      <xdr:row>10</xdr:row>
      <xdr:rowOff>79175</xdr:rowOff>
    </xdr:to>
    <mc:AlternateContent xmlns:mc="http://schemas.openxmlformats.org/markup-compatibility/2006" xmlns:sle15="http://schemas.microsoft.com/office/drawing/2012/slicer">
      <mc:Choice Requires="sle15">
        <xdr:graphicFrame macro="">
          <xdr:nvGraphicFramePr>
            <xdr:cNvPr id="6" name="STATUT">
              <a:extLst>
                <a:ext uri="{FF2B5EF4-FFF2-40B4-BE49-F238E27FC236}">
                  <a16:creationId xmlns:a16="http://schemas.microsoft.com/office/drawing/2014/main" id="{00000000-0008-0000-0100-000006000000}"/>
                </a:ext>
              </a:extLst>
            </xdr:cNvPr>
            <xdr:cNvGraphicFramePr/>
          </xdr:nvGraphicFramePr>
          <xdr:xfrm>
            <a:off x="0" y="0"/>
            <a:ext cx="0" cy="0"/>
          </xdr:xfrm>
          <a:graphic>
            <a:graphicData uri="http://schemas.microsoft.com/office/drawing/2010/slicer">
              <sle:slicer xmlns:sle="http://schemas.microsoft.com/office/drawing/2010/slicer" name="STATUT"/>
            </a:graphicData>
          </a:graphic>
        </xdr:graphicFrame>
      </mc:Choice>
      <mc:Fallback xmlns="">
        <xdr:sp macro="" textlink="">
          <xdr:nvSpPr>
            <xdr:cNvPr id="0" name=""/>
            <xdr:cNvSpPr>
              <a:spLocks noTextEdit="1"/>
            </xdr:cNvSpPr>
          </xdr:nvSpPr>
          <xdr:spPr>
            <a:xfrm>
              <a:off x="11480964" y="1535207"/>
              <a:ext cx="2122977" cy="1524733"/>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xdr:twoCellAnchor>
  <xdr:twoCellAnchor editAs="absolute">
    <xdr:from>
      <xdr:col>2</xdr:col>
      <xdr:colOff>1377949</xdr:colOff>
      <xdr:row>2</xdr:row>
      <xdr:rowOff>4233</xdr:rowOff>
    </xdr:from>
    <xdr:to>
      <xdr:col>4</xdr:col>
      <xdr:colOff>1174749</xdr:colOff>
      <xdr:row>13</xdr:row>
      <xdr:rowOff>305858</xdr:rowOff>
    </xdr:to>
    <mc:AlternateContent xmlns:mc="http://schemas.openxmlformats.org/markup-compatibility/2006">
      <mc:Choice xmlns:sle15="http://schemas.microsoft.com/office/drawing/2012/slicer" Requires="sle15">
        <xdr:graphicFrame macro="">
          <xdr:nvGraphicFramePr>
            <xdr:cNvPr id="2" name="CHANTIER">
              <a:extLst>
                <a:ext uri="{FF2B5EF4-FFF2-40B4-BE49-F238E27FC236}">
                  <a16:creationId xmlns:a16="http://schemas.microsoft.com/office/drawing/2014/main" id="{21FEFDA4-401E-E5CB-0E89-2AAEA3B2FDF2}"/>
                </a:ext>
              </a:extLst>
            </xdr:cNvPr>
            <xdr:cNvGraphicFramePr/>
          </xdr:nvGraphicFramePr>
          <xdr:xfrm>
            <a:off x="0" y="0"/>
            <a:ext cx="0" cy="0"/>
          </xdr:xfrm>
          <a:graphic>
            <a:graphicData uri="http://schemas.microsoft.com/office/drawing/2010/slicer">
              <sle:slicer xmlns:sle="http://schemas.microsoft.com/office/drawing/2010/slicer" name="CHANTIER"/>
            </a:graphicData>
          </a:graphic>
        </xdr:graphicFrame>
      </mc:Choice>
      <mc:Fallback>
        <xdr:sp macro="" textlink="">
          <xdr:nvSpPr>
            <xdr:cNvPr id="0" name=""/>
            <xdr:cNvSpPr>
              <a:spLocks noTextEdit="1"/>
            </xdr:cNvSpPr>
          </xdr:nvSpPr>
          <xdr:spPr>
            <a:xfrm>
              <a:off x="2753782" y="1464733"/>
              <a:ext cx="1828800" cy="2524125"/>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twoCellAnchor editAs="absolute">
    <xdr:from>
      <xdr:col>5</xdr:col>
      <xdr:colOff>944033</xdr:colOff>
      <xdr:row>1</xdr:row>
      <xdr:rowOff>184150</xdr:rowOff>
    </xdr:from>
    <xdr:to>
      <xdr:col>6</xdr:col>
      <xdr:colOff>1682750</xdr:colOff>
      <xdr:row>13</xdr:row>
      <xdr:rowOff>295275</xdr:rowOff>
    </xdr:to>
    <mc:AlternateContent xmlns:mc="http://schemas.openxmlformats.org/markup-compatibility/2006">
      <mc:Choice xmlns:sle15="http://schemas.microsoft.com/office/drawing/2012/slicer" Requires="sle15">
        <xdr:graphicFrame macro="">
          <xdr:nvGraphicFramePr>
            <xdr:cNvPr id="7" name="LOT">
              <a:extLst>
                <a:ext uri="{FF2B5EF4-FFF2-40B4-BE49-F238E27FC236}">
                  <a16:creationId xmlns:a16="http://schemas.microsoft.com/office/drawing/2014/main" id="{53CD5776-B2C5-3B6D-4754-1B5B95AC741E}"/>
                </a:ext>
              </a:extLst>
            </xdr:cNvPr>
            <xdr:cNvGraphicFramePr/>
          </xdr:nvGraphicFramePr>
          <xdr:xfrm>
            <a:off x="0" y="0"/>
            <a:ext cx="0" cy="0"/>
          </xdr:xfrm>
          <a:graphic>
            <a:graphicData uri="http://schemas.microsoft.com/office/drawing/2010/slicer">
              <sle:slicer xmlns:sle="http://schemas.microsoft.com/office/drawing/2010/slicer" name="LOT"/>
            </a:graphicData>
          </a:graphic>
        </xdr:graphicFrame>
      </mc:Choice>
      <mc:Fallback>
        <xdr:sp macro="" textlink="">
          <xdr:nvSpPr>
            <xdr:cNvPr id="0" name=""/>
            <xdr:cNvSpPr>
              <a:spLocks noTextEdit="1"/>
            </xdr:cNvSpPr>
          </xdr:nvSpPr>
          <xdr:spPr>
            <a:xfrm>
              <a:off x="5738283" y="1454150"/>
              <a:ext cx="1828800" cy="2524125"/>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twoCellAnchor editAs="absolute">
    <xdr:from>
      <xdr:col>6</xdr:col>
      <xdr:colOff>2595033</xdr:colOff>
      <xdr:row>1</xdr:row>
      <xdr:rowOff>173567</xdr:rowOff>
    </xdr:from>
    <xdr:to>
      <xdr:col>7</xdr:col>
      <xdr:colOff>1703916</xdr:colOff>
      <xdr:row>13</xdr:row>
      <xdr:rowOff>284692</xdr:rowOff>
    </xdr:to>
    <mc:AlternateContent xmlns:mc="http://schemas.openxmlformats.org/markup-compatibility/2006">
      <mc:Choice xmlns:sle15="http://schemas.microsoft.com/office/drawing/2012/slicer" Requires="sle15">
        <xdr:graphicFrame macro="">
          <xdr:nvGraphicFramePr>
            <xdr:cNvPr id="8" name="CHARGE D'AFFAIRES">
              <a:extLst>
                <a:ext uri="{FF2B5EF4-FFF2-40B4-BE49-F238E27FC236}">
                  <a16:creationId xmlns:a16="http://schemas.microsoft.com/office/drawing/2014/main" id="{CA8FC05F-B62F-0328-4716-EFB11DE7EA0A}"/>
                </a:ext>
              </a:extLst>
            </xdr:cNvPr>
            <xdr:cNvGraphicFramePr/>
          </xdr:nvGraphicFramePr>
          <xdr:xfrm>
            <a:off x="0" y="0"/>
            <a:ext cx="0" cy="0"/>
          </xdr:xfrm>
          <a:graphic>
            <a:graphicData uri="http://schemas.microsoft.com/office/drawing/2010/slicer">
              <sle:slicer xmlns:sle="http://schemas.microsoft.com/office/drawing/2010/slicer" name="CHARGE D'AFFAIRES"/>
            </a:graphicData>
          </a:graphic>
        </xdr:graphicFrame>
      </mc:Choice>
      <mc:Fallback>
        <xdr:sp macro="" textlink="">
          <xdr:nvSpPr>
            <xdr:cNvPr id="0" name=""/>
            <xdr:cNvSpPr>
              <a:spLocks noTextEdit="1"/>
            </xdr:cNvSpPr>
          </xdr:nvSpPr>
          <xdr:spPr>
            <a:xfrm>
              <a:off x="8479366" y="1443567"/>
              <a:ext cx="1828800" cy="2524125"/>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STATUT" xr10:uid="{08275945-2F3D-4787-80E7-1FAEFAC8D6C8}" sourceName="STATUT">
  <extLst>
    <x:ext xmlns:x15="http://schemas.microsoft.com/office/spreadsheetml/2010/11/main" uri="{2F2917AC-EB37-4324-AD4E-5DD8C200BD13}">
      <x15:tableSlicerCache tableId="6" column="13"/>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HANTIER" xr10:uid="{89A2E8A9-0490-484A-9D14-483B4E3E7058}" sourceName="CHANTIER">
  <extLst>
    <x:ext xmlns:x15="http://schemas.microsoft.com/office/spreadsheetml/2010/11/main" uri="{2F2917AC-EB37-4324-AD4E-5DD8C200BD13}">
      <x15:tableSlicerCache tableId="6" column="99"/>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LOT" xr10:uid="{1A9DB611-3148-4B05-B3E0-8C1CD42D5D12}" sourceName="LOT">
  <extLst>
    <x:ext xmlns:x15="http://schemas.microsoft.com/office/spreadsheetml/2010/11/main" uri="{2F2917AC-EB37-4324-AD4E-5DD8C200BD13}">
      <x15:tableSlicerCache tableId="6" column="100"/>
    </x:ext>
  </extLst>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HARGE_D_AFFAIRES" xr10:uid="{EFE8F670-FAB7-4A5D-BE1C-6E345E9CF86E}" sourceName="CHARGE D'AFFAIRES">
  <extLst>
    <x:ext xmlns:x15="http://schemas.microsoft.com/office/spreadsheetml/2010/11/main" uri="{2F2917AC-EB37-4324-AD4E-5DD8C200BD13}">
      <x15:tableSlicerCache tableId="6" column="101"/>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STATUT" xr10:uid="{411131A8-57A5-41E0-97CD-7E3F09349D79}" cache="Segment_STATUT" caption="STATUT" style="SlicerStyleDark1" rowHeight="241300"/>
  <slicer name="CHANTIER" xr10:uid="{FE16C628-3897-4EC0-A5BC-26B147E85FDC}" cache="Slicer_CHANTIER" caption="CHANTIER" rowHeight="241300"/>
  <slicer name="LOT" xr10:uid="{4660785F-B51C-40C3-AFDF-C41D3423E6FC}" cache="Slicer_LOT" caption="LOT" rowHeight="241300"/>
  <slicer name="CHARGE D'AFFAIRES" xr10:uid="{EE2A58EB-A275-4E58-9E2C-0B70E001497D}" cache="Slicer_CHARGE_D_AFFAIRES" caption="CHARGE D'AFFAIRES"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5C667694-34F6-453F-8798-326052DCC202}" name="LISTEDETACHES" displayName="LISTEDETACHES" ref="A19:CT22" totalsRowShown="0" headerRowDxfId="137" dataDxfId="135" headerRowBorderDxfId="136" tableBorderDxfId="134" totalsRowBorderDxfId="133">
  <autoFilter ref="A19:CT22" xr:uid="{5C667694-34F6-453F-8798-326052DCC202}">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filterColumn colId="34" hiddenButton="1"/>
    <filterColumn colId="35" hiddenButton="1"/>
    <filterColumn colId="36" hiddenButton="1"/>
    <filterColumn colId="37" hiddenButton="1"/>
    <filterColumn colId="38" hiddenButton="1"/>
    <filterColumn colId="39" hiddenButton="1"/>
    <filterColumn colId="40" hiddenButton="1"/>
    <filterColumn colId="41" hiddenButton="1"/>
    <filterColumn colId="42" hiddenButton="1"/>
    <filterColumn colId="43" hiddenButton="1"/>
    <filterColumn colId="44" hiddenButton="1"/>
    <filterColumn colId="45" hiddenButton="1"/>
    <filterColumn colId="46" hiddenButton="1"/>
    <filterColumn colId="47" hiddenButton="1"/>
    <filterColumn colId="48" hiddenButton="1"/>
    <filterColumn colId="49" hiddenButton="1"/>
    <filterColumn colId="50" hiddenButton="1"/>
    <filterColumn colId="51" hiddenButton="1"/>
    <filterColumn colId="52" hiddenButton="1"/>
    <filterColumn colId="53" hiddenButton="1"/>
    <filterColumn colId="54" hiddenButton="1"/>
    <filterColumn colId="55" hiddenButton="1"/>
    <filterColumn colId="56" hiddenButton="1"/>
    <filterColumn colId="57" hiddenButton="1"/>
    <filterColumn colId="58" hiddenButton="1"/>
    <filterColumn colId="59" hiddenButton="1"/>
    <filterColumn colId="60" hiddenButton="1"/>
    <filterColumn colId="61" hiddenButton="1"/>
    <filterColumn colId="62" hiddenButton="1"/>
    <filterColumn colId="63" hiddenButton="1"/>
    <filterColumn colId="64" hiddenButton="1"/>
    <filterColumn colId="65" hiddenButton="1"/>
    <filterColumn colId="66" hiddenButton="1"/>
    <filterColumn colId="67" hiddenButton="1"/>
    <filterColumn colId="68" hiddenButton="1"/>
    <filterColumn colId="69" hiddenButton="1"/>
    <filterColumn colId="70" hiddenButton="1"/>
    <filterColumn colId="71" hiddenButton="1"/>
    <filterColumn colId="72" hiddenButton="1"/>
    <filterColumn colId="73" hiddenButton="1"/>
    <filterColumn colId="74" hiddenButton="1"/>
    <filterColumn colId="75" hiddenButton="1"/>
    <filterColumn colId="76" hiddenButton="1"/>
    <filterColumn colId="77" hiddenButton="1"/>
    <filterColumn colId="78" hiddenButton="1"/>
    <filterColumn colId="79" hiddenButton="1"/>
    <filterColumn colId="80" hiddenButton="1"/>
    <filterColumn colId="81" hiddenButton="1"/>
    <filterColumn colId="82" hiddenButton="1"/>
    <filterColumn colId="83" hiddenButton="1"/>
    <filterColumn colId="84" hiddenButton="1"/>
    <filterColumn colId="85" hiddenButton="1"/>
    <filterColumn colId="86" hiddenButton="1"/>
    <filterColumn colId="87" hiddenButton="1"/>
    <filterColumn colId="88" hiddenButton="1"/>
    <filterColumn colId="89" hiddenButton="1"/>
    <filterColumn colId="90" hiddenButton="1"/>
    <filterColumn colId="91" hiddenButton="1"/>
    <filterColumn colId="92" hiddenButton="1"/>
    <filterColumn colId="93" hiddenButton="1"/>
    <filterColumn colId="94" hiddenButton="1"/>
    <filterColumn colId="95" hiddenButton="1"/>
    <filterColumn colId="96" hiddenButton="1"/>
    <filterColumn colId="97" hiddenButton="1"/>
  </autoFilter>
  <tableColumns count="98">
    <tableColumn id="97" xr3:uid="{CF501A18-2A44-4F03-81D5-DDB66594EF49}" name="DATE AJOUT" dataDxfId="97"/>
    <tableColumn id="98" xr3:uid="{176AAA4D-9498-422D-8ADF-905022D0B70A}" name="DATE DE FIN SOUHAITE" dataDxfId="96"/>
    <tableColumn id="99" xr3:uid="{362D2093-9223-4028-B32B-87084D4070F3}" name="CHANTIER" dataDxfId="95"/>
    <tableColumn id="100" xr3:uid="{15AC8AD7-FF80-4D0A-8D9A-B64BFDB3ECCC}" name="LOT" dataDxfId="94"/>
    <tableColumn id="101" xr3:uid="{E0B1FF24-F268-49EA-A928-2865EF5E8B35}" name="CHARGE D'AFFAIRES" dataDxfId="93"/>
    <tableColumn id="102" xr3:uid="{B00CEE43-3956-420B-9A6D-E1409C72DAB4}" name="TECHNICIEN BE" dataDxfId="92"/>
    <tableColumn id="103" xr3:uid="{1425BBBB-2F2E-431C-956C-8CFADD729082}" name="TACHES" dataDxfId="91"/>
    <tableColumn id="104" xr3:uid="{1F9CE6F9-72D5-4670-9CF0-F46287DCB4B2}" name="REMARQUES" dataDxfId="90"/>
    <tableColumn id="7" xr3:uid="{0E64DEAB-EE17-45A6-900D-1434D8B12225}" name="DEBUT" dataDxfId="132"/>
    <tableColumn id="9" xr3:uid="{22EF61A3-525E-4ECE-9010-36B432A40971}" name="DUREE" dataDxfId="131"/>
    <tableColumn id="11" xr3:uid="{2ECDBE25-2EC3-4E35-B8AC-E39F48389D67}" name="DATE FIN" dataDxfId="130">
      <calculatedColumnFormula>Datefin(LISTEDETACHES[[#This Row],[DEBUT]],LISTEDETACHES[[#This Row],[DUREE]],(SOURCE!B$37:C$38),(Tableau7[JOURS FERIE]))</calculatedColumnFormula>
    </tableColumn>
    <tableColumn id="13" xr3:uid="{C8514E6D-B91C-49ED-9989-CB5BD23B821A}" name="STATUT" dataDxfId="129"/>
    <tableColumn id="8" xr3:uid="{061AD27A-EC41-47BA-8D1C-B2E8DC064D7E}" name="col00" dataDxfId="98"/>
    <tableColumn id="10" xr3:uid="{D92136FC-44BF-44CE-AF1C-A98D0683E7E3}" name="col01" dataDxfId="89">
      <calculatedColumnFormula array="1">IF(AND(N$18&gt;=LISTEDETACHES[[#This Row],[DEBUT]:[DEBUT]],N$18&lt;=LISTEDETACHES[[#This Row],[DATE FIN]:[DATE FIN]]),"1","")</calculatedColumnFormula>
    </tableColumn>
    <tableColumn id="12" xr3:uid="{D0A54C59-E35D-4EDA-B538-ACBD92B47469}" name="col02" dataDxfId="88">
      <calculatedColumnFormula array="1">IF(AND(O$18&gt;=LISTEDETACHES[[#This Row],[DEBUT]:[DEBUT]],O$18&lt;=LISTEDETACHES[[#This Row],[DATE FIN]:[DATE FIN]]),"1","")</calculatedColumnFormula>
    </tableColumn>
    <tableColumn id="14" xr3:uid="{EE295EE6-9849-4CAA-8DE8-763D031425CD}" name="col03" dataDxfId="87">
      <calculatedColumnFormula array="1">IF(AND(P$18&gt;=LISTEDETACHES[[#This Row],[DEBUT]:[DEBUT]],P$18&lt;=LISTEDETACHES[[#This Row],[DATE FIN]:[DATE FIN]]),"1","")</calculatedColumnFormula>
    </tableColumn>
    <tableColumn id="15" xr3:uid="{DEB5EF76-4A95-4807-B206-02F32236129C}" name="col04" dataDxfId="86">
      <calculatedColumnFormula array="1">IF(AND(Q$18&gt;=LISTEDETACHES[[#This Row],[DEBUT]:[DEBUT]],Q$18&lt;=LISTEDETACHES[[#This Row],[DATE FIN]:[DATE FIN]]),"1","")</calculatedColumnFormula>
    </tableColumn>
    <tableColumn id="16" xr3:uid="{97BDD308-ECA0-483E-B6AF-B4AF2504F3FA}" name="col05" dataDxfId="85">
      <calculatedColumnFormula array="1">IF(AND(R$18&gt;=LISTEDETACHES[[#This Row],[DEBUT]:[DEBUT]],R$18&lt;=LISTEDETACHES[[#This Row],[DATE FIN]:[DATE FIN]]),"1","")</calculatedColumnFormula>
    </tableColumn>
    <tableColumn id="17" xr3:uid="{C05D1347-DFC5-466C-B084-9E05D0E3D934}" name="col06" dataDxfId="84">
      <calculatedColumnFormula array="1">IF(AND(S$18&gt;=LISTEDETACHES[[#This Row],[DEBUT]:[DEBUT]],S$18&lt;=LISTEDETACHES[[#This Row],[DATE FIN]:[DATE FIN]]),"1","")</calculatedColumnFormula>
    </tableColumn>
    <tableColumn id="18" xr3:uid="{2C51E3BF-2C4C-483F-8C4F-B77091143E81}" name="col07" dataDxfId="83">
      <calculatedColumnFormula array="1">IF(AND(T$18&gt;=LISTEDETACHES[[#This Row],[DEBUT]:[DEBUT]],T$18&lt;=LISTEDETACHES[[#This Row],[DATE FIN]:[DATE FIN]]),"1","")</calculatedColumnFormula>
    </tableColumn>
    <tableColumn id="19" xr3:uid="{9064C7AC-75FA-406F-BFEE-B3B6396875AE}" name="col08" dataDxfId="82">
      <calculatedColumnFormula array="1">IF(AND(U$18&gt;=LISTEDETACHES[[#This Row],[DEBUT]:[DEBUT]],U$18&lt;=LISTEDETACHES[[#This Row],[DATE FIN]:[DATE FIN]]),"1","")</calculatedColumnFormula>
    </tableColumn>
    <tableColumn id="20" xr3:uid="{E11CCB89-58BA-46D7-8124-D1F38BAC3C28}" name="col09" dataDxfId="81">
      <calculatedColumnFormula array="1">IF(AND(V$18&gt;=LISTEDETACHES[[#This Row],[DEBUT]:[DEBUT]],V$18&lt;=LISTEDETACHES[[#This Row],[DATE FIN]:[DATE FIN]]),"1","")</calculatedColumnFormula>
    </tableColumn>
    <tableColumn id="21" xr3:uid="{E6C49B52-796E-4F31-8169-9BD7A25DDDAA}" name="col10" dataDxfId="80">
      <calculatedColumnFormula array="1">IF(AND(W$18&gt;=LISTEDETACHES[[#This Row],[DEBUT]:[DEBUT]],W$18&lt;=LISTEDETACHES[[#This Row],[DATE FIN]:[DATE FIN]]),"1","")</calculatedColumnFormula>
    </tableColumn>
    <tableColumn id="22" xr3:uid="{3DCEE616-F0D3-4363-A264-FBFBB3D1F4C9}" name="col11" dataDxfId="79">
      <calculatedColumnFormula array="1">IF(AND(X$18&gt;=LISTEDETACHES[[#This Row],[DEBUT]:[DEBUT]],X$18&lt;=LISTEDETACHES[[#This Row],[DATE FIN]:[DATE FIN]]),"1","")</calculatedColumnFormula>
    </tableColumn>
    <tableColumn id="23" xr3:uid="{DF19ECD6-DE25-4E49-A79F-8ACAB6A7DA8B}" name="col12" dataDxfId="78">
      <calculatedColumnFormula array="1">IF(AND(Y$18&gt;=LISTEDETACHES[[#This Row],[DEBUT]:[DEBUT]],Y$18&lt;=LISTEDETACHES[[#This Row],[DATE FIN]:[DATE FIN]]),"1","")</calculatedColumnFormula>
    </tableColumn>
    <tableColumn id="24" xr3:uid="{F18096A0-F09E-4F35-A756-C1304A023789}" name="col13" dataDxfId="77">
      <calculatedColumnFormula array="1">IF(AND(Z$18&gt;=LISTEDETACHES[[#This Row],[DEBUT]:[DEBUT]],Z$18&lt;=LISTEDETACHES[[#This Row],[DATE FIN]:[DATE FIN]]),"1","")</calculatedColumnFormula>
    </tableColumn>
    <tableColumn id="25" xr3:uid="{CAF85CDB-5BA2-405A-98EB-99B972F79BF1}" name="col14" dataDxfId="76">
      <calculatedColumnFormula array="1">IF(AND(AA$18&gt;=LISTEDETACHES[[#This Row],[DEBUT]:[DEBUT]],AA$18&lt;=LISTEDETACHES[[#This Row],[DATE FIN]:[DATE FIN]]),"1","")</calculatedColumnFormula>
    </tableColumn>
    <tableColumn id="26" xr3:uid="{ACA77A70-62F9-459B-A289-797A38EC3E5A}" name="col15" dataDxfId="75">
      <calculatedColumnFormula array="1">IF(AND(AB$18&gt;=LISTEDETACHES[[#This Row],[DEBUT]:[DEBUT]],AB$18&lt;=LISTEDETACHES[[#This Row],[DATE FIN]:[DATE FIN]]),"1","")</calculatedColumnFormula>
    </tableColumn>
    <tableColumn id="27" xr3:uid="{6566A1F8-4F0B-457E-8BF7-202EA65DA122}" name="col16" dataDxfId="74">
      <calculatedColumnFormula array="1">IF(AND(AC$18&gt;=LISTEDETACHES[[#This Row],[DEBUT]:[DEBUT]],AC$18&lt;=LISTEDETACHES[[#This Row],[DATE FIN]:[DATE FIN]]),"1","")</calculatedColumnFormula>
    </tableColumn>
    <tableColumn id="28" xr3:uid="{CEE9AF67-879B-40D5-A42A-FAE8677F8EC7}" name="col17" dataDxfId="73">
      <calculatedColumnFormula array="1">IF(AND(AD$18&gt;=LISTEDETACHES[[#This Row],[DEBUT]:[DEBUT]],AD$18&lt;=LISTEDETACHES[[#This Row],[DATE FIN]:[DATE FIN]]),"1","")</calculatedColumnFormula>
    </tableColumn>
    <tableColumn id="29" xr3:uid="{6BE429F1-9821-4752-8EC9-ED3CF53FC6E8}" name="col18" dataDxfId="72">
      <calculatedColumnFormula array="1">IF(AND(AE$18&gt;=LISTEDETACHES[[#This Row],[DEBUT]:[DEBUT]],AE$18&lt;=LISTEDETACHES[[#This Row],[DATE FIN]:[DATE FIN]]),"1","")</calculatedColumnFormula>
    </tableColumn>
    <tableColumn id="30" xr3:uid="{5F19C10C-1583-4574-A415-980FD1B25C31}" name="col19" dataDxfId="71">
      <calculatedColumnFormula array="1">IF(AND(AF$18&gt;=LISTEDETACHES[[#This Row],[DEBUT]:[DEBUT]],AF$18&lt;=LISTEDETACHES[[#This Row],[DATE FIN]:[DATE FIN]]),"1","")</calculatedColumnFormula>
    </tableColumn>
    <tableColumn id="31" xr3:uid="{BFC54E73-C068-478B-8F8F-1C756DF36BF9}" name="col20" dataDxfId="70">
      <calculatedColumnFormula array="1">IF(AND(AG$18&gt;=LISTEDETACHES[[#This Row],[DEBUT]:[DEBUT]],AG$18&lt;=LISTEDETACHES[[#This Row],[DATE FIN]:[DATE FIN]]),"1","")</calculatedColumnFormula>
    </tableColumn>
    <tableColumn id="32" xr3:uid="{FEBBD9C4-B53C-493A-8CA4-ED06F2AB41EB}" name="col21" dataDxfId="69">
      <calculatedColumnFormula array="1">IF(AND(AH$18&gt;=LISTEDETACHES[[#This Row],[DEBUT]:[DEBUT]],AH$18&lt;=LISTEDETACHES[[#This Row],[DATE FIN]:[DATE FIN]]),"1","")</calculatedColumnFormula>
    </tableColumn>
    <tableColumn id="33" xr3:uid="{BE5F3629-512E-458A-A365-26283D48B58A}" name="col22" dataDxfId="68">
      <calculatedColumnFormula array="1">IF(AND(AI$18&gt;=LISTEDETACHES[[#This Row],[DEBUT]:[DEBUT]],AI$18&lt;=LISTEDETACHES[[#This Row],[DATE FIN]:[DATE FIN]]),"1","")</calculatedColumnFormula>
    </tableColumn>
    <tableColumn id="34" xr3:uid="{FCF8CC6E-35A9-44D5-BF8F-06F090583EAC}" name="col23" dataDxfId="67">
      <calculatedColumnFormula array="1">IF(AND(AJ$18&gt;=LISTEDETACHES[[#This Row],[DEBUT]:[DEBUT]],AJ$18&lt;=LISTEDETACHES[[#This Row],[DATE FIN]:[DATE FIN]]),"1","")</calculatedColumnFormula>
    </tableColumn>
    <tableColumn id="35" xr3:uid="{CAEED5E1-93E0-4CF3-8B6A-8B9801BFB124}" name="col24" dataDxfId="66">
      <calculatedColumnFormula array="1">IF(AND(AK$18&gt;=LISTEDETACHES[[#This Row],[DEBUT]:[DEBUT]],AK$18&lt;=LISTEDETACHES[[#This Row],[DATE FIN]:[DATE FIN]]),"1","")</calculatedColumnFormula>
    </tableColumn>
    <tableColumn id="36" xr3:uid="{B7AD3334-3F15-491E-9A65-5C2454B4349D}" name="col25" dataDxfId="65">
      <calculatedColumnFormula array="1">IF(AND(AL$18&gt;=LISTEDETACHES[[#This Row],[DEBUT]:[DEBUT]],AL$18&lt;=LISTEDETACHES[[#This Row],[DATE FIN]:[DATE FIN]]),"1","")</calculatedColumnFormula>
    </tableColumn>
    <tableColumn id="37" xr3:uid="{9F613A93-9DD1-442E-BDB5-679607823038}" name="col26" dataDxfId="64">
      <calculatedColumnFormula array="1">IF(AND(AM$18&gt;=LISTEDETACHES[[#This Row],[DEBUT]:[DEBUT]],AM$18&lt;=LISTEDETACHES[[#This Row],[DATE FIN]:[DATE FIN]]),"1","")</calculatedColumnFormula>
    </tableColumn>
    <tableColumn id="38" xr3:uid="{5E931C12-CFA7-4119-BBE2-E23F3572AB80}" name="col27" dataDxfId="63">
      <calculatedColumnFormula array="1">IF(AND(AN$18&gt;=LISTEDETACHES[[#This Row],[DEBUT]:[DEBUT]],AN$18&lt;=LISTEDETACHES[[#This Row],[DATE FIN]:[DATE FIN]]),"1","")</calculatedColumnFormula>
    </tableColumn>
    <tableColumn id="39" xr3:uid="{14D1FF44-7177-4780-ABD9-DDB74F4AD557}" name="col28" dataDxfId="62">
      <calculatedColumnFormula array="1">IF(AND(AO$18&gt;=LISTEDETACHES[[#This Row],[DEBUT]:[DEBUT]],AO$18&lt;=LISTEDETACHES[[#This Row],[DATE FIN]:[DATE FIN]]),"1","")</calculatedColumnFormula>
    </tableColumn>
    <tableColumn id="40" xr3:uid="{32963263-6473-42E8-88B7-77C9535489F3}" name="col29" dataDxfId="61">
      <calculatedColumnFormula array="1">IF(AND(AP$18&gt;=LISTEDETACHES[[#This Row],[DEBUT]:[DEBUT]],AP$18&lt;=LISTEDETACHES[[#This Row],[DATE FIN]:[DATE FIN]]),"1","")</calculatedColumnFormula>
    </tableColumn>
    <tableColumn id="41" xr3:uid="{BE7C5B61-B30E-4A6E-8DB4-30098DA7022F}" name="col30" dataDxfId="60">
      <calculatedColumnFormula array="1">IF(AND(AQ$18&gt;=LISTEDETACHES[[#This Row],[DEBUT]:[DEBUT]],AQ$18&lt;=LISTEDETACHES[[#This Row],[DATE FIN]:[DATE FIN]]),"1","")</calculatedColumnFormula>
    </tableColumn>
    <tableColumn id="42" xr3:uid="{D8F0D60B-8932-4231-9686-85FE6B651FAA}" name="col31" dataDxfId="59">
      <calculatedColumnFormula array="1">IF(AND(AR$18&gt;=LISTEDETACHES[[#This Row],[DEBUT]:[DEBUT]],AR$18&lt;=LISTEDETACHES[[#This Row],[DATE FIN]:[DATE FIN]]),"1","")</calculatedColumnFormula>
    </tableColumn>
    <tableColumn id="43" xr3:uid="{5D985861-D36F-45A1-BC38-C6725CEBC0AE}" name="col32" dataDxfId="58">
      <calculatedColumnFormula array="1">IF(AND(AS$18&gt;=LISTEDETACHES[[#This Row],[DEBUT]:[DEBUT]],AS$18&lt;=LISTEDETACHES[[#This Row],[DATE FIN]:[DATE FIN]]),"1","")</calculatedColumnFormula>
    </tableColumn>
    <tableColumn id="44" xr3:uid="{F68F7B89-CB4F-46E3-8C4A-ACE4C10E2931}" name="col33" dataDxfId="57">
      <calculatedColumnFormula array="1">IF(AND(AT$18&gt;=LISTEDETACHES[[#This Row],[DEBUT]:[DEBUT]],AT$18&lt;=LISTEDETACHES[[#This Row],[DATE FIN]:[DATE FIN]]),"1","")</calculatedColumnFormula>
    </tableColumn>
    <tableColumn id="45" xr3:uid="{E198E4EF-1481-4C2A-B27C-82FD94B42BC3}" name="col34" dataDxfId="56">
      <calculatedColumnFormula array="1">IF(AND(AU$18&gt;=LISTEDETACHES[[#This Row],[DEBUT]:[DEBUT]],AU$18&lt;=LISTEDETACHES[[#This Row],[DATE FIN]:[DATE FIN]]),"1","")</calculatedColumnFormula>
    </tableColumn>
    <tableColumn id="46" xr3:uid="{D0FDAB05-A7E1-46F4-9F17-FEDD649A0500}" name="col35" dataDxfId="55">
      <calculatedColumnFormula array="1">IF(AND(AV$18&gt;=LISTEDETACHES[[#This Row],[DEBUT]:[DEBUT]],AV$18&lt;=LISTEDETACHES[[#This Row],[DATE FIN]:[DATE FIN]]),"1","")</calculatedColumnFormula>
    </tableColumn>
    <tableColumn id="47" xr3:uid="{0945E1B9-1AAB-4A16-ACE1-F3B576C560A7}" name="col36" dataDxfId="54">
      <calculatedColumnFormula array="1">IF(AND(AW$18&gt;=LISTEDETACHES[[#This Row],[DEBUT]:[DEBUT]],AW$18&lt;=LISTEDETACHES[[#This Row],[DATE FIN]:[DATE FIN]]),"1","")</calculatedColumnFormula>
    </tableColumn>
    <tableColumn id="48" xr3:uid="{CFC8932D-4A29-4D45-891E-B106B5550DF7}" name="col37" dataDxfId="53">
      <calculatedColumnFormula array="1">IF(AND(AX$18&gt;=LISTEDETACHES[[#This Row],[DEBUT]:[DEBUT]],AX$18&lt;=LISTEDETACHES[[#This Row],[DATE FIN]:[DATE FIN]]),"1","")</calculatedColumnFormula>
    </tableColumn>
    <tableColumn id="49" xr3:uid="{9FB68472-92FA-460D-8A16-2828190CF502}" name="col38" dataDxfId="52">
      <calculatedColumnFormula array="1">IF(AND(AY$18&gt;=LISTEDETACHES[[#This Row],[DEBUT]:[DEBUT]],AY$18&lt;=LISTEDETACHES[[#This Row],[DATE FIN]:[DATE FIN]]),"1","")</calculatedColumnFormula>
    </tableColumn>
    <tableColumn id="50" xr3:uid="{D41FFED6-D6CC-4747-93CF-6FEF4828DFBA}" name="col39" dataDxfId="51">
      <calculatedColumnFormula array="1">IF(AND(AZ$18&gt;=LISTEDETACHES[[#This Row],[DEBUT]:[DEBUT]],AZ$18&lt;=LISTEDETACHES[[#This Row],[DATE FIN]:[DATE FIN]]),"1","")</calculatedColumnFormula>
    </tableColumn>
    <tableColumn id="51" xr3:uid="{B65428C4-AD40-4306-9D3E-B3BFF456B9F8}" name="col40" dataDxfId="50">
      <calculatedColumnFormula array="1">IF(AND(BA$18&gt;=LISTEDETACHES[[#This Row],[DEBUT]:[DEBUT]],BA$18&lt;=LISTEDETACHES[[#This Row],[DATE FIN]:[DATE FIN]]),"1","")</calculatedColumnFormula>
    </tableColumn>
    <tableColumn id="52" xr3:uid="{8E0902A1-C0DA-408B-983C-B9DEC24F7306}" name="col41" dataDxfId="49">
      <calculatedColumnFormula array="1">IF(AND(BB$18&gt;=LISTEDETACHES[[#This Row],[DEBUT]:[DEBUT]],BB$18&lt;=LISTEDETACHES[[#This Row],[DATE FIN]:[DATE FIN]]),"1","")</calculatedColumnFormula>
    </tableColumn>
    <tableColumn id="53" xr3:uid="{87C7CF0B-ADE2-4E9D-9128-00FEA816ECB5}" name="col42" dataDxfId="48">
      <calculatedColumnFormula array="1">IF(AND(BC$18&gt;=LISTEDETACHES[[#This Row],[DEBUT]:[DEBUT]],BC$18&lt;=LISTEDETACHES[[#This Row],[DATE FIN]:[DATE FIN]]),"1","")</calculatedColumnFormula>
    </tableColumn>
    <tableColumn id="54" xr3:uid="{EFB70928-D117-42C6-B09A-BC632FB0041E}" name="col43" dataDxfId="47">
      <calculatedColumnFormula array="1">IF(AND(BD$18&gt;=LISTEDETACHES[[#This Row],[DEBUT]:[DEBUT]],BD$18&lt;=LISTEDETACHES[[#This Row],[DATE FIN]:[DATE FIN]]),"1","")</calculatedColumnFormula>
    </tableColumn>
    <tableColumn id="55" xr3:uid="{8A418D63-3DF4-432A-8D63-E70E3BC0AB94}" name="col44" dataDxfId="46">
      <calculatedColumnFormula array="1">IF(AND(BE$18&gt;=LISTEDETACHES[[#This Row],[DEBUT]:[DEBUT]],BE$18&lt;=LISTEDETACHES[[#This Row],[DATE FIN]:[DATE FIN]]),"1","")</calculatedColumnFormula>
    </tableColumn>
    <tableColumn id="56" xr3:uid="{5DEEA309-800D-44CE-98EC-2550A463007B}" name="col45" dataDxfId="45">
      <calculatedColumnFormula array="1">IF(AND(BF$18&gt;=LISTEDETACHES[[#This Row],[DEBUT]:[DEBUT]],BF$18&lt;=LISTEDETACHES[[#This Row],[DATE FIN]:[DATE FIN]]),"1","")</calculatedColumnFormula>
    </tableColumn>
    <tableColumn id="57" xr3:uid="{E81815A2-D37A-439D-8B74-921964BADD37}" name="col46" dataDxfId="44">
      <calculatedColumnFormula array="1">IF(AND(BG$18&gt;=LISTEDETACHES[[#This Row],[DEBUT]:[DEBUT]],BG$18&lt;=LISTEDETACHES[[#This Row],[DATE FIN]:[DATE FIN]]),"1","")</calculatedColumnFormula>
    </tableColumn>
    <tableColumn id="58" xr3:uid="{1813A7F9-E6B2-4C66-8B2F-ABC6D241CC7D}" name="col47" dataDxfId="43">
      <calculatedColumnFormula array="1">IF(AND(BH$18&gt;=LISTEDETACHES[[#This Row],[DEBUT]:[DEBUT]],BH$18&lt;=LISTEDETACHES[[#This Row],[DATE FIN]:[DATE FIN]]),"1","")</calculatedColumnFormula>
    </tableColumn>
    <tableColumn id="59" xr3:uid="{751FE21E-0D15-4C75-A4B7-B21047D2AB3F}" name="col48" dataDxfId="42">
      <calculatedColumnFormula array="1">IF(AND(BI$18&gt;=LISTEDETACHES[[#This Row],[DEBUT]:[DEBUT]],BI$18&lt;=LISTEDETACHES[[#This Row],[DATE FIN]:[DATE FIN]]),"1","")</calculatedColumnFormula>
    </tableColumn>
    <tableColumn id="60" xr3:uid="{CE237404-E842-4B10-BE95-E60CBB16EA3D}" name="col49" dataDxfId="41">
      <calculatedColumnFormula array="1">IF(AND(BJ$18&gt;=LISTEDETACHES[[#This Row],[DEBUT]:[DEBUT]],BJ$18&lt;=LISTEDETACHES[[#This Row],[DATE FIN]:[DATE FIN]]),"1","")</calculatedColumnFormula>
    </tableColumn>
    <tableColumn id="61" xr3:uid="{523600E1-082C-4629-A77E-BE5C8AE495AD}" name="col50" dataDxfId="40">
      <calculatedColumnFormula array="1">IF(AND(BK$18&gt;=LISTEDETACHES[[#This Row],[DEBUT]:[DEBUT]],BK$18&lt;=LISTEDETACHES[[#This Row],[DATE FIN]:[DATE FIN]]),"1","")</calculatedColumnFormula>
    </tableColumn>
    <tableColumn id="62" xr3:uid="{4F4AFBE8-DEDF-4D9C-A493-B0B9F11DDCF8}" name="col51" dataDxfId="39">
      <calculatedColumnFormula array="1">IF(AND(BL$18&gt;=LISTEDETACHES[[#This Row],[DEBUT]:[DEBUT]],BL$18&lt;=LISTEDETACHES[[#This Row],[DATE FIN]:[DATE FIN]]),"1","")</calculatedColumnFormula>
    </tableColumn>
    <tableColumn id="63" xr3:uid="{03AFC385-4AA8-4253-B761-223328C3A81C}" name="col52" dataDxfId="38">
      <calculatedColumnFormula array="1">IF(AND(BM$18&gt;=LISTEDETACHES[[#This Row],[DEBUT]:[DEBUT]],BM$18&lt;=LISTEDETACHES[[#This Row],[DATE FIN]:[DATE FIN]]),"1","")</calculatedColumnFormula>
    </tableColumn>
    <tableColumn id="64" xr3:uid="{37892AFC-3701-42F8-9965-6A3C178272BF}" name="col53" dataDxfId="37">
      <calculatedColumnFormula array="1">IF(AND(BN$18&gt;=LISTEDETACHES[[#This Row],[DEBUT]:[DEBUT]],BN$18&lt;=LISTEDETACHES[[#This Row],[DATE FIN]:[DATE FIN]]),"1","")</calculatedColumnFormula>
    </tableColumn>
    <tableColumn id="65" xr3:uid="{09FF8A11-7CCD-44EA-9C57-7A213DA04747}" name="col54" dataDxfId="36">
      <calculatedColumnFormula array="1">IF(AND(BO$18&gt;=LISTEDETACHES[[#This Row],[DEBUT]:[DEBUT]],BO$18&lt;=LISTEDETACHES[[#This Row],[DATE FIN]:[DATE FIN]]),"1","")</calculatedColumnFormula>
    </tableColumn>
    <tableColumn id="66" xr3:uid="{41180C21-133F-44FE-A326-E69DF4C4F18D}" name="col55" dataDxfId="35">
      <calculatedColumnFormula array="1">IF(AND(BP$18&gt;=LISTEDETACHES[[#This Row],[DEBUT]:[DEBUT]],BP$18&lt;=LISTEDETACHES[[#This Row],[DATE FIN]:[DATE FIN]]),"1","")</calculatedColumnFormula>
    </tableColumn>
    <tableColumn id="67" xr3:uid="{4F175422-3272-459F-A304-6738EAA5F948}" name="col56" dataDxfId="34">
      <calculatedColumnFormula array="1">IF(AND(BQ$18&gt;=LISTEDETACHES[[#This Row],[DEBUT]:[DEBUT]],BQ$18&lt;=LISTEDETACHES[[#This Row],[DATE FIN]:[DATE FIN]]),"1","")</calculatedColumnFormula>
    </tableColumn>
    <tableColumn id="68" xr3:uid="{CF88D3F3-6D79-412A-8CF1-EEA5E82ED79C}" name="col57" dataDxfId="33">
      <calculatedColumnFormula array="1">IF(AND(BR$18&gt;=LISTEDETACHES[[#This Row],[DEBUT]:[DEBUT]],BR$18&lt;=LISTEDETACHES[[#This Row],[DATE FIN]:[DATE FIN]]),"1","")</calculatedColumnFormula>
    </tableColumn>
    <tableColumn id="69" xr3:uid="{D5CA9B9C-DD26-401B-AD5A-BA6E620FF1C8}" name="col58" dataDxfId="32">
      <calculatedColumnFormula array="1">IF(AND(BS$18&gt;=LISTEDETACHES[[#This Row],[DEBUT]:[DEBUT]],BS$18&lt;=LISTEDETACHES[[#This Row],[DATE FIN]:[DATE FIN]]),"1","")</calculatedColumnFormula>
    </tableColumn>
    <tableColumn id="70" xr3:uid="{C65D7B09-1BAC-4772-B2A8-737C206445DC}" name="col59" dataDxfId="31">
      <calculatedColumnFormula array="1">IF(AND(BT$18&gt;=LISTEDETACHES[[#This Row],[DEBUT]:[DEBUT]],BT$18&lt;=LISTEDETACHES[[#This Row],[DATE FIN]:[DATE FIN]]),"1","")</calculatedColumnFormula>
    </tableColumn>
    <tableColumn id="71" xr3:uid="{745B9066-C729-49A5-9766-AC6648B02ECC}" name="col60" dataDxfId="30">
      <calculatedColumnFormula array="1">IF(AND(BU$18&gt;=LISTEDETACHES[[#This Row],[DEBUT]:[DEBUT]],BU$18&lt;=LISTEDETACHES[[#This Row],[DATE FIN]:[DATE FIN]]),"1","")</calculatedColumnFormula>
    </tableColumn>
    <tableColumn id="72" xr3:uid="{B842AD96-D5F0-4206-8100-508F56C1469F}" name="col61" dataDxfId="29">
      <calculatedColumnFormula array="1">IF(AND(BV$18&gt;=LISTEDETACHES[[#This Row],[DEBUT]:[DEBUT]],BV$18&lt;=LISTEDETACHES[[#This Row],[DATE FIN]:[DATE FIN]]),"1","")</calculatedColumnFormula>
    </tableColumn>
    <tableColumn id="73" xr3:uid="{E48EAC43-7D21-4A75-A4FA-6006463EBD72}" name="col62" dataDxfId="28">
      <calculatedColumnFormula array="1">IF(AND(BW$18&gt;=LISTEDETACHES[[#This Row],[DEBUT]:[DEBUT]],BW$18&lt;=LISTEDETACHES[[#This Row],[DATE FIN]:[DATE FIN]]),"1","")</calculatedColumnFormula>
    </tableColumn>
    <tableColumn id="74" xr3:uid="{84E40904-74B4-4A38-AEB1-A0E1B44F4DC4}" name="col63" dataDxfId="27">
      <calculatedColumnFormula array="1">IF(AND(BX$18&gt;=LISTEDETACHES[[#This Row],[DEBUT]:[DEBUT]],BX$18&lt;=LISTEDETACHES[[#This Row],[DATE FIN]:[DATE FIN]]),"1","")</calculatedColumnFormula>
    </tableColumn>
    <tableColumn id="75" xr3:uid="{B2F7E6A2-BF01-43B1-A636-036FD9FC68D4}" name="col64" dataDxfId="26">
      <calculatedColumnFormula array="1">IF(AND(BY$18&gt;=LISTEDETACHES[[#This Row],[DEBUT]:[DEBUT]],BY$18&lt;=LISTEDETACHES[[#This Row],[DATE FIN]:[DATE FIN]]),"1","")</calculatedColumnFormula>
    </tableColumn>
    <tableColumn id="76" xr3:uid="{3AA8EA28-46AD-45E5-A9CD-37816458CBF9}" name="col65" dataDxfId="25">
      <calculatedColumnFormula array="1">IF(AND(BZ$18&gt;=LISTEDETACHES[[#This Row],[DEBUT]:[DEBUT]],BZ$18&lt;=LISTEDETACHES[[#This Row],[DATE FIN]:[DATE FIN]]),"1","")</calculatedColumnFormula>
    </tableColumn>
    <tableColumn id="77" xr3:uid="{EBA34570-D5A7-47FD-8053-99A93CA0B407}" name="col66" dataDxfId="24">
      <calculatedColumnFormula array="1">IF(AND(CA$18&gt;=LISTEDETACHES[[#This Row],[DEBUT]:[DEBUT]],CA$18&lt;=LISTEDETACHES[[#This Row],[DATE FIN]:[DATE FIN]]),"1","")</calculatedColumnFormula>
    </tableColumn>
    <tableColumn id="78" xr3:uid="{16DEE06C-20C2-4A16-B0B5-DFFD74A7241C}" name="col67" dataDxfId="23">
      <calculatedColumnFormula array="1">IF(AND(CB$18&gt;=LISTEDETACHES[[#This Row],[DEBUT]:[DEBUT]],CB$18&lt;=LISTEDETACHES[[#This Row],[DATE FIN]:[DATE FIN]]),"1","")</calculatedColumnFormula>
    </tableColumn>
    <tableColumn id="79" xr3:uid="{192FBB0A-1BA5-46E5-AC84-83A71F4581D5}" name="col68" dataDxfId="22">
      <calculatedColumnFormula array="1">IF(AND(CC$18&gt;=LISTEDETACHES[[#This Row],[DEBUT]:[DEBUT]],CC$18&lt;=LISTEDETACHES[[#This Row],[DATE FIN]:[DATE FIN]]),"1","")</calculatedColumnFormula>
    </tableColumn>
    <tableColumn id="80" xr3:uid="{080B511E-814D-40D1-939B-FAE6EF7B53C2}" name="col69" dataDxfId="21">
      <calculatedColumnFormula array="1">IF(AND(CD$18&gt;=LISTEDETACHES[[#This Row],[DEBUT]:[DEBUT]],CD$18&lt;=LISTEDETACHES[[#This Row],[DATE FIN]:[DATE FIN]]),"1","")</calculatedColumnFormula>
    </tableColumn>
    <tableColumn id="81" xr3:uid="{1E5A9A8B-C12A-4388-91B2-1BEBDFB010A1}" name="col70" dataDxfId="20">
      <calculatedColumnFormula array="1">IF(AND(CE$18&gt;=LISTEDETACHES[[#This Row],[DEBUT]:[DEBUT]],CE$18&lt;=LISTEDETACHES[[#This Row],[DATE FIN]:[DATE FIN]]),"1","")</calculatedColumnFormula>
    </tableColumn>
    <tableColumn id="82" xr3:uid="{03DE3FCF-FF72-4B00-9D98-5D828698E647}" name="col71" dataDxfId="19">
      <calculatedColumnFormula array="1">IF(AND(CF$18&gt;=LISTEDETACHES[[#This Row],[DEBUT]:[DEBUT]],CF$18&lt;=LISTEDETACHES[[#This Row],[DATE FIN]:[DATE FIN]]),"1","")</calculatedColumnFormula>
    </tableColumn>
    <tableColumn id="83" xr3:uid="{5EF8DADA-E5E6-4A68-8824-39D81E01C92F}" name="col72" dataDxfId="18">
      <calculatedColumnFormula array="1">IF(AND(CG$18&gt;=LISTEDETACHES[[#This Row],[DEBUT]:[DEBUT]],CG$18&lt;=LISTEDETACHES[[#This Row],[DATE FIN]:[DATE FIN]]),"1","")</calculatedColumnFormula>
    </tableColumn>
    <tableColumn id="84" xr3:uid="{B0A19DD1-B426-47EF-A1F9-FE2B96B430CF}" name="col73" dataDxfId="17">
      <calculatedColumnFormula array="1">IF(AND(CH$18&gt;=LISTEDETACHES[[#This Row],[DEBUT]:[DEBUT]],CH$18&lt;=LISTEDETACHES[[#This Row],[DATE FIN]:[DATE FIN]]),"1","")</calculatedColumnFormula>
    </tableColumn>
    <tableColumn id="85" xr3:uid="{E6948C76-CAA5-4A7A-BD37-504F4DCEDD06}" name="col74" dataDxfId="16">
      <calculatedColumnFormula array="1">IF(AND(CI$18&gt;=LISTEDETACHES[[#This Row],[DEBUT]:[DEBUT]],CI$18&lt;=LISTEDETACHES[[#This Row],[DATE FIN]:[DATE FIN]]),"1","")</calculatedColumnFormula>
    </tableColumn>
    <tableColumn id="86" xr3:uid="{CD5550F9-B773-47D6-951A-5419B249A005}" name="col75" dataDxfId="15">
      <calculatedColumnFormula array="1">IF(AND(CJ$18&gt;=LISTEDETACHES[[#This Row],[DEBUT]:[DEBUT]],CJ$18&lt;=LISTEDETACHES[[#This Row],[DATE FIN]:[DATE FIN]]),"1","")</calculatedColumnFormula>
    </tableColumn>
    <tableColumn id="87" xr3:uid="{CEBA06AD-DF74-47EA-8C4F-6D9701770047}" name="col76" dataDxfId="14">
      <calculatedColumnFormula array="1">IF(AND(CK$18&gt;=LISTEDETACHES[[#This Row],[DEBUT]:[DEBUT]],CK$18&lt;=LISTEDETACHES[[#This Row],[DATE FIN]:[DATE FIN]]),"1","")</calculatedColumnFormula>
    </tableColumn>
    <tableColumn id="88" xr3:uid="{D29049BD-6C72-4818-BFE6-FCF45D792F97}" name="col77" dataDxfId="13">
      <calculatedColumnFormula array="1">IF(AND(CL$18&gt;=LISTEDETACHES[[#This Row],[DEBUT]:[DEBUT]],CL$18&lt;=LISTEDETACHES[[#This Row],[DATE FIN]:[DATE FIN]]),"1","")</calculatedColumnFormula>
    </tableColumn>
    <tableColumn id="89" xr3:uid="{F2A1CC80-F453-495D-8EB4-711053965CBD}" name="col78" dataDxfId="12">
      <calculatedColumnFormula array="1">IF(AND(CM$18&gt;=LISTEDETACHES[[#This Row],[DEBUT]:[DEBUT]],CM$18&lt;=LISTEDETACHES[[#This Row],[DATE FIN]:[DATE FIN]]),"1","")</calculatedColumnFormula>
    </tableColumn>
    <tableColumn id="90" xr3:uid="{8C4C92DB-6413-4A0B-ABC1-412A752D6851}" name="col79" dataDxfId="11">
      <calculatedColumnFormula array="1">IF(AND(CN$18&gt;=LISTEDETACHES[[#This Row],[DEBUT]:[DEBUT]],CN$18&lt;=LISTEDETACHES[[#This Row],[DATE FIN]:[DATE FIN]]),"1","")</calculatedColumnFormula>
    </tableColumn>
    <tableColumn id="91" xr3:uid="{9942217B-1E9B-413C-AC9A-0E14FA539052}" name="col80" dataDxfId="10">
      <calculatedColumnFormula array="1">IF(AND(CO$18&gt;=LISTEDETACHES[[#This Row],[DEBUT]:[DEBUT]],CO$18&lt;=LISTEDETACHES[[#This Row],[DATE FIN]:[DATE FIN]]),"1","")</calculatedColumnFormula>
    </tableColumn>
    <tableColumn id="92" xr3:uid="{8F325581-64D4-4EB7-8621-96E13E628D8B}" name="col81" dataDxfId="9">
      <calculatedColumnFormula array="1">IF(AND(CP$18&gt;=LISTEDETACHES[[#This Row],[DEBUT]:[DEBUT]],CP$18&lt;=LISTEDETACHES[[#This Row],[DATE FIN]:[DATE FIN]]),"1","")</calculatedColumnFormula>
    </tableColumn>
    <tableColumn id="93" xr3:uid="{54F31728-C144-41C5-8250-CB9AE9BC172B}" name="col82" dataDxfId="8">
      <calculatedColumnFormula array="1">IF(AND(CQ$18&gt;=LISTEDETACHES[[#This Row],[DEBUT]:[DEBUT]],CQ$18&lt;=LISTEDETACHES[[#This Row],[DATE FIN]:[DATE FIN]]),"1","")</calculatedColumnFormula>
    </tableColumn>
    <tableColumn id="94" xr3:uid="{53E273C2-4E47-4A51-BF36-6C253CA2F5DC}" name="col83" dataDxfId="7">
      <calculatedColumnFormula array="1">IF(AND(CR$18&gt;=LISTEDETACHES[[#This Row],[DEBUT]:[DEBUT]],CR$18&lt;=LISTEDETACHES[[#This Row],[DATE FIN]:[DATE FIN]]),"1","")</calculatedColumnFormula>
    </tableColumn>
    <tableColumn id="95" xr3:uid="{77F43BD7-8761-4A3D-8C73-52790D7518BF}" name="col84" dataDxfId="6">
      <calculatedColumnFormula array="1">IF(AND(CS$18&gt;=LISTEDETACHES[[#This Row],[DEBUT]:[DEBUT]],CS$18&lt;=LISTEDETACHES[[#This Row],[DATE FIN]:[DATE FIN]]),"1","")</calculatedColumnFormula>
    </tableColumn>
    <tableColumn id="96" xr3:uid="{7AF8AE0D-31F3-48A7-B5D5-DA6CD80E65CA}" name="col85" dataDxfId="5">
      <calculatedColumnFormula array="1">IF(AND(CT$18&gt;=LISTEDETACHES[[#This Row],[DEBUT]:[DEBUT]],CT$18&lt;=LISTEDETACHES[[#This Row],[DATE FIN]:[DATE FIN]]),"1","")</calculatedColumnFormula>
    </tableColumn>
  </tableColumns>
  <tableStyleInfo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936B07E0-EA00-4D7F-9A62-838B20F608C3}" name="CHANTIER" displayName="CHANTIER" ref="E5:E40" totalsRowShown="0" headerRowDxfId="128" dataDxfId="127" tableBorderDxfId="126">
  <autoFilter ref="E5:E40" xr:uid="{936B07E0-EA00-4D7F-9A62-838B20F608C3}"/>
  <tableColumns count="1">
    <tableColumn id="2" xr3:uid="{10386FAF-5583-43B3-8158-A38A567B5B4A}" name="CHANTIER" dataDxfId="125"/>
  </tableColumns>
  <tableStyleInfo name="TableStyleLight9"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8D78E276-3FC8-4B62-BEA6-9860F3B29069}" name="TECHNICIENBE" displayName="TECHNICIENBE" ref="F5:F20" totalsRowShown="0" headerRowDxfId="124" dataDxfId="123">
  <autoFilter ref="F5:F20" xr:uid="{8D78E276-3FC8-4B62-BEA6-9860F3B29069}"/>
  <tableColumns count="1">
    <tableColumn id="1" xr3:uid="{EA098FB9-C158-45B5-85E7-566A43733210}" name="TECHNICIEN BE" dataDxfId="122"/>
  </tableColumns>
  <tableStyleInfo name="TableStyleLight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7596A88A-D1B7-41A4-995C-D7448C0B9B9A}" name="CHARGEAFFAIRE" displayName="CHARGEAFFAIRE" ref="F5:F15" totalsRowShown="0" headerRowDxfId="121" dataDxfId="120">
  <autoFilter ref="F5:F15" xr:uid="{7596A88A-D1B7-41A4-995C-D7448C0B9B9A}"/>
  <tableColumns count="1">
    <tableColumn id="1" xr3:uid="{766F8E8D-77FF-45D1-9A35-E585AB6C74D3}" name="CHARGE D'AFFAIRES" dataDxfId="119"/>
  </tableColumns>
  <tableStyleInfo name="TableStyleLight9"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5BD3BE65-98E2-4E26-A953-3B33E362E0B8}" name="LOT" displayName="LOT" ref="F5:F10" totalsRowShown="0" headerRowDxfId="118" dataDxfId="117">
  <autoFilter ref="F5:F10" xr:uid="{5BD3BE65-98E2-4E26-A953-3B33E362E0B8}"/>
  <tableColumns count="1">
    <tableColumn id="1" xr3:uid="{83A700A7-416A-4294-8CD0-CC610D48855A}" name="LOT" dataDxfId="116"/>
  </tableColumns>
  <tableStyleInfo name="TableStyleLight9"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FA61A21-0CC8-4BD0-8D67-88B4CF699DB4}" name="Tableau2" displayName="Tableau2" ref="C1:C5" totalsRowShown="0" headerRowDxfId="115" dataDxfId="114">
  <autoFilter ref="C1:C5" xr:uid="{2FA61A21-0CC8-4BD0-8D67-88B4CF699DB4}"/>
  <tableColumns count="1">
    <tableColumn id="1" xr3:uid="{6B5896CC-1CD7-482A-BA8A-A08BBF92786B}" name="STATUT" dataDxfId="113"/>
  </tableColumns>
  <tableStyleInfo name="TableStyleLight9"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CEA6EFCE-724C-474B-A77B-A405DBEB1CE1}" name="Tableau7" displayName="Tableau7" ref="A1:A12" totalsRowShown="0" headerRowDxfId="112" dataDxfId="111">
  <autoFilter ref="A1:A12" xr:uid="{CEA6EFCE-724C-474B-A77B-A405DBEB1CE1}"/>
  <tableColumns count="1">
    <tableColumn id="1" xr3:uid="{608445FF-EBC3-4DE6-8096-9AAF6D0EC4DD}" name="JOURS FERIE" dataDxfId="110"/>
  </tableColumns>
  <tableStyleInfo name="TableStyleLight9"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A87BDD16-CBD0-4E2A-B867-4ABAEDE1D4FF}" name="TABANNEE" displayName="TABANNEE" ref="A16:A18" totalsRowShown="0" headerRowDxfId="109" dataDxfId="108">
  <autoFilter ref="A16:A18" xr:uid="{A87BDD16-CBD0-4E2A-B867-4ABAEDE1D4FF}"/>
  <tableColumns count="1">
    <tableColumn id="1" xr3:uid="{AFD629F1-9307-4DD6-A636-2688948D64C7}" name="ANNEE" dataDxfId="107"/>
  </tableColumns>
  <tableStyleInfo name="TableStyleLight9"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3BCAD5C4-1D72-4F07-985D-A408C17919CF}" name="TABMOIS" displayName="TABMOIS" ref="A21:B33" totalsRowShown="0" headerRowDxfId="106" dataDxfId="105">
  <autoFilter ref="A21:B33" xr:uid="{3BCAD5C4-1D72-4F07-985D-A408C17919CF}"/>
  <tableColumns count="2">
    <tableColumn id="1" xr3:uid="{1248EC90-4164-424E-BB3C-85B9233EB010}" name="MOIS" dataDxfId="104"/>
    <tableColumn id="2" xr3:uid="{A0C62EB8-E1E6-4DD7-8095-D2DA3E6BE4D3}" name="Num" dataDxfId="103"/>
  </tableColumns>
  <tableStyleInfo name="TableStyleLight9"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3756086C-7449-486C-910A-D252C3DF90D0}" name="Tabel10" displayName="Tabel10" ref="A36:D38" totalsRowShown="0">
  <autoFilter ref="A36:D38" xr:uid="{3756086C-7449-486C-910A-D252C3DF90D0}"/>
  <tableColumns count="4">
    <tableColumn id="1" xr3:uid="{3CF5BCAB-AB66-487F-B3C9-0189C28D43AF}" name="Plage horaire" dataDxfId="102"/>
    <tableColumn id="2" xr3:uid="{F8A01FDD-56B3-44ED-8A34-380E6B2D4535}" name="Début" dataDxfId="101"/>
    <tableColumn id="3" xr3:uid="{08C57F2F-89BA-4BAA-8D3D-4CE713D416E4}" name="Fin" dataDxfId="100"/>
    <tableColumn id="4" xr3:uid="{074CD964-83BB-48B3-930B-63D7696230EF}" name="durée" dataDxfId="99">
      <calculatedColumnFormula>+C37-B37</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Office 2013 - 2022 Thema">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image" Target="../media/image3.emf"/><Relationship Id="rId13" Type="http://schemas.openxmlformats.org/officeDocument/2006/relationships/control" Target="../activeX/activeX6.xml"/><Relationship Id="rId3" Type="http://schemas.openxmlformats.org/officeDocument/2006/relationships/control" Target="../activeX/activeX1.xml"/><Relationship Id="rId7" Type="http://schemas.openxmlformats.org/officeDocument/2006/relationships/control" Target="../activeX/activeX3.xml"/><Relationship Id="rId12" Type="http://schemas.openxmlformats.org/officeDocument/2006/relationships/image" Target="../media/image5.emf"/><Relationship Id="rId2" Type="http://schemas.openxmlformats.org/officeDocument/2006/relationships/vmlDrawing" Target="../drawings/vmlDrawing1.vml"/><Relationship Id="rId1" Type="http://schemas.openxmlformats.org/officeDocument/2006/relationships/drawing" Target="../drawings/drawing1.xml"/><Relationship Id="rId6" Type="http://schemas.openxmlformats.org/officeDocument/2006/relationships/image" Target="../media/image2.emf"/><Relationship Id="rId11" Type="http://schemas.openxmlformats.org/officeDocument/2006/relationships/control" Target="../activeX/activeX5.xml"/><Relationship Id="rId5" Type="http://schemas.openxmlformats.org/officeDocument/2006/relationships/control" Target="../activeX/activeX2.xml"/><Relationship Id="rId10" Type="http://schemas.openxmlformats.org/officeDocument/2006/relationships/image" Target="../media/image4.emf"/><Relationship Id="rId4" Type="http://schemas.openxmlformats.org/officeDocument/2006/relationships/image" Target="../media/image1.emf"/><Relationship Id="rId9" Type="http://schemas.openxmlformats.org/officeDocument/2006/relationships/control" Target="../activeX/activeX4.xml"/><Relationship Id="rId14" Type="http://schemas.openxmlformats.org/officeDocument/2006/relationships/image" Target="../media/image6.emf"/></Relationships>
</file>

<file path=xl/worksheets/_rels/sheet2.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table" Target="../tables/table1.xml"/><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table" Target="../tables/table3.xml"/></Relationships>
</file>

<file path=xl/worksheets/_rels/sheet6.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table" Target="../tables/table5.xml"/></Relationships>
</file>

<file path=xl/worksheets/_rels/sheet8.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table" Target="../tables/table6.xml"/><Relationship Id="rId1" Type="http://schemas.openxmlformats.org/officeDocument/2006/relationships/printerSettings" Target="../printerSettings/printerSettings3.bin"/><Relationship Id="rId6" Type="http://schemas.openxmlformats.org/officeDocument/2006/relationships/table" Target="../tables/table10.xml"/><Relationship Id="rId5" Type="http://schemas.openxmlformats.org/officeDocument/2006/relationships/table" Target="../tables/table9.xml"/><Relationship Id="rId4" Type="http://schemas.openxmlformats.org/officeDocument/2006/relationships/table" Target="../tables/table8.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135351-84C3-4CAE-995F-80D69EE6BAF3}">
  <sheetPr codeName="Feuil8"/>
  <dimension ref="A1:K20"/>
  <sheetViews>
    <sheetView showGridLines="0" workbookViewId="0">
      <selection activeCell="E20" sqref="E20"/>
    </sheetView>
  </sheetViews>
  <sheetFormatPr defaultColWidth="11.42578125" defaultRowHeight="15" x14ac:dyDescent="0.25"/>
  <cols>
    <col min="1" max="11" width="15.7109375" customWidth="1"/>
  </cols>
  <sheetData>
    <row r="1" spans="1:11" ht="99.95" customHeight="1" x14ac:dyDescent="0.25">
      <c r="A1" s="7"/>
      <c r="B1" s="7"/>
      <c r="C1" s="40" t="s">
        <v>10</v>
      </c>
      <c r="D1" s="40"/>
      <c r="E1" s="40"/>
      <c r="F1" s="40"/>
      <c r="G1" s="40"/>
      <c r="H1" s="40"/>
      <c r="I1" s="40"/>
      <c r="J1" s="40"/>
      <c r="K1" s="40"/>
    </row>
    <row r="2" spans="1:11" x14ac:dyDescent="0.25">
      <c r="A2" s="8"/>
      <c r="B2" s="8"/>
      <c r="C2" s="8"/>
      <c r="D2" s="8"/>
      <c r="E2" s="8"/>
      <c r="F2" s="8"/>
      <c r="G2" s="8"/>
      <c r="H2" s="8"/>
      <c r="I2" s="8"/>
      <c r="J2" s="8"/>
      <c r="K2" s="8"/>
    </row>
    <row r="3" spans="1:11" x14ac:dyDescent="0.25">
      <c r="A3" s="8"/>
      <c r="B3" s="8"/>
      <c r="C3" s="8"/>
      <c r="D3" s="8"/>
      <c r="E3" s="8"/>
      <c r="F3" s="8"/>
      <c r="G3" s="8"/>
      <c r="H3" s="8"/>
      <c r="I3" s="8"/>
      <c r="J3" s="8"/>
      <c r="K3" s="8"/>
    </row>
    <row r="4" spans="1:11" x14ac:dyDescent="0.25">
      <c r="A4" s="8"/>
      <c r="B4" s="8"/>
      <c r="C4" s="8"/>
      <c r="D4" s="8"/>
      <c r="E4" s="8"/>
      <c r="F4" s="8"/>
      <c r="G4" s="8"/>
      <c r="H4" s="8"/>
      <c r="I4" s="8"/>
      <c r="J4" s="8"/>
      <c r="K4" s="8"/>
    </row>
    <row r="5" spans="1:11" x14ac:dyDescent="0.25">
      <c r="A5" s="8"/>
      <c r="B5" s="8"/>
    </row>
    <row r="6" spans="1:11" x14ac:dyDescent="0.25">
      <c r="A6" s="8"/>
      <c r="B6" s="8"/>
    </row>
    <row r="7" spans="1:11" x14ac:dyDescent="0.25">
      <c r="A7" s="8"/>
      <c r="B7" s="8"/>
    </row>
    <row r="8" spans="1:11" x14ac:dyDescent="0.25">
      <c r="A8" s="8"/>
      <c r="B8" s="8"/>
    </row>
    <row r="9" spans="1:11" x14ac:dyDescent="0.25">
      <c r="A9" s="8"/>
      <c r="B9" s="8"/>
    </row>
    <row r="10" spans="1:11" x14ac:dyDescent="0.25">
      <c r="A10" s="8"/>
      <c r="B10" s="8"/>
    </row>
    <row r="11" spans="1:11" x14ac:dyDescent="0.25">
      <c r="A11" s="8"/>
      <c r="B11" s="8"/>
    </row>
    <row r="12" spans="1:11" x14ac:dyDescent="0.25">
      <c r="A12" s="8"/>
      <c r="B12" s="8"/>
    </row>
    <row r="13" spans="1:11" x14ac:dyDescent="0.25">
      <c r="A13" s="8"/>
      <c r="B13" s="8"/>
    </row>
    <row r="14" spans="1:11" x14ac:dyDescent="0.25">
      <c r="A14" s="8"/>
      <c r="B14" s="8"/>
    </row>
    <row r="15" spans="1:11" x14ac:dyDescent="0.25">
      <c r="A15" s="8"/>
      <c r="B15" s="8"/>
    </row>
    <row r="16" spans="1:11" x14ac:dyDescent="0.25">
      <c r="A16" s="8"/>
      <c r="B16" s="8"/>
    </row>
    <row r="17" spans="1:2" x14ac:dyDescent="0.25">
      <c r="A17" s="8"/>
      <c r="B17" s="8"/>
    </row>
    <row r="18" spans="1:2" x14ac:dyDescent="0.25">
      <c r="A18" s="8"/>
      <c r="B18" s="8"/>
    </row>
    <row r="19" spans="1:2" x14ac:dyDescent="0.25">
      <c r="A19" s="8"/>
      <c r="B19" s="8"/>
    </row>
    <row r="20" spans="1:2" x14ac:dyDescent="0.25">
      <c r="A20" s="8"/>
      <c r="B20" s="8"/>
    </row>
  </sheetData>
  <mergeCells count="1">
    <mergeCell ref="C1:K1"/>
  </mergeCells>
  <pageMargins left="0.7" right="0.7" top="0.75" bottom="0.75" header="0.3" footer="0.3"/>
  <drawing r:id="rId1"/>
  <legacyDrawing r:id="rId2"/>
  <controls>
    <mc:AlternateContent xmlns:mc="http://schemas.openxmlformats.org/markup-compatibility/2006">
      <mc:Choice Requires="x14">
        <control shapeId="8194" r:id="rId3" name="BOUTONTACHE">
          <controlPr defaultSize="0" autoFill="0" autoLine="0" autoPict="0" r:id="rId4">
            <anchor moveWithCells="1">
              <from>
                <xdr:col>2</xdr:col>
                <xdr:colOff>0</xdr:colOff>
                <xdr:row>4</xdr:row>
                <xdr:rowOff>0</xdr:rowOff>
              </from>
              <to>
                <xdr:col>4</xdr:col>
                <xdr:colOff>1047750</xdr:colOff>
                <xdr:row>9</xdr:row>
                <xdr:rowOff>0</xdr:rowOff>
              </to>
            </anchor>
          </controlPr>
        </control>
      </mc:Choice>
      <mc:Fallback>
        <control shapeId="8194" r:id="rId3" name="BOUTONTACHE"/>
      </mc:Fallback>
    </mc:AlternateContent>
    <mc:AlternateContent xmlns:mc="http://schemas.openxmlformats.org/markup-compatibility/2006">
      <mc:Choice Requires="x14">
        <control shapeId="8196" r:id="rId5" name="BOUTONLISTETACHE">
          <controlPr defaultSize="0" autoFill="0" autoLine="0" r:id="rId6">
            <anchor moveWithCells="1">
              <from>
                <xdr:col>5</xdr:col>
                <xdr:colOff>0</xdr:colOff>
                <xdr:row>4</xdr:row>
                <xdr:rowOff>0</xdr:rowOff>
              </from>
              <to>
                <xdr:col>8</xdr:col>
                <xdr:colOff>0</xdr:colOff>
                <xdr:row>9</xdr:row>
                <xdr:rowOff>0</xdr:rowOff>
              </to>
            </anchor>
          </controlPr>
        </control>
      </mc:Choice>
      <mc:Fallback>
        <control shapeId="8196" r:id="rId5" name="BOUTONLISTETACHE"/>
      </mc:Fallback>
    </mc:AlternateContent>
    <mc:AlternateContent xmlns:mc="http://schemas.openxmlformats.org/markup-compatibility/2006">
      <mc:Choice Requires="x14">
        <control shapeId="8197" r:id="rId7" name="BOUTONLOT">
          <controlPr defaultSize="0" autoFill="0" autoLine="0" r:id="rId8">
            <anchor moveWithCells="1">
              <from>
                <xdr:col>8</xdr:col>
                <xdr:colOff>0</xdr:colOff>
                <xdr:row>9</xdr:row>
                <xdr:rowOff>0</xdr:rowOff>
              </from>
              <to>
                <xdr:col>11</xdr:col>
                <xdr:colOff>0</xdr:colOff>
                <xdr:row>14</xdr:row>
                <xdr:rowOff>0</xdr:rowOff>
              </to>
            </anchor>
          </controlPr>
        </control>
      </mc:Choice>
      <mc:Fallback>
        <control shapeId="8197" r:id="rId7" name="BOUTONLOT"/>
      </mc:Fallback>
    </mc:AlternateContent>
    <mc:AlternateContent xmlns:mc="http://schemas.openxmlformats.org/markup-compatibility/2006">
      <mc:Choice Requires="x14">
        <control shapeId="8198" r:id="rId9" name="BOUTONCHARGEAFFAIRE">
          <controlPr defaultSize="0" autoFill="0" autoLine="0" r:id="rId10">
            <anchor moveWithCells="1">
              <from>
                <xdr:col>5</xdr:col>
                <xdr:colOff>0</xdr:colOff>
                <xdr:row>9</xdr:row>
                <xdr:rowOff>0</xdr:rowOff>
              </from>
              <to>
                <xdr:col>8</xdr:col>
                <xdr:colOff>0</xdr:colOff>
                <xdr:row>14</xdr:row>
                <xdr:rowOff>0</xdr:rowOff>
              </to>
            </anchor>
          </controlPr>
        </control>
      </mc:Choice>
      <mc:Fallback>
        <control shapeId="8198" r:id="rId9" name="BOUTONCHARGEAFFAIRE"/>
      </mc:Fallback>
    </mc:AlternateContent>
    <mc:AlternateContent xmlns:mc="http://schemas.openxmlformats.org/markup-compatibility/2006">
      <mc:Choice Requires="x14">
        <control shapeId="8199" r:id="rId11" name="BOUTONCHANTIER">
          <controlPr defaultSize="0" autoFill="0" autoLine="0" r:id="rId12">
            <anchor moveWithCells="1">
              <from>
                <xdr:col>8</xdr:col>
                <xdr:colOff>0</xdr:colOff>
                <xdr:row>4</xdr:row>
                <xdr:rowOff>0</xdr:rowOff>
              </from>
              <to>
                <xdr:col>11</xdr:col>
                <xdr:colOff>0</xdr:colOff>
                <xdr:row>9</xdr:row>
                <xdr:rowOff>0</xdr:rowOff>
              </to>
            </anchor>
          </controlPr>
        </control>
      </mc:Choice>
      <mc:Fallback>
        <control shapeId="8199" r:id="rId11" name="BOUTONCHANTIER"/>
      </mc:Fallback>
    </mc:AlternateContent>
    <mc:AlternateContent xmlns:mc="http://schemas.openxmlformats.org/markup-compatibility/2006">
      <mc:Choice Requires="x14">
        <control shapeId="8200" r:id="rId13" name="BOUTONTECHNICIEN">
          <controlPr defaultSize="0" autoFill="0" autoLine="0" r:id="rId14">
            <anchor moveWithCells="1">
              <from>
                <xdr:col>2</xdr:col>
                <xdr:colOff>0</xdr:colOff>
                <xdr:row>9</xdr:row>
                <xdr:rowOff>0</xdr:rowOff>
              </from>
              <to>
                <xdr:col>5</xdr:col>
                <xdr:colOff>0</xdr:colOff>
                <xdr:row>14</xdr:row>
                <xdr:rowOff>0</xdr:rowOff>
              </to>
            </anchor>
          </controlPr>
        </control>
      </mc:Choice>
      <mc:Fallback>
        <control shapeId="8200" r:id="rId13" name="BOUTONTECHNICIEN"/>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EA8F8C3-134F-4B31-88B7-168E48EA754C}">
  <sheetPr codeName="Feuil3"/>
  <dimension ref="A1:CT23"/>
  <sheetViews>
    <sheetView tabSelected="1" zoomScale="90" zoomScaleNormal="90" workbookViewId="0">
      <selection activeCell="B16" sqref="B16"/>
    </sheetView>
  </sheetViews>
  <sheetFormatPr defaultColWidth="11.42578125" defaultRowHeight="15" x14ac:dyDescent="0.25"/>
  <cols>
    <col min="1" max="2" width="10.28515625" style="1" customWidth="1"/>
    <col min="3" max="3" width="25.7109375" style="1" customWidth="1"/>
    <col min="4" max="4" width="4.7109375" style="1" customWidth="1"/>
    <col min="5" max="5" width="20.7109375" style="1" customWidth="1"/>
    <col min="6" max="6" width="16.28515625" style="1" customWidth="1"/>
    <col min="7" max="7" width="40.7109375" style="1" customWidth="1"/>
    <col min="8" max="8" width="25.7109375" style="1" customWidth="1"/>
    <col min="9" max="9" width="18.7109375" style="1" customWidth="1"/>
    <col min="10" max="10" width="6.7109375" style="1" customWidth="1"/>
    <col min="11" max="11" width="18.7109375" style="1" customWidth="1"/>
    <col min="12" max="12" width="10.7109375" customWidth="1"/>
    <col min="13" max="13" width="5.7109375" customWidth="1"/>
    <col min="14" max="98" width="2.7109375" customWidth="1"/>
  </cols>
  <sheetData>
    <row r="1" spans="1:20" ht="99.95" customHeight="1" x14ac:dyDescent="0.25">
      <c r="A1" s="7"/>
      <c r="B1" s="7"/>
      <c r="C1" s="40" t="s">
        <v>14</v>
      </c>
      <c r="D1" s="40"/>
      <c r="E1" s="40"/>
      <c r="F1" s="40"/>
      <c r="G1" s="40"/>
      <c r="H1" s="40"/>
      <c r="I1" s="40"/>
      <c r="J1" s="40"/>
      <c r="K1" s="3"/>
    </row>
    <row r="13" spans="1:20" ht="24.95" customHeight="1" x14ac:dyDescent="0.25"/>
    <row r="14" spans="1:20" ht="24.95" customHeight="1" x14ac:dyDescent="0.25">
      <c r="N14" s="31" t="s">
        <v>111</v>
      </c>
    </row>
    <row r="15" spans="1:20" ht="24.95" customHeight="1" x14ac:dyDescent="0.25">
      <c r="N15" s="42">
        <v>45685</v>
      </c>
      <c r="O15" s="42"/>
      <c r="P15" s="42"/>
      <c r="Q15" s="42"/>
      <c r="R15" s="42"/>
      <c r="S15" s="42"/>
      <c r="T15" s="42"/>
    </row>
    <row r="16" spans="1:20" ht="15" customHeight="1" thickBot="1" x14ac:dyDescent="0.3">
      <c r="A16" s="11"/>
      <c r="B16" s="11"/>
      <c r="C16" s="11"/>
      <c r="D16" s="11"/>
      <c r="E16" s="11"/>
      <c r="F16" s="11"/>
      <c r="G16" s="11"/>
      <c r="H16" s="11"/>
      <c r="I16" s="11"/>
      <c r="J16" s="11"/>
      <c r="K16" s="11"/>
    </row>
    <row r="17" spans="1:98" s="1" customFormat="1" ht="24.95" customHeight="1" x14ac:dyDescent="0.25">
      <c r="M17"/>
      <c r="N17" s="41">
        <f>+N15</f>
        <v>45685</v>
      </c>
      <c r="O17" s="41"/>
      <c r="P17" s="41"/>
      <c r="Q17" s="41"/>
      <c r="R17" s="41"/>
      <c r="S17" s="41"/>
      <c r="T17" s="41"/>
      <c r="U17" s="41"/>
      <c r="V17" s="41"/>
      <c r="W17" s="41"/>
      <c r="X17" s="41"/>
      <c r="Y17" s="41"/>
      <c r="Z17" s="41"/>
      <c r="AA17" s="41"/>
      <c r="AB17" s="41"/>
      <c r="AC17" s="41"/>
      <c r="AD17" s="41"/>
      <c r="AE17" s="41">
        <f>+N17+1</f>
        <v>45686</v>
      </c>
      <c r="AF17" s="41"/>
      <c r="AG17" s="41"/>
      <c r="AH17" s="41"/>
      <c r="AI17" s="41"/>
      <c r="AJ17" s="41"/>
      <c r="AK17" s="41"/>
      <c r="AL17" s="41"/>
      <c r="AM17" s="41"/>
      <c r="AN17" s="41"/>
      <c r="AO17" s="41"/>
      <c r="AP17" s="41"/>
      <c r="AQ17" s="41"/>
      <c r="AR17" s="41"/>
      <c r="AS17" s="41"/>
      <c r="AT17" s="41"/>
      <c r="AU17" s="41"/>
      <c r="AV17" s="41">
        <f t="shared" ref="AV17" si="0">+AE17+1</f>
        <v>45687</v>
      </c>
      <c r="AW17" s="41"/>
      <c r="AX17" s="41"/>
      <c r="AY17" s="41"/>
      <c r="AZ17" s="41"/>
      <c r="BA17" s="41"/>
      <c r="BB17" s="41"/>
      <c r="BC17" s="41"/>
      <c r="BD17" s="41"/>
      <c r="BE17" s="41"/>
      <c r="BF17" s="41"/>
      <c r="BG17" s="41"/>
      <c r="BH17" s="41"/>
      <c r="BI17" s="41"/>
      <c r="BJ17" s="41"/>
      <c r="BK17" s="41"/>
      <c r="BL17" s="41"/>
      <c r="BM17" s="41">
        <f t="shared" ref="BM17" si="1">+AV17+1</f>
        <v>45688</v>
      </c>
      <c r="BN17" s="41"/>
      <c r="BO17" s="41"/>
      <c r="BP17" s="41"/>
      <c r="BQ17" s="41"/>
      <c r="BR17" s="41"/>
      <c r="BS17" s="41"/>
      <c r="BT17" s="41"/>
      <c r="BU17" s="41"/>
      <c r="BV17" s="41"/>
      <c r="BW17" s="41"/>
      <c r="BX17" s="41"/>
      <c r="BY17" s="41"/>
      <c r="BZ17" s="41"/>
      <c r="CA17" s="41"/>
      <c r="CB17" s="41"/>
      <c r="CC17" s="41"/>
      <c r="CD17" s="41">
        <f t="shared" ref="CD17" si="2">+BM17+1</f>
        <v>45689</v>
      </c>
      <c r="CE17" s="41"/>
      <c r="CF17" s="41"/>
      <c r="CG17" s="41"/>
      <c r="CH17" s="41"/>
      <c r="CI17" s="41"/>
      <c r="CJ17" s="41"/>
      <c r="CK17" s="41"/>
      <c r="CL17" s="41"/>
      <c r="CM17" s="41"/>
      <c r="CN17" s="41"/>
      <c r="CO17" s="41"/>
      <c r="CP17" s="41"/>
      <c r="CQ17" s="41"/>
      <c r="CR17" s="41"/>
      <c r="CS17" s="41"/>
      <c r="CT17" s="41"/>
    </row>
    <row r="18" spans="1:98" ht="50.1" customHeight="1" x14ac:dyDescent="0.25">
      <c r="N18" s="35">
        <f>+N17 + SOURCE!$B$37</f>
        <v>45685.354178240741</v>
      </c>
      <c r="O18" s="35">
        <f>+N18+TIME(0,30,0)</f>
        <v>45685.375011574077</v>
      </c>
      <c r="P18" s="35">
        <f t="shared" ref="P18:AD18" si="3">+O18+TIME(0,30,0)</f>
        <v>45685.395844907413</v>
      </c>
      <c r="Q18" s="35">
        <f t="shared" si="3"/>
        <v>45685.416678240748</v>
      </c>
      <c r="R18" s="35">
        <f t="shared" si="3"/>
        <v>45685.437511574084</v>
      </c>
      <c r="S18" s="35">
        <f t="shared" si="3"/>
        <v>45685.45834490742</v>
      </c>
      <c r="T18" s="35">
        <f t="shared" si="3"/>
        <v>45685.479178240756</v>
      </c>
      <c r="U18" s="35">
        <f t="shared" si="3"/>
        <v>45685.500011574091</v>
      </c>
      <c r="V18" s="35">
        <f>+N17+SOURCE!$B$38</f>
        <v>45685.562511574077</v>
      </c>
      <c r="W18" s="35">
        <f t="shared" si="3"/>
        <v>45685.583344907413</v>
      </c>
      <c r="X18" s="35">
        <f t="shared" si="3"/>
        <v>45685.604178240748</v>
      </c>
      <c r="Y18" s="35">
        <f t="shared" si="3"/>
        <v>45685.625011574084</v>
      </c>
      <c r="Z18" s="35">
        <f t="shared" si="3"/>
        <v>45685.64584490742</v>
      </c>
      <c r="AA18" s="35">
        <f t="shared" si="3"/>
        <v>45685.666678240756</v>
      </c>
      <c r="AB18" s="35">
        <f t="shared" si="3"/>
        <v>45685.687511574091</v>
      </c>
      <c r="AC18" s="35">
        <f t="shared" si="3"/>
        <v>45685.708344907427</v>
      </c>
      <c r="AD18" s="36">
        <f t="shared" si="3"/>
        <v>45685.729178240763</v>
      </c>
      <c r="AE18" s="37">
        <f>+AE17 + SOURCE!$B$37</f>
        <v>45686.354178240741</v>
      </c>
      <c r="AF18" s="35">
        <f>+AE18+TIME(0,30,0)</f>
        <v>45686.375011574077</v>
      </c>
      <c r="AG18" s="35">
        <f t="shared" ref="AG18:AL18" si="4">+AF18+TIME(0,30,0)</f>
        <v>45686.395844907413</v>
      </c>
      <c r="AH18" s="35">
        <f t="shared" si="4"/>
        <v>45686.416678240748</v>
      </c>
      <c r="AI18" s="35">
        <f t="shared" si="4"/>
        <v>45686.437511574084</v>
      </c>
      <c r="AJ18" s="35">
        <f t="shared" si="4"/>
        <v>45686.45834490742</v>
      </c>
      <c r="AK18" s="35">
        <f t="shared" si="4"/>
        <v>45686.479178240756</v>
      </c>
      <c r="AL18" s="35">
        <f t="shared" si="4"/>
        <v>45686.500011574091</v>
      </c>
      <c r="AM18" s="35">
        <f>+AE17+SOURCE!$B$38</f>
        <v>45686.562511574077</v>
      </c>
      <c r="AN18" s="35">
        <f t="shared" ref="AN18:AU18" si="5">+AM18+TIME(0,30,0)</f>
        <v>45686.583344907413</v>
      </c>
      <c r="AO18" s="35">
        <f t="shared" si="5"/>
        <v>45686.604178240748</v>
      </c>
      <c r="AP18" s="35">
        <f t="shared" si="5"/>
        <v>45686.625011574084</v>
      </c>
      <c r="AQ18" s="35">
        <f t="shared" si="5"/>
        <v>45686.64584490742</v>
      </c>
      <c r="AR18" s="35">
        <f t="shared" si="5"/>
        <v>45686.666678240756</v>
      </c>
      <c r="AS18" s="35">
        <f t="shared" si="5"/>
        <v>45686.687511574091</v>
      </c>
      <c r="AT18" s="35">
        <f t="shared" si="5"/>
        <v>45686.708344907427</v>
      </c>
      <c r="AU18" s="36">
        <f t="shared" si="5"/>
        <v>45686.729178240763</v>
      </c>
      <c r="AV18" s="37">
        <f>+AV17 + SOURCE!$B$37</f>
        <v>45687.354178240741</v>
      </c>
      <c r="AW18" s="35">
        <f>+AV18+TIME(0,30,0)</f>
        <v>45687.375011574077</v>
      </c>
      <c r="AX18" s="35">
        <f t="shared" ref="AX18" si="6">+AW18+TIME(0,30,0)</f>
        <v>45687.395844907413</v>
      </c>
      <c r="AY18" s="35">
        <f t="shared" ref="AY18" si="7">+AX18+TIME(0,30,0)</f>
        <v>45687.416678240748</v>
      </c>
      <c r="AZ18" s="35">
        <f t="shared" ref="AZ18" si="8">+AY18+TIME(0,30,0)</f>
        <v>45687.437511574084</v>
      </c>
      <c r="BA18" s="35">
        <f t="shared" ref="BA18" si="9">+AZ18+TIME(0,30,0)</f>
        <v>45687.45834490742</v>
      </c>
      <c r="BB18" s="35">
        <f t="shared" ref="BB18" si="10">+BA18+TIME(0,30,0)</f>
        <v>45687.479178240756</v>
      </c>
      <c r="BC18" s="35">
        <f t="shared" ref="BC18" si="11">+BB18+TIME(0,30,0)</f>
        <v>45687.500011574091</v>
      </c>
      <c r="BD18" s="35">
        <f>+AV17+SOURCE!$B$38</f>
        <v>45687.562511574077</v>
      </c>
      <c r="BE18" s="35">
        <f t="shared" ref="BE18" si="12">+BD18+TIME(0,30,0)</f>
        <v>45687.583344907413</v>
      </c>
      <c r="BF18" s="35">
        <f t="shared" ref="BF18" si="13">+BE18+TIME(0,30,0)</f>
        <v>45687.604178240748</v>
      </c>
      <c r="BG18" s="35">
        <f t="shared" ref="BG18" si="14">+BF18+TIME(0,30,0)</f>
        <v>45687.625011574084</v>
      </c>
      <c r="BH18" s="35">
        <f t="shared" ref="BH18" si="15">+BG18+TIME(0,30,0)</f>
        <v>45687.64584490742</v>
      </c>
      <c r="BI18" s="35">
        <f t="shared" ref="BI18" si="16">+BH18+TIME(0,30,0)</f>
        <v>45687.666678240756</v>
      </c>
      <c r="BJ18" s="35">
        <f t="shared" ref="BJ18" si="17">+BI18+TIME(0,30,0)</f>
        <v>45687.687511574091</v>
      </c>
      <c r="BK18" s="35">
        <f t="shared" ref="BK18" si="18">+BJ18+TIME(0,30,0)</f>
        <v>45687.708344907427</v>
      </c>
      <c r="BL18" s="36">
        <f t="shared" ref="BL18" si="19">+BK18+TIME(0,30,0)</f>
        <v>45687.729178240763</v>
      </c>
      <c r="BM18" s="37">
        <f>+BM17 + SOURCE!$B$37</f>
        <v>45688.354178240741</v>
      </c>
      <c r="BN18" s="35">
        <f>+BM18+TIME(0,30,0)</f>
        <v>45688.375011574077</v>
      </c>
      <c r="BO18" s="35">
        <f t="shared" ref="BO18" si="20">+BN18+TIME(0,30,0)</f>
        <v>45688.395844907413</v>
      </c>
      <c r="BP18" s="35">
        <f t="shared" ref="BP18" si="21">+BO18+TIME(0,30,0)</f>
        <v>45688.416678240748</v>
      </c>
      <c r="BQ18" s="35">
        <f t="shared" ref="BQ18" si="22">+BP18+TIME(0,30,0)</f>
        <v>45688.437511574084</v>
      </c>
      <c r="BR18" s="35">
        <f t="shared" ref="BR18" si="23">+BQ18+TIME(0,30,0)</f>
        <v>45688.45834490742</v>
      </c>
      <c r="BS18" s="35">
        <f t="shared" ref="BS18" si="24">+BR18+TIME(0,30,0)</f>
        <v>45688.479178240756</v>
      </c>
      <c r="BT18" s="35">
        <f t="shared" ref="BT18" si="25">+BS18+TIME(0,30,0)</f>
        <v>45688.500011574091</v>
      </c>
      <c r="BU18" s="35">
        <f>+BM17+SOURCE!$B$38</f>
        <v>45688.562511574077</v>
      </c>
      <c r="BV18" s="35">
        <f t="shared" ref="BV18" si="26">+BU18+TIME(0,30,0)</f>
        <v>45688.583344907413</v>
      </c>
      <c r="BW18" s="35">
        <f t="shared" ref="BW18" si="27">+BV18+TIME(0,30,0)</f>
        <v>45688.604178240748</v>
      </c>
      <c r="BX18" s="35">
        <f t="shared" ref="BX18" si="28">+BW18+TIME(0,30,0)</f>
        <v>45688.625011574084</v>
      </c>
      <c r="BY18" s="35">
        <f t="shared" ref="BY18" si="29">+BX18+TIME(0,30,0)</f>
        <v>45688.64584490742</v>
      </c>
      <c r="BZ18" s="35">
        <f t="shared" ref="BZ18" si="30">+BY18+TIME(0,30,0)</f>
        <v>45688.666678240756</v>
      </c>
      <c r="CA18" s="35">
        <f t="shared" ref="CA18" si="31">+BZ18+TIME(0,30,0)</f>
        <v>45688.687511574091</v>
      </c>
      <c r="CB18" s="35">
        <f t="shared" ref="CB18" si="32">+CA18+TIME(0,30,0)</f>
        <v>45688.708344907427</v>
      </c>
      <c r="CC18" s="38">
        <f t="shared" ref="CC18" si="33">+CB18+TIME(0,30,0)</f>
        <v>45688.729178240763</v>
      </c>
      <c r="CD18" s="39">
        <f>+CD17 + SOURCE!$B$37</f>
        <v>45689.354178240741</v>
      </c>
      <c r="CE18" s="35">
        <f>+CD18+TIME(0,30,0)</f>
        <v>45689.375011574077</v>
      </c>
      <c r="CF18" s="35">
        <f t="shared" ref="CF18" si="34">+CE18+TIME(0,30,0)</f>
        <v>45689.395844907413</v>
      </c>
      <c r="CG18" s="35">
        <f t="shared" ref="CG18" si="35">+CF18+TIME(0,30,0)</f>
        <v>45689.416678240748</v>
      </c>
      <c r="CH18" s="35">
        <f t="shared" ref="CH18" si="36">+CG18+TIME(0,30,0)</f>
        <v>45689.437511574084</v>
      </c>
      <c r="CI18" s="35">
        <f t="shared" ref="CI18" si="37">+CH18+TIME(0,30,0)</f>
        <v>45689.45834490742</v>
      </c>
      <c r="CJ18" s="35">
        <f t="shared" ref="CJ18" si="38">+CI18+TIME(0,30,0)</f>
        <v>45689.479178240756</v>
      </c>
      <c r="CK18" s="35">
        <f t="shared" ref="CK18" si="39">+CJ18+TIME(0,30,0)</f>
        <v>45689.500011574091</v>
      </c>
      <c r="CL18" s="35">
        <f>+CD17+SOURCE!$B$38</f>
        <v>45689.562511574077</v>
      </c>
      <c r="CM18" s="35">
        <f t="shared" ref="CM18" si="40">+CL18+TIME(0,30,0)</f>
        <v>45689.583344907413</v>
      </c>
      <c r="CN18" s="35">
        <f t="shared" ref="CN18" si="41">+CM18+TIME(0,30,0)</f>
        <v>45689.604178240748</v>
      </c>
      <c r="CO18" s="35">
        <f t="shared" ref="CO18" si="42">+CN18+TIME(0,30,0)</f>
        <v>45689.625011574084</v>
      </c>
      <c r="CP18" s="35">
        <f t="shared" ref="CP18" si="43">+CO18+TIME(0,30,0)</f>
        <v>45689.64584490742</v>
      </c>
      <c r="CQ18" s="35">
        <f t="shared" ref="CQ18" si="44">+CP18+TIME(0,30,0)</f>
        <v>45689.666678240756</v>
      </c>
      <c r="CR18" s="35">
        <f t="shared" ref="CR18" si="45">+CQ18+TIME(0,30,0)</f>
        <v>45689.687511574091</v>
      </c>
      <c r="CS18" s="35">
        <f t="shared" ref="CS18" si="46">+CR18+TIME(0,30,0)</f>
        <v>45689.708344907427</v>
      </c>
      <c r="CT18" s="35">
        <f t="shared" ref="CT18" si="47">+CS18+TIME(0,30,0)</f>
        <v>45689.729178240763</v>
      </c>
    </row>
    <row r="19" spans="1:98" ht="16.5" thickBot="1" x14ac:dyDescent="0.3">
      <c r="A19" s="12" t="s">
        <v>8</v>
      </c>
      <c r="B19" s="12" t="s">
        <v>108</v>
      </c>
      <c r="C19" s="12" t="s">
        <v>0</v>
      </c>
      <c r="D19" s="12" t="s">
        <v>3</v>
      </c>
      <c r="E19" s="12" t="s">
        <v>2</v>
      </c>
      <c r="F19" s="12" t="s">
        <v>1</v>
      </c>
      <c r="G19" s="12" t="s">
        <v>4</v>
      </c>
      <c r="H19" s="12" t="s">
        <v>5</v>
      </c>
      <c r="I19" s="12" t="s">
        <v>6</v>
      </c>
      <c r="J19" s="14" t="s">
        <v>7</v>
      </c>
      <c r="K19" s="16" t="s">
        <v>102</v>
      </c>
      <c r="L19" s="13" t="s">
        <v>15</v>
      </c>
      <c r="M19" s="44" t="s">
        <v>118</v>
      </c>
      <c r="N19" s="44" t="s">
        <v>119</v>
      </c>
      <c r="O19" s="44" t="s">
        <v>120</v>
      </c>
      <c r="P19" s="44" t="s">
        <v>121</v>
      </c>
      <c r="Q19" s="44" t="s">
        <v>122</v>
      </c>
      <c r="R19" s="44" t="s">
        <v>123</v>
      </c>
      <c r="S19" s="44" t="s">
        <v>124</v>
      </c>
      <c r="T19" s="44" t="s">
        <v>125</v>
      </c>
      <c r="U19" s="44" t="s">
        <v>126</v>
      </c>
      <c r="V19" s="44" t="s">
        <v>127</v>
      </c>
      <c r="W19" s="44" t="s">
        <v>128</v>
      </c>
      <c r="X19" s="44" t="s">
        <v>129</v>
      </c>
      <c r="Y19" s="44" t="s">
        <v>130</v>
      </c>
      <c r="Z19" s="44" t="s">
        <v>131</v>
      </c>
      <c r="AA19" s="44" t="s">
        <v>132</v>
      </c>
      <c r="AB19" s="44" t="s">
        <v>133</v>
      </c>
      <c r="AC19" s="44" t="s">
        <v>134</v>
      </c>
      <c r="AD19" s="44" t="s">
        <v>135</v>
      </c>
      <c r="AE19" s="44" t="s">
        <v>136</v>
      </c>
      <c r="AF19" s="44" t="s">
        <v>137</v>
      </c>
      <c r="AG19" s="44" t="s">
        <v>138</v>
      </c>
      <c r="AH19" s="44" t="s">
        <v>139</v>
      </c>
      <c r="AI19" s="44" t="s">
        <v>140</v>
      </c>
      <c r="AJ19" s="44" t="s">
        <v>141</v>
      </c>
      <c r="AK19" s="44" t="s">
        <v>142</v>
      </c>
      <c r="AL19" s="44" t="s">
        <v>143</v>
      </c>
      <c r="AM19" s="44" t="s">
        <v>144</v>
      </c>
      <c r="AN19" s="44" t="s">
        <v>145</v>
      </c>
      <c r="AO19" s="44" t="s">
        <v>146</v>
      </c>
      <c r="AP19" s="44" t="s">
        <v>147</v>
      </c>
      <c r="AQ19" s="44" t="s">
        <v>148</v>
      </c>
      <c r="AR19" s="44" t="s">
        <v>149</v>
      </c>
      <c r="AS19" s="44" t="s">
        <v>150</v>
      </c>
      <c r="AT19" s="44" t="s">
        <v>151</v>
      </c>
      <c r="AU19" s="44" t="s">
        <v>152</v>
      </c>
      <c r="AV19" s="44" t="s">
        <v>153</v>
      </c>
      <c r="AW19" s="44" t="s">
        <v>154</v>
      </c>
      <c r="AX19" s="44" t="s">
        <v>155</v>
      </c>
      <c r="AY19" s="44" t="s">
        <v>156</v>
      </c>
      <c r="AZ19" s="44" t="s">
        <v>157</v>
      </c>
      <c r="BA19" s="44" t="s">
        <v>158</v>
      </c>
      <c r="BB19" s="44" t="s">
        <v>159</v>
      </c>
      <c r="BC19" s="44" t="s">
        <v>160</v>
      </c>
      <c r="BD19" s="44" t="s">
        <v>161</v>
      </c>
      <c r="BE19" s="44" t="s">
        <v>162</v>
      </c>
      <c r="BF19" s="44" t="s">
        <v>163</v>
      </c>
      <c r="BG19" s="44" t="s">
        <v>164</v>
      </c>
      <c r="BH19" s="44" t="s">
        <v>165</v>
      </c>
      <c r="BI19" s="44" t="s">
        <v>166</v>
      </c>
      <c r="BJ19" s="44" t="s">
        <v>167</v>
      </c>
      <c r="BK19" s="44" t="s">
        <v>168</v>
      </c>
      <c r="BL19" s="44" t="s">
        <v>169</v>
      </c>
      <c r="BM19" s="44" t="s">
        <v>170</v>
      </c>
      <c r="BN19" s="44" t="s">
        <v>171</v>
      </c>
      <c r="BO19" s="44" t="s">
        <v>172</v>
      </c>
      <c r="BP19" s="44" t="s">
        <v>173</v>
      </c>
      <c r="BQ19" s="44" t="s">
        <v>174</v>
      </c>
      <c r="BR19" s="44" t="s">
        <v>175</v>
      </c>
      <c r="BS19" s="44" t="s">
        <v>176</v>
      </c>
      <c r="BT19" s="44" t="s">
        <v>177</v>
      </c>
      <c r="BU19" s="44" t="s">
        <v>178</v>
      </c>
      <c r="BV19" s="44" t="s">
        <v>179</v>
      </c>
      <c r="BW19" s="44" t="s">
        <v>180</v>
      </c>
      <c r="BX19" s="44" t="s">
        <v>181</v>
      </c>
      <c r="BY19" s="44" t="s">
        <v>182</v>
      </c>
      <c r="BZ19" s="44" t="s">
        <v>183</v>
      </c>
      <c r="CA19" s="44" t="s">
        <v>184</v>
      </c>
      <c r="CB19" s="44" t="s">
        <v>185</v>
      </c>
      <c r="CC19" s="44" t="s">
        <v>186</v>
      </c>
      <c r="CD19" s="44" t="s">
        <v>187</v>
      </c>
      <c r="CE19" s="44" t="s">
        <v>188</v>
      </c>
      <c r="CF19" s="44" t="s">
        <v>189</v>
      </c>
      <c r="CG19" s="44" t="s">
        <v>190</v>
      </c>
      <c r="CH19" s="44" t="s">
        <v>191</v>
      </c>
      <c r="CI19" s="44" t="s">
        <v>192</v>
      </c>
      <c r="CJ19" s="44" t="s">
        <v>193</v>
      </c>
      <c r="CK19" s="44" t="s">
        <v>194</v>
      </c>
      <c r="CL19" s="44" t="s">
        <v>195</v>
      </c>
      <c r="CM19" s="44" t="s">
        <v>196</v>
      </c>
      <c r="CN19" s="44" t="s">
        <v>197</v>
      </c>
      <c r="CO19" s="44" t="s">
        <v>198</v>
      </c>
      <c r="CP19" s="44" t="s">
        <v>199</v>
      </c>
      <c r="CQ19" s="44" t="s">
        <v>200</v>
      </c>
      <c r="CR19" s="44" t="s">
        <v>201</v>
      </c>
      <c r="CS19" s="44" t="s">
        <v>202</v>
      </c>
      <c r="CT19" s="44" t="s">
        <v>203</v>
      </c>
    </row>
    <row r="20" spans="1:98" ht="16.5" thickTop="1" thickBot="1" x14ac:dyDescent="0.3">
      <c r="A20" s="45" t="s">
        <v>112</v>
      </c>
      <c r="B20" s="45" t="s">
        <v>114</v>
      </c>
      <c r="C20" s="46" t="s">
        <v>44</v>
      </c>
      <c r="D20" s="46" t="s">
        <v>22</v>
      </c>
      <c r="E20" s="46" t="s">
        <v>94</v>
      </c>
      <c r="F20" s="46" t="s">
        <v>81</v>
      </c>
      <c r="G20" s="46" t="s">
        <v>113</v>
      </c>
      <c r="H20" s="46" t="s">
        <v>9</v>
      </c>
      <c r="I20" s="33">
        <v>45684.354166666664</v>
      </c>
      <c r="J20" s="34">
        <v>0.33333333333333331</v>
      </c>
      <c r="K20" s="33">
        <f>Datefin(LISTEDETACHES[[#This Row],[DEBUT]],LISTEDETACHES[[#This Row],[DUREE]],(SOURCE!B$37:C$38),(Tableau7[JOURS FERIE]))</f>
        <v>45685.375011574077</v>
      </c>
      <c r="L20" s="32"/>
      <c r="M20" s="43"/>
      <c r="N20" s="43" t="str" cm="1">
        <f t="array" ref="N20">IF(AND(N$18&gt;=LISTEDETACHES[[#This Row],[DEBUT]:[DEBUT]],N$18&lt;=LISTEDETACHES[[#This Row],[DATE FIN]:[DATE FIN]]),"1","")</f>
        <v>1</v>
      </c>
      <c r="O20" s="43" t="str" cm="1">
        <f t="array" ref="O20">IF(AND(O$18&gt;=LISTEDETACHES[[#This Row],[DEBUT]:[DEBUT]],O$18&lt;=LISTEDETACHES[[#This Row],[DATE FIN]:[DATE FIN]]),"1","")</f>
        <v>1</v>
      </c>
      <c r="P20" s="43" t="str" cm="1">
        <f t="array" ref="P20">IF(AND(P$18&gt;=LISTEDETACHES[[#This Row],[DEBUT]:[DEBUT]],P$18&lt;=LISTEDETACHES[[#This Row],[DATE FIN]:[DATE FIN]]),"1","")</f>
        <v/>
      </c>
      <c r="Q20" s="43" t="str" cm="1">
        <f t="array" ref="Q20">IF(AND(Q$18&gt;=LISTEDETACHES[[#This Row],[DEBUT]:[DEBUT]],Q$18&lt;=LISTEDETACHES[[#This Row],[DATE FIN]:[DATE FIN]]),"1","")</f>
        <v/>
      </c>
      <c r="R20" s="43" t="str" cm="1">
        <f t="array" ref="R20">IF(AND(R$18&gt;=LISTEDETACHES[[#This Row],[DEBUT]:[DEBUT]],R$18&lt;=LISTEDETACHES[[#This Row],[DATE FIN]:[DATE FIN]]),"1","")</f>
        <v/>
      </c>
      <c r="S20" s="43" t="str" cm="1">
        <f t="array" ref="S20">IF(AND(S$18&gt;=LISTEDETACHES[[#This Row],[DEBUT]:[DEBUT]],S$18&lt;=LISTEDETACHES[[#This Row],[DATE FIN]:[DATE FIN]]),"1","")</f>
        <v/>
      </c>
      <c r="T20" s="43" t="str" cm="1">
        <f t="array" ref="T20">IF(AND(T$18&gt;=LISTEDETACHES[[#This Row],[DEBUT]:[DEBUT]],T$18&lt;=LISTEDETACHES[[#This Row],[DATE FIN]:[DATE FIN]]),"1","")</f>
        <v/>
      </c>
      <c r="U20" s="43" t="str" cm="1">
        <f t="array" ref="U20">IF(AND(U$18&gt;=LISTEDETACHES[[#This Row],[DEBUT]:[DEBUT]],U$18&lt;=LISTEDETACHES[[#This Row],[DATE FIN]:[DATE FIN]]),"1","")</f>
        <v/>
      </c>
      <c r="V20" s="43" t="str" cm="1">
        <f t="array" ref="V20">IF(AND(V$18&gt;=LISTEDETACHES[[#This Row],[DEBUT]:[DEBUT]],V$18&lt;=LISTEDETACHES[[#This Row],[DATE FIN]:[DATE FIN]]),"1","")</f>
        <v/>
      </c>
      <c r="W20" s="43" t="str" cm="1">
        <f t="array" ref="W20">IF(AND(W$18&gt;=LISTEDETACHES[[#This Row],[DEBUT]:[DEBUT]],W$18&lt;=LISTEDETACHES[[#This Row],[DATE FIN]:[DATE FIN]]),"1","")</f>
        <v/>
      </c>
      <c r="X20" s="43" t="str" cm="1">
        <f t="array" ref="X20">IF(AND(X$18&gt;=LISTEDETACHES[[#This Row],[DEBUT]:[DEBUT]],X$18&lt;=LISTEDETACHES[[#This Row],[DATE FIN]:[DATE FIN]]),"1","")</f>
        <v/>
      </c>
      <c r="Y20" s="43" t="str" cm="1">
        <f t="array" ref="Y20">IF(AND(Y$18&gt;=LISTEDETACHES[[#This Row],[DEBUT]:[DEBUT]],Y$18&lt;=LISTEDETACHES[[#This Row],[DATE FIN]:[DATE FIN]]),"1","")</f>
        <v/>
      </c>
      <c r="Z20" s="43" t="str" cm="1">
        <f t="array" ref="Z20">IF(AND(Z$18&gt;=LISTEDETACHES[[#This Row],[DEBUT]:[DEBUT]],Z$18&lt;=LISTEDETACHES[[#This Row],[DATE FIN]:[DATE FIN]]),"1","")</f>
        <v/>
      </c>
      <c r="AA20" s="43" t="str" cm="1">
        <f t="array" ref="AA20">IF(AND(AA$18&gt;=LISTEDETACHES[[#This Row],[DEBUT]:[DEBUT]],AA$18&lt;=LISTEDETACHES[[#This Row],[DATE FIN]:[DATE FIN]]),"1","")</f>
        <v/>
      </c>
      <c r="AB20" s="43" t="str" cm="1">
        <f t="array" ref="AB20">IF(AND(AB$18&gt;=LISTEDETACHES[[#This Row],[DEBUT]:[DEBUT]],AB$18&lt;=LISTEDETACHES[[#This Row],[DATE FIN]:[DATE FIN]]),"1","")</f>
        <v/>
      </c>
      <c r="AC20" s="43" t="str" cm="1">
        <f t="array" ref="AC20">IF(AND(AC$18&gt;=LISTEDETACHES[[#This Row],[DEBUT]:[DEBUT]],AC$18&lt;=LISTEDETACHES[[#This Row],[DATE FIN]:[DATE FIN]]),"1","")</f>
        <v/>
      </c>
      <c r="AD20" s="43" t="str" cm="1">
        <f t="array" ref="AD20">IF(AND(AD$18&gt;=LISTEDETACHES[[#This Row],[DEBUT]:[DEBUT]],AD$18&lt;=LISTEDETACHES[[#This Row],[DATE FIN]:[DATE FIN]]),"1","")</f>
        <v/>
      </c>
      <c r="AE20" s="43" t="str" cm="1">
        <f t="array" ref="AE20">IF(AND(AE$18&gt;=LISTEDETACHES[[#This Row],[DEBUT]:[DEBUT]],AE$18&lt;=LISTEDETACHES[[#This Row],[DATE FIN]:[DATE FIN]]),"1","")</f>
        <v/>
      </c>
      <c r="AF20" s="43" t="str" cm="1">
        <f t="array" ref="AF20">IF(AND(AF$18&gt;=LISTEDETACHES[[#This Row],[DEBUT]:[DEBUT]],AF$18&lt;=LISTEDETACHES[[#This Row],[DATE FIN]:[DATE FIN]]),"1","")</f>
        <v/>
      </c>
      <c r="AG20" s="43" t="str" cm="1">
        <f t="array" ref="AG20">IF(AND(AG$18&gt;=LISTEDETACHES[[#This Row],[DEBUT]:[DEBUT]],AG$18&lt;=LISTEDETACHES[[#This Row],[DATE FIN]:[DATE FIN]]),"1","")</f>
        <v/>
      </c>
      <c r="AH20" s="43" t="str" cm="1">
        <f t="array" ref="AH20">IF(AND(AH$18&gt;=LISTEDETACHES[[#This Row],[DEBUT]:[DEBUT]],AH$18&lt;=LISTEDETACHES[[#This Row],[DATE FIN]:[DATE FIN]]),"1","")</f>
        <v/>
      </c>
      <c r="AI20" s="43" t="str" cm="1">
        <f t="array" ref="AI20">IF(AND(AI$18&gt;=LISTEDETACHES[[#This Row],[DEBUT]:[DEBUT]],AI$18&lt;=LISTEDETACHES[[#This Row],[DATE FIN]:[DATE FIN]]),"1","")</f>
        <v/>
      </c>
      <c r="AJ20" s="43" t="str" cm="1">
        <f t="array" ref="AJ20">IF(AND(AJ$18&gt;=LISTEDETACHES[[#This Row],[DEBUT]:[DEBUT]],AJ$18&lt;=LISTEDETACHES[[#This Row],[DATE FIN]:[DATE FIN]]),"1","")</f>
        <v/>
      </c>
      <c r="AK20" s="43" t="str" cm="1">
        <f t="array" ref="AK20">IF(AND(AK$18&gt;=LISTEDETACHES[[#This Row],[DEBUT]:[DEBUT]],AK$18&lt;=LISTEDETACHES[[#This Row],[DATE FIN]:[DATE FIN]]),"1","")</f>
        <v/>
      </c>
      <c r="AL20" s="43" t="str" cm="1">
        <f t="array" ref="AL20">IF(AND(AL$18&gt;=LISTEDETACHES[[#This Row],[DEBUT]:[DEBUT]],AL$18&lt;=LISTEDETACHES[[#This Row],[DATE FIN]:[DATE FIN]]),"1","")</f>
        <v/>
      </c>
      <c r="AM20" s="43" t="str" cm="1">
        <f t="array" ref="AM20">IF(AND(AM$18&gt;=LISTEDETACHES[[#This Row],[DEBUT]:[DEBUT]],AM$18&lt;=LISTEDETACHES[[#This Row],[DATE FIN]:[DATE FIN]]),"1","")</f>
        <v/>
      </c>
      <c r="AN20" s="43" t="str" cm="1">
        <f t="array" ref="AN20">IF(AND(AN$18&gt;=LISTEDETACHES[[#This Row],[DEBUT]:[DEBUT]],AN$18&lt;=LISTEDETACHES[[#This Row],[DATE FIN]:[DATE FIN]]),"1","")</f>
        <v/>
      </c>
      <c r="AO20" s="43" t="str" cm="1">
        <f t="array" ref="AO20">IF(AND(AO$18&gt;=LISTEDETACHES[[#This Row],[DEBUT]:[DEBUT]],AO$18&lt;=LISTEDETACHES[[#This Row],[DATE FIN]:[DATE FIN]]),"1","")</f>
        <v/>
      </c>
      <c r="AP20" s="43" t="str" cm="1">
        <f t="array" ref="AP20">IF(AND(AP$18&gt;=LISTEDETACHES[[#This Row],[DEBUT]:[DEBUT]],AP$18&lt;=LISTEDETACHES[[#This Row],[DATE FIN]:[DATE FIN]]),"1","")</f>
        <v/>
      </c>
      <c r="AQ20" s="43" t="str" cm="1">
        <f t="array" ref="AQ20">IF(AND(AQ$18&gt;=LISTEDETACHES[[#This Row],[DEBUT]:[DEBUT]],AQ$18&lt;=LISTEDETACHES[[#This Row],[DATE FIN]:[DATE FIN]]),"1","")</f>
        <v/>
      </c>
      <c r="AR20" s="43" t="str" cm="1">
        <f t="array" ref="AR20">IF(AND(AR$18&gt;=LISTEDETACHES[[#This Row],[DEBUT]:[DEBUT]],AR$18&lt;=LISTEDETACHES[[#This Row],[DATE FIN]:[DATE FIN]]),"1","")</f>
        <v/>
      </c>
      <c r="AS20" s="43" t="str" cm="1">
        <f t="array" ref="AS20">IF(AND(AS$18&gt;=LISTEDETACHES[[#This Row],[DEBUT]:[DEBUT]],AS$18&lt;=LISTEDETACHES[[#This Row],[DATE FIN]:[DATE FIN]]),"1","")</f>
        <v/>
      </c>
      <c r="AT20" s="43" t="str" cm="1">
        <f t="array" ref="AT20">IF(AND(AT$18&gt;=LISTEDETACHES[[#This Row],[DEBUT]:[DEBUT]],AT$18&lt;=LISTEDETACHES[[#This Row],[DATE FIN]:[DATE FIN]]),"1","")</f>
        <v/>
      </c>
      <c r="AU20" s="43" t="str" cm="1">
        <f t="array" ref="AU20">IF(AND(AU$18&gt;=LISTEDETACHES[[#This Row],[DEBUT]:[DEBUT]],AU$18&lt;=LISTEDETACHES[[#This Row],[DATE FIN]:[DATE FIN]]),"1","")</f>
        <v/>
      </c>
      <c r="AV20" s="43" t="str" cm="1">
        <f t="array" ref="AV20">IF(AND(AV$18&gt;=LISTEDETACHES[[#This Row],[DEBUT]:[DEBUT]],AV$18&lt;=LISTEDETACHES[[#This Row],[DATE FIN]:[DATE FIN]]),"1","")</f>
        <v/>
      </c>
      <c r="AW20" s="43" t="str" cm="1">
        <f t="array" ref="AW20">IF(AND(AW$18&gt;=LISTEDETACHES[[#This Row],[DEBUT]:[DEBUT]],AW$18&lt;=LISTEDETACHES[[#This Row],[DATE FIN]:[DATE FIN]]),"1","")</f>
        <v/>
      </c>
      <c r="AX20" s="43" t="str" cm="1">
        <f t="array" ref="AX20">IF(AND(AX$18&gt;=LISTEDETACHES[[#This Row],[DEBUT]:[DEBUT]],AX$18&lt;=LISTEDETACHES[[#This Row],[DATE FIN]:[DATE FIN]]),"1","")</f>
        <v/>
      </c>
      <c r="AY20" s="43" t="str" cm="1">
        <f t="array" ref="AY20">IF(AND(AY$18&gt;=LISTEDETACHES[[#This Row],[DEBUT]:[DEBUT]],AY$18&lt;=LISTEDETACHES[[#This Row],[DATE FIN]:[DATE FIN]]),"1","")</f>
        <v/>
      </c>
      <c r="AZ20" s="43" t="str" cm="1">
        <f t="array" ref="AZ20">IF(AND(AZ$18&gt;=LISTEDETACHES[[#This Row],[DEBUT]:[DEBUT]],AZ$18&lt;=LISTEDETACHES[[#This Row],[DATE FIN]:[DATE FIN]]),"1","")</f>
        <v/>
      </c>
      <c r="BA20" s="43" t="str" cm="1">
        <f t="array" ref="BA20">IF(AND(BA$18&gt;=LISTEDETACHES[[#This Row],[DEBUT]:[DEBUT]],BA$18&lt;=LISTEDETACHES[[#This Row],[DATE FIN]:[DATE FIN]]),"1","")</f>
        <v/>
      </c>
      <c r="BB20" s="43" t="str" cm="1">
        <f t="array" ref="BB20">IF(AND(BB$18&gt;=LISTEDETACHES[[#This Row],[DEBUT]:[DEBUT]],BB$18&lt;=LISTEDETACHES[[#This Row],[DATE FIN]:[DATE FIN]]),"1","")</f>
        <v/>
      </c>
      <c r="BC20" s="43" t="str" cm="1">
        <f t="array" ref="BC20">IF(AND(BC$18&gt;=LISTEDETACHES[[#This Row],[DEBUT]:[DEBUT]],BC$18&lt;=LISTEDETACHES[[#This Row],[DATE FIN]:[DATE FIN]]),"1","")</f>
        <v/>
      </c>
      <c r="BD20" s="43" t="str" cm="1">
        <f t="array" ref="BD20">IF(AND(BD$18&gt;=LISTEDETACHES[[#This Row],[DEBUT]:[DEBUT]],BD$18&lt;=LISTEDETACHES[[#This Row],[DATE FIN]:[DATE FIN]]),"1","")</f>
        <v/>
      </c>
      <c r="BE20" s="43" t="str" cm="1">
        <f t="array" ref="BE20">IF(AND(BE$18&gt;=LISTEDETACHES[[#This Row],[DEBUT]:[DEBUT]],BE$18&lt;=LISTEDETACHES[[#This Row],[DATE FIN]:[DATE FIN]]),"1","")</f>
        <v/>
      </c>
      <c r="BF20" s="43" t="str" cm="1">
        <f t="array" ref="BF20">IF(AND(BF$18&gt;=LISTEDETACHES[[#This Row],[DEBUT]:[DEBUT]],BF$18&lt;=LISTEDETACHES[[#This Row],[DATE FIN]:[DATE FIN]]),"1","")</f>
        <v/>
      </c>
      <c r="BG20" s="43" t="str" cm="1">
        <f t="array" ref="BG20">IF(AND(BG$18&gt;=LISTEDETACHES[[#This Row],[DEBUT]:[DEBUT]],BG$18&lt;=LISTEDETACHES[[#This Row],[DATE FIN]:[DATE FIN]]),"1","")</f>
        <v/>
      </c>
      <c r="BH20" s="43" t="str" cm="1">
        <f t="array" ref="BH20">IF(AND(BH$18&gt;=LISTEDETACHES[[#This Row],[DEBUT]:[DEBUT]],BH$18&lt;=LISTEDETACHES[[#This Row],[DATE FIN]:[DATE FIN]]),"1","")</f>
        <v/>
      </c>
      <c r="BI20" s="43" t="str" cm="1">
        <f t="array" ref="BI20">IF(AND(BI$18&gt;=LISTEDETACHES[[#This Row],[DEBUT]:[DEBUT]],BI$18&lt;=LISTEDETACHES[[#This Row],[DATE FIN]:[DATE FIN]]),"1","")</f>
        <v/>
      </c>
      <c r="BJ20" s="43" t="str" cm="1">
        <f t="array" ref="BJ20">IF(AND(BJ$18&gt;=LISTEDETACHES[[#This Row],[DEBUT]:[DEBUT]],BJ$18&lt;=LISTEDETACHES[[#This Row],[DATE FIN]:[DATE FIN]]),"1","")</f>
        <v/>
      </c>
      <c r="BK20" s="43" t="str" cm="1">
        <f t="array" ref="BK20">IF(AND(BK$18&gt;=LISTEDETACHES[[#This Row],[DEBUT]:[DEBUT]],BK$18&lt;=LISTEDETACHES[[#This Row],[DATE FIN]:[DATE FIN]]),"1","")</f>
        <v/>
      </c>
      <c r="BL20" s="43" t="str" cm="1">
        <f t="array" ref="BL20">IF(AND(BL$18&gt;=LISTEDETACHES[[#This Row],[DEBUT]:[DEBUT]],BL$18&lt;=LISTEDETACHES[[#This Row],[DATE FIN]:[DATE FIN]]),"1","")</f>
        <v/>
      </c>
      <c r="BM20" s="43" t="str" cm="1">
        <f t="array" ref="BM20">IF(AND(BM$18&gt;=LISTEDETACHES[[#This Row],[DEBUT]:[DEBUT]],BM$18&lt;=LISTEDETACHES[[#This Row],[DATE FIN]:[DATE FIN]]),"1","")</f>
        <v/>
      </c>
      <c r="BN20" s="43" t="str" cm="1">
        <f t="array" ref="BN20">IF(AND(BN$18&gt;=LISTEDETACHES[[#This Row],[DEBUT]:[DEBUT]],BN$18&lt;=LISTEDETACHES[[#This Row],[DATE FIN]:[DATE FIN]]),"1","")</f>
        <v/>
      </c>
      <c r="BO20" s="43" t="str" cm="1">
        <f t="array" ref="BO20">IF(AND(BO$18&gt;=LISTEDETACHES[[#This Row],[DEBUT]:[DEBUT]],BO$18&lt;=LISTEDETACHES[[#This Row],[DATE FIN]:[DATE FIN]]),"1","")</f>
        <v/>
      </c>
      <c r="BP20" s="43" t="str" cm="1">
        <f t="array" ref="BP20">IF(AND(BP$18&gt;=LISTEDETACHES[[#This Row],[DEBUT]:[DEBUT]],BP$18&lt;=LISTEDETACHES[[#This Row],[DATE FIN]:[DATE FIN]]),"1","")</f>
        <v/>
      </c>
      <c r="BQ20" s="43" t="str" cm="1">
        <f t="array" ref="BQ20">IF(AND(BQ$18&gt;=LISTEDETACHES[[#This Row],[DEBUT]:[DEBUT]],BQ$18&lt;=LISTEDETACHES[[#This Row],[DATE FIN]:[DATE FIN]]),"1","")</f>
        <v/>
      </c>
      <c r="BR20" s="43" t="str" cm="1">
        <f t="array" ref="BR20">IF(AND(BR$18&gt;=LISTEDETACHES[[#This Row],[DEBUT]:[DEBUT]],BR$18&lt;=LISTEDETACHES[[#This Row],[DATE FIN]:[DATE FIN]]),"1","")</f>
        <v/>
      </c>
      <c r="BS20" s="43" t="str" cm="1">
        <f t="array" ref="BS20">IF(AND(BS$18&gt;=LISTEDETACHES[[#This Row],[DEBUT]:[DEBUT]],BS$18&lt;=LISTEDETACHES[[#This Row],[DATE FIN]:[DATE FIN]]),"1","")</f>
        <v/>
      </c>
      <c r="BT20" s="43" t="str" cm="1">
        <f t="array" ref="BT20">IF(AND(BT$18&gt;=LISTEDETACHES[[#This Row],[DEBUT]:[DEBUT]],BT$18&lt;=LISTEDETACHES[[#This Row],[DATE FIN]:[DATE FIN]]),"1","")</f>
        <v/>
      </c>
      <c r="BU20" s="43" t="str" cm="1">
        <f t="array" ref="BU20">IF(AND(BU$18&gt;=LISTEDETACHES[[#This Row],[DEBUT]:[DEBUT]],BU$18&lt;=LISTEDETACHES[[#This Row],[DATE FIN]:[DATE FIN]]),"1","")</f>
        <v/>
      </c>
      <c r="BV20" s="43" t="str" cm="1">
        <f t="array" ref="BV20">IF(AND(BV$18&gt;=LISTEDETACHES[[#This Row],[DEBUT]:[DEBUT]],BV$18&lt;=LISTEDETACHES[[#This Row],[DATE FIN]:[DATE FIN]]),"1","")</f>
        <v/>
      </c>
      <c r="BW20" s="43" t="str" cm="1">
        <f t="array" ref="BW20">IF(AND(BW$18&gt;=LISTEDETACHES[[#This Row],[DEBUT]:[DEBUT]],BW$18&lt;=LISTEDETACHES[[#This Row],[DATE FIN]:[DATE FIN]]),"1","")</f>
        <v/>
      </c>
      <c r="BX20" s="43" t="str" cm="1">
        <f t="array" ref="BX20">IF(AND(BX$18&gt;=LISTEDETACHES[[#This Row],[DEBUT]:[DEBUT]],BX$18&lt;=LISTEDETACHES[[#This Row],[DATE FIN]:[DATE FIN]]),"1","")</f>
        <v/>
      </c>
      <c r="BY20" s="43" t="str" cm="1">
        <f t="array" ref="BY20">IF(AND(BY$18&gt;=LISTEDETACHES[[#This Row],[DEBUT]:[DEBUT]],BY$18&lt;=LISTEDETACHES[[#This Row],[DATE FIN]:[DATE FIN]]),"1","")</f>
        <v/>
      </c>
      <c r="BZ20" s="43" t="str" cm="1">
        <f t="array" ref="BZ20">IF(AND(BZ$18&gt;=LISTEDETACHES[[#This Row],[DEBUT]:[DEBUT]],BZ$18&lt;=LISTEDETACHES[[#This Row],[DATE FIN]:[DATE FIN]]),"1","")</f>
        <v/>
      </c>
      <c r="CA20" s="43" t="str" cm="1">
        <f t="array" ref="CA20">IF(AND(CA$18&gt;=LISTEDETACHES[[#This Row],[DEBUT]:[DEBUT]],CA$18&lt;=LISTEDETACHES[[#This Row],[DATE FIN]:[DATE FIN]]),"1","")</f>
        <v/>
      </c>
      <c r="CB20" s="43" t="str" cm="1">
        <f t="array" ref="CB20">IF(AND(CB$18&gt;=LISTEDETACHES[[#This Row],[DEBUT]:[DEBUT]],CB$18&lt;=LISTEDETACHES[[#This Row],[DATE FIN]:[DATE FIN]]),"1","")</f>
        <v/>
      </c>
      <c r="CC20" s="43" t="str" cm="1">
        <f t="array" ref="CC20">IF(AND(CC$18&gt;=LISTEDETACHES[[#This Row],[DEBUT]:[DEBUT]],CC$18&lt;=LISTEDETACHES[[#This Row],[DATE FIN]:[DATE FIN]]),"1","")</f>
        <v/>
      </c>
      <c r="CD20" s="43" t="str" cm="1">
        <f t="array" ref="CD20">IF(AND(CD$18&gt;=LISTEDETACHES[[#This Row],[DEBUT]:[DEBUT]],CD$18&lt;=LISTEDETACHES[[#This Row],[DATE FIN]:[DATE FIN]]),"1","")</f>
        <v/>
      </c>
      <c r="CE20" s="43" t="str" cm="1">
        <f t="array" ref="CE20">IF(AND(CE$18&gt;=LISTEDETACHES[[#This Row],[DEBUT]:[DEBUT]],CE$18&lt;=LISTEDETACHES[[#This Row],[DATE FIN]:[DATE FIN]]),"1","")</f>
        <v/>
      </c>
      <c r="CF20" s="43" t="str" cm="1">
        <f t="array" ref="CF20">IF(AND(CF$18&gt;=LISTEDETACHES[[#This Row],[DEBUT]:[DEBUT]],CF$18&lt;=LISTEDETACHES[[#This Row],[DATE FIN]:[DATE FIN]]),"1","")</f>
        <v/>
      </c>
      <c r="CG20" s="43" t="str" cm="1">
        <f t="array" ref="CG20">IF(AND(CG$18&gt;=LISTEDETACHES[[#This Row],[DEBUT]:[DEBUT]],CG$18&lt;=LISTEDETACHES[[#This Row],[DATE FIN]:[DATE FIN]]),"1","")</f>
        <v/>
      </c>
      <c r="CH20" s="43" t="str" cm="1">
        <f t="array" ref="CH20">IF(AND(CH$18&gt;=LISTEDETACHES[[#This Row],[DEBUT]:[DEBUT]],CH$18&lt;=LISTEDETACHES[[#This Row],[DATE FIN]:[DATE FIN]]),"1","")</f>
        <v/>
      </c>
      <c r="CI20" s="43" t="str" cm="1">
        <f t="array" ref="CI20">IF(AND(CI$18&gt;=LISTEDETACHES[[#This Row],[DEBUT]:[DEBUT]],CI$18&lt;=LISTEDETACHES[[#This Row],[DATE FIN]:[DATE FIN]]),"1","")</f>
        <v/>
      </c>
      <c r="CJ20" s="43" t="str" cm="1">
        <f t="array" ref="CJ20">IF(AND(CJ$18&gt;=LISTEDETACHES[[#This Row],[DEBUT]:[DEBUT]],CJ$18&lt;=LISTEDETACHES[[#This Row],[DATE FIN]:[DATE FIN]]),"1","")</f>
        <v/>
      </c>
      <c r="CK20" s="43" t="str" cm="1">
        <f t="array" ref="CK20">IF(AND(CK$18&gt;=LISTEDETACHES[[#This Row],[DEBUT]:[DEBUT]],CK$18&lt;=LISTEDETACHES[[#This Row],[DATE FIN]:[DATE FIN]]),"1","")</f>
        <v/>
      </c>
      <c r="CL20" s="43" t="str" cm="1">
        <f t="array" ref="CL20">IF(AND(CL$18&gt;=LISTEDETACHES[[#This Row],[DEBUT]:[DEBUT]],CL$18&lt;=LISTEDETACHES[[#This Row],[DATE FIN]:[DATE FIN]]),"1","")</f>
        <v/>
      </c>
      <c r="CM20" s="43" t="str" cm="1">
        <f t="array" ref="CM20">IF(AND(CM$18&gt;=LISTEDETACHES[[#This Row],[DEBUT]:[DEBUT]],CM$18&lt;=LISTEDETACHES[[#This Row],[DATE FIN]:[DATE FIN]]),"1","")</f>
        <v/>
      </c>
      <c r="CN20" s="43" t="str" cm="1">
        <f t="array" ref="CN20">IF(AND(CN$18&gt;=LISTEDETACHES[[#This Row],[DEBUT]:[DEBUT]],CN$18&lt;=LISTEDETACHES[[#This Row],[DATE FIN]:[DATE FIN]]),"1","")</f>
        <v/>
      </c>
      <c r="CO20" s="43" t="str" cm="1">
        <f t="array" ref="CO20">IF(AND(CO$18&gt;=LISTEDETACHES[[#This Row],[DEBUT]:[DEBUT]],CO$18&lt;=LISTEDETACHES[[#This Row],[DATE FIN]:[DATE FIN]]),"1","")</f>
        <v/>
      </c>
      <c r="CP20" s="43" t="str" cm="1">
        <f t="array" ref="CP20">IF(AND(CP$18&gt;=LISTEDETACHES[[#This Row],[DEBUT]:[DEBUT]],CP$18&lt;=LISTEDETACHES[[#This Row],[DATE FIN]:[DATE FIN]]),"1","")</f>
        <v/>
      </c>
      <c r="CQ20" s="43" t="str" cm="1">
        <f t="array" ref="CQ20">IF(AND(CQ$18&gt;=LISTEDETACHES[[#This Row],[DEBUT]:[DEBUT]],CQ$18&lt;=LISTEDETACHES[[#This Row],[DATE FIN]:[DATE FIN]]),"1","")</f>
        <v/>
      </c>
      <c r="CR20" s="43" t="str" cm="1">
        <f t="array" ref="CR20">IF(AND(CR$18&gt;=LISTEDETACHES[[#This Row],[DEBUT]:[DEBUT]],CR$18&lt;=LISTEDETACHES[[#This Row],[DATE FIN]:[DATE FIN]]),"1","")</f>
        <v/>
      </c>
      <c r="CS20" s="43" t="str" cm="1">
        <f t="array" ref="CS20">IF(AND(CS$18&gt;=LISTEDETACHES[[#This Row],[DEBUT]:[DEBUT]],CS$18&lt;=LISTEDETACHES[[#This Row],[DATE FIN]:[DATE FIN]]),"1","")</f>
        <v/>
      </c>
      <c r="CT20" s="43" t="str" cm="1">
        <f t="array" ref="CT20">IF(AND(CT$18&gt;=LISTEDETACHES[[#This Row],[DEBUT]:[DEBUT]],CT$18&lt;=LISTEDETACHES[[#This Row],[DATE FIN]:[DATE FIN]]),"1","")</f>
        <v/>
      </c>
    </row>
    <row r="21" spans="1:98" ht="16.5" thickTop="1" thickBot="1" x14ac:dyDescent="0.3">
      <c r="A21" s="45" t="s">
        <v>112</v>
      </c>
      <c r="B21" s="45" t="s">
        <v>114</v>
      </c>
      <c r="C21" s="46" t="s">
        <v>44</v>
      </c>
      <c r="D21" s="46" t="s">
        <v>22</v>
      </c>
      <c r="E21" s="46" t="s">
        <v>94</v>
      </c>
      <c r="F21" s="46" t="s">
        <v>81</v>
      </c>
      <c r="G21" s="46" t="s">
        <v>113</v>
      </c>
      <c r="H21" s="46" t="s">
        <v>9</v>
      </c>
      <c r="I21" s="33">
        <v>45684.354166666664</v>
      </c>
      <c r="J21" s="34">
        <v>0</v>
      </c>
      <c r="K21" s="33">
        <f>Datefin(LISTEDETACHES[[#This Row],[DEBUT]],LISTEDETACHES[[#This Row],[DUREE]],(SOURCE!B$37:C$38),(Tableau7[JOURS FERIE]))</f>
        <v>45684.354178241738</v>
      </c>
      <c r="L21" s="32"/>
      <c r="M21" s="43"/>
      <c r="N21" s="43" t="str" cm="1">
        <f t="array" ref="N21">IF(AND(N$18&gt;=LISTEDETACHES[[#This Row],[DEBUT]:[DEBUT]],N$18&lt;=LISTEDETACHES[[#This Row],[DATE FIN]:[DATE FIN]]),"1","")</f>
        <v/>
      </c>
      <c r="O21" s="43" t="str" cm="1">
        <f t="array" ref="O21">IF(AND(O$18&gt;=LISTEDETACHES[[#This Row],[DEBUT]:[DEBUT]],O$18&lt;=LISTEDETACHES[[#This Row],[DATE FIN]:[DATE FIN]]),"1","")</f>
        <v/>
      </c>
      <c r="P21" s="43" t="str" cm="1">
        <f t="array" ref="P21">IF(AND(P$18&gt;=LISTEDETACHES[[#This Row],[DEBUT]:[DEBUT]],P$18&lt;=LISTEDETACHES[[#This Row],[DATE FIN]:[DATE FIN]]),"1","")</f>
        <v/>
      </c>
      <c r="Q21" s="43" t="str" cm="1">
        <f t="array" ref="Q21">IF(AND(Q$18&gt;=LISTEDETACHES[[#This Row],[DEBUT]:[DEBUT]],Q$18&lt;=LISTEDETACHES[[#This Row],[DATE FIN]:[DATE FIN]]),"1","")</f>
        <v/>
      </c>
      <c r="R21" s="43" t="str" cm="1">
        <f t="array" ref="R21">IF(AND(R$18&gt;=LISTEDETACHES[[#This Row],[DEBUT]:[DEBUT]],R$18&lt;=LISTEDETACHES[[#This Row],[DATE FIN]:[DATE FIN]]),"1","")</f>
        <v/>
      </c>
      <c r="S21" s="43" t="str" cm="1">
        <f t="array" ref="S21">IF(AND(S$18&gt;=LISTEDETACHES[[#This Row],[DEBUT]:[DEBUT]],S$18&lt;=LISTEDETACHES[[#This Row],[DATE FIN]:[DATE FIN]]),"1","")</f>
        <v/>
      </c>
      <c r="T21" s="43" t="str" cm="1">
        <f t="array" ref="T21">IF(AND(T$18&gt;=LISTEDETACHES[[#This Row],[DEBUT]:[DEBUT]],T$18&lt;=LISTEDETACHES[[#This Row],[DATE FIN]:[DATE FIN]]),"1","")</f>
        <v/>
      </c>
      <c r="U21" s="43" t="str" cm="1">
        <f t="array" ref="U21">IF(AND(U$18&gt;=LISTEDETACHES[[#This Row],[DEBUT]:[DEBUT]],U$18&lt;=LISTEDETACHES[[#This Row],[DATE FIN]:[DATE FIN]]),"1","")</f>
        <v/>
      </c>
      <c r="V21" s="43" t="str" cm="1">
        <f t="array" ref="V21">IF(AND(V$18&gt;=LISTEDETACHES[[#This Row],[DEBUT]:[DEBUT]],V$18&lt;=LISTEDETACHES[[#This Row],[DATE FIN]:[DATE FIN]]),"1","")</f>
        <v/>
      </c>
      <c r="W21" s="43" t="str" cm="1">
        <f t="array" ref="W21">IF(AND(W$18&gt;=LISTEDETACHES[[#This Row],[DEBUT]:[DEBUT]],W$18&lt;=LISTEDETACHES[[#This Row],[DATE FIN]:[DATE FIN]]),"1","")</f>
        <v/>
      </c>
      <c r="X21" s="43" t="str" cm="1">
        <f t="array" ref="X21">IF(AND(X$18&gt;=LISTEDETACHES[[#This Row],[DEBUT]:[DEBUT]],X$18&lt;=LISTEDETACHES[[#This Row],[DATE FIN]:[DATE FIN]]),"1","")</f>
        <v/>
      </c>
      <c r="Y21" s="43" t="str" cm="1">
        <f t="array" ref="Y21">IF(AND(Y$18&gt;=LISTEDETACHES[[#This Row],[DEBUT]:[DEBUT]],Y$18&lt;=LISTEDETACHES[[#This Row],[DATE FIN]:[DATE FIN]]),"1","")</f>
        <v/>
      </c>
      <c r="Z21" s="43" t="str" cm="1">
        <f t="array" ref="Z21">IF(AND(Z$18&gt;=LISTEDETACHES[[#This Row],[DEBUT]:[DEBUT]],Z$18&lt;=LISTEDETACHES[[#This Row],[DATE FIN]:[DATE FIN]]),"1","")</f>
        <v/>
      </c>
      <c r="AA21" s="43" t="str" cm="1">
        <f t="array" ref="AA21">IF(AND(AA$18&gt;=LISTEDETACHES[[#This Row],[DEBUT]:[DEBUT]],AA$18&lt;=LISTEDETACHES[[#This Row],[DATE FIN]:[DATE FIN]]),"1","")</f>
        <v/>
      </c>
      <c r="AB21" s="43" t="str" cm="1">
        <f t="array" ref="AB21">IF(AND(AB$18&gt;=LISTEDETACHES[[#This Row],[DEBUT]:[DEBUT]],AB$18&lt;=LISTEDETACHES[[#This Row],[DATE FIN]:[DATE FIN]]),"1","")</f>
        <v/>
      </c>
      <c r="AC21" s="43" t="str" cm="1">
        <f t="array" ref="AC21">IF(AND(AC$18&gt;=LISTEDETACHES[[#This Row],[DEBUT]:[DEBUT]],AC$18&lt;=LISTEDETACHES[[#This Row],[DATE FIN]:[DATE FIN]]),"1","")</f>
        <v/>
      </c>
      <c r="AD21" s="43" t="str" cm="1">
        <f t="array" ref="AD21">IF(AND(AD$18&gt;=LISTEDETACHES[[#This Row],[DEBUT]:[DEBUT]],AD$18&lt;=LISTEDETACHES[[#This Row],[DATE FIN]:[DATE FIN]]),"1","")</f>
        <v/>
      </c>
      <c r="AE21" s="43" t="str" cm="1">
        <f t="array" ref="AE21">IF(AND(AE$18&gt;=LISTEDETACHES[[#This Row],[DEBUT]:[DEBUT]],AE$18&lt;=LISTEDETACHES[[#This Row],[DATE FIN]:[DATE FIN]]),"1","")</f>
        <v/>
      </c>
      <c r="AF21" s="43" t="str" cm="1">
        <f t="array" ref="AF21">IF(AND(AF$18&gt;=LISTEDETACHES[[#This Row],[DEBUT]:[DEBUT]],AF$18&lt;=LISTEDETACHES[[#This Row],[DATE FIN]:[DATE FIN]]),"1","")</f>
        <v/>
      </c>
      <c r="AG21" s="43" t="str" cm="1">
        <f t="array" ref="AG21">IF(AND(AG$18&gt;=LISTEDETACHES[[#This Row],[DEBUT]:[DEBUT]],AG$18&lt;=LISTEDETACHES[[#This Row],[DATE FIN]:[DATE FIN]]),"1","")</f>
        <v/>
      </c>
      <c r="AH21" s="43" t="str" cm="1">
        <f t="array" ref="AH21">IF(AND(AH$18&gt;=LISTEDETACHES[[#This Row],[DEBUT]:[DEBUT]],AH$18&lt;=LISTEDETACHES[[#This Row],[DATE FIN]:[DATE FIN]]),"1","")</f>
        <v/>
      </c>
      <c r="AI21" s="43" t="str" cm="1">
        <f t="array" ref="AI21">IF(AND(AI$18&gt;=LISTEDETACHES[[#This Row],[DEBUT]:[DEBUT]],AI$18&lt;=LISTEDETACHES[[#This Row],[DATE FIN]:[DATE FIN]]),"1","")</f>
        <v/>
      </c>
      <c r="AJ21" s="43" t="str" cm="1">
        <f t="array" ref="AJ21">IF(AND(AJ$18&gt;=LISTEDETACHES[[#This Row],[DEBUT]:[DEBUT]],AJ$18&lt;=LISTEDETACHES[[#This Row],[DATE FIN]:[DATE FIN]]),"1","")</f>
        <v/>
      </c>
      <c r="AK21" s="43" t="str" cm="1">
        <f t="array" ref="AK21">IF(AND(AK$18&gt;=LISTEDETACHES[[#This Row],[DEBUT]:[DEBUT]],AK$18&lt;=LISTEDETACHES[[#This Row],[DATE FIN]:[DATE FIN]]),"1","")</f>
        <v/>
      </c>
      <c r="AL21" s="43" t="str" cm="1">
        <f t="array" ref="AL21">IF(AND(AL$18&gt;=LISTEDETACHES[[#This Row],[DEBUT]:[DEBUT]],AL$18&lt;=LISTEDETACHES[[#This Row],[DATE FIN]:[DATE FIN]]),"1","")</f>
        <v/>
      </c>
      <c r="AM21" s="43" t="str" cm="1">
        <f t="array" ref="AM21">IF(AND(AM$18&gt;=LISTEDETACHES[[#This Row],[DEBUT]:[DEBUT]],AM$18&lt;=LISTEDETACHES[[#This Row],[DATE FIN]:[DATE FIN]]),"1","")</f>
        <v/>
      </c>
      <c r="AN21" s="43" t="str" cm="1">
        <f t="array" ref="AN21">IF(AND(AN$18&gt;=LISTEDETACHES[[#This Row],[DEBUT]:[DEBUT]],AN$18&lt;=LISTEDETACHES[[#This Row],[DATE FIN]:[DATE FIN]]),"1","")</f>
        <v/>
      </c>
      <c r="AO21" s="43" t="str" cm="1">
        <f t="array" ref="AO21">IF(AND(AO$18&gt;=LISTEDETACHES[[#This Row],[DEBUT]:[DEBUT]],AO$18&lt;=LISTEDETACHES[[#This Row],[DATE FIN]:[DATE FIN]]),"1","")</f>
        <v/>
      </c>
      <c r="AP21" s="43" t="str" cm="1">
        <f t="array" ref="AP21">IF(AND(AP$18&gt;=LISTEDETACHES[[#This Row],[DEBUT]:[DEBUT]],AP$18&lt;=LISTEDETACHES[[#This Row],[DATE FIN]:[DATE FIN]]),"1","")</f>
        <v/>
      </c>
      <c r="AQ21" s="43" t="str" cm="1">
        <f t="array" ref="AQ21">IF(AND(AQ$18&gt;=LISTEDETACHES[[#This Row],[DEBUT]:[DEBUT]],AQ$18&lt;=LISTEDETACHES[[#This Row],[DATE FIN]:[DATE FIN]]),"1","")</f>
        <v/>
      </c>
      <c r="AR21" s="43" t="str" cm="1">
        <f t="array" ref="AR21">IF(AND(AR$18&gt;=LISTEDETACHES[[#This Row],[DEBUT]:[DEBUT]],AR$18&lt;=LISTEDETACHES[[#This Row],[DATE FIN]:[DATE FIN]]),"1","")</f>
        <v/>
      </c>
      <c r="AS21" s="43" t="str" cm="1">
        <f t="array" ref="AS21">IF(AND(AS$18&gt;=LISTEDETACHES[[#This Row],[DEBUT]:[DEBUT]],AS$18&lt;=LISTEDETACHES[[#This Row],[DATE FIN]:[DATE FIN]]),"1","")</f>
        <v/>
      </c>
      <c r="AT21" s="43" t="str" cm="1">
        <f t="array" ref="AT21">IF(AND(AT$18&gt;=LISTEDETACHES[[#This Row],[DEBUT]:[DEBUT]],AT$18&lt;=LISTEDETACHES[[#This Row],[DATE FIN]:[DATE FIN]]),"1","")</f>
        <v/>
      </c>
      <c r="AU21" s="43" t="str" cm="1">
        <f t="array" ref="AU21">IF(AND(AU$18&gt;=LISTEDETACHES[[#This Row],[DEBUT]:[DEBUT]],AU$18&lt;=LISTEDETACHES[[#This Row],[DATE FIN]:[DATE FIN]]),"1","")</f>
        <v/>
      </c>
      <c r="AV21" s="43" t="str" cm="1">
        <f t="array" ref="AV21">IF(AND(AV$18&gt;=LISTEDETACHES[[#This Row],[DEBUT]:[DEBUT]],AV$18&lt;=LISTEDETACHES[[#This Row],[DATE FIN]:[DATE FIN]]),"1","")</f>
        <v/>
      </c>
      <c r="AW21" s="43" t="str" cm="1">
        <f t="array" ref="AW21">IF(AND(AW$18&gt;=LISTEDETACHES[[#This Row],[DEBUT]:[DEBUT]],AW$18&lt;=LISTEDETACHES[[#This Row],[DATE FIN]:[DATE FIN]]),"1","")</f>
        <v/>
      </c>
      <c r="AX21" s="43" t="str" cm="1">
        <f t="array" ref="AX21">IF(AND(AX$18&gt;=LISTEDETACHES[[#This Row],[DEBUT]:[DEBUT]],AX$18&lt;=LISTEDETACHES[[#This Row],[DATE FIN]:[DATE FIN]]),"1","")</f>
        <v/>
      </c>
      <c r="AY21" s="43" t="str" cm="1">
        <f t="array" ref="AY21">IF(AND(AY$18&gt;=LISTEDETACHES[[#This Row],[DEBUT]:[DEBUT]],AY$18&lt;=LISTEDETACHES[[#This Row],[DATE FIN]:[DATE FIN]]),"1","")</f>
        <v/>
      </c>
      <c r="AZ21" s="43" t="str" cm="1">
        <f t="array" ref="AZ21">IF(AND(AZ$18&gt;=LISTEDETACHES[[#This Row],[DEBUT]:[DEBUT]],AZ$18&lt;=LISTEDETACHES[[#This Row],[DATE FIN]:[DATE FIN]]),"1","")</f>
        <v/>
      </c>
      <c r="BA21" s="43" t="str" cm="1">
        <f t="array" ref="BA21">IF(AND(BA$18&gt;=LISTEDETACHES[[#This Row],[DEBUT]:[DEBUT]],BA$18&lt;=LISTEDETACHES[[#This Row],[DATE FIN]:[DATE FIN]]),"1","")</f>
        <v/>
      </c>
      <c r="BB21" s="43" t="str" cm="1">
        <f t="array" ref="BB21">IF(AND(BB$18&gt;=LISTEDETACHES[[#This Row],[DEBUT]:[DEBUT]],BB$18&lt;=LISTEDETACHES[[#This Row],[DATE FIN]:[DATE FIN]]),"1","")</f>
        <v/>
      </c>
      <c r="BC21" s="43" t="str" cm="1">
        <f t="array" ref="BC21">IF(AND(BC$18&gt;=LISTEDETACHES[[#This Row],[DEBUT]:[DEBUT]],BC$18&lt;=LISTEDETACHES[[#This Row],[DATE FIN]:[DATE FIN]]),"1","")</f>
        <v/>
      </c>
      <c r="BD21" s="43" t="str" cm="1">
        <f t="array" ref="BD21">IF(AND(BD$18&gt;=LISTEDETACHES[[#This Row],[DEBUT]:[DEBUT]],BD$18&lt;=LISTEDETACHES[[#This Row],[DATE FIN]:[DATE FIN]]),"1","")</f>
        <v/>
      </c>
      <c r="BE21" s="43" t="str" cm="1">
        <f t="array" ref="BE21">IF(AND(BE$18&gt;=LISTEDETACHES[[#This Row],[DEBUT]:[DEBUT]],BE$18&lt;=LISTEDETACHES[[#This Row],[DATE FIN]:[DATE FIN]]),"1","")</f>
        <v/>
      </c>
      <c r="BF21" s="43" t="str" cm="1">
        <f t="array" ref="BF21">IF(AND(BF$18&gt;=LISTEDETACHES[[#This Row],[DEBUT]:[DEBUT]],BF$18&lt;=LISTEDETACHES[[#This Row],[DATE FIN]:[DATE FIN]]),"1","")</f>
        <v/>
      </c>
      <c r="BG21" s="43" t="str" cm="1">
        <f t="array" ref="BG21">IF(AND(BG$18&gt;=LISTEDETACHES[[#This Row],[DEBUT]:[DEBUT]],BG$18&lt;=LISTEDETACHES[[#This Row],[DATE FIN]:[DATE FIN]]),"1","")</f>
        <v/>
      </c>
      <c r="BH21" s="43" t="str" cm="1">
        <f t="array" ref="BH21">IF(AND(BH$18&gt;=LISTEDETACHES[[#This Row],[DEBUT]:[DEBUT]],BH$18&lt;=LISTEDETACHES[[#This Row],[DATE FIN]:[DATE FIN]]),"1","")</f>
        <v/>
      </c>
      <c r="BI21" s="43" t="str" cm="1">
        <f t="array" ref="BI21">IF(AND(BI$18&gt;=LISTEDETACHES[[#This Row],[DEBUT]:[DEBUT]],BI$18&lt;=LISTEDETACHES[[#This Row],[DATE FIN]:[DATE FIN]]),"1","")</f>
        <v/>
      </c>
      <c r="BJ21" s="43" t="str" cm="1">
        <f t="array" ref="BJ21">IF(AND(BJ$18&gt;=LISTEDETACHES[[#This Row],[DEBUT]:[DEBUT]],BJ$18&lt;=LISTEDETACHES[[#This Row],[DATE FIN]:[DATE FIN]]),"1","")</f>
        <v/>
      </c>
      <c r="BK21" s="43" t="str" cm="1">
        <f t="array" ref="BK21">IF(AND(BK$18&gt;=LISTEDETACHES[[#This Row],[DEBUT]:[DEBUT]],BK$18&lt;=LISTEDETACHES[[#This Row],[DATE FIN]:[DATE FIN]]),"1","")</f>
        <v/>
      </c>
      <c r="BL21" s="43" t="str" cm="1">
        <f t="array" ref="BL21">IF(AND(BL$18&gt;=LISTEDETACHES[[#This Row],[DEBUT]:[DEBUT]],BL$18&lt;=LISTEDETACHES[[#This Row],[DATE FIN]:[DATE FIN]]),"1","")</f>
        <v/>
      </c>
      <c r="BM21" s="43" t="str" cm="1">
        <f t="array" ref="BM21">IF(AND(BM$18&gt;=LISTEDETACHES[[#This Row],[DEBUT]:[DEBUT]],BM$18&lt;=LISTEDETACHES[[#This Row],[DATE FIN]:[DATE FIN]]),"1","")</f>
        <v/>
      </c>
      <c r="BN21" s="43" t="str" cm="1">
        <f t="array" ref="BN21">IF(AND(BN$18&gt;=LISTEDETACHES[[#This Row],[DEBUT]:[DEBUT]],BN$18&lt;=LISTEDETACHES[[#This Row],[DATE FIN]:[DATE FIN]]),"1","")</f>
        <v/>
      </c>
      <c r="BO21" s="43" t="str" cm="1">
        <f t="array" ref="BO21">IF(AND(BO$18&gt;=LISTEDETACHES[[#This Row],[DEBUT]:[DEBUT]],BO$18&lt;=LISTEDETACHES[[#This Row],[DATE FIN]:[DATE FIN]]),"1","")</f>
        <v/>
      </c>
      <c r="BP21" s="43" t="str" cm="1">
        <f t="array" ref="BP21">IF(AND(BP$18&gt;=LISTEDETACHES[[#This Row],[DEBUT]:[DEBUT]],BP$18&lt;=LISTEDETACHES[[#This Row],[DATE FIN]:[DATE FIN]]),"1","")</f>
        <v/>
      </c>
      <c r="BQ21" s="43" t="str" cm="1">
        <f t="array" ref="BQ21">IF(AND(BQ$18&gt;=LISTEDETACHES[[#This Row],[DEBUT]:[DEBUT]],BQ$18&lt;=LISTEDETACHES[[#This Row],[DATE FIN]:[DATE FIN]]),"1","")</f>
        <v/>
      </c>
      <c r="BR21" s="43" t="str" cm="1">
        <f t="array" ref="BR21">IF(AND(BR$18&gt;=LISTEDETACHES[[#This Row],[DEBUT]:[DEBUT]],BR$18&lt;=LISTEDETACHES[[#This Row],[DATE FIN]:[DATE FIN]]),"1","")</f>
        <v/>
      </c>
      <c r="BS21" s="43" t="str" cm="1">
        <f t="array" ref="BS21">IF(AND(BS$18&gt;=LISTEDETACHES[[#This Row],[DEBUT]:[DEBUT]],BS$18&lt;=LISTEDETACHES[[#This Row],[DATE FIN]:[DATE FIN]]),"1","")</f>
        <v/>
      </c>
      <c r="BT21" s="43" t="str" cm="1">
        <f t="array" ref="BT21">IF(AND(BT$18&gt;=LISTEDETACHES[[#This Row],[DEBUT]:[DEBUT]],BT$18&lt;=LISTEDETACHES[[#This Row],[DATE FIN]:[DATE FIN]]),"1","")</f>
        <v/>
      </c>
      <c r="BU21" s="43" t="str" cm="1">
        <f t="array" ref="BU21">IF(AND(BU$18&gt;=LISTEDETACHES[[#This Row],[DEBUT]:[DEBUT]],BU$18&lt;=LISTEDETACHES[[#This Row],[DATE FIN]:[DATE FIN]]),"1","")</f>
        <v/>
      </c>
      <c r="BV21" s="43" t="str" cm="1">
        <f t="array" ref="BV21">IF(AND(BV$18&gt;=LISTEDETACHES[[#This Row],[DEBUT]:[DEBUT]],BV$18&lt;=LISTEDETACHES[[#This Row],[DATE FIN]:[DATE FIN]]),"1","")</f>
        <v/>
      </c>
      <c r="BW21" s="43" t="str" cm="1">
        <f t="array" ref="BW21">IF(AND(BW$18&gt;=LISTEDETACHES[[#This Row],[DEBUT]:[DEBUT]],BW$18&lt;=LISTEDETACHES[[#This Row],[DATE FIN]:[DATE FIN]]),"1","")</f>
        <v/>
      </c>
      <c r="BX21" s="43" t="str" cm="1">
        <f t="array" ref="BX21">IF(AND(BX$18&gt;=LISTEDETACHES[[#This Row],[DEBUT]:[DEBUT]],BX$18&lt;=LISTEDETACHES[[#This Row],[DATE FIN]:[DATE FIN]]),"1","")</f>
        <v/>
      </c>
      <c r="BY21" s="43" t="str" cm="1">
        <f t="array" ref="BY21">IF(AND(BY$18&gt;=LISTEDETACHES[[#This Row],[DEBUT]:[DEBUT]],BY$18&lt;=LISTEDETACHES[[#This Row],[DATE FIN]:[DATE FIN]]),"1","")</f>
        <v/>
      </c>
      <c r="BZ21" s="43" t="str" cm="1">
        <f t="array" ref="BZ21">IF(AND(BZ$18&gt;=LISTEDETACHES[[#This Row],[DEBUT]:[DEBUT]],BZ$18&lt;=LISTEDETACHES[[#This Row],[DATE FIN]:[DATE FIN]]),"1","")</f>
        <v/>
      </c>
      <c r="CA21" s="43" t="str" cm="1">
        <f t="array" ref="CA21">IF(AND(CA$18&gt;=LISTEDETACHES[[#This Row],[DEBUT]:[DEBUT]],CA$18&lt;=LISTEDETACHES[[#This Row],[DATE FIN]:[DATE FIN]]),"1","")</f>
        <v/>
      </c>
      <c r="CB21" s="43" t="str" cm="1">
        <f t="array" ref="CB21">IF(AND(CB$18&gt;=LISTEDETACHES[[#This Row],[DEBUT]:[DEBUT]],CB$18&lt;=LISTEDETACHES[[#This Row],[DATE FIN]:[DATE FIN]]),"1","")</f>
        <v/>
      </c>
      <c r="CC21" s="43" t="str" cm="1">
        <f t="array" ref="CC21">IF(AND(CC$18&gt;=LISTEDETACHES[[#This Row],[DEBUT]:[DEBUT]],CC$18&lt;=LISTEDETACHES[[#This Row],[DATE FIN]:[DATE FIN]]),"1","")</f>
        <v/>
      </c>
      <c r="CD21" s="43" t="str" cm="1">
        <f t="array" ref="CD21">IF(AND(CD$18&gt;=LISTEDETACHES[[#This Row],[DEBUT]:[DEBUT]],CD$18&lt;=LISTEDETACHES[[#This Row],[DATE FIN]:[DATE FIN]]),"1","")</f>
        <v/>
      </c>
      <c r="CE21" s="43" t="str" cm="1">
        <f t="array" ref="CE21">IF(AND(CE$18&gt;=LISTEDETACHES[[#This Row],[DEBUT]:[DEBUT]],CE$18&lt;=LISTEDETACHES[[#This Row],[DATE FIN]:[DATE FIN]]),"1","")</f>
        <v/>
      </c>
      <c r="CF21" s="43" t="str" cm="1">
        <f t="array" ref="CF21">IF(AND(CF$18&gt;=LISTEDETACHES[[#This Row],[DEBUT]:[DEBUT]],CF$18&lt;=LISTEDETACHES[[#This Row],[DATE FIN]:[DATE FIN]]),"1","")</f>
        <v/>
      </c>
      <c r="CG21" s="43" t="str" cm="1">
        <f t="array" ref="CG21">IF(AND(CG$18&gt;=LISTEDETACHES[[#This Row],[DEBUT]:[DEBUT]],CG$18&lt;=LISTEDETACHES[[#This Row],[DATE FIN]:[DATE FIN]]),"1","")</f>
        <v/>
      </c>
      <c r="CH21" s="43" t="str" cm="1">
        <f t="array" ref="CH21">IF(AND(CH$18&gt;=LISTEDETACHES[[#This Row],[DEBUT]:[DEBUT]],CH$18&lt;=LISTEDETACHES[[#This Row],[DATE FIN]:[DATE FIN]]),"1","")</f>
        <v/>
      </c>
      <c r="CI21" s="43" t="str" cm="1">
        <f t="array" ref="CI21">IF(AND(CI$18&gt;=LISTEDETACHES[[#This Row],[DEBUT]:[DEBUT]],CI$18&lt;=LISTEDETACHES[[#This Row],[DATE FIN]:[DATE FIN]]),"1","")</f>
        <v/>
      </c>
      <c r="CJ21" s="43" t="str" cm="1">
        <f t="array" ref="CJ21">IF(AND(CJ$18&gt;=LISTEDETACHES[[#This Row],[DEBUT]:[DEBUT]],CJ$18&lt;=LISTEDETACHES[[#This Row],[DATE FIN]:[DATE FIN]]),"1","")</f>
        <v/>
      </c>
      <c r="CK21" s="43" t="str" cm="1">
        <f t="array" ref="CK21">IF(AND(CK$18&gt;=LISTEDETACHES[[#This Row],[DEBUT]:[DEBUT]],CK$18&lt;=LISTEDETACHES[[#This Row],[DATE FIN]:[DATE FIN]]),"1","")</f>
        <v/>
      </c>
      <c r="CL21" s="43" t="str" cm="1">
        <f t="array" ref="CL21">IF(AND(CL$18&gt;=LISTEDETACHES[[#This Row],[DEBUT]:[DEBUT]],CL$18&lt;=LISTEDETACHES[[#This Row],[DATE FIN]:[DATE FIN]]),"1","")</f>
        <v/>
      </c>
      <c r="CM21" s="43" t="str" cm="1">
        <f t="array" ref="CM21">IF(AND(CM$18&gt;=LISTEDETACHES[[#This Row],[DEBUT]:[DEBUT]],CM$18&lt;=LISTEDETACHES[[#This Row],[DATE FIN]:[DATE FIN]]),"1","")</f>
        <v/>
      </c>
      <c r="CN21" s="43" t="str" cm="1">
        <f t="array" ref="CN21">IF(AND(CN$18&gt;=LISTEDETACHES[[#This Row],[DEBUT]:[DEBUT]],CN$18&lt;=LISTEDETACHES[[#This Row],[DATE FIN]:[DATE FIN]]),"1","")</f>
        <v/>
      </c>
      <c r="CO21" s="43" t="str" cm="1">
        <f t="array" ref="CO21">IF(AND(CO$18&gt;=LISTEDETACHES[[#This Row],[DEBUT]:[DEBUT]],CO$18&lt;=LISTEDETACHES[[#This Row],[DATE FIN]:[DATE FIN]]),"1","")</f>
        <v/>
      </c>
      <c r="CP21" s="43" t="str" cm="1">
        <f t="array" ref="CP21">IF(AND(CP$18&gt;=LISTEDETACHES[[#This Row],[DEBUT]:[DEBUT]],CP$18&lt;=LISTEDETACHES[[#This Row],[DATE FIN]:[DATE FIN]]),"1","")</f>
        <v/>
      </c>
      <c r="CQ21" s="43" t="str" cm="1">
        <f t="array" ref="CQ21">IF(AND(CQ$18&gt;=LISTEDETACHES[[#This Row],[DEBUT]:[DEBUT]],CQ$18&lt;=LISTEDETACHES[[#This Row],[DATE FIN]:[DATE FIN]]),"1","")</f>
        <v/>
      </c>
      <c r="CR21" s="43" t="str" cm="1">
        <f t="array" ref="CR21">IF(AND(CR$18&gt;=LISTEDETACHES[[#This Row],[DEBUT]:[DEBUT]],CR$18&lt;=LISTEDETACHES[[#This Row],[DATE FIN]:[DATE FIN]]),"1","")</f>
        <v/>
      </c>
      <c r="CS21" s="43" t="str" cm="1">
        <f t="array" ref="CS21">IF(AND(CS$18&gt;=LISTEDETACHES[[#This Row],[DEBUT]:[DEBUT]],CS$18&lt;=LISTEDETACHES[[#This Row],[DATE FIN]:[DATE FIN]]),"1","")</f>
        <v/>
      </c>
      <c r="CT21" s="43" t="str" cm="1">
        <f t="array" ref="CT21">IF(AND(CT$18&gt;=LISTEDETACHES[[#This Row],[DEBUT]:[DEBUT]],CT$18&lt;=LISTEDETACHES[[#This Row],[DATE FIN]:[DATE FIN]]),"1","")</f>
        <v/>
      </c>
    </row>
    <row r="22" spans="1:98" ht="16.5" thickTop="1" thickBot="1" x14ac:dyDescent="0.3">
      <c r="A22" s="47">
        <v>45669</v>
      </c>
      <c r="B22" s="47">
        <v>45686</v>
      </c>
      <c r="C22" s="48" t="s">
        <v>46</v>
      </c>
      <c r="D22" s="48" t="s">
        <v>24</v>
      </c>
      <c r="E22" s="48" t="s">
        <v>94</v>
      </c>
      <c r="F22" s="48" t="s">
        <v>116</v>
      </c>
      <c r="G22" s="48" t="s">
        <v>117</v>
      </c>
      <c r="H22" s="48"/>
      <c r="I22" s="33">
        <v>45685</v>
      </c>
      <c r="J22" s="34">
        <v>0.29166666666666669</v>
      </c>
      <c r="K22" s="33">
        <f>Datefin(LISTEDETACHES[[#This Row],[DEBUT]],LISTEDETACHES[[#This Row],[DUREE]],(SOURCE!B$37:C$38),(Tableau7[JOURS FERIE]))</f>
        <v>45685.708344907405</v>
      </c>
      <c r="L22" s="32"/>
      <c r="M22" s="43"/>
      <c r="N22" s="49" t="str" cm="1">
        <f t="array" ref="N22">IF(AND(N$18&gt;=LISTEDETACHES[[#This Row],[DEBUT]:[DEBUT]],N$18&lt;=LISTEDETACHES[[#This Row],[DATE FIN]:[DATE FIN]]),"1","")</f>
        <v>1</v>
      </c>
      <c r="O22" s="43" t="str" cm="1">
        <f t="array" ref="O22">IF(AND(O$18&gt;=LISTEDETACHES[[#This Row],[DEBUT]:[DEBUT]],O$18&lt;=LISTEDETACHES[[#This Row],[DATE FIN]:[DATE FIN]]),"1","")</f>
        <v>1</v>
      </c>
      <c r="P22" s="43" t="str" cm="1">
        <f t="array" ref="P22">IF(AND(P$18&gt;=LISTEDETACHES[[#This Row],[DEBUT]:[DEBUT]],P$18&lt;=LISTEDETACHES[[#This Row],[DATE FIN]:[DATE FIN]]),"1","")</f>
        <v>1</v>
      </c>
      <c r="Q22" s="43" t="str" cm="1">
        <f t="array" ref="Q22">IF(AND(Q$18&gt;=LISTEDETACHES[[#This Row],[DEBUT]:[DEBUT]],Q$18&lt;=LISTEDETACHES[[#This Row],[DATE FIN]:[DATE FIN]]),"1","")</f>
        <v>1</v>
      </c>
      <c r="R22" s="43" t="str" cm="1">
        <f t="array" ref="R22">IF(AND(R$18&gt;=LISTEDETACHES[[#This Row],[DEBUT]:[DEBUT]],R$18&lt;=LISTEDETACHES[[#This Row],[DATE FIN]:[DATE FIN]]),"1","")</f>
        <v>1</v>
      </c>
      <c r="S22" s="43" t="str" cm="1">
        <f t="array" ref="S22">IF(AND(S$18&gt;=LISTEDETACHES[[#This Row],[DEBUT]:[DEBUT]],S$18&lt;=LISTEDETACHES[[#This Row],[DATE FIN]:[DATE FIN]]),"1","")</f>
        <v>1</v>
      </c>
      <c r="T22" s="43" t="str" cm="1">
        <f t="array" ref="T22">IF(AND(T$18&gt;=LISTEDETACHES[[#This Row],[DEBUT]:[DEBUT]],T$18&lt;=LISTEDETACHES[[#This Row],[DATE FIN]:[DATE FIN]]),"1","")</f>
        <v>1</v>
      </c>
      <c r="U22" s="43" t="str" cm="1">
        <f t="array" ref="U22">IF(AND(U$18&gt;=LISTEDETACHES[[#This Row],[DEBUT]:[DEBUT]],U$18&lt;=LISTEDETACHES[[#This Row],[DATE FIN]:[DATE FIN]]),"1","")</f>
        <v>1</v>
      </c>
      <c r="V22" s="43" t="str" cm="1">
        <f t="array" ref="V22">IF(AND(V$18&gt;=LISTEDETACHES[[#This Row],[DEBUT]:[DEBUT]],V$18&lt;=LISTEDETACHES[[#This Row],[DATE FIN]:[DATE FIN]]),"1","")</f>
        <v>1</v>
      </c>
      <c r="W22" s="43" t="str" cm="1">
        <f t="array" ref="W22">IF(AND(W$18&gt;=LISTEDETACHES[[#This Row],[DEBUT]:[DEBUT]],W$18&lt;=LISTEDETACHES[[#This Row],[DATE FIN]:[DATE FIN]]),"1","")</f>
        <v>1</v>
      </c>
      <c r="X22" s="43" t="str" cm="1">
        <f t="array" ref="X22">IF(AND(X$18&gt;=LISTEDETACHES[[#This Row],[DEBUT]:[DEBUT]],X$18&lt;=LISTEDETACHES[[#This Row],[DATE FIN]:[DATE FIN]]),"1","")</f>
        <v>1</v>
      </c>
      <c r="Y22" s="43" t="str" cm="1">
        <f t="array" ref="Y22">IF(AND(Y$18&gt;=LISTEDETACHES[[#This Row],[DEBUT]:[DEBUT]],Y$18&lt;=LISTEDETACHES[[#This Row],[DATE FIN]:[DATE FIN]]),"1","")</f>
        <v>1</v>
      </c>
      <c r="Z22" s="43" t="str" cm="1">
        <f t="array" ref="Z22">IF(AND(Z$18&gt;=LISTEDETACHES[[#This Row],[DEBUT]:[DEBUT]],Z$18&lt;=LISTEDETACHES[[#This Row],[DATE FIN]:[DATE FIN]]),"1","")</f>
        <v>1</v>
      </c>
      <c r="AA22" s="43" t="str" cm="1">
        <f t="array" ref="AA22">IF(AND(AA$18&gt;=LISTEDETACHES[[#This Row],[DEBUT]:[DEBUT]],AA$18&lt;=LISTEDETACHES[[#This Row],[DATE FIN]:[DATE FIN]]),"1","")</f>
        <v>1</v>
      </c>
      <c r="AB22" s="43" t="str" cm="1">
        <f t="array" ref="AB22">IF(AND(AB$18&gt;=LISTEDETACHES[[#This Row],[DEBUT]:[DEBUT]],AB$18&lt;=LISTEDETACHES[[#This Row],[DATE FIN]:[DATE FIN]]),"1","")</f>
        <v>1</v>
      </c>
      <c r="AC22" s="43" t="str" cm="1">
        <f t="array" ref="AC22">IF(AND(AC$18&gt;=LISTEDETACHES[[#This Row],[DEBUT]:[DEBUT]],AC$18&lt;=LISTEDETACHES[[#This Row],[DATE FIN]:[DATE FIN]]),"1","")</f>
        <v>1</v>
      </c>
      <c r="AD22" s="43" t="str" cm="1">
        <f t="array" ref="AD22">IF(AND(AD$18&gt;=LISTEDETACHES[[#This Row],[DEBUT]:[DEBUT]],AD$18&lt;=LISTEDETACHES[[#This Row],[DATE FIN]:[DATE FIN]]),"1","")</f>
        <v/>
      </c>
      <c r="AE22" s="43" t="str" cm="1">
        <f t="array" ref="AE22">IF(AND(AE$18&gt;=LISTEDETACHES[[#This Row],[DEBUT]:[DEBUT]],AE$18&lt;=LISTEDETACHES[[#This Row],[DATE FIN]:[DATE FIN]]),"1","")</f>
        <v/>
      </c>
      <c r="AF22" s="43" t="str" cm="1">
        <f t="array" ref="AF22">IF(AND(AF$18&gt;=LISTEDETACHES[[#This Row],[DEBUT]:[DEBUT]],AF$18&lt;=LISTEDETACHES[[#This Row],[DATE FIN]:[DATE FIN]]),"1","")</f>
        <v/>
      </c>
      <c r="AG22" s="43" t="str" cm="1">
        <f t="array" ref="AG22">IF(AND(AG$18&gt;=LISTEDETACHES[[#This Row],[DEBUT]:[DEBUT]],AG$18&lt;=LISTEDETACHES[[#This Row],[DATE FIN]:[DATE FIN]]),"1","")</f>
        <v/>
      </c>
      <c r="AH22" s="43" t="str" cm="1">
        <f t="array" ref="AH22">IF(AND(AH$18&gt;=LISTEDETACHES[[#This Row],[DEBUT]:[DEBUT]],AH$18&lt;=LISTEDETACHES[[#This Row],[DATE FIN]:[DATE FIN]]),"1","")</f>
        <v/>
      </c>
      <c r="AI22" s="43" t="str" cm="1">
        <f t="array" ref="AI22">IF(AND(AI$18&gt;=LISTEDETACHES[[#This Row],[DEBUT]:[DEBUT]],AI$18&lt;=LISTEDETACHES[[#This Row],[DATE FIN]:[DATE FIN]]),"1","")</f>
        <v/>
      </c>
      <c r="AJ22" s="43" t="str" cm="1">
        <f t="array" ref="AJ22">IF(AND(AJ$18&gt;=LISTEDETACHES[[#This Row],[DEBUT]:[DEBUT]],AJ$18&lt;=LISTEDETACHES[[#This Row],[DATE FIN]:[DATE FIN]]),"1","")</f>
        <v/>
      </c>
      <c r="AK22" s="43" t="str" cm="1">
        <f t="array" ref="AK22">IF(AND(AK$18&gt;=LISTEDETACHES[[#This Row],[DEBUT]:[DEBUT]],AK$18&lt;=LISTEDETACHES[[#This Row],[DATE FIN]:[DATE FIN]]),"1","")</f>
        <v/>
      </c>
      <c r="AL22" s="43" t="str" cm="1">
        <f t="array" ref="AL22">IF(AND(AL$18&gt;=LISTEDETACHES[[#This Row],[DEBUT]:[DEBUT]],AL$18&lt;=LISTEDETACHES[[#This Row],[DATE FIN]:[DATE FIN]]),"1","")</f>
        <v/>
      </c>
      <c r="AM22" s="43" t="str" cm="1">
        <f t="array" ref="AM22">IF(AND(AM$18&gt;=LISTEDETACHES[[#This Row],[DEBUT]:[DEBUT]],AM$18&lt;=LISTEDETACHES[[#This Row],[DATE FIN]:[DATE FIN]]),"1","")</f>
        <v/>
      </c>
      <c r="AN22" s="43" t="str" cm="1">
        <f t="array" ref="AN22">IF(AND(AN$18&gt;=LISTEDETACHES[[#This Row],[DEBUT]:[DEBUT]],AN$18&lt;=LISTEDETACHES[[#This Row],[DATE FIN]:[DATE FIN]]),"1","")</f>
        <v/>
      </c>
      <c r="AO22" s="43" t="str" cm="1">
        <f t="array" ref="AO22">IF(AND(AO$18&gt;=LISTEDETACHES[[#This Row],[DEBUT]:[DEBUT]],AO$18&lt;=LISTEDETACHES[[#This Row],[DATE FIN]:[DATE FIN]]),"1","")</f>
        <v/>
      </c>
      <c r="AP22" s="43" t="str" cm="1">
        <f t="array" ref="AP22">IF(AND(AP$18&gt;=LISTEDETACHES[[#This Row],[DEBUT]:[DEBUT]],AP$18&lt;=LISTEDETACHES[[#This Row],[DATE FIN]:[DATE FIN]]),"1","")</f>
        <v/>
      </c>
      <c r="AQ22" s="43" t="str" cm="1">
        <f t="array" ref="AQ22">IF(AND(AQ$18&gt;=LISTEDETACHES[[#This Row],[DEBUT]:[DEBUT]],AQ$18&lt;=LISTEDETACHES[[#This Row],[DATE FIN]:[DATE FIN]]),"1","")</f>
        <v/>
      </c>
      <c r="AR22" s="43" t="str" cm="1">
        <f t="array" ref="AR22">IF(AND(AR$18&gt;=LISTEDETACHES[[#This Row],[DEBUT]:[DEBUT]],AR$18&lt;=LISTEDETACHES[[#This Row],[DATE FIN]:[DATE FIN]]),"1","")</f>
        <v/>
      </c>
      <c r="AS22" s="43" t="str" cm="1">
        <f t="array" ref="AS22">IF(AND(AS$18&gt;=LISTEDETACHES[[#This Row],[DEBUT]:[DEBUT]],AS$18&lt;=LISTEDETACHES[[#This Row],[DATE FIN]:[DATE FIN]]),"1","")</f>
        <v/>
      </c>
      <c r="AT22" s="43" t="str" cm="1">
        <f t="array" ref="AT22">IF(AND(AT$18&gt;=LISTEDETACHES[[#This Row],[DEBUT]:[DEBUT]],AT$18&lt;=LISTEDETACHES[[#This Row],[DATE FIN]:[DATE FIN]]),"1","")</f>
        <v/>
      </c>
      <c r="AU22" s="43" t="str" cm="1">
        <f t="array" ref="AU22">IF(AND(AU$18&gt;=LISTEDETACHES[[#This Row],[DEBUT]:[DEBUT]],AU$18&lt;=LISTEDETACHES[[#This Row],[DATE FIN]:[DATE FIN]]),"1","")</f>
        <v/>
      </c>
      <c r="AV22" s="43" t="str" cm="1">
        <f t="array" ref="AV22">IF(AND(AV$18&gt;=LISTEDETACHES[[#This Row],[DEBUT]:[DEBUT]],AV$18&lt;=LISTEDETACHES[[#This Row],[DATE FIN]:[DATE FIN]]),"1","")</f>
        <v/>
      </c>
      <c r="AW22" s="43" t="str" cm="1">
        <f t="array" ref="AW22">IF(AND(AW$18&gt;=LISTEDETACHES[[#This Row],[DEBUT]:[DEBUT]],AW$18&lt;=LISTEDETACHES[[#This Row],[DATE FIN]:[DATE FIN]]),"1","")</f>
        <v/>
      </c>
      <c r="AX22" s="43" t="str" cm="1">
        <f t="array" ref="AX22">IF(AND(AX$18&gt;=LISTEDETACHES[[#This Row],[DEBUT]:[DEBUT]],AX$18&lt;=LISTEDETACHES[[#This Row],[DATE FIN]:[DATE FIN]]),"1","")</f>
        <v/>
      </c>
      <c r="AY22" s="43" t="str" cm="1">
        <f t="array" ref="AY22">IF(AND(AY$18&gt;=LISTEDETACHES[[#This Row],[DEBUT]:[DEBUT]],AY$18&lt;=LISTEDETACHES[[#This Row],[DATE FIN]:[DATE FIN]]),"1","")</f>
        <v/>
      </c>
      <c r="AZ22" s="43" t="str" cm="1">
        <f t="array" ref="AZ22">IF(AND(AZ$18&gt;=LISTEDETACHES[[#This Row],[DEBUT]:[DEBUT]],AZ$18&lt;=LISTEDETACHES[[#This Row],[DATE FIN]:[DATE FIN]]),"1","")</f>
        <v/>
      </c>
      <c r="BA22" s="43" t="str" cm="1">
        <f t="array" ref="BA22">IF(AND(BA$18&gt;=LISTEDETACHES[[#This Row],[DEBUT]:[DEBUT]],BA$18&lt;=LISTEDETACHES[[#This Row],[DATE FIN]:[DATE FIN]]),"1","")</f>
        <v/>
      </c>
      <c r="BB22" s="43" t="str" cm="1">
        <f t="array" ref="BB22">IF(AND(BB$18&gt;=LISTEDETACHES[[#This Row],[DEBUT]:[DEBUT]],BB$18&lt;=LISTEDETACHES[[#This Row],[DATE FIN]:[DATE FIN]]),"1","")</f>
        <v/>
      </c>
      <c r="BC22" s="43" t="str" cm="1">
        <f t="array" ref="BC22">IF(AND(BC$18&gt;=LISTEDETACHES[[#This Row],[DEBUT]:[DEBUT]],BC$18&lt;=LISTEDETACHES[[#This Row],[DATE FIN]:[DATE FIN]]),"1","")</f>
        <v/>
      </c>
      <c r="BD22" s="43" t="str" cm="1">
        <f t="array" ref="BD22">IF(AND(BD$18&gt;=LISTEDETACHES[[#This Row],[DEBUT]:[DEBUT]],BD$18&lt;=LISTEDETACHES[[#This Row],[DATE FIN]:[DATE FIN]]),"1","")</f>
        <v/>
      </c>
      <c r="BE22" s="43" t="str" cm="1">
        <f t="array" ref="BE22">IF(AND(BE$18&gt;=LISTEDETACHES[[#This Row],[DEBUT]:[DEBUT]],BE$18&lt;=LISTEDETACHES[[#This Row],[DATE FIN]:[DATE FIN]]),"1","")</f>
        <v/>
      </c>
      <c r="BF22" s="43" t="str" cm="1">
        <f t="array" ref="BF22">IF(AND(BF$18&gt;=LISTEDETACHES[[#This Row],[DEBUT]:[DEBUT]],BF$18&lt;=LISTEDETACHES[[#This Row],[DATE FIN]:[DATE FIN]]),"1","")</f>
        <v/>
      </c>
      <c r="BG22" s="43" t="str" cm="1">
        <f t="array" ref="BG22">IF(AND(BG$18&gt;=LISTEDETACHES[[#This Row],[DEBUT]:[DEBUT]],BG$18&lt;=LISTEDETACHES[[#This Row],[DATE FIN]:[DATE FIN]]),"1","")</f>
        <v/>
      </c>
      <c r="BH22" s="43" t="str" cm="1">
        <f t="array" ref="BH22">IF(AND(BH$18&gt;=LISTEDETACHES[[#This Row],[DEBUT]:[DEBUT]],BH$18&lt;=LISTEDETACHES[[#This Row],[DATE FIN]:[DATE FIN]]),"1","")</f>
        <v/>
      </c>
      <c r="BI22" s="43" t="str" cm="1">
        <f t="array" ref="BI22">IF(AND(BI$18&gt;=LISTEDETACHES[[#This Row],[DEBUT]:[DEBUT]],BI$18&lt;=LISTEDETACHES[[#This Row],[DATE FIN]:[DATE FIN]]),"1","")</f>
        <v/>
      </c>
      <c r="BJ22" s="43" t="str" cm="1">
        <f t="array" ref="BJ22">IF(AND(BJ$18&gt;=LISTEDETACHES[[#This Row],[DEBUT]:[DEBUT]],BJ$18&lt;=LISTEDETACHES[[#This Row],[DATE FIN]:[DATE FIN]]),"1","")</f>
        <v/>
      </c>
      <c r="BK22" s="43" t="str" cm="1">
        <f t="array" ref="BK22">IF(AND(BK$18&gt;=LISTEDETACHES[[#This Row],[DEBUT]:[DEBUT]],BK$18&lt;=LISTEDETACHES[[#This Row],[DATE FIN]:[DATE FIN]]),"1","")</f>
        <v/>
      </c>
      <c r="BL22" s="43" t="str" cm="1">
        <f t="array" ref="BL22">IF(AND(BL$18&gt;=LISTEDETACHES[[#This Row],[DEBUT]:[DEBUT]],BL$18&lt;=LISTEDETACHES[[#This Row],[DATE FIN]:[DATE FIN]]),"1","")</f>
        <v/>
      </c>
      <c r="BM22" s="43" t="str" cm="1">
        <f t="array" ref="BM22">IF(AND(BM$18&gt;=LISTEDETACHES[[#This Row],[DEBUT]:[DEBUT]],BM$18&lt;=LISTEDETACHES[[#This Row],[DATE FIN]:[DATE FIN]]),"1","")</f>
        <v/>
      </c>
      <c r="BN22" s="43" t="str" cm="1">
        <f t="array" ref="BN22">IF(AND(BN$18&gt;=LISTEDETACHES[[#This Row],[DEBUT]:[DEBUT]],BN$18&lt;=LISTEDETACHES[[#This Row],[DATE FIN]:[DATE FIN]]),"1","")</f>
        <v/>
      </c>
      <c r="BO22" s="43" t="str" cm="1">
        <f t="array" ref="BO22">IF(AND(BO$18&gt;=LISTEDETACHES[[#This Row],[DEBUT]:[DEBUT]],BO$18&lt;=LISTEDETACHES[[#This Row],[DATE FIN]:[DATE FIN]]),"1","")</f>
        <v/>
      </c>
      <c r="BP22" s="43" t="str" cm="1">
        <f t="array" ref="BP22">IF(AND(BP$18&gt;=LISTEDETACHES[[#This Row],[DEBUT]:[DEBUT]],BP$18&lt;=LISTEDETACHES[[#This Row],[DATE FIN]:[DATE FIN]]),"1","")</f>
        <v/>
      </c>
      <c r="BQ22" s="43" t="str" cm="1">
        <f t="array" ref="BQ22">IF(AND(BQ$18&gt;=LISTEDETACHES[[#This Row],[DEBUT]:[DEBUT]],BQ$18&lt;=LISTEDETACHES[[#This Row],[DATE FIN]:[DATE FIN]]),"1","")</f>
        <v/>
      </c>
      <c r="BR22" s="43" t="str" cm="1">
        <f t="array" ref="BR22">IF(AND(BR$18&gt;=LISTEDETACHES[[#This Row],[DEBUT]:[DEBUT]],BR$18&lt;=LISTEDETACHES[[#This Row],[DATE FIN]:[DATE FIN]]),"1","")</f>
        <v/>
      </c>
      <c r="BS22" s="43" t="str" cm="1">
        <f t="array" ref="BS22">IF(AND(BS$18&gt;=LISTEDETACHES[[#This Row],[DEBUT]:[DEBUT]],BS$18&lt;=LISTEDETACHES[[#This Row],[DATE FIN]:[DATE FIN]]),"1","")</f>
        <v/>
      </c>
      <c r="BT22" s="43" t="str" cm="1">
        <f t="array" ref="BT22">IF(AND(BT$18&gt;=LISTEDETACHES[[#This Row],[DEBUT]:[DEBUT]],BT$18&lt;=LISTEDETACHES[[#This Row],[DATE FIN]:[DATE FIN]]),"1","")</f>
        <v/>
      </c>
      <c r="BU22" s="43" t="str" cm="1">
        <f t="array" ref="BU22">IF(AND(BU$18&gt;=LISTEDETACHES[[#This Row],[DEBUT]:[DEBUT]],BU$18&lt;=LISTEDETACHES[[#This Row],[DATE FIN]:[DATE FIN]]),"1","")</f>
        <v/>
      </c>
      <c r="BV22" s="43" t="str" cm="1">
        <f t="array" ref="BV22">IF(AND(BV$18&gt;=LISTEDETACHES[[#This Row],[DEBUT]:[DEBUT]],BV$18&lt;=LISTEDETACHES[[#This Row],[DATE FIN]:[DATE FIN]]),"1","")</f>
        <v/>
      </c>
      <c r="BW22" s="43" t="str" cm="1">
        <f t="array" ref="BW22">IF(AND(BW$18&gt;=LISTEDETACHES[[#This Row],[DEBUT]:[DEBUT]],BW$18&lt;=LISTEDETACHES[[#This Row],[DATE FIN]:[DATE FIN]]),"1","")</f>
        <v/>
      </c>
      <c r="BX22" s="43" t="str" cm="1">
        <f t="array" ref="BX22">IF(AND(BX$18&gt;=LISTEDETACHES[[#This Row],[DEBUT]:[DEBUT]],BX$18&lt;=LISTEDETACHES[[#This Row],[DATE FIN]:[DATE FIN]]),"1","")</f>
        <v/>
      </c>
      <c r="BY22" s="43" t="str" cm="1">
        <f t="array" ref="BY22">IF(AND(BY$18&gt;=LISTEDETACHES[[#This Row],[DEBUT]:[DEBUT]],BY$18&lt;=LISTEDETACHES[[#This Row],[DATE FIN]:[DATE FIN]]),"1","")</f>
        <v/>
      </c>
      <c r="BZ22" s="43" t="str" cm="1">
        <f t="array" ref="BZ22">IF(AND(BZ$18&gt;=LISTEDETACHES[[#This Row],[DEBUT]:[DEBUT]],BZ$18&lt;=LISTEDETACHES[[#This Row],[DATE FIN]:[DATE FIN]]),"1","")</f>
        <v/>
      </c>
      <c r="CA22" s="43" t="str" cm="1">
        <f t="array" ref="CA22">IF(AND(CA$18&gt;=LISTEDETACHES[[#This Row],[DEBUT]:[DEBUT]],CA$18&lt;=LISTEDETACHES[[#This Row],[DATE FIN]:[DATE FIN]]),"1","")</f>
        <v/>
      </c>
      <c r="CB22" s="43" t="str" cm="1">
        <f t="array" ref="CB22">IF(AND(CB$18&gt;=LISTEDETACHES[[#This Row],[DEBUT]:[DEBUT]],CB$18&lt;=LISTEDETACHES[[#This Row],[DATE FIN]:[DATE FIN]]),"1","")</f>
        <v/>
      </c>
      <c r="CC22" s="43" t="str" cm="1">
        <f t="array" ref="CC22">IF(AND(CC$18&gt;=LISTEDETACHES[[#This Row],[DEBUT]:[DEBUT]],CC$18&lt;=LISTEDETACHES[[#This Row],[DATE FIN]:[DATE FIN]]),"1","")</f>
        <v/>
      </c>
      <c r="CD22" s="43" t="str" cm="1">
        <f t="array" ref="CD22">IF(AND(CD$18&gt;=LISTEDETACHES[[#This Row],[DEBUT]:[DEBUT]],CD$18&lt;=LISTEDETACHES[[#This Row],[DATE FIN]:[DATE FIN]]),"1","")</f>
        <v/>
      </c>
      <c r="CE22" s="43" t="str" cm="1">
        <f t="array" ref="CE22">IF(AND(CE$18&gt;=LISTEDETACHES[[#This Row],[DEBUT]:[DEBUT]],CE$18&lt;=LISTEDETACHES[[#This Row],[DATE FIN]:[DATE FIN]]),"1","")</f>
        <v/>
      </c>
      <c r="CF22" s="43" t="str" cm="1">
        <f t="array" ref="CF22">IF(AND(CF$18&gt;=LISTEDETACHES[[#This Row],[DEBUT]:[DEBUT]],CF$18&lt;=LISTEDETACHES[[#This Row],[DATE FIN]:[DATE FIN]]),"1","")</f>
        <v/>
      </c>
      <c r="CG22" s="43" t="str" cm="1">
        <f t="array" ref="CG22">IF(AND(CG$18&gt;=LISTEDETACHES[[#This Row],[DEBUT]:[DEBUT]],CG$18&lt;=LISTEDETACHES[[#This Row],[DATE FIN]:[DATE FIN]]),"1","")</f>
        <v/>
      </c>
      <c r="CH22" s="43" t="str" cm="1">
        <f t="array" ref="CH22">IF(AND(CH$18&gt;=LISTEDETACHES[[#This Row],[DEBUT]:[DEBUT]],CH$18&lt;=LISTEDETACHES[[#This Row],[DATE FIN]:[DATE FIN]]),"1","")</f>
        <v/>
      </c>
      <c r="CI22" s="43" t="str" cm="1">
        <f t="array" ref="CI22">IF(AND(CI$18&gt;=LISTEDETACHES[[#This Row],[DEBUT]:[DEBUT]],CI$18&lt;=LISTEDETACHES[[#This Row],[DATE FIN]:[DATE FIN]]),"1","")</f>
        <v/>
      </c>
      <c r="CJ22" s="43" t="str" cm="1">
        <f t="array" ref="CJ22">IF(AND(CJ$18&gt;=LISTEDETACHES[[#This Row],[DEBUT]:[DEBUT]],CJ$18&lt;=LISTEDETACHES[[#This Row],[DATE FIN]:[DATE FIN]]),"1","")</f>
        <v/>
      </c>
      <c r="CK22" s="43" t="str" cm="1">
        <f t="array" ref="CK22">IF(AND(CK$18&gt;=LISTEDETACHES[[#This Row],[DEBUT]:[DEBUT]],CK$18&lt;=LISTEDETACHES[[#This Row],[DATE FIN]:[DATE FIN]]),"1","")</f>
        <v/>
      </c>
      <c r="CL22" s="43" t="str" cm="1">
        <f t="array" ref="CL22">IF(AND(CL$18&gt;=LISTEDETACHES[[#This Row],[DEBUT]:[DEBUT]],CL$18&lt;=LISTEDETACHES[[#This Row],[DATE FIN]:[DATE FIN]]),"1","")</f>
        <v/>
      </c>
      <c r="CM22" s="43" t="str" cm="1">
        <f t="array" ref="CM22">IF(AND(CM$18&gt;=LISTEDETACHES[[#This Row],[DEBUT]:[DEBUT]],CM$18&lt;=LISTEDETACHES[[#This Row],[DATE FIN]:[DATE FIN]]),"1","")</f>
        <v/>
      </c>
      <c r="CN22" s="43" t="str" cm="1">
        <f t="array" ref="CN22">IF(AND(CN$18&gt;=LISTEDETACHES[[#This Row],[DEBUT]:[DEBUT]],CN$18&lt;=LISTEDETACHES[[#This Row],[DATE FIN]:[DATE FIN]]),"1","")</f>
        <v/>
      </c>
      <c r="CO22" s="43" t="str" cm="1">
        <f t="array" ref="CO22">IF(AND(CO$18&gt;=LISTEDETACHES[[#This Row],[DEBUT]:[DEBUT]],CO$18&lt;=LISTEDETACHES[[#This Row],[DATE FIN]:[DATE FIN]]),"1","")</f>
        <v/>
      </c>
      <c r="CP22" s="43" t="str" cm="1">
        <f t="array" ref="CP22">IF(AND(CP$18&gt;=LISTEDETACHES[[#This Row],[DEBUT]:[DEBUT]],CP$18&lt;=LISTEDETACHES[[#This Row],[DATE FIN]:[DATE FIN]]),"1","")</f>
        <v/>
      </c>
      <c r="CQ22" s="43" t="str" cm="1">
        <f t="array" ref="CQ22">IF(AND(CQ$18&gt;=LISTEDETACHES[[#This Row],[DEBUT]:[DEBUT]],CQ$18&lt;=LISTEDETACHES[[#This Row],[DATE FIN]:[DATE FIN]]),"1","")</f>
        <v/>
      </c>
      <c r="CR22" s="43" t="str" cm="1">
        <f t="array" ref="CR22">IF(AND(CR$18&gt;=LISTEDETACHES[[#This Row],[DEBUT]:[DEBUT]],CR$18&lt;=LISTEDETACHES[[#This Row],[DATE FIN]:[DATE FIN]]),"1","")</f>
        <v/>
      </c>
      <c r="CS22" s="43" t="str" cm="1">
        <f t="array" ref="CS22">IF(AND(CS$18&gt;=LISTEDETACHES[[#This Row],[DEBUT]:[DEBUT]],CS$18&lt;=LISTEDETACHES[[#This Row],[DATE FIN]:[DATE FIN]]),"1","")</f>
        <v/>
      </c>
      <c r="CT22" s="43" t="str" cm="1">
        <f t="array" ref="CT22">IF(AND(CT$18&gt;=LISTEDETACHES[[#This Row],[DEBUT]:[DEBUT]],CT$18&lt;=LISTEDETACHES[[#This Row],[DATE FIN]:[DATE FIN]]),"1","")</f>
        <v/>
      </c>
    </row>
    <row r="23" spans="1:98" ht="15.75" thickTop="1" x14ac:dyDescent="0.25"/>
  </sheetData>
  <mergeCells count="7">
    <mergeCell ref="C1:J1"/>
    <mergeCell ref="AV17:BL17"/>
    <mergeCell ref="BM17:CC17"/>
    <mergeCell ref="CD17:CT17"/>
    <mergeCell ref="N15:T15"/>
    <mergeCell ref="AE17:AU17"/>
    <mergeCell ref="N17:AD17"/>
  </mergeCells>
  <phoneticPr fontId="7" type="noConversion"/>
  <conditionalFormatting sqref="L20:L22">
    <cfRule type="cellIs" dxfId="4" priority="18" operator="equal">
      <formula>"A verifier"</formula>
    </cfRule>
    <cfRule type="cellIs" dxfId="3" priority="19" operator="equal">
      <formula>"A commencer"</formula>
    </cfRule>
    <cfRule type="cellIs" dxfId="2" priority="20" operator="equal">
      <formula>"Terminé"</formula>
    </cfRule>
    <cfRule type="cellIs" dxfId="1" priority="21" operator="equal">
      <formula>"En cours"</formula>
    </cfRule>
  </conditionalFormatting>
  <conditionalFormatting sqref="N20:CT22">
    <cfRule type="cellIs" dxfId="0" priority="3" operator="equal">
      <formula>"1"</formula>
    </cfRule>
  </conditionalFormatting>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5">
        <x14:dataValidation type="list" allowBlank="1" showInputMessage="1" showErrorMessage="1" xr:uid="{E15589E7-05C2-4C73-AEF7-9926D7B3492B}">
          <x14:formula1>
            <xm:f>'CHARGE D''AFFAIRES'!$F$6:$F$15</xm:f>
          </x14:formula1>
          <xm:sqref>E20:E22</xm:sqref>
        </x14:dataValidation>
        <x14:dataValidation type="list" allowBlank="1" showInputMessage="1" showErrorMessage="1" xr:uid="{E4FE6A93-31C8-491A-8C6B-FCDACACD710A}">
          <x14:formula1>
            <xm:f>'CHANTIER'!$E$6:$E$40</xm:f>
          </x14:formula1>
          <xm:sqref>C20:C22</xm:sqref>
        </x14:dataValidation>
        <x14:dataValidation type="list" allowBlank="1" showInputMessage="1" showErrorMessage="1" xr:uid="{D8EF95D7-5E7C-4552-9FA9-859175AF34BF}">
          <x14:formula1>
            <xm:f>LOT!$F$6:$F$10</xm:f>
          </x14:formula1>
          <xm:sqref>D20:D22</xm:sqref>
        </x14:dataValidation>
        <x14:dataValidation type="list" allowBlank="1" showInputMessage="1" showErrorMessage="1" xr:uid="{8DA05E26-599D-4D3D-8F9B-8919C6E38B3F}">
          <x14:formula1>
            <xm:f>'TECHNICIEN BE'!$F$6:$F$20</xm:f>
          </x14:formula1>
          <xm:sqref>F20:F22</xm:sqref>
        </x14:dataValidation>
        <x14:dataValidation type="list" allowBlank="1" showInputMessage="1" showErrorMessage="1" xr:uid="{D2A40C99-32F7-4655-AEC8-6FF42E4A8D15}">
          <x14:formula1>
            <xm:f>SOURCE!$C$2:$C$5</xm:f>
          </x14:formula1>
          <xm:sqref>L19:L22</xm:sqref>
        </x14:dataValidation>
      </x14:dataValidations>
    </ext>
    <ext xmlns:x15="http://schemas.microsoft.com/office/spreadsheetml/2010/11/main" uri="{3A4CF648-6AED-40f4-86FF-DC5316D8AED3}">
      <x14:slicerList xmlns:x14="http://schemas.microsoft.com/office/spreadsheetml/2009/9/main">
        <x14:slicer r:id="rId3"/>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6496979-FBD0-4572-A1DC-9A3E839A6045}">
  <sheetPr codeName="Feuil2"/>
  <dimension ref="F13:AM24"/>
  <sheetViews>
    <sheetView topLeftCell="D1" workbookViewId="0">
      <selection activeCell="N24" sqref="N24"/>
    </sheetView>
  </sheetViews>
  <sheetFormatPr defaultColWidth="11.42578125" defaultRowHeight="15" x14ac:dyDescent="0.25"/>
  <cols>
    <col min="6" max="6" width="14" style="1" customWidth="1"/>
    <col min="7" max="17" width="5.28515625" style="1" customWidth="1"/>
    <col min="18" max="39" width="5.28515625" customWidth="1"/>
  </cols>
  <sheetData>
    <row r="13" spans="6:39" x14ac:dyDescent="0.25">
      <c r="F13" s="26" t="s">
        <v>110</v>
      </c>
      <c r="W13" s="26"/>
      <c r="X13" s="1"/>
      <c r="Y13" s="1"/>
      <c r="Z13" s="1"/>
      <c r="AA13" s="1"/>
      <c r="AB13" s="1"/>
      <c r="AC13" s="1"/>
      <c r="AD13" s="1"/>
      <c r="AE13" s="1"/>
      <c r="AF13" s="1"/>
      <c r="AG13" s="1"/>
      <c r="AH13" s="1"/>
    </row>
    <row r="14" spans="6:39" x14ac:dyDescent="0.25">
      <c r="F14" s="30">
        <v>45663</v>
      </c>
      <c r="W14" s="26" t="s">
        <v>109</v>
      </c>
      <c r="X14" s="1"/>
      <c r="Y14" s="1"/>
      <c r="Z14" s="1"/>
      <c r="AA14" s="1"/>
      <c r="AB14" s="1"/>
      <c r="AC14" s="1"/>
      <c r="AD14" s="1"/>
      <c r="AE14" s="1"/>
      <c r="AF14" s="1"/>
      <c r="AG14" s="1"/>
      <c r="AH14" s="1"/>
    </row>
    <row r="15" spans="6:39" x14ac:dyDescent="0.25">
      <c r="F15" s="26"/>
      <c r="W15" s="26"/>
      <c r="X15" s="1"/>
      <c r="Y15" s="1"/>
      <c r="Z15" s="1"/>
      <c r="AA15" s="1"/>
      <c r="AB15" s="1"/>
      <c r="AC15" s="1"/>
      <c r="AD15" s="1"/>
      <c r="AE15" s="1"/>
      <c r="AF15" s="1"/>
      <c r="AG15" s="1"/>
      <c r="AH15" s="1"/>
    </row>
    <row r="16" spans="6:39" x14ac:dyDescent="0.25">
      <c r="F16" s="28">
        <v>0.35416666666666669</v>
      </c>
      <c r="G16" s="29">
        <f>+F16+"00:30:00"</f>
        <v>0.375</v>
      </c>
      <c r="H16" s="29">
        <f t="shared" ref="H16:V16" si="0">+G16+"00:30:00"</f>
        <v>0.39583333333333331</v>
      </c>
      <c r="I16" s="29">
        <f t="shared" si="0"/>
        <v>0.41666666666666663</v>
      </c>
      <c r="J16" s="29">
        <f t="shared" si="0"/>
        <v>0.43749999999999994</v>
      </c>
      <c r="K16" s="29">
        <f t="shared" si="0"/>
        <v>0.45833333333333326</v>
      </c>
      <c r="L16" s="29">
        <f t="shared" si="0"/>
        <v>0.47916666666666657</v>
      </c>
      <c r="M16" s="29">
        <f t="shared" si="0"/>
        <v>0.49999999999999989</v>
      </c>
      <c r="N16" s="28">
        <f>+M16+"01:30:00"</f>
        <v>0.56249999999999989</v>
      </c>
      <c r="O16" s="29">
        <f t="shared" si="0"/>
        <v>0.58333333333333326</v>
      </c>
      <c r="P16" s="29">
        <f t="shared" si="0"/>
        <v>0.60416666666666663</v>
      </c>
      <c r="Q16" s="29">
        <f t="shared" si="0"/>
        <v>0.625</v>
      </c>
      <c r="R16" s="29">
        <f t="shared" si="0"/>
        <v>0.64583333333333337</v>
      </c>
      <c r="S16" s="29">
        <f t="shared" si="0"/>
        <v>0.66666666666666674</v>
      </c>
      <c r="T16" s="29">
        <f t="shared" si="0"/>
        <v>0.68750000000000011</v>
      </c>
      <c r="U16" s="29">
        <f t="shared" si="0"/>
        <v>0.70833333333333348</v>
      </c>
      <c r="V16" s="29">
        <f t="shared" si="0"/>
        <v>0.72916666666666685</v>
      </c>
      <c r="W16" s="28">
        <v>0.35416666666666669</v>
      </c>
      <c r="X16" s="29">
        <f>+W16+"00:30:00"</f>
        <v>0.375</v>
      </c>
      <c r="Y16" s="29">
        <f t="shared" ref="Y16:AD16" si="1">+X16+"00:30:00"</f>
        <v>0.39583333333333331</v>
      </c>
      <c r="Z16" s="29">
        <f t="shared" si="1"/>
        <v>0.41666666666666663</v>
      </c>
      <c r="AA16" s="29">
        <f t="shared" si="1"/>
        <v>0.43749999999999994</v>
      </c>
      <c r="AB16" s="29">
        <f t="shared" si="1"/>
        <v>0.45833333333333326</v>
      </c>
      <c r="AC16" s="29">
        <f t="shared" si="1"/>
        <v>0.47916666666666657</v>
      </c>
      <c r="AD16" s="29">
        <f t="shared" si="1"/>
        <v>0.49999999999999989</v>
      </c>
      <c r="AE16" s="28">
        <f>+AD16+"01:30:00"</f>
        <v>0.56249999999999989</v>
      </c>
      <c r="AF16" s="29">
        <f t="shared" ref="AF16:AM16" si="2">+AE16+"00:30:00"</f>
        <v>0.58333333333333326</v>
      </c>
      <c r="AG16" s="29">
        <f t="shared" si="2"/>
        <v>0.60416666666666663</v>
      </c>
      <c r="AH16" s="29">
        <f t="shared" si="2"/>
        <v>0.625</v>
      </c>
      <c r="AI16" s="29">
        <f t="shared" si="2"/>
        <v>0.64583333333333337</v>
      </c>
      <c r="AJ16" s="29">
        <f t="shared" si="2"/>
        <v>0.66666666666666674</v>
      </c>
      <c r="AK16" s="29">
        <f t="shared" si="2"/>
        <v>0.68750000000000011</v>
      </c>
      <c r="AL16" s="29">
        <f t="shared" si="2"/>
        <v>0.70833333333333348</v>
      </c>
      <c r="AM16" s="29">
        <f t="shared" si="2"/>
        <v>0.72916666666666685</v>
      </c>
    </row>
    <row r="17" spans="6:31" x14ac:dyDescent="0.25">
      <c r="F17" s="25"/>
      <c r="N17" s="25"/>
      <c r="W17" s="27"/>
      <c r="AE17" s="27"/>
    </row>
    <row r="18" spans="6:31" x14ac:dyDescent="0.25">
      <c r="F18" s="25"/>
      <c r="N18" s="25"/>
      <c r="W18" s="27"/>
      <c r="AE18" s="27"/>
    </row>
    <row r="19" spans="6:31" x14ac:dyDescent="0.25">
      <c r="F19" s="25"/>
      <c r="N19" s="25"/>
      <c r="W19" s="27"/>
      <c r="AE19" s="27"/>
    </row>
    <row r="20" spans="6:31" x14ac:dyDescent="0.25">
      <c r="F20" s="25"/>
      <c r="N20" s="25"/>
      <c r="W20" s="27"/>
      <c r="AE20" s="27"/>
    </row>
    <row r="21" spans="6:31" x14ac:dyDescent="0.25">
      <c r="F21" s="25"/>
      <c r="N21" s="25"/>
      <c r="W21" s="27"/>
      <c r="AE21" s="27"/>
    </row>
    <row r="22" spans="6:31" x14ac:dyDescent="0.25">
      <c r="F22" s="25"/>
      <c r="N22" s="25"/>
      <c r="W22" s="27"/>
      <c r="AE22" s="27"/>
    </row>
    <row r="23" spans="6:31" x14ac:dyDescent="0.25">
      <c r="F23" s="25"/>
      <c r="N23" s="25"/>
      <c r="W23" s="27"/>
      <c r="AE23" s="27"/>
    </row>
    <row r="24" spans="6:31" x14ac:dyDescent="0.25">
      <c r="F24" s="25"/>
      <c r="N24" s="25"/>
      <c r="W24" s="27"/>
      <c r="AE24" s="27"/>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4BA92C-8256-40AA-ACCF-5CF0A24119F8}">
  <sheetPr codeName="Feuil4"/>
  <dimension ref="A1:I40"/>
  <sheetViews>
    <sheetView zoomScaleNormal="100" zoomScaleSheetLayoutView="100" workbookViewId="0">
      <selection activeCell="G34" sqref="G34"/>
    </sheetView>
  </sheetViews>
  <sheetFormatPr defaultColWidth="11.42578125" defaultRowHeight="15" x14ac:dyDescent="0.25"/>
  <cols>
    <col min="1" max="1" width="15.7109375" style="1" customWidth="1"/>
    <col min="2" max="4" width="15.7109375" customWidth="1"/>
    <col min="5" max="5" width="75.7109375" customWidth="1"/>
    <col min="6" max="7" width="15.7109375" customWidth="1"/>
  </cols>
  <sheetData>
    <row r="1" spans="1:9" ht="99.95" customHeight="1" x14ac:dyDescent="0.25">
      <c r="A1" s="7"/>
      <c r="B1" s="7"/>
      <c r="C1" s="40" t="s">
        <v>11</v>
      </c>
      <c r="D1" s="40"/>
      <c r="E1" s="40"/>
      <c r="F1" s="40"/>
      <c r="G1" s="40"/>
      <c r="H1" s="5"/>
      <c r="I1" s="5"/>
    </row>
    <row r="5" spans="1:9" ht="27" x14ac:dyDescent="0.25">
      <c r="E5" s="6" t="s">
        <v>0</v>
      </c>
    </row>
    <row r="6" spans="1:9" ht="18.75" x14ac:dyDescent="0.25">
      <c r="E6" s="4" t="s">
        <v>42</v>
      </c>
    </row>
    <row r="7" spans="1:9" ht="18.75" x14ac:dyDescent="0.25">
      <c r="E7" s="4" t="s">
        <v>43</v>
      </c>
    </row>
    <row r="8" spans="1:9" ht="18.75" x14ac:dyDescent="0.25">
      <c r="E8" s="4" t="s">
        <v>44</v>
      </c>
    </row>
    <row r="9" spans="1:9" ht="18.75" x14ac:dyDescent="0.25">
      <c r="E9" s="4" t="s">
        <v>45</v>
      </c>
    </row>
    <row r="10" spans="1:9" ht="18.75" x14ac:dyDescent="0.25">
      <c r="E10" s="4" t="s">
        <v>46</v>
      </c>
    </row>
    <row r="11" spans="1:9" ht="18.75" x14ac:dyDescent="0.25">
      <c r="E11" s="4" t="s">
        <v>47</v>
      </c>
    </row>
    <row r="12" spans="1:9" ht="18.75" x14ac:dyDescent="0.25">
      <c r="E12" s="4" t="s">
        <v>48</v>
      </c>
    </row>
    <row r="13" spans="1:9" ht="18.75" x14ac:dyDescent="0.25">
      <c r="E13" s="4" t="s">
        <v>49</v>
      </c>
    </row>
    <row r="14" spans="1:9" ht="18.75" x14ac:dyDescent="0.25">
      <c r="E14" s="4" t="s">
        <v>50</v>
      </c>
    </row>
    <row r="15" spans="1:9" ht="18.75" x14ac:dyDescent="0.25">
      <c r="E15" s="4" t="s">
        <v>51</v>
      </c>
    </row>
    <row r="16" spans="1:9" ht="18.75" x14ac:dyDescent="0.25">
      <c r="E16" s="4" t="s">
        <v>52</v>
      </c>
    </row>
    <row r="17" spans="5:5" ht="18.75" x14ac:dyDescent="0.25">
      <c r="E17" s="4" t="s">
        <v>53</v>
      </c>
    </row>
    <row r="18" spans="5:5" ht="18.75" x14ac:dyDescent="0.25">
      <c r="E18" s="4" t="s">
        <v>54</v>
      </c>
    </row>
    <row r="19" spans="5:5" ht="18.75" x14ac:dyDescent="0.25">
      <c r="E19" s="4" t="s">
        <v>55</v>
      </c>
    </row>
    <row r="20" spans="5:5" ht="18.75" x14ac:dyDescent="0.25">
      <c r="E20" s="4" t="s">
        <v>56</v>
      </c>
    </row>
    <row r="21" spans="5:5" ht="18.75" x14ac:dyDescent="0.25">
      <c r="E21" s="4" t="s">
        <v>57</v>
      </c>
    </row>
    <row r="22" spans="5:5" ht="18.75" x14ac:dyDescent="0.25">
      <c r="E22" s="4" t="s">
        <v>58</v>
      </c>
    </row>
    <row r="23" spans="5:5" ht="18.75" x14ac:dyDescent="0.25">
      <c r="E23" s="4" t="s">
        <v>59</v>
      </c>
    </row>
    <row r="24" spans="5:5" ht="15" customHeight="1" x14ac:dyDescent="0.25">
      <c r="E24" s="4" t="s">
        <v>60</v>
      </c>
    </row>
    <row r="25" spans="5:5" ht="15" customHeight="1" x14ac:dyDescent="0.25">
      <c r="E25" s="4" t="s">
        <v>61</v>
      </c>
    </row>
    <row r="26" spans="5:5" ht="18.75" x14ac:dyDescent="0.25">
      <c r="E26" s="4" t="s">
        <v>62</v>
      </c>
    </row>
    <row r="27" spans="5:5" ht="18.75" x14ac:dyDescent="0.25">
      <c r="E27" s="4" t="s">
        <v>63</v>
      </c>
    </row>
    <row r="28" spans="5:5" ht="18.75" x14ac:dyDescent="0.25">
      <c r="E28" s="4" t="s">
        <v>64</v>
      </c>
    </row>
    <row r="29" spans="5:5" ht="18.75" x14ac:dyDescent="0.25">
      <c r="E29" s="4" t="s">
        <v>65</v>
      </c>
    </row>
    <row r="30" spans="5:5" ht="18.75" x14ac:dyDescent="0.25">
      <c r="E30" s="4" t="s">
        <v>66</v>
      </c>
    </row>
    <row r="31" spans="5:5" ht="18.75" x14ac:dyDescent="0.25">
      <c r="E31" s="4" t="s">
        <v>67</v>
      </c>
    </row>
    <row r="32" spans="5:5" ht="18.75" x14ac:dyDescent="0.25">
      <c r="E32" s="4" t="s">
        <v>68</v>
      </c>
    </row>
    <row r="33" spans="5:5" ht="18.75" x14ac:dyDescent="0.25">
      <c r="E33" s="4" t="s">
        <v>69</v>
      </c>
    </row>
    <row r="34" spans="5:5" ht="18.75" x14ac:dyDescent="0.25">
      <c r="E34" s="4" t="s">
        <v>70</v>
      </c>
    </row>
    <row r="35" spans="5:5" ht="18.75" x14ac:dyDescent="0.25">
      <c r="E35" s="4" t="s">
        <v>71</v>
      </c>
    </row>
    <row r="36" spans="5:5" ht="18.75" x14ac:dyDescent="0.25">
      <c r="E36" s="4" t="s">
        <v>72</v>
      </c>
    </row>
    <row r="37" spans="5:5" ht="18.75" x14ac:dyDescent="0.25">
      <c r="E37" s="4" t="s">
        <v>73</v>
      </c>
    </row>
    <row r="38" spans="5:5" ht="18.75" x14ac:dyDescent="0.25">
      <c r="E38" s="4" t="s">
        <v>74</v>
      </c>
    </row>
    <row r="39" spans="5:5" ht="18.75" x14ac:dyDescent="0.25">
      <c r="E39" s="4" t="s">
        <v>75</v>
      </c>
    </row>
    <row r="40" spans="5:5" ht="18.75" x14ac:dyDescent="0.25">
      <c r="E40" s="4" t="s">
        <v>76</v>
      </c>
    </row>
  </sheetData>
  <mergeCells count="1">
    <mergeCell ref="C1:G1"/>
  </mergeCells>
  <phoneticPr fontId="7" type="noConversion"/>
  <pageMargins left="0.7" right="0.7" top="0.75" bottom="0.75" header="0.3" footer="0.3"/>
  <pageSetup paperSize="9"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90262FC-E445-4005-B63D-4CF76E5A0474}">
  <sheetPr codeName="Feuil5"/>
  <dimension ref="A1:I32"/>
  <sheetViews>
    <sheetView workbookViewId="0">
      <selection activeCell="H18" sqref="H18"/>
    </sheetView>
  </sheetViews>
  <sheetFormatPr defaultColWidth="11.42578125" defaultRowHeight="15" x14ac:dyDescent="0.25"/>
  <cols>
    <col min="1" max="2" width="15.7109375" style="1" customWidth="1"/>
    <col min="3" max="5" width="15.7109375" customWidth="1"/>
    <col min="6" max="6" width="45.7109375" customWidth="1"/>
    <col min="7" max="11" width="15.7109375" customWidth="1"/>
  </cols>
  <sheetData>
    <row r="1" spans="1:9" ht="99.95" customHeight="1" x14ac:dyDescent="0.25">
      <c r="A1" s="7"/>
      <c r="B1" s="7"/>
      <c r="C1" s="40" t="s">
        <v>13</v>
      </c>
      <c r="D1" s="40"/>
      <c r="E1" s="40"/>
      <c r="F1" s="40"/>
      <c r="G1" s="40"/>
      <c r="H1" s="40"/>
      <c r="I1" s="40"/>
    </row>
    <row r="5" spans="1:9" ht="27" x14ac:dyDescent="0.25">
      <c r="F5" s="6" t="s">
        <v>1</v>
      </c>
    </row>
    <row r="6" spans="1:9" ht="18.75" x14ac:dyDescent="0.25">
      <c r="F6" s="4" t="s">
        <v>77</v>
      </c>
    </row>
    <row r="7" spans="1:9" ht="18.75" x14ac:dyDescent="0.25">
      <c r="F7" s="4" t="s">
        <v>78</v>
      </c>
    </row>
    <row r="8" spans="1:9" ht="18.75" x14ac:dyDescent="0.25">
      <c r="F8" s="4" t="s">
        <v>79</v>
      </c>
    </row>
    <row r="9" spans="1:9" ht="18.75" x14ac:dyDescent="0.25">
      <c r="F9" s="4" t="s">
        <v>80</v>
      </c>
    </row>
    <row r="10" spans="1:9" ht="18.75" x14ac:dyDescent="0.25">
      <c r="F10" s="4" t="s">
        <v>81</v>
      </c>
    </row>
    <row r="11" spans="1:9" ht="18.75" x14ac:dyDescent="0.25">
      <c r="F11" s="4" t="s">
        <v>82</v>
      </c>
    </row>
    <row r="12" spans="1:9" ht="18.75" x14ac:dyDescent="0.25">
      <c r="F12" s="4" t="s">
        <v>83</v>
      </c>
    </row>
    <row r="13" spans="1:9" ht="18.75" x14ac:dyDescent="0.25">
      <c r="F13" s="4" t="s">
        <v>84</v>
      </c>
    </row>
    <row r="14" spans="1:9" ht="18.75" x14ac:dyDescent="0.25">
      <c r="F14" s="4" t="s">
        <v>85</v>
      </c>
    </row>
    <row r="15" spans="1:9" ht="18.75" x14ac:dyDescent="0.25">
      <c r="F15" s="4" t="s">
        <v>86</v>
      </c>
    </row>
    <row r="16" spans="1:9" ht="18.75" x14ac:dyDescent="0.25">
      <c r="F16" s="4" t="s">
        <v>87</v>
      </c>
    </row>
    <row r="17" spans="1:6" ht="18.75" x14ac:dyDescent="0.25">
      <c r="F17" s="4" t="s">
        <v>88</v>
      </c>
    </row>
    <row r="18" spans="1:6" ht="18.75" x14ac:dyDescent="0.25">
      <c r="F18" s="4" t="s">
        <v>89</v>
      </c>
    </row>
    <row r="19" spans="1:6" ht="18.75" x14ac:dyDescent="0.25">
      <c r="F19" s="4" t="s">
        <v>90</v>
      </c>
    </row>
    <row r="20" spans="1:6" ht="18.75" x14ac:dyDescent="0.25">
      <c r="F20" s="4" t="s">
        <v>91</v>
      </c>
    </row>
    <row r="24" spans="1:6" x14ac:dyDescent="0.25">
      <c r="A24"/>
    </row>
    <row r="25" spans="1:6" x14ac:dyDescent="0.25">
      <c r="A25"/>
    </row>
    <row r="26" spans="1:6" x14ac:dyDescent="0.25">
      <c r="A26"/>
    </row>
    <row r="27" spans="1:6" x14ac:dyDescent="0.25">
      <c r="A27"/>
    </row>
    <row r="28" spans="1:6" x14ac:dyDescent="0.25">
      <c r="A28"/>
    </row>
    <row r="29" spans="1:6" x14ac:dyDescent="0.25">
      <c r="A29"/>
    </row>
    <row r="30" spans="1:6" x14ac:dyDescent="0.25">
      <c r="A30"/>
    </row>
    <row r="31" spans="1:6" x14ac:dyDescent="0.25">
      <c r="A31"/>
    </row>
    <row r="32" spans="1:6" x14ac:dyDescent="0.25">
      <c r="A32"/>
    </row>
  </sheetData>
  <mergeCells count="1">
    <mergeCell ref="C1:I1"/>
  </mergeCells>
  <phoneticPr fontId="7" type="noConversion"/>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D7A6083-28C2-410A-AF5C-8578C5962C92}">
  <sheetPr codeName="Feuil6"/>
  <dimension ref="A1:I16"/>
  <sheetViews>
    <sheetView zoomScaleNormal="100" workbookViewId="0">
      <selection activeCell="M14" sqref="M14"/>
    </sheetView>
  </sheetViews>
  <sheetFormatPr defaultColWidth="11.42578125" defaultRowHeight="15" x14ac:dyDescent="0.25"/>
  <cols>
    <col min="1" max="2" width="15.7109375" style="1" customWidth="1"/>
    <col min="3" max="5" width="15.7109375" customWidth="1"/>
    <col min="6" max="6" width="45.7109375" customWidth="1"/>
    <col min="7" max="9" width="15.7109375" customWidth="1"/>
  </cols>
  <sheetData>
    <row r="1" spans="1:9" ht="99.95" customHeight="1" x14ac:dyDescent="0.25">
      <c r="A1" s="7"/>
      <c r="B1" s="7"/>
      <c r="C1" s="40" t="s">
        <v>2</v>
      </c>
      <c r="D1" s="40"/>
      <c r="E1" s="40"/>
      <c r="F1" s="40"/>
      <c r="G1" s="40"/>
      <c r="H1" s="40"/>
      <c r="I1" s="40"/>
    </row>
    <row r="2" spans="1:9" x14ac:dyDescent="0.25">
      <c r="A2" s="9"/>
      <c r="B2" s="9"/>
      <c r="C2" s="8"/>
      <c r="D2" s="8"/>
      <c r="E2" s="8"/>
      <c r="F2" s="8"/>
      <c r="G2" s="8"/>
      <c r="H2" s="8"/>
      <c r="I2" s="8"/>
    </row>
    <row r="3" spans="1:9" x14ac:dyDescent="0.25">
      <c r="A3" s="9"/>
      <c r="B3" s="9"/>
      <c r="C3" s="8"/>
      <c r="D3" s="8"/>
      <c r="E3" s="8"/>
      <c r="F3" s="8"/>
      <c r="G3" s="8"/>
      <c r="H3" s="8"/>
      <c r="I3" s="8"/>
    </row>
    <row r="4" spans="1:9" x14ac:dyDescent="0.25">
      <c r="A4" s="9"/>
      <c r="B4" s="9"/>
      <c r="C4" s="8"/>
      <c r="D4" s="8"/>
      <c r="E4" s="8"/>
      <c r="F4" s="8"/>
      <c r="G4" s="8"/>
      <c r="H4" s="8"/>
      <c r="I4" s="8"/>
    </row>
    <row r="5" spans="1:9" ht="27" x14ac:dyDescent="0.25">
      <c r="A5" s="9"/>
      <c r="B5" s="9"/>
      <c r="C5" s="8"/>
      <c r="D5" s="8"/>
      <c r="E5" s="8"/>
      <c r="F5" s="6" t="s">
        <v>2</v>
      </c>
      <c r="G5" s="8"/>
      <c r="H5" s="8"/>
      <c r="I5" s="8"/>
    </row>
    <row r="6" spans="1:9" ht="18.75" x14ac:dyDescent="0.25">
      <c r="A6" s="9"/>
      <c r="B6" s="9"/>
      <c r="C6" s="8"/>
      <c r="D6" s="8"/>
      <c r="E6" s="8"/>
      <c r="F6" s="4" t="s">
        <v>92</v>
      </c>
      <c r="G6" s="8"/>
      <c r="H6" s="8"/>
      <c r="I6" s="8"/>
    </row>
    <row r="7" spans="1:9" ht="18.75" x14ac:dyDescent="0.25">
      <c r="A7" s="9"/>
      <c r="B7" s="9"/>
      <c r="C7" s="8"/>
      <c r="D7" s="8"/>
      <c r="E7" s="8"/>
      <c r="F7" s="4" t="s">
        <v>93</v>
      </c>
      <c r="G7" s="8"/>
      <c r="H7" s="8"/>
      <c r="I7" s="8"/>
    </row>
    <row r="8" spans="1:9" ht="18.75" x14ac:dyDescent="0.25">
      <c r="A8" s="9"/>
      <c r="B8" s="9"/>
      <c r="C8" s="8"/>
      <c r="D8" s="8"/>
      <c r="E8" s="8"/>
      <c r="F8" s="4" t="s">
        <v>94</v>
      </c>
      <c r="G8" s="8"/>
      <c r="H8" s="8"/>
      <c r="I8" s="8"/>
    </row>
    <row r="9" spans="1:9" ht="18.75" x14ac:dyDescent="0.25">
      <c r="A9" s="9"/>
      <c r="B9" s="9"/>
      <c r="C9" s="8"/>
      <c r="D9" s="8"/>
      <c r="E9" s="8"/>
      <c r="F9" s="4" t="s">
        <v>95</v>
      </c>
      <c r="G9" s="8"/>
      <c r="H9" s="8"/>
      <c r="I9" s="8"/>
    </row>
    <row r="10" spans="1:9" ht="18.75" x14ac:dyDescent="0.25">
      <c r="A10" s="9"/>
      <c r="B10" s="9"/>
      <c r="C10" s="8"/>
      <c r="D10" s="8"/>
      <c r="E10" s="8"/>
      <c r="F10" s="4" t="s">
        <v>96</v>
      </c>
      <c r="G10" s="8"/>
      <c r="H10" s="8"/>
      <c r="I10" s="8"/>
    </row>
    <row r="11" spans="1:9" ht="18.75" x14ac:dyDescent="0.25">
      <c r="A11" s="9"/>
      <c r="B11" s="9"/>
      <c r="C11" s="8"/>
      <c r="D11" s="8"/>
      <c r="E11" s="8"/>
      <c r="F11" s="4" t="s">
        <v>97</v>
      </c>
      <c r="G11" s="8"/>
      <c r="H11" s="8"/>
      <c r="I11" s="8"/>
    </row>
    <row r="12" spans="1:9" ht="18.75" x14ac:dyDescent="0.25">
      <c r="A12" s="9"/>
      <c r="B12" s="9"/>
      <c r="C12" s="8"/>
      <c r="D12" s="8"/>
      <c r="E12" s="8"/>
      <c r="F12" s="4" t="s">
        <v>98</v>
      </c>
      <c r="G12" s="8"/>
      <c r="H12" s="8"/>
      <c r="I12" s="8"/>
    </row>
    <row r="13" spans="1:9" ht="18.75" x14ac:dyDescent="0.25">
      <c r="A13" s="9"/>
      <c r="B13" s="9"/>
      <c r="C13" s="8"/>
      <c r="D13" s="8"/>
      <c r="E13" s="8"/>
      <c r="F13" s="4" t="s">
        <v>99</v>
      </c>
      <c r="G13" s="8"/>
      <c r="H13" s="8"/>
      <c r="I13" s="8"/>
    </row>
    <row r="14" spans="1:9" ht="18.75" x14ac:dyDescent="0.25">
      <c r="A14" s="9"/>
      <c r="B14" s="9"/>
      <c r="C14" s="8"/>
      <c r="D14" s="8"/>
      <c r="E14" s="8"/>
      <c r="F14" s="4" t="s">
        <v>100</v>
      </c>
      <c r="G14" s="8"/>
      <c r="H14" s="8"/>
      <c r="I14" s="8"/>
    </row>
    <row r="15" spans="1:9" ht="18.75" x14ac:dyDescent="0.25">
      <c r="A15" s="9"/>
      <c r="B15" s="9"/>
      <c r="C15" s="8"/>
      <c r="D15" s="8"/>
      <c r="E15" s="8"/>
      <c r="F15" s="4" t="s">
        <v>101</v>
      </c>
      <c r="G15" s="8"/>
      <c r="H15" s="8"/>
      <c r="I15" s="8"/>
    </row>
    <row r="16" spans="1:9" x14ac:dyDescent="0.25">
      <c r="A16" s="8"/>
      <c r="B16" s="9"/>
      <c r="C16" s="8"/>
      <c r="D16" s="8"/>
      <c r="E16" s="8"/>
    </row>
  </sheetData>
  <mergeCells count="1">
    <mergeCell ref="C1:I1"/>
  </mergeCells>
  <phoneticPr fontId="7" type="noConversion"/>
  <pageMargins left="0.7" right="0.7" top="0.75" bottom="0.75" header="0.3" footer="0.3"/>
  <pageSetup paperSize="9" orientation="portrait"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43D0A3-AC5F-4432-BC21-5ECEB7950668}">
  <sheetPr codeName="Feuil7"/>
  <dimension ref="A1:I10"/>
  <sheetViews>
    <sheetView workbookViewId="0">
      <selection activeCell="H11" sqref="H11"/>
    </sheetView>
  </sheetViews>
  <sheetFormatPr defaultColWidth="11.42578125" defaultRowHeight="15" x14ac:dyDescent="0.25"/>
  <cols>
    <col min="1" max="5" width="15.7109375" customWidth="1"/>
    <col min="6" max="6" width="45.7109375" customWidth="1"/>
    <col min="7" max="12" width="15.7109375" customWidth="1"/>
  </cols>
  <sheetData>
    <row r="1" spans="1:9" ht="99.95" customHeight="1" x14ac:dyDescent="0.25">
      <c r="A1" s="7"/>
      <c r="B1" s="7"/>
      <c r="C1" s="40" t="s">
        <v>12</v>
      </c>
      <c r="D1" s="40"/>
      <c r="E1" s="40"/>
      <c r="F1" s="40"/>
      <c r="G1" s="40"/>
      <c r="H1" s="40"/>
      <c r="I1" s="40"/>
    </row>
    <row r="5" spans="1:9" ht="25.5" x14ac:dyDescent="0.25">
      <c r="F5" s="10" t="s">
        <v>3</v>
      </c>
    </row>
    <row r="6" spans="1:9" ht="18.75" x14ac:dyDescent="0.25">
      <c r="F6" s="4" t="s">
        <v>21</v>
      </c>
    </row>
    <row r="7" spans="1:9" ht="18.75" x14ac:dyDescent="0.25">
      <c r="F7" s="4" t="s">
        <v>22</v>
      </c>
    </row>
    <row r="8" spans="1:9" ht="18.75" x14ac:dyDescent="0.25">
      <c r="F8" s="4" t="s">
        <v>23</v>
      </c>
    </row>
    <row r="9" spans="1:9" ht="18.75" x14ac:dyDescent="0.25">
      <c r="F9" s="4" t="s">
        <v>24</v>
      </c>
    </row>
    <row r="10" spans="1:9" ht="18.75" x14ac:dyDescent="0.25">
      <c r="F10" s="4" t="s">
        <v>25</v>
      </c>
    </row>
  </sheetData>
  <mergeCells count="1">
    <mergeCell ref="C1:I1"/>
  </mergeCells>
  <pageMargins left="0.7" right="0.7" top="0.75" bottom="0.75" header="0.3" footer="0.3"/>
  <tableParts count="1">
    <tablePart r:id="rId1"/>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735D343-5CE5-4872-98D4-686392291A9E}">
  <sheetPr codeName="Feuil1"/>
  <dimension ref="A1:G38"/>
  <sheetViews>
    <sheetView topLeftCell="A6" workbookViewId="0">
      <selection activeCell="E29" sqref="E29"/>
    </sheetView>
  </sheetViews>
  <sheetFormatPr defaultColWidth="11.42578125" defaultRowHeight="15" x14ac:dyDescent="0.25"/>
  <cols>
    <col min="1" max="1" width="27.28515625" style="1" customWidth="1"/>
    <col min="2" max="2" width="16" customWidth="1"/>
    <col min="3" max="3" width="17.42578125" style="1" customWidth="1"/>
    <col min="7" max="7" width="11.42578125" style="1"/>
  </cols>
  <sheetData>
    <row r="1" spans="1:4" x14ac:dyDescent="0.25">
      <c r="A1" s="1" t="s">
        <v>16</v>
      </c>
      <c r="C1" s="1" t="s">
        <v>15</v>
      </c>
    </row>
    <row r="2" spans="1:4" x14ac:dyDescent="0.25">
      <c r="A2" s="2">
        <v>45658</v>
      </c>
      <c r="C2" s="1" t="s">
        <v>19</v>
      </c>
    </row>
    <row r="3" spans="1:4" x14ac:dyDescent="0.25">
      <c r="A3" s="2">
        <v>45768</v>
      </c>
      <c r="C3" s="1" t="s">
        <v>17</v>
      </c>
    </row>
    <row r="4" spans="1:4" x14ac:dyDescent="0.25">
      <c r="A4" s="2">
        <v>45778</v>
      </c>
      <c r="C4" s="1" t="s">
        <v>18</v>
      </c>
    </row>
    <row r="5" spans="1:4" x14ac:dyDescent="0.25">
      <c r="A5" s="2">
        <v>45785</v>
      </c>
      <c r="C5" s="1" t="s">
        <v>20</v>
      </c>
    </row>
    <row r="6" spans="1:4" x14ac:dyDescent="0.25">
      <c r="A6" s="2">
        <v>45806</v>
      </c>
    </row>
    <row r="7" spans="1:4" x14ac:dyDescent="0.25">
      <c r="A7" s="2">
        <v>45817</v>
      </c>
    </row>
    <row r="8" spans="1:4" x14ac:dyDescent="0.25">
      <c r="A8" s="2">
        <v>45852</v>
      </c>
    </row>
    <row r="9" spans="1:4" x14ac:dyDescent="0.25">
      <c r="A9" s="2">
        <v>45884</v>
      </c>
    </row>
    <row r="10" spans="1:4" x14ac:dyDescent="0.25">
      <c r="A10" s="2">
        <v>45962</v>
      </c>
    </row>
    <row r="11" spans="1:4" x14ac:dyDescent="0.25">
      <c r="A11" s="2">
        <v>45972</v>
      </c>
    </row>
    <row r="12" spans="1:4" x14ac:dyDescent="0.25">
      <c r="A12" s="2">
        <v>46016</v>
      </c>
    </row>
    <row r="16" spans="1:4" x14ac:dyDescent="0.25">
      <c r="A16" s="1" t="s">
        <v>26</v>
      </c>
      <c r="C16" s="1" t="s">
        <v>40</v>
      </c>
      <c r="D16">
        <f>_xlfn.AGGREGATE(5,5,TABANNEE[])</f>
        <v>2025</v>
      </c>
    </row>
    <row r="17" spans="1:4" x14ac:dyDescent="0.25">
      <c r="A17" s="1">
        <v>2025</v>
      </c>
    </row>
    <row r="18" spans="1:4" x14ac:dyDescent="0.25">
      <c r="A18" s="1">
        <v>2026</v>
      </c>
    </row>
    <row r="21" spans="1:4" x14ac:dyDescent="0.25">
      <c r="A21" s="1" t="s">
        <v>27</v>
      </c>
      <c r="B21" s="1" t="s">
        <v>41</v>
      </c>
      <c r="C21" s="1" t="s">
        <v>40</v>
      </c>
      <c r="D21">
        <f>_xlfn.AGGREGATE(5,5,TABMOIS[Num])</f>
        <v>1</v>
      </c>
    </row>
    <row r="22" spans="1:4" x14ac:dyDescent="0.25">
      <c r="A22" s="1" t="s">
        <v>28</v>
      </c>
      <c r="B22" s="1">
        <v>1</v>
      </c>
    </row>
    <row r="23" spans="1:4" x14ac:dyDescent="0.25">
      <c r="A23" s="1" t="s">
        <v>29</v>
      </c>
      <c r="B23" s="1">
        <v>2</v>
      </c>
    </row>
    <row r="24" spans="1:4" x14ac:dyDescent="0.25">
      <c r="A24" s="1" t="s">
        <v>30</v>
      </c>
      <c r="B24" s="1">
        <v>3</v>
      </c>
    </row>
    <row r="25" spans="1:4" x14ac:dyDescent="0.25">
      <c r="A25" s="1" t="s">
        <v>31</v>
      </c>
      <c r="B25" s="1">
        <v>4</v>
      </c>
    </row>
    <row r="26" spans="1:4" x14ac:dyDescent="0.25">
      <c r="A26" s="1" t="s">
        <v>32</v>
      </c>
      <c r="B26" s="1">
        <v>5</v>
      </c>
    </row>
    <row r="27" spans="1:4" x14ac:dyDescent="0.25">
      <c r="A27" s="1" t="s">
        <v>33</v>
      </c>
      <c r="B27" s="1">
        <v>6</v>
      </c>
    </row>
    <row r="28" spans="1:4" x14ac:dyDescent="0.25">
      <c r="A28" s="1" t="s">
        <v>34</v>
      </c>
      <c r="B28" s="1">
        <v>7</v>
      </c>
    </row>
    <row r="29" spans="1:4" x14ac:dyDescent="0.25">
      <c r="A29" s="1" t="s">
        <v>35</v>
      </c>
      <c r="B29" s="1">
        <v>8</v>
      </c>
    </row>
    <row r="30" spans="1:4" x14ac:dyDescent="0.25">
      <c r="A30" s="1" t="s">
        <v>36</v>
      </c>
      <c r="B30" s="1">
        <v>9</v>
      </c>
    </row>
    <row r="31" spans="1:4" x14ac:dyDescent="0.25">
      <c r="A31" s="1" t="s">
        <v>37</v>
      </c>
      <c r="B31" s="1">
        <v>10</v>
      </c>
    </row>
    <row r="32" spans="1:4" x14ac:dyDescent="0.25">
      <c r="A32" s="1" t="s">
        <v>38</v>
      </c>
      <c r="B32" s="1">
        <v>11</v>
      </c>
    </row>
    <row r="33" spans="1:4" x14ac:dyDescent="0.25">
      <c r="A33" s="1" t="s">
        <v>39</v>
      </c>
      <c r="B33" s="1">
        <v>12</v>
      </c>
    </row>
    <row r="36" spans="1:4" x14ac:dyDescent="0.25">
      <c r="A36" s="23" t="s">
        <v>107</v>
      </c>
      <c r="B36" s="24" t="s">
        <v>105</v>
      </c>
      <c r="C36" s="23" t="s">
        <v>106</v>
      </c>
      <c r="D36" t="s">
        <v>115</v>
      </c>
    </row>
    <row r="37" spans="1:4" x14ac:dyDescent="0.25">
      <c r="A37" s="20" t="s">
        <v>104</v>
      </c>
      <c r="B37" s="21">
        <v>0.35417824074074072</v>
      </c>
      <c r="C37" s="22">
        <v>0.50001157407407404</v>
      </c>
      <c r="D37" s="15">
        <f>+C37-B37</f>
        <v>0.14583333333333331</v>
      </c>
    </row>
    <row r="38" spans="1:4" x14ac:dyDescent="0.25">
      <c r="A38" s="17" t="s">
        <v>103</v>
      </c>
      <c r="B38" s="18">
        <v>0.56251157407407404</v>
      </c>
      <c r="C38" s="19">
        <v>0.72917824074074078</v>
      </c>
      <c r="D38" s="15">
        <f>+C38-B38</f>
        <v>0.16666666666666674</v>
      </c>
    </row>
  </sheetData>
  <phoneticPr fontId="7" type="noConversion"/>
  <pageMargins left="0.7" right="0.7" top="0.75" bottom="0.75" header="0.3" footer="0.3"/>
  <pageSetup paperSize="9" orientation="portrait" r:id="rId1"/>
  <tableParts count="5">
    <tablePart r:id="rId2"/>
    <tablePart r:id="rId3"/>
    <tablePart r:id="rId4"/>
    <tablePart r:id="rId5"/>
    <tablePart r:id="rId6"/>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B93EE389-9839-4C65-8B64-54EF49452583}">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Werkbladen</vt:lpstr>
      </vt:variant>
      <vt:variant>
        <vt:i4>8</vt:i4>
      </vt:variant>
      <vt:variant>
        <vt:lpstr>Benoemde bereiken</vt:lpstr>
      </vt:variant>
      <vt:variant>
        <vt:i4>3</vt:i4>
      </vt:variant>
    </vt:vector>
  </HeadingPairs>
  <TitlesOfParts>
    <vt:vector size="11" baseType="lpstr">
      <vt:lpstr>Accueil</vt:lpstr>
      <vt:lpstr>Liste de taches BE</vt:lpstr>
      <vt:lpstr>Feuil1</vt:lpstr>
      <vt:lpstr>CHANTIER</vt:lpstr>
      <vt:lpstr>TECHNICIEN BE</vt:lpstr>
      <vt:lpstr>CHARGE D'AFFAIRES</vt:lpstr>
      <vt:lpstr>LOT</vt:lpstr>
      <vt:lpstr>SOURCE</vt:lpstr>
      <vt:lpstr>'CHANTIER'!Afdrukbereik</vt:lpstr>
      <vt:lpstr>Heures</vt:lpstr>
      <vt:lpstr>PLANNING</vt:lpstr>
    </vt:vector>
  </TitlesOfParts>
  <Company>Baudin Chateauneuf</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 MALFOY</dc:creator>
  <cp:lastModifiedBy>Bart Strubbe</cp:lastModifiedBy>
  <dcterms:created xsi:type="dcterms:W3CDTF">2025-01-03T08:55:14Z</dcterms:created>
  <dcterms:modified xsi:type="dcterms:W3CDTF">2025-01-12T08:44:45Z</dcterms:modified>
</cp:coreProperties>
</file>