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FAFD08A-1F0C-42F4-8E53-25857EAC5943}" xr6:coauthVersionLast="47" xr6:coauthVersionMax="47" xr10:uidLastSave="{00000000-0000-0000-0000-000000000000}"/>
  <bookViews>
    <workbookView xWindow="-120" yWindow="-120" windowWidth="29040" windowHeight="15990" xr2:uid="{AB9BB9C7-708F-4E90-98E0-334F286CA636}"/>
  </bookViews>
  <sheets>
    <sheet name="Feuil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  <c r="O5" i="1"/>
  <c r="L6" i="1"/>
  <c r="O2" i="1"/>
  <c r="O3" i="1"/>
  <c r="O4" i="1"/>
  <c r="O1" i="1"/>
  <c r="N2" i="1"/>
  <c r="N3" i="1"/>
  <c r="N4" i="1"/>
  <c r="N1" i="1"/>
  <c r="N6" i="1" s="1"/>
  <c r="M6" i="1"/>
  <c r="M2" i="1"/>
  <c r="M3" i="1"/>
  <c r="M4" i="1"/>
  <c r="M1" i="1"/>
  <c r="L2" i="1"/>
  <c r="L3" i="1"/>
  <c r="L4" i="1"/>
  <c r="L5" i="1"/>
  <c r="L1" i="1"/>
  <c r="J4" i="1"/>
  <c r="J3" i="1"/>
  <c r="J2" i="1"/>
  <c r="J1" i="1"/>
</calcChain>
</file>

<file path=xl/sharedStrings.xml><?xml version="1.0" encoding="utf-8"?>
<sst xmlns="http://schemas.openxmlformats.org/spreadsheetml/2006/main" count="127" uniqueCount="74">
  <si>
    <t>nom</t>
  </si>
  <si>
    <t>prénom</t>
  </si>
  <si>
    <t>poste</t>
  </si>
  <si>
    <t>sexe</t>
  </si>
  <si>
    <t>âge</t>
  </si>
  <si>
    <t>ancienneté</t>
  </si>
  <si>
    <t>secteur La Rochelle</t>
  </si>
  <si>
    <t>FOURNEL</t>
  </si>
  <si>
    <t>Bernard</t>
  </si>
  <si>
    <t>chef d’équipe</t>
  </si>
  <si>
    <t>H</t>
  </si>
  <si>
    <t>FLORIA</t>
  </si>
  <si>
    <t>Sophie</t>
  </si>
  <si>
    <t>applicateur hygiéniste</t>
  </si>
  <si>
    <t>F</t>
  </si>
  <si>
    <t>AVILA</t>
  </si>
  <si>
    <t>Roland</t>
  </si>
  <si>
    <t>technicien hautement qualifié</t>
  </si>
  <si>
    <t>LAGNOT</t>
  </si>
  <si>
    <t>Daniel</t>
  </si>
  <si>
    <t>technicien qualifié</t>
  </si>
  <si>
    <t>GIRAUDO</t>
  </si>
  <si>
    <t>Gatien</t>
  </si>
  <si>
    <t>technicien chauffeur
poids lourd</t>
  </si>
  <si>
    <t>LEBRUN</t>
  </si>
  <si>
    <t>Tanguy</t>
  </si>
  <si>
    <t>technicien confirmé</t>
  </si>
  <si>
    <t>secteur Rochefort</t>
  </si>
  <si>
    <t>ARNAUD</t>
  </si>
  <si>
    <t>Dominique</t>
  </si>
  <si>
    <t>POIRIER</t>
  </si>
  <si>
    <t>Léon</t>
  </si>
  <si>
    <t>CARREL</t>
  </si>
  <si>
    <t>Juste</t>
  </si>
  <si>
    <t>BRETON</t>
  </si>
  <si>
    <t>Renaud</t>
  </si>
  <si>
    <t>EVRAD</t>
  </si>
  <si>
    <t>Quentin</t>
  </si>
  <si>
    <t>secteur Royan</t>
  </si>
  <si>
    <t>BERNARD</t>
  </si>
  <si>
    <t>Jean-Paul</t>
  </si>
  <si>
    <t>CAPART</t>
  </si>
  <si>
    <t>Benoît</t>
  </si>
  <si>
    <t>GAUDRAIS</t>
  </si>
  <si>
    <t>Antoine</t>
  </si>
  <si>
    <t>PELAGY</t>
  </si>
  <si>
    <t>Laurent</t>
  </si>
  <si>
    <t>NOEL</t>
  </si>
  <si>
    <t>Ghislain</t>
  </si>
  <si>
    <t>secteur Saintes</t>
  </si>
  <si>
    <t>PIERROT</t>
  </si>
  <si>
    <t>Henry</t>
  </si>
  <si>
    <t>GRIMOIN</t>
  </si>
  <si>
    <t>Frédéric</t>
  </si>
  <si>
    <t>NOLLY</t>
  </si>
  <si>
    <t>Joëlle</t>
  </si>
  <si>
    <t>BONNARD</t>
  </si>
  <si>
    <t>Florian</t>
  </si>
  <si>
    <t>MICHAUD</t>
  </si>
  <si>
    <t>Edwige</t>
  </si>
  <si>
    <t>technicienne confirmée</t>
  </si>
  <si>
    <t>Eindtotaal</t>
  </si>
  <si>
    <t>Aantal van nom</t>
  </si>
  <si>
    <t>catégorie age</t>
  </si>
  <si>
    <t>24-33</t>
  </si>
  <si>
    <t>51-60</t>
  </si>
  <si>
    <t>42-51</t>
  </si>
  <si>
    <t>Totaal applicateur hygiéniste</t>
  </si>
  <si>
    <t>Totaal chef d’équipe</t>
  </si>
  <si>
    <t>Totaal technicien chauffeur
poids lourd</t>
  </si>
  <si>
    <t>Totaal technicien confirmé</t>
  </si>
  <si>
    <t>Totaal technicien hautement qualifié</t>
  </si>
  <si>
    <t>Totaal technicien qualifié</t>
  </si>
  <si>
    <t>Totaal technicienne confirmée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</si>
</sst>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textRotation="90"/>
    </xf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2.9477084595194832E-2"/>
          <c:y val="0.1147409405559775"/>
          <c:w val="0.9392308088185809"/>
          <c:h val="0.79865923687432316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Feuil1!$M$5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Feuil1!$M$1:$M$4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7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6F-4BA8-95F5-0610593A0469}"/>
            </c:ext>
          </c:extLst>
        </c:ser>
        <c:ser>
          <c:idx val="2"/>
          <c:order val="1"/>
          <c:tx>
            <c:strRef>
              <c:f>Feuil1!$N$5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FF3BE8-78BE-4EF9-BAD9-4F379B89FFF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26F-4BA8-95F5-0610593A046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6A75298-E5D3-40D7-917E-556A3FF9C88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26F-4BA8-95F5-0610593A046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B977858-CBDF-4E8B-9E33-3A9F677E6CC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F26F-4BA8-95F5-0610593A046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A2423E9-2B9D-43D4-A4A0-B5C6DE7759B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F26F-4BA8-95F5-0610593A04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Feuil1!$N$1:$N$4</c:f>
              <c:numCache>
                <c:formatCode>General</c:formatCode>
                <c:ptCount val="4"/>
                <c:pt idx="0">
                  <c:v>-1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Feuil1!$O$1:$O$4</c15:f>
                <c15:dlblRangeCache>
                  <c:ptCount val="4"/>
                  <c:pt idx="0">
                    <c:v>24-33</c:v>
                  </c:pt>
                  <c:pt idx="1">
                    <c:v>33-42</c:v>
                  </c:pt>
                  <c:pt idx="2">
                    <c:v>42-51</c:v>
                  </c:pt>
                  <c:pt idx="3">
                    <c:v>51-60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F26F-4BA8-95F5-0610593A0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066802280"/>
        <c:axId val="1066802640"/>
      </c:barChart>
      <c:catAx>
        <c:axId val="1066802280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66802640"/>
        <c:crosses val="autoZero"/>
        <c:auto val="1"/>
        <c:lblAlgn val="ctr"/>
        <c:lblOffset val="100"/>
        <c:noMultiLvlLbl val="0"/>
      </c:catAx>
      <c:valAx>
        <c:axId val="106680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66802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[pyramide-des-ages.xlsx]Feuil1!Draaitabel1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5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6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2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3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4"/>
          </a:solidFill>
          <a:ln>
            <a:noFill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Feuil1!$U$2:$U$4</c:f>
              <c:strCache>
                <c:ptCount val="1"/>
                <c:pt idx="0">
                  <c:v>applicateur hygiéniste - 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Feuil1!$U$5:$U$8</c:f>
              <c:numCache>
                <c:formatCode>General</c:formatCode>
                <c:ptCount val="3"/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FB-4142-97C2-E047BDDA0C98}"/>
            </c:ext>
          </c:extLst>
        </c:ser>
        <c:ser>
          <c:idx val="1"/>
          <c:order val="1"/>
          <c:tx>
            <c:strRef>
              <c:f>Feuil1!$W$2:$W$4</c:f>
              <c:strCache>
                <c:ptCount val="1"/>
                <c:pt idx="0">
                  <c:v>chef d’équipe - 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Feuil1!$W$5:$W$8</c:f>
              <c:numCache>
                <c:formatCode>General</c:formatCode>
                <c:ptCount val="3"/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AFB-4142-97C2-E047BDDA0C98}"/>
            </c:ext>
          </c:extLst>
        </c:ser>
        <c:ser>
          <c:idx val="2"/>
          <c:order val="2"/>
          <c:tx>
            <c:strRef>
              <c:f>Feuil1!$Y$2:$Y$4</c:f>
              <c:strCache>
                <c:ptCount val="1"/>
                <c:pt idx="0">
                  <c:v>technicien chauffeur
poids lourd - 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Feuil1!$Y$5:$Y$8</c:f>
              <c:numCache>
                <c:formatCode>General</c:formatCode>
                <c:ptCount val="3"/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AFB-4142-97C2-E047BDDA0C98}"/>
            </c:ext>
          </c:extLst>
        </c:ser>
        <c:ser>
          <c:idx val="3"/>
          <c:order val="3"/>
          <c:tx>
            <c:strRef>
              <c:f>Feuil1!$AA$2:$AA$4</c:f>
              <c:strCache>
                <c:ptCount val="1"/>
                <c:pt idx="0">
                  <c:v>technicien confirmé - H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Feuil1!$AA$5:$AA$8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FB-4142-97C2-E047BDDA0C98}"/>
            </c:ext>
          </c:extLst>
        </c:ser>
        <c:ser>
          <c:idx val="4"/>
          <c:order val="4"/>
          <c:tx>
            <c:strRef>
              <c:f>Feuil1!$AC$2:$AC$4</c:f>
              <c:strCache>
                <c:ptCount val="1"/>
                <c:pt idx="0">
                  <c:v>technicien hautement qualifié - 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Feuil1!$AC$5:$AC$8</c:f>
              <c:numCache>
                <c:formatCode>General</c:formatCode>
                <c:ptCount val="3"/>
                <c:pt idx="1">
                  <c:v>3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AFB-4142-97C2-E047BDDA0C98}"/>
            </c:ext>
          </c:extLst>
        </c:ser>
        <c:ser>
          <c:idx val="5"/>
          <c:order val="5"/>
          <c:tx>
            <c:strRef>
              <c:f>Feuil1!$AE$2:$AE$4</c:f>
              <c:strCache>
                <c:ptCount val="1"/>
                <c:pt idx="0">
                  <c:v>technicien qualifié - H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Feuil1!$AE$5:$AE$8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AFB-4142-97C2-E047BDDA0C98}"/>
            </c:ext>
          </c:extLst>
        </c:ser>
        <c:ser>
          <c:idx val="6"/>
          <c:order val="6"/>
          <c:tx>
            <c:strRef>
              <c:f>Feuil1!$AG$2:$AG$4</c:f>
              <c:strCache>
                <c:ptCount val="1"/>
                <c:pt idx="0">
                  <c:v>technicienne confirmée - F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Feuil1!$T$5:$T$8</c:f>
              <c:strCache>
                <c:ptCount val="3"/>
                <c:pt idx="0">
                  <c:v>24-33</c:v>
                </c:pt>
                <c:pt idx="1">
                  <c:v>42-51</c:v>
                </c:pt>
                <c:pt idx="2">
                  <c:v>51-60</c:v>
                </c:pt>
              </c:strCache>
            </c:strRef>
          </c:cat>
          <c:val>
            <c:numRef>
              <c:f>Feuil1!$AG$5:$AG$8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AFB-4142-97C2-E047BDDA0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00591568"/>
        <c:axId val="1021449688"/>
      </c:barChart>
      <c:catAx>
        <c:axId val="60059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21449688"/>
        <c:crosses val="autoZero"/>
        <c:auto val="1"/>
        <c:lblAlgn val="ctr"/>
        <c:lblOffset val="100"/>
        <c:noMultiLvlLbl val="0"/>
      </c:catAx>
      <c:valAx>
        <c:axId val="1021449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591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380999</xdr:colOff>
      <xdr:row>6</xdr:row>
      <xdr:rowOff>152401</xdr:rowOff>
    </xdr:from>
    <xdr:to>
      <xdr:col>17</xdr:col>
      <xdr:colOff>600074</xdr:colOff>
      <xdr:row>27</xdr:row>
      <xdr:rowOff>171450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E0AEDB7-6ECE-F7D9-3D36-329834BB36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514350</xdr:colOff>
      <xdr:row>10</xdr:row>
      <xdr:rowOff>104775</xdr:rowOff>
    </xdr:from>
    <xdr:to>
      <xdr:col>24</xdr:col>
      <xdr:colOff>590550</xdr:colOff>
      <xdr:row>24</xdr:row>
      <xdr:rowOff>47625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558AF7E2-BAEB-A2A2-1D35-081E052E71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644.596482870373" createdVersion="8" refreshedVersion="8" minRefreshableVersion="3" recordCount="21" xr:uid="{DFB72ABA-12F4-41E9-B943-7211F43BDDCA}">
  <cacheSource type="worksheet">
    <worksheetSource ref="B1:H22" sheet="Feuil1"/>
  </cacheSource>
  <cacheFields count="7">
    <cacheField name="nom" numFmtId="0">
      <sharedItems/>
    </cacheField>
    <cacheField name="prénom" numFmtId="0">
      <sharedItems/>
    </cacheField>
    <cacheField name="poste" numFmtId="0">
      <sharedItems count="7">
        <s v="chef d’équipe"/>
        <s v="applicateur hygiéniste"/>
        <s v="technicien hautement qualifié"/>
        <s v="technicien qualifié"/>
        <s v="technicien chauffeur_x000a_poids lourd"/>
        <s v="technicien confirmé"/>
        <s v="technicienne confirmée"/>
      </sharedItems>
    </cacheField>
    <cacheField name="sexe" numFmtId="0">
      <sharedItems count="2">
        <s v="H"/>
        <s v="F"/>
      </sharedItems>
    </cacheField>
    <cacheField name="âge" numFmtId="0">
      <sharedItems containsSemiMixedTypes="0" containsString="0" containsNumber="1" containsInteger="1" minValue="25" maxValue="58"/>
    </cacheField>
    <cacheField name="ancienneté" numFmtId="0">
      <sharedItems containsSemiMixedTypes="0" containsString="0" containsNumber="1" containsInteger="1" minValue="2" maxValue="25"/>
    </cacheField>
    <cacheField name="catégorie age" numFmtId="0">
      <sharedItems count="3">
        <s v="51-60"/>
        <s v="42-51"/>
        <s v="24-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s v="FOURNEL"/>
    <s v="Bernard"/>
    <x v="0"/>
    <x v="0"/>
    <n v="55"/>
    <n v="25"/>
    <x v="0"/>
  </r>
  <r>
    <s v="FLORIA"/>
    <s v="Sophie"/>
    <x v="1"/>
    <x v="1"/>
    <n v="52"/>
    <n v="21"/>
    <x v="0"/>
  </r>
  <r>
    <s v="AVILA"/>
    <s v="Roland"/>
    <x v="2"/>
    <x v="0"/>
    <n v="56"/>
    <n v="21"/>
    <x v="0"/>
  </r>
  <r>
    <s v="LAGNOT"/>
    <s v="Daniel"/>
    <x v="3"/>
    <x v="0"/>
    <n v="47"/>
    <n v="16"/>
    <x v="1"/>
  </r>
  <r>
    <s v="GIRAUDO"/>
    <s v="Gatien"/>
    <x v="4"/>
    <x v="0"/>
    <n v="51"/>
    <n v="12"/>
    <x v="0"/>
  </r>
  <r>
    <s v="LEBRUN"/>
    <s v="Tanguy"/>
    <x v="5"/>
    <x v="0"/>
    <n v="32"/>
    <n v="2"/>
    <x v="2"/>
  </r>
  <r>
    <s v="ARNAUD"/>
    <s v="Dominique"/>
    <x v="0"/>
    <x v="0"/>
    <n v="54"/>
    <n v="22"/>
    <x v="0"/>
  </r>
  <r>
    <s v="POIRIER"/>
    <s v="Léon"/>
    <x v="2"/>
    <x v="0"/>
    <n v="48"/>
    <n v="19"/>
    <x v="1"/>
  </r>
  <r>
    <s v="CARREL"/>
    <s v="Juste"/>
    <x v="2"/>
    <x v="0"/>
    <n v="50"/>
    <n v="17"/>
    <x v="1"/>
  </r>
  <r>
    <s v="BRETON"/>
    <s v="Renaud"/>
    <x v="4"/>
    <x v="0"/>
    <n v="53"/>
    <n v="14"/>
    <x v="0"/>
  </r>
  <r>
    <s v="EVRAD"/>
    <s v="Quentin"/>
    <x v="3"/>
    <x v="0"/>
    <n v="25"/>
    <n v="4"/>
    <x v="2"/>
  </r>
  <r>
    <s v="BERNARD"/>
    <s v="Jean-Paul"/>
    <x v="0"/>
    <x v="0"/>
    <n v="51"/>
    <n v="20"/>
    <x v="0"/>
  </r>
  <r>
    <s v="CAPART"/>
    <s v="Benoît"/>
    <x v="4"/>
    <x v="0"/>
    <n v="49"/>
    <n v="14"/>
    <x v="1"/>
  </r>
  <r>
    <s v="GAUDRAIS"/>
    <s v="Antoine"/>
    <x v="2"/>
    <x v="0"/>
    <n v="53"/>
    <n v="13"/>
    <x v="0"/>
  </r>
  <r>
    <s v="PELAGY"/>
    <s v="Laurent"/>
    <x v="2"/>
    <x v="0"/>
    <n v="47"/>
    <n v="9"/>
    <x v="1"/>
  </r>
  <r>
    <s v="NOEL"/>
    <s v="Ghislain"/>
    <x v="3"/>
    <x v="0"/>
    <n v="43"/>
    <n v="6"/>
    <x v="1"/>
  </r>
  <r>
    <s v="PIERROT"/>
    <s v="Henry"/>
    <x v="0"/>
    <x v="0"/>
    <n v="58"/>
    <n v="21"/>
    <x v="0"/>
  </r>
  <r>
    <s v="GRIMOIN"/>
    <s v="Frédéric"/>
    <x v="2"/>
    <x v="0"/>
    <n v="52"/>
    <n v="18"/>
    <x v="0"/>
  </r>
  <r>
    <s v="NOLLY"/>
    <s v="Joëlle"/>
    <x v="1"/>
    <x v="1"/>
    <n v="54"/>
    <n v="13"/>
    <x v="0"/>
  </r>
  <r>
    <s v="BONNARD"/>
    <s v="Florian"/>
    <x v="3"/>
    <x v="0"/>
    <n v="43"/>
    <n v="11"/>
    <x v="1"/>
  </r>
  <r>
    <s v="MICHAUD"/>
    <s v="Edwige"/>
    <x v="6"/>
    <x v="1"/>
    <n v="29"/>
    <n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96B8D-91F1-4071-92D2-9A2396B6211D}" name="Draaitabel1" cacheId="9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 chartFormat="6">
  <location ref="T2:AI8" firstHeaderRow="1" firstDataRow="3" firstDataCol="1"/>
  <pivotFields count="7"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8">
        <item x="1"/>
        <item x="0"/>
        <item x="4"/>
        <item x="5"/>
        <item x="2"/>
        <item x="3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6"/>
  </rowFields>
  <rowItems count="4">
    <i>
      <x/>
    </i>
    <i>
      <x v="1"/>
    </i>
    <i>
      <x v="2"/>
    </i>
    <i t="grand">
      <x/>
    </i>
  </rowItems>
  <colFields count="2">
    <field x="2"/>
    <field x="3"/>
  </colFields>
  <colItems count="15">
    <i>
      <x/>
      <x/>
    </i>
    <i t="default">
      <x/>
    </i>
    <i>
      <x v="1"/>
      <x v="1"/>
    </i>
    <i t="default">
      <x v="1"/>
    </i>
    <i>
      <x v="2"/>
      <x v="1"/>
    </i>
    <i t="default">
      <x v="2"/>
    </i>
    <i>
      <x v="3"/>
      <x v="1"/>
    </i>
    <i t="default">
      <x v="3"/>
    </i>
    <i>
      <x v="4"/>
      <x v="1"/>
    </i>
    <i t="default">
      <x v="4"/>
    </i>
    <i>
      <x v="5"/>
      <x v="1"/>
    </i>
    <i t="default">
      <x v="5"/>
    </i>
    <i>
      <x v="6"/>
      <x/>
    </i>
    <i t="default">
      <x v="6"/>
    </i>
    <i t="grand">
      <x/>
    </i>
  </colItems>
  <dataFields count="1">
    <dataField name="Aantal van nom" fld="0" subtotal="count" baseField="0" baseItem="0"/>
  </dataFields>
  <chartFormats count="2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6" count="1" selected="0">
            <x v="0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6" count="1" selected="0">
            <x v="1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6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3" count="1" selected="0">
            <x v="0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1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1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B257-DF6A-4603-9B82-83E659EBFFEF}">
  <sheetPr codeName="Blad1"/>
  <dimension ref="A1:AI42"/>
  <sheetViews>
    <sheetView tabSelected="1" topLeftCell="K1" workbookViewId="0">
      <selection activeCell="Y23" sqref="Y23"/>
    </sheetView>
  </sheetViews>
  <sheetFormatPr defaultColWidth="11.42578125" defaultRowHeight="14.25" x14ac:dyDescent="0.25"/>
  <cols>
    <col min="1" max="1" width="11.42578125" style="1"/>
    <col min="2" max="2" width="13.28515625" style="1" customWidth="1"/>
    <col min="3" max="3" width="11.42578125" style="1"/>
    <col min="4" max="4" width="28.28515625" style="1" bestFit="1" customWidth="1"/>
    <col min="5" max="19" width="11.42578125" style="1"/>
    <col min="20" max="20" width="15.42578125" style="1" bestFit="1" customWidth="1"/>
    <col min="21" max="21" width="23.28515625" style="1" bestFit="1" customWidth="1"/>
    <col min="22" max="22" width="27.42578125" style="1" bestFit="1" customWidth="1"/>
    <col min="23" max="23" width="15.42578125" style="1" bestFit="1" customWidth="1"/>
    <col min="24" max="24" width="19.5703125" style="1" bestFit="1" customWidth="1"/>
    <col min="25" max="25" width="33.28515625" style="1" bestFit="1" customWidth="1"/>
    <col min="26" max="26" width="37.42578125" style="1" bestFit="1" customWidth="1"/>
    <col min="27" max="27" width="21.28515625" style="1" bestFit="1" customWidth="1"/>
    <col min="28" max="28" width="25.5703125" style="1" bestFit="1" customWidth="1"/>
    <col min="29" max="29" width="30.5703125" style="1" bestFit="1" customWidth="1"/>
    <col min="30" max="30" width="34.85546875" style="1" bestFit="1" customWidth="1"/>
    <col min="31" max="31" width="20" style="1" bestFit="1" customWidth="1"/>
    <col min="32" max="32" width="24.140625" style="1" bestFit="1" customWidth="1"/>
    <col min="33" max="33" width="24.85546875" style="1" bestFit="1" customWidth="1"/>
    <col min="34" max="34" width="29" style="1" bestFit="1" customWidth="1"/>
    <col min="35" max="35" width="10.140625" style="1" bestFit="1" customWidth="1"/>
    <col min="36" max="16384" width="11.42578125" style="1"/>
  </cols>
  <sheetData>
    <row r="1" spans="1:35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63</v>
      </c>
      <c r="J1" s="1">
        <f>TRUNC(POWER(ROWS($F$2:$F$22),0.5))</f>
        <v>4</v>
      </c>
      <c r="L1" s="1">
        <f>$K$2+(ROW()-1)*$K$4</f>
        <v>24</v>
      </c>
      <c r="M1" s="1">
        <f>COUNTIFS($F$2:$F$22,"&gt;="&amp;$L1,$F$2:$F$22,"&lt;"&amp;$L2,$E$2:$E$22,"H")</f>
        <v>2</v>
      </c>
      <c r="N1" s="1">
        <f>-COUNTIFS($F$2:$F$22,"&gt;="&amp;$L1,$F$2:$F$22,"&lt;"&amp;$L2,$E$2:$E$22,"F")</f>
        <v>-1</v>
      </c>
      <c r="O1" s="1" t="str">
        <f>+L1&amp;"-"&amp;L2</f>
        <v>24-33</v>
      </c>
    </row>
    <row r="2" spans="1:35" x14ac:dyDescent="0.25">
      <c r="A2" s="5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>
        <v>55</v>
      </c>
      <c r="G2" s="3">
        <v>25</v>
      </c>
      <c r="H2" s="1" t="str">
        <f>VLOOKUP(F2,$L$1:$O$5,4,1)</f>
        <v>51-60</v>
      </c>
      <c r="J2" s="1">
        <f>MIN($F$2:$F$22)</f>
        <v>25</v>
      </c>
      <c r="K2" s="1">
        <v>24</v>
      </c>
      <c r="L2" s="1">
        <f t="shared" ref="L2:L6" si="0">$K$2+(ROW()-1)*$K$4</f>
        <v>33</v>
      </c>
      <c r="M2" s="1">
        <f t="shared" ref="M2:N4" si="1">COUNTIFS($F$2:$F$22,"&gt;="&amp;$L2,$F$2:$F$22,"&lt;"&amp;$L3,$E$2:$E$22,"H")</f>
        <v>0</v>
      </c>
      <c r="N2" s="1">
        <f t="shared" ref="N2:N4" si="2">-COUNTIFS($F$2:$F$22,"&gt;="&amp;$L2,$F$2:$F$22,"&lt;"&amp;$L3,$E$2:$E$22,"F")</f>
        <v>0</v>
      </c>
      <c r="O2" s="1" t="str">
        <f t="shared" ref="O2:O5" si="3">+L2&amp;"-"&amp;L3</f>
        <v>33-42</v>
      </c>
      <c r="T2" s="6" t="s">
        <v>62</v>
      </c>
      <c r="U2" s="6" t="s">
        <v>2</v>
      </c>
      <c r="V2" s="6" t="s">
        <v>3</v>
      </c>
      <c r="W2"/>
      <c r="X2"/>
      <c r="Y2"/>
      <c r="Z2"/>
      <c r="AA2"/>
      <c r="AB2"/>
      <c r="AC2"/>
      <c r="AD2"/>
      <c r="AE2"/>
      <c r="AF2"/>
      <c r="AG2"/>
      <c r="AH2"/>
      <c r="AI2"/>
    </row>
    <row r="3" spans="1:35" ht="15" x14ac:dyDescent="0.25">
      <c r="A3" s="5"/>
      <c r="B3" s="3" t="s">
        <v>11</v>
      </c>
      <c r="C3" s="3" t="s">
        <v>12</v>
      </c>
      <c r="D3" s="3" t="s">
        <v>13</v>
      </c>
      <c r="E3" s="3" t="s">
        <v>14</v>
      </c>
      <c r="F3" s="3">
        <v>52</v>
      </c>
      <c r="G3" s="3">
        <v>21</v>
      </c>
      <c r="H3" s="1" t="str">
        <f t="shared" ref="H3:H22" si="4">VLOOKUP(F3,$L$1:$O$5,4,1)</f>
        <v>51-60</v>
      </c>
      <c r="J3" s="1">
        <f>MAX($F$2:$F$22)</f>
        <v>58</v>
      </c>
      <c r="L3" s="1">
        <f t="shared" si="0"/>
        <v>42</v>
      </c>
      <c r="M3" s="1">
        <f t="shared" si="1"/>
        <v>7</v>
      </c>
      <c r="N3" s="1">
        <f t="shared" si="2"/>
        <v>0</v>
      </c>
      <c r="O3" s="1" t="str">
        <f t="shared" si="3"/>
        <v>42-51</v>
      </c>
      <c r="T3"/>
      <c r="U3" t="s">
        <v>13</v>
      </c>
      <c r="V3" t="s">
        <v>67</v>
      </c>
      <c r="W3" t="s">
        <v>9</v>
      </c>
      <c r="X3" t="s">
        <v>68</v>
      </c>
      <c r="Y3" t="s">
        <v>23</v>
      </c>
      <c r="Z3" t="s">
        <v>69</v>
      </c>
      <c r="AA3" t="s">
        <v>26</v>
      </c>
      <c r="AB3" t="s">
        <v>70</v>
      </c>
      <c r="AC3" t="s">
        <v>17</v>
      </c>
      <c r="AD3" t="s">
        <v>71</v>
      </c>
      <c r="AE3" t="s">
        <v>20</v>
      </c>
      <c r="AF3" t="s">
        <v>72</v>
      </c>
      <c r="AG3" t="s">
        <v>60</v>
      </c>
      <c r="AH3" t="s">
        <v>73</v>
      </c>
      <c r="AI3" t="s">
        <v>61</v>
      </c>
    </row>
    <row r="4" spans="1:35" ht="15" x14ac:dyDescent="0.25">
      <c r="A4" s="5"/>
      <c r="B4" s="3" t="s">
        <v>15</v>
      </c>
      <c r="C4" s="3" t="s">
        <v>16</v>
      </c>
      <c r="D4" s="3" t="s">
        <v>17</v>
      </c>
      <c r="E4" s="3" t="s">
        <v>10</v>
      </c>
      <c r="F4" s="3">
        <v>56</v>
      </c>
      <c r="G4" s="3">
        <v>21</v>
      </c>
      <c r="H4" s="1" t="str">
        <f t="shared" si="4"/>
        <v>51-60</v>
      </c>
      <c r="J4" s="1">
        <f>+(J3-J2)/J1</f>
        <v>8.25</v>
      </c>
      <c r="K4" s="1">
        <v>9</v>
      </c>
      <c r="L4" s="1">
        <f t="shared" si="0"/>
        <v>51</v>
      </c>
      <c r="M4" s="1">
        <f t="shared" si="1"/>
        <v>9</v>
      </c>
      <c r="N4" s="1">
        <f t="shared" si="2"/>
        <v>-2</v>
      </c>
      <c r="O4" s="1" t="str">
        <f t="shared" si="3"/>
        <v>51-60</v>
      </c>
      <c r="T4" s="6" t="s">
        <v>63</v>
      </c>
      <c r="U4" t="s">
        <v>14</v>
      </c>
      <c r="V4"/>
      <c r="W4" t="s">
        <v>10</v>
      </c>
      <c r="X4"/>
      <c r="Y4" t="s">
        <v>10</v>
      </c>
      <c r="Z4"/>
      <c r="AA4" t="s">
        <v>10</v>
      </c>
      <c r="AB4"/>
      <c r="AC4" t="s">
        <v>10</v>
      </c>
      <c r="AD4"/>
      <c r="AE4" t="s">
        <v>10</v>
      </c>
      <c r="AF4"/>
      <c r="AG4" t="s">
        <v>14</v>
      </c>
      <c r="AH4"/>
      <c r="AI4"/>
    </row>
    <row r="5" spans="1:35" ht="15" x14ac:dyDescent="0.25">
      <c r="A5" s="5"/>
      <c r="B5" s="3" t="s">
        <v>18</v>
      </c>
      <c r="C5" s="3" t="s">
        <v>19</v>
      </c>
      <c r="D5" s="3" t="s">
        <v>20</v>
      </c>
      <c r="E5" s="3" t="s">
        <v>10</v>
      </c>
      <c r="F5" s="3">
        <v>47</v>
      </c>
      <c r="G5" s="3">
        <v>16</v>
      </c>
      <c r="H5" s="1" t="str">
        <f t="shared" si="4"/>
        <v>42-51</v>
      </c>
      <c r="L5" s="1">
        <f t="shared" si="0"/>
        <v>60</v>
      </c>
      <c r="M5" s="1" t="s">
        <v>10</v>
      </c>
      <c r="N5" s="1" t="s">
        <v>14</v>
      </c>
      <c r="O5" s="1" t="str">
        <f t="shared" si="3"/>
        <v>60-69</v>
      </c>
      <c r="T5" t="s">
        <v>64</v>
      </c>
      <c r="U5" s="7"/>
      <c r="V5" s="7"/>
      <c r="W5" s="7"/>
      <c r="X5" s="7"/>
      <c r="Y5" s="7"/>
      <c r="Z5" s="7"/>
      <c r="AA5" s="7">
        <v>1</v>
      </c>
      <c r="AB5" s="7">
        <v>1</v>
      </c>
      <c r="AC5" s="7"/>
      <c r="AD5" s="7"/>
      <c r="AE5" s="7">
        <v>1</v>
      </c>
      <c r="AF5" s="7">
        <v>1</v>
      </c>
      <c r="AG5" s="7">
        <v>1</v>
      </c>
      <c r="AH5" s="7">
        <v>1</v>
      </c>
      <c r="AI5" s="7">
        <v>3</v>
      </c>
    </row>
    <row r="6" spans="1:35" ht="25.5" x14ac:dyDescent="0.25">
      <c r="A6" s="5"/>
      <c r="B6" s="3" t="s">
        <v>21</v>
      </c>
      <c r="C6" s="3" t="s">
        <v>22</v>
      </c>
      <c r="D6" s="4" t="s">
        <v>23</v>
      </c>
      <c r="E6" s="3" t="s">
        <v>10</v>
      </c>
      <c r="F6" s="3">
        <v>51</v>
      </c>
      <c r="G6" s="3">
        <v>12</v>
      </c>
      <c r="H6" s="1" t="str">
        <f t="shared" si="4"/>
        <v>51-60</v>
      </c>
      <c r="L6" s="1">
        <f t="shared" si="0"/>
        <v>69</v>
      </c>
      <c r="M6" s="1">
        <f>SUM(M1:M4)</f>
        <v>18</v>
      </c>
      <c r="N6" s="1">
        <f>SUM(N1:N4)</f>
        <v>-3</v>
      </c>
      <c r="T6" t="s">
        <v>66</v>
      </c>
      <c r="U6" s="7"/>
      <c r="V6" s="7"/>
      <c r="W6" s="7"/>
      <c r="X6" s="7"/>
      <c r="Y6" s="7">
        <v>1</v>
      </c>
      <c r="Z6" s="7">
        <v>1</v>
      </c>
      <c r="AA6" s="7"/>
      <c r="AB6" s="7"/>
      <c r="AC6" s="7">
        <v>3</v>
      </c>
      <c r="AD6" s="7">
        <v>3</v>
      </c>
      <c r="AE6" s="7">
        <v>3</v>
      </c>
      <c r="AF6" s="7">
        <v>3</v>
      </c>
      <c r="AG6" s="7"/>
      <c r="AH6" s="7"/>
      <c r="AI6" s="7">
        <v>7</v>
      </c>
    </row>
    <row r="7" spans="1:35" ht="15" x14ac:dyDescent="0.25">
      <c r="A7" s="5"/>
      <c r="B7" s="3" t="s">
        <v>24</v>
      </c>
      <c r="C7" s="3" t="s">
        <v>25</v>
      </c>
      <c r="D7" s="3" t="s">
        <v>26</v>
      </c>
      <c r="E7" s="3" t="s">
        <v>10</v>
      </c>
      <c r="F7" s="3">
        <v>32</v>
      </c>
      <c r="G7" s="3">
        <v>2</v>
      </c>
      <c r="H7" s="1" t="str">
        <f t="shared" si="4"/>
        <v>24-33</v>
      </c>
      <c r="T7" t="s">
        <v>65</v>
      </c>
      <c r="U7" s="7">
        <v>2</v>
      </c>
      <c r="V7" s="7">
        <v>2</v>
      </c>
      <c r="W7" s="7">
        <v>4</v>
      </c>
      <c r="X7" s="7">
        <v>4</v>
      </c>
      <c r="Y7" s="7">
        <v>2</v>
      </c>
      <c r="Z7" s="7">
        <v>2</v>
      </c>
      <c r="AA7" s="7"/>
      <c r="AB7" s="7"/>
      <c r="AC7" s="7">
        <v>3</v>
      </c>
      <c r="AD7" s="7">
        <v>3</v>
      </c>
      <c r="AE7" s="7"/>
      <c r="AF7" s="7"/>
      <c r="AG7" s="7"/>
      <c r="AH7" s="7"/>
      <c r="AI7" s="7">
        <v>11</v>
      </c>
    </row>
    <row r="8" spans="1:35" ht="15" x14ac:dyDescent="0.25">
      <c r="A8" s="5" t="s">
        <v>27</v>
      </c>
      <c r="B8" s="3" t="s">
        <v>28</v>
      </c>
      <c r="C8" s="3" t="s">
        <v>29</v>
      </c>
      <c r="D8" s="3" t="s">
        <v>9</v>
      </c>
      <c r="E8" s="3" t="s">
        <v>10</v>
      </c>
      <c r="F8" s="3">
        <v>54</v>
      </c>
      <c r="G8" s="3">
        <v>22</v>
      </c>
      <c r="H8" s="1" t="str">
        <f t="shared" si="4"/>
        <v>51-60</v>
      </c>
      <c r="T8" t="s">
        <v>61</v>
      </c>
      <c r="U8" s="7">
        <v>2</v>
      </c>
      <c r="V8" s="7">
        <v>2</v>
      </c>
      <c r="W8" s="7">
        <v>4</v>
      </c>
      <c r="X8" s="7">
        <v>4</v>
      </c>
      <c r="Y8" s="7">
        <v>3</v>
      </c>
      <c r="Z8" s="7">
        <v>3</v>
      </c>
      <c r="AA8" s="7">
        <v>1</v>
      </c>
      <c r="AB8" s="7">
        <v>1</v>
      </c>
      <c r="AC8" s="7">
        <v>6</v>
      </c>
      <c r="AD8" s="7">
        <v>6</v>
      </c>
      <c r="AE8" s="7">
        <v>4</v>
      </c>
      <c r="AF8" s="7">
        <v>4</v>
      </c>
      <c r="AG8" s="7">
        <v>1</v>
      </c>
      <c r="AH8" s="7">
        <v>1</v>
      </c>
      <c r="AI8" s="7">
        <v>21</v>
      </c>
    </row>
    <row r="9" spans="1:35" ht="15" x14ac:dyDescent="0.25">
      <c r="A9" s="5"/>
      <c r="B9" s="3" t="s">
        <v>30</v>
      </c>
      <c r="C9" s="3" t="s">
        <v>31</v>
      </c>
      <c r="D9" s="3" t="s">
        <v>17</v>
      </c>
      <c r="E9" s="3" t="s">
        <v>10</v>
      </c>
      <c r="F9" s="3">
        <v>48</v>
      </c>
      <c r="G9" s="3">
        <v>19</v>
      </c>
      <c r="H9" s="1" t="str">
        <f t="shared" si="4"/>
        <v>42-51</v>
      </c>
      <c r="T9"/>
      <c r="U9"/>
      <c r="V9"/>
      <c r="W9"/>
      <c r="X9"/>
      <c r="Y9"/>
      <c r="Z9"/>
      <c r="AA9"/>
      <c r="AB9"/>
      <c r="AC9"/>
    </row>
    <row r="10" spans="1:35" ht="15" x14ac:dyDescent="0.25">
      <c r="A10" s="5"/>
      <c r="B10" s="3" t="s">
        <v>32</v>
      </c>
      <c r="C10" s="3" t="s">
        <v>33</v>
      </c>
      <c r="D10" s="3" t="s">
        <v>17</v>
      </c>
      <c r="E10" s="3" t="s">
        <v>10</v>
      </c>
      <c r="F10" s="3">
        <v>50</v>
      </c>
      <c r="G10" s="3">
        <v>17</v>
      </c>
      <c r="H10" s="1" t="str">
        <f t="shared" si="4"/>
        <v>42-51</v>
      </c>
      <c r="T10"/>
      <c r="U10"/>
      <c r="V10"/>
      <c r="W10"/>
      <c r="X10"/>
      <c r="Y10"/>
      <c r="Z10"/>
      <c r="AA10"/>
      <c r="AB10"/>
      <c r="AC10"/>
    </row>
    <row r="11" spans="1:35" ht="25.5" x14ac:dyDescent="0.25">
      <c r="A11" s="5"/>
      <c r="B11" s="3" t="s">
        <v>34</v>
      </c>
      <c r="C11" s="3" t="s">
        <v>35</v>
      </c>
      <c r="D11" s="4" t="s">
        <v>23</v>
      </c>
      <c r="E11" s="3" t="s">
        <v>10</v>
      </c>
      <c r="F11" s="3">
        <v>53</v>
      </c>
      <c r="G11" s="3">
        <v>14</v>
      </c>
      <c r="H11" s="1" t="str">
        <f t="shared" si="4"/>
        <v>51-60</v>
      </c>
      <c r="T11"/>
      <c r="U11"/>
      <c r="V11"/>
      <c r="W11"/>
      <c r="X11"/>
      <c r="Y11"/>
      <c r="Z11"/>
      <c r="AA11"/>
      <c r="AB11"/>
      <c r="AC11"/>
    </row>
    <row r="12" spans="1:35" ht="15" x14ac:dyDescent="0.25">
      <c r="A12" s="5"/>
      <c r="B12" s="3" t="s">
        <v>36</v>
      </c>
      <c r="C12" s="3" t="s">
        <v>37</v>
      </c>
      <c r="D12" s="3" t="s">
        <v>20</v>
      </c>
      <c r="E12" s="3" t="s">
        <v>10</v>
      </c>
      <c r="F12" s="3">
        <v>25</v>
      </c>
      <c r="G12" s="3">
        <v>4</v>
      </c>
      <c r="H12" s="1" t="str">
        <f t="shared" si="4"/>
        <v>24-33</v>
      </c>
      <c r="T12"/>
      <c r="U12"/>
      <c r="V12"/>
      <c r="W12"/>
      <c r="X12"/>
      <c r="Y12"/>
      <c r="Z12"/>
      <c r="AA12"/>
      <c r="AB12"/>
      <c r="AC12"/>
    </row>
    <row r="13" spans="1:35" ht="15" x14ac:dyDescent="0.25">
      <c r="A13" s="5" t="s">
        <v>38</v>
      </c>
      <c r="B13" s="3" t="s">
        <v>39</v>
      </c>
      <c r="C13" s="3" t="s">
        <v>40</v>
      </c>
      <c r="D13" s="3" t="s">
        <v>9</v>
      </c>
      <c r="E13" s="3" t="s">
        <v>10</v>
      </c>
      <c r="F13" s="3">
        <v>51</v>
      </c>
      <c r="G13" s="3">
        <v>20</v>
      </c>
      <c r="H13" s="1" t="str">
        <f t="shared" si="4"/>
        <v>51-60</v>
      </c>
      <c r="T13"/>
      <c r="U13"/>
      <c r="V13"/>
      <c r="W13"/>
      <c r="X13"/>
      <c r="Y13"/>
      <c r="Z13"/>
      <c r="AA13"/>
      <c r="AB13"/>
      <c r="AC13"/>
    </row>
    <row r="14" spans="1:35" ht="25.5" x14ac:dyDescent="0.25">
      <c r="A14" s="5"/>
      <c r="B14" s="3" t="s">
        <v>41</v>
      </c>
      <c r="C14" s="3" t="s">
        <v>42</v>
      </c>
      <c r="D14" s="4" t="s">
        <v>23</v>
      </c>
      <c r="E14" s="3" t="s">
        <v>10</v>
      </c>
      <c r="F14" s="3">
        <v>49</v>
      </c>
      <c r="G14" s="3">
        <v>14</v>
      </c>
      <c r="H14" s="1" t="str">
        <f t="shared" si="4"/>
        <v>42-51</v>
      </c>
      <c r="T14"/>
      <c r="U14"/>
      <c r="V14"/>
      <c r="W14"/>
      <c r="X14"/>
      <c r="Y14"/>
      <c r="Z14"/>
    </row>
    <row r="15" spans="1:35" x14ac:dyDescent="0.25">
      <c r="A15" s="5"/>
      <c r="B15" s="3" t="s">
        <v>43</v>
      </c>
      <c r="C15" s="3" t="s">
        <v>44</v>
      </c>
      <c r="D15" s="3" t="s">
        <v>17</v>
      </c>
      <c r="E15" s="3" t="s">
        <v>10</v>
      </c>
      <c r="F15" s="3">
        <v>53</v>
      </c>
      <c r="G15" s="3">
        <v>13</v>
      </c>
      <c r="H15" s="1" t="str">
        <f t="shared" si="4"/>
        <v>51-60</v>
      </c>
      <c r="T15"/>
      <c r="U15"/>
      <c r="V15"/>
      <c r="W15"/>
      <c r="X15"/>
      <c r="Y15"/>
      <c r="Z15"/>
    </row>
    <row r="16" spans="1:35" ht="15" x14ac:dyDescent="0.25">
      <c r="A16" s="5"/>
      <c r="B16" s="3" t="s">
        <v>45</v>
      </c>
      <c r="C16" s="3" t="s">
        <v>46</v>
      </c>
      <c r="D16" s="3" t="s">
        <v>17</v>
      </c>
      <c r="E16" s="3" t="s">
        <v>10</v>
      </c>
      <c r="F16" s="3">
        <v>47</v>
      </c>
      <c r="G16" s="3">
        <v>9</v>
      </c>
      <c r="H16" s="1" t="str">
        <f t="shared" si="4"/>
        <v>42-51</v>
      </c>
      <c r="T16"/>
      <c r="U16"/>
      <c r="V16"/>
      <c r="W16"/>
      <c r="X16"/>
      <c r="Y16"/>
    </row>
    <row r="17" spans="1:25" ht="15" x14ac:dyDescent="0.25">
      <c r="A17" s="5"/>
      <c r="B17" s="3" t="s">
        <v>47</v>
      </c>
      <c r="C17" s="3" t="s">
        <v>48</v>
      </c>
      <c r="D17" s="3" t="s">
        <v>20</v>
      </c>
      <c r="E17" s="3" t="s">
        <v>10</v>
      </c>
      <c r="F17" s="3">
        <v>43</v>
      </c>
      <c r="G17" s="3">
        <v>6</v>
      </c>
      <c r="H17" s="1" t="str">
        <f t="shared" si="4"/>
        <v>42-51</v>
      </c>
      <c r="T17"/>
      <c r="U17"/>
      <c r="V17"/>
      <c r="W17"/>
      <c r="X17"/>
      <c r="Y17"/>
    </row>
    <row r="18" spans="1:25" ht="15" x14ac:dyDescent="0.25">
      <c r="A18" s="5" t="s">
        <v>49</v>
      </c>
      <c r="B18" s="3" t="s">
        <v>50</v>
      </c>
      <c r="C18" s="3" t="s">
        <v>51</v>
      </c>
      <c r="D18" s="3" t="s">
        <v>9</v>
      </c>
      <c r="E18" s="3" t="s">
        <v>10</v>
      </c>
      <c r="F18" s="3">
        <v>58</v>
      </c>
      <c r="G18" s="3">
        <v>21</v>
      </c>
      <c r="H18" s="1" t="str">
        <f t="shared" si="4"/>
        <v>51-60</v>
      </c>
      <c r="T18"/>
      <c r="U18"/>
      <c r="V18"/>
      <c r="W18"/>
      <c r="X18"/>
      <c r="Y18"/>
    </row>
    <row r="19" spans="1:25" ht="15" x14ac:dyDescent="0.25">
      <c r="A19" s="5"/>
      <c r="B19" s="3" t="s">
        <v>52</v>
      </c>
      <c r="C19" s="3" t="s">
        <v>53</v>
      </c>
      <c r="D19" s="3" t="s">
        <v>17</v>
      </c>
      <c r="E19" s="3" t="s">
        <v>10</v>
      </c>
      <c r="F19" s="3">
        <v>52</v>
      </c>
      <c r="G19" s="3">
        <v>18</v>
      </c>
      <c r="H19" s="1" t="str">
        <f t="shared" si="4"/>
        <v>51-60</v>
      </c>
      <c r="T19"/>
      <c r="U19"/>
      <c r="V19"/>
      <c r="W19"/>
      <c r="X19"/>
      <c r="Y19"/>
    </row>
    <row r="20" spans="1:25" ht="15" x14ac:dyDescent="0.25">
      <c r="A20" s="5"/>
      <c r="B20" s="3" t="s">
        <v>54</v>
      </c>
      <c r="C20" s="3" t="s">
        <v>55</v>
      </c>
      <c r="D20" s="3" t="s">
        <v>13</v>
      </c>
      <c r="E20" s="3" t="s">
        <v>14</v>
      </c>
      <c r="F20" s="3">
        <v>54</v>
      </c>
      <c r="G20" s="3">
        <v>13</v>
      </c>
      <c r="H20" s="1" t="str">
        <f t="shared" si="4"/>
        <v>51-60</v>
      </c>
      <c r="T20"/>
      <c r="U20"/>
      <c r="V20"/>
      <c r="W20"/>
      <c r="X20"/>
      <c r="Y20"/>
    </row>
    <row r="21" spans="1:25" ht="15" x14ac:dyDescent="0.25">
      <c r="A21" s="5"/>
      <c r="B21" s="3" t="s">
        <v>56</v>
      </c>
      <c r="C21" s="3" t="s">
        <v>57</v>
      </c>
      <c r="D21" s="3" t="s">
        <v>20</v>
      </c>
      <c r="E21" s="3" t="s">
        <v>10</v>
      </c>
      <c r="F21" s="3">
        <v>43</v>
      </c>
      <c r="G21" s="3">
        <v>11</v>
      </c>
      <c r="H21" s="1" t="str">
        <f t="shared" si="4"/>
        <v>42-51</v>
      </c>
      <c r="T21"/>
      <c r="U21"/>
      <c r="V21"/>
      <c r="W21"/>
      <c r="X21"/>
      <c r="Y21"/>
    </row>
    <row r="22" spans="1:25" ht="15" x14ac:dyDescent="0.25">
      <c r="A22" s="5"/>
      <c r="B22" s="3" t="s">
        <v>58</v>
      </c>
      <c r="C22" s="3" t="s">
        <v>59</v>
      </c>
      <c r="D22" s="3" t="s">
        <v>60</v>
      </c>
      <c r="E22" s="3" t="s">
        <v>14</v>
      </c>
      <c r="F22" s="3">
        <v>29</v>
      </c>
      <c r="G22" s="3">
        <v>5</v>
      </c>
      <c r="H22" s="1" t="str">
        <f t="shared" si="4"/>
        <v>24-33</v>
      </c>
      <c r="T22"/>
      <c r="U22"/>
      <c r="V22"/>
      <c r="W22"/>
      <c r="X22"/>
      <c r="Y22"/>
    </row>
    <row r="23" spans="1:25" ht="15" x14ac:dyDescent="0.25">
      <c r="T23"/>
      <c r="U23"/>
      <c r="V23"/>
      <c r="W23"/>
      <c r="X23"/>
      <c r="Y23"/>
    </row>
    <row r="24" spans="1:25" ht="15" x14ac:dyDescent="0.25">
      <c r="T24"/>
      <c r="U24"/>
      <c r="V24"/>
      <c r="W24"/>
      <c r="X24"/>
      <c r="Y24"/>
    </row>
    <row r="25" spans="1:25" ht="15" x14ac:dyDescent="0.25">
      <c r="T25"/>
      <c r="U25"/>
      <c r="V25"/>
      <c r="W25"/>
      <c r="X25"/>
      <c r="Y25"/>
    </row>
    <row r="26" spans="1:25" ht="15" x14ac:dyDescent="0.25">
      <c r="T26"/>
      <c r="U26"/>
      <c r="V26"/>
      <c r="W26"/>
    </row>
    <row r="27" spans="1:25" ht="15" x14ac:dyDescent="0.25">
      <c r="T27"/>
      <c r="U27"/>
      <c r="V27"/>
      <c r="W27"/>
    </row>
    <row r="28" spans="1:25" ht="15" x14ac:dyDescent="0.25">
      <c r="T28"/>
      <c r="U28"/>
      <c r="V28"/>
      <c r="W28"/>
    </row>
    <row r="29" spans="1:25" ht="15" x14ac:dyDescent="0.25">
      <c r="T29"/>
      <c r="U29"/>
      <c r="V29"/>
      <c r="W29"/>
    </row>
    <row r="30" spans="1:25" ht="15" x14ac:dyDescent="0.25">
      <c r="T30"/>
      <c r="U30"/>
      <c r="V30"/>
      <c r="W30"/>
    </row>
    <row r="31" spans="1:25" ht="15" x14ac:dyDescent="0.25">
      <c r="T31"/>
      <c r="U31"/>
      <c r="V31"/>
      <c r="W31"/>
    </row>
    <row r="32" spans="1:25" ht="15" x14ac:dyDescent="0.25">
      <c r="T32"/>
      <c r="U32"/>
      <c r="V32"/>
      <c r="W32"/>
    </row>
    <row r="33" spans="20:23" ht="15" x14ac:dyDescent="0.25">
      <c r="T33"/>
      <c r="U33"/>
      <c r="V33"/>
      <c r="W33"/>
    </row>
    <row r="34" spans="20:23" ht="15" x14ac:dyDescent="0.25">
      <c r="T34"/>
      <c r="U34"/>
      <c r="V34"/>
      <c r="W34"/>
    </row>
    <row r="35" spans="20:23" ht="15" x14ac:dyDescent="0.25">
      <c r="T35"/>
      <c r="U35"/>
      <c r="V35"/>
      <c r="W35"/>
    </row>
    <row r="36" spans="20:23" ht="15" x14ac:dyDescent="0.25">
      <c r="T36"/>
      <c r="U36"/>
      <c r="V36"/>
      <c r="W36"/>
    </row>
    <row r="37" spans="20:23" ht="15" x14ac:dyDescent="0.25">
      <c r="T37"/>
      <c r="U37"/>
      <c r="V37"/>
      <c r="W37"/>
    </row>
    <row r="38" spans="20:23" ht="15" x14ac:dyDescent="0.25">
      <c r="T38"/>
      <c r="U38"/>
      <c r="V38"/>
      <c r="W38"/>
    </row>
    <row r="39" spans="20:23" ht="15" x14ac:dyDescent="0.25">
      <c r="T39"/>
      <c r="U39"/>
      <c r="V39"/>
      <c r="W39"/>
    </row>
    <row r="40" spans="20:23" ht="15" x14ac:dyDescent="0.25">
      <c r="T40"/>
      <c r="U40"/>
      <c r="V40"/>
      <c r="W40"/>
    </row>
    <row r="41" spans="20:23" ht="15" x14ac:dyDescent="0.25">
      <c r="T41"/>
      <c r="U41"/>
      <c r="V41"/>
      <c r="W41"/>
    </row>
    <row r="42" spans="20:23" ht="15" x14ac:dyDescent="0.25">
      <c r="T42"/>
      <c r="U42"/>
      <c r="V42"/>
      <c r="W42"/>
    </row>
  </sheetData>
  <mergeCells count="4">
    <mergeCell ref="A2:A7"/>
    <mergeCell ref="A8:A12"/>
    <mergeCell ref="A13:A17"/>
    <mergeCell ref="A18:A22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 crecre</dc:creator>
  <cp:lastModifiedBy>Bart Strubbe</cp:lastModifiedBy>
  <dcterms:created xsi:type="dcterms:W3CDTF">2024-06-11T13:16:16Z</dcterms:created>
  <dcterms:modified xsi:type="dcterms:W3CDTF">2024-12-18T13:25:18Z</dcterms:modified>
</cp:coreProperties>
</file>