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1874655-BC4A-48B6-BD8A-3343663972B3}" xr6:coauthVersionLast="47" xr6:coauthVersionMax="47" xr10:uidLastSave="{00000000-0000-0000-0000-000000000000}"/>
  <bookViews>
    <workbookView xWindow="-120" yWindow="-120" windowWidth="29040" windowHeight="15990" activeTab="1" xr2:uid="{6DF3F0A2-7D76-4B6A-A92E-3534D3E124A3}"/>
  </bookViews>
  <sheets>
    <sheet name="source" sheetId="1" r:id="rId1"/>
    <sheet name="contraintes" sheetId="3" r:id="rId2"/>
    <sheet name="objectif" sheetId="2" r:id="rId3"/>
  </sheets>
  <definedNames>
    <definedName name="_xlnm._FilterDatabase" localSheetId="0" hidden="1">source!$A$1:$X$58</definedName>
    <definedName name="annee2">Tabel1[annee2]</definedName>
    <definedName name="Commande">Tabel1[commande]</definedName>
    <definedName name="semaine3">Tabel1[semaine3]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5" i="3" l="1" a="1"/>
  <c r="AC5" i="3" s="1"/>
  <c r="A5" i="3" a="1"/>
  <c r="A5" i="3" s="1"/>
  <c r="B2" i="3"/>
  <c r="B5" i="3" s="1" a="1"/>
  <c r="B5" i="3" s="1"/>
  <c r="C13" i="2"/>
  <c r="C15" i="2" s="1"/>
  <c r="D13" i="2"/>
  <c r="D15" i="2" s="1"/>
  <c r="E13" i="2"/>
  <c r="E15" i="2" s="1"/>
  <c r="F13" i="2"/>
  <c r="F15" i="2" s="1"/>
  <c r="G13" i="2"/>
  <c r="G15" i="2" s="1"/>
  <c r="H13" i="2"/>
  <c r="H15" i="2" s="1"/>
  <c r="I13" i="2"/>
  <c r="I15" i="2" s="1"/>
  <c r="J13" i="2"/>
  <c r="J15" i="2" s="1"/>
  <c r="K13" i="2"/>
  <c r="K15" i="2" s="1"/>
  <c r="L13" i="2"/>
  <c r="L15" i="2" s="1"/>
  <c r="M13" i="2"/>
  <c r="M15" i="2" s="1"/>
  <c r="N13" i="2"/>
  <c r="N15" i="2" s="1"/>
  <c r="O13" i="2"/>
  <c r="O15" i="2" s="1"/>
  <c r="P13" i="2"/>
  <c r="P15" i="2" s="1"/>
  <c r="Q13" i="2"/>
  <c r="Q15" i="2" s="1"/>
  <c r="R13" i="2"/>
  <c r="R15" i="2" s="1"/>
  <c r="S13" i="2"/>
  <c r="S15" i="2" s="1"/>
  <c r="T13" i="2"/>
  <c r="T15" i="2" s="1"/>
  <c r="U13" i="2"/>
  <c r="U15" i="2" s="1"/>
  <c r="V13" i="2"/>
  <c r="V15" i="2" s="1"/>
  <c r="W13" i="2"/>
  <c r="W15" i="2" s="1"/>
  <c r="X13" i="2"/>
  <c r="X15" i="2" s="1"/>
  <c r="Y13" i="2"/>
  <c r="Y15" i="2" s="1"/>
  <c r="Z13" i="2"/>
  <c r="Z15" i="2" s="1"/>
  <c r="AA13" i="2"/>
  <c r="AA15" i="2" s="1"/>
  <c r="AB13" i="2"/>
  <c r="AB15" i="2" s="1"/>
  <c r="AC13" i="2"/>
  <c r="AC15" i="2" s="1"/>
  <c r="AD13" i="2"/>
  <c r="AD15" i="2" s="1"/>
  <c r="AE13" i="2"/>
  <c r="AE15" i="2" s="1"/>
  <c r="AF13" i="2"/>
  <c r="AF15" i="2" s="1"/>
  <c r="AG13" i="2"/>
  <c r="AG15" i="2" s="1"/>
  <c r="AH13" i="2"/>
  <c r="AH15" i="2" s="1"/>
  <c r="AI13" i="2"/>
  <c r="AJ13" i="2"/>
  <c r="AK13" i="2"/>
  <c r="AK15" i="2" s="1"/>
  <c r="AL13" i="2"/>
  <c r="AL15" i="2" s="1"/>
  <c r="AM13" i="2"/>
  <c r="AM15" i="2" s="1"/>
  <c r="AN13" i="2"/>
  <c r="AN15" i="2" s="1"/>
  <c r="AO13" i="2"/>
  <c r="AO15" i="2" s="1"/>
  <c r="AP13" i="2"/>
  <c r="AP15" i="2" s="1"/>
  <c r="AQ13" i="2"/>
  <c r="AR13" i="2"/>
  <c r="AR15" i="2" s="1"/>
  <c r="AS13" i="2"/>
  <c r="AS15" i="2" s="1"/>
  <c r="AT13" i="2"/>
  <c r="AT15" i="2" s="1"/>
  <c r="AU13" i="2"/>
  <c r="AU15" i="2" s="1"/>
  <c r="AV13" i="2"/>
  <c r="AV15" i="2" s="1"/>
  <c r="AW13" i="2"/>
  <c r="AW15" i="2" s="1"/>
  <c r="AX13" i="2"/>
  <c r="AX15" i="2" s="1"/>
  <c r="AY13" i="2"/>
  <c r="AZ13" i="2"/>
  <c r="BA13" i="2"/>
  <c r="BA15" i="2" s="1"/>
  <c r="BB13" i="2"/>
  <c r="BB15" i="2" s="1"/>
  <c r="BC13" i="2"/>
  <c r="BD13" i="2"/>
  <c r="BE13" i="2"/>
  <c r="BF13" i="2"/>
  <c r="BF15" i="2" s="1"/>
  <c r="BG13" i="2"/>
  <c r="BH13" i="2"/>
  <c r="BH15" i="2" s="1"/>
  <c r="BI13" i="2"/>
  <c r="BI15" i="2" s="1"/>
  <c r="BJ13" i="2"/>
  <c r="BJ15" i="2" s="1"/>
  <c r="BK13" i="2"/>
  <c r="BK15" i="2" s="1"/>
  <c r="BL13" i="2"/>
  <c r="BL15" i="2" s="1"/>
  <c r="BM13" i="2"/>
  <c r="BM15" i="2" s="1"/>
  <c r="BN13" i="2"/>
  <c r="BN15" i="2" s="1"/>
  <c r="BO13" i="2"/>
  <c r="BP13" i="2"/>
  <c r="BQ13" i="2"/>
  <c r="BQ15" i="2" s="1"/>
  <c r="BR13" i="2"/>
  <c r="BR15" i="2" s="1"/>
  <c r="BS13" i="2"/>
  <c r="BS15" i="2" s="1"/>
  <c r="BT13" i="2"/>
  <c r="BT15" i="2" s="1"/>
  <c r="BU13" i="2"/>
  <c r="BU15" i="2" s="1"/>
  <c r="BV13" i="2"/>
  <c r="BV15" i="2" s="1"/>
  <c r="BW13" i="2"/>
  <c r="BX13" i="2"/>
  <c r="BX15" i="2" s="1"/>
  <c r="BY13" i="2"/>
  <c r="BY15" i="2" s="1"/>
  <c r="BZ13" i="2"/>
  <c r="BZ15" i="2" s="1"/>
  <c r="CA13" i="2"/>
  <c r="AI15" i="2"/>
  <c r="AJ15" i="2"/>
  <c r="AQ15" i="2"/>
  <c r="AY15" i="2"/>
  <c r="AZ15" i="2"/>
  <c r="BC15" i="2"/>
  <c r="BD15" i="2"/>
  <c r="BE15" i="2"/>
  <c r="BG15" i="2"/>
  <c r="BO15" i="2"/>
  <c r="BP15" i="2"/>
  <c r="BW15" i="2"/>
  <c r="CA15" i="2"/>
  <c r="B13" i="2"/>
  <c r="B15" i="2" s="1"/>
  <c r="AD3" i="3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AR3" i="3" s="1"/>
  <c r="AS3" i="3" s="1"/>
  <c r="AT3" i="3" s="1"/>
  <c r="AU3" i="3" s="1"/>
  <c r="AV3" i="3" s="1"/>
  <c r="AW3" i="3" s="1"/>
  <c r="AX3" i="3" s="1"/>
  <c r="AY3" i="3" s="1"/>
  <c r="AZ3" i="3" s="1"/>
  <c r="BA3" i="3" s="1"/>
  <c r="BB3" i="3" s="1"/>
  <c r="BC3" i="3" s="1"/>
  <c r="BD3" i="3" s="1"/>
  <c r="BE3" i="3" s="1"/>
  <c r="BF3" i="3" s="1"/>
  <c r="BG3" i="3" s="1"/>
  <c r="BH3" i="3" s="1"/>
  <c r="BI3" i="3" s="1"/>
  <c r="BJ3" i="3" s="1"/>
  <c r="BK3" i="3" s="1"/>
  <c r="BL3" i="3" s="1"/>
  <c r="BM3" i="3" s="1"/>
  <c r="BN3" i="3" s="1"/>
  <c r="BO3" i="3" s="1"/>
  <c r="BP3" i="3" s="1"/>
  <c r="BQ3" i="3" s="1"/>
  <c r="BR3" i="3" s="1"/>
  <c r="BS3" i="3" s="1"/>
  <c r="BT3" i="3" s="1"/>
  <c r="BU3" i="3" s="1"/>
  <c r="BV3" i="3" s="1"/>
  <c r="BW3" i="3" s="1"/>
  <c r="BX3" i="3" s="1"/>
  <c r="BY3" i="3" s="1"/>
  <c r="BZ3" i="3" s="1"/>
  <c r="B3" i="3"/>
  <c r="C3" i="3" s="1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C2" i="2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BT2" i="2" s="1"/>
  <c r="BU2" i="2" s="1"/>
  <c r="BV2" i="2" s="1"/>
  <c r="BW2" i="2" s="1"/>
  <c r="BX2" i="2" s="1"/>
  <c r="BY2" i="2" s="1"/>
  <c r="BZ2" i="2" s="1"/>
  <c r="CA2" i="2" s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H4" i="1"/>
  <c r="I3" i="1"/>
  <c r="H3" i="1"/>
  <c r="I2" i="1"/>
  <c r="H2" i="1"/>
  <c r="L16" i="1"/>
  <c r="K24" i="1"/>
  <c r="J47" i="1"/>
  <c r="L47" i="1" s="1"/>
  <c r="J46" i="1"/>
  <c r="L46" i="1" s="1"/>
  <c r="J45" i="1"/>
  <c r="K45" i="1" s="1"/>
  <c r="J44" i="1"/>
  <c r="K44" i="1" s="1"/>
  <c r="J43" i="1"/>
  <c r="L43" i="1" s="1"/>
  <c r="J42" i="1"/>
  <c r="K42" i="1" s="1"/>
  <c r="J39" i="1"/>
  <c r="L39" i="1" s="1"/>
  <c r="J38" i="1"/>
  <c r="L38" i="1" s="1"/>
  <c r="J37" i="1"/>
  <c r="K37" i="1" s="1"/>
  <c r="J36" i="1"/>
  <c r="K36" i="1" s="1"/>
  <c r="J35" i="1"/>
  <c r="L35" i="1" s="1"/>
  <c r="J33" i="1"/>
  <c r="K33" i="1" s="1"/>
  <c r="J32" i="1"/>
  <c r="K32" i="1" s="1"/>
  <c r="J30" i="1"/>
  <c r="K30" i="1" s="1"/>
  <c r="J26" i="1"/>
  <c r="L26" i="1" s="1"/>
  <c r="J25" i="1"/>
  <c r="K25" i="1" s="1"/>
  <c r="J24" i="1"/>
  <c r="L24" i="1" s="1"/>
  <c r="J23" i="1"/>
  <c r="L23" i="1" s="1"/>
  <c r="J22" i="1"/>
  <c r="K22" i="1" s="1"/>
  <c r="J21" i="1"/>
  <c r="K21" i="1" s="1"/>
  <c r="J20" i="1"/>
  <c r="K20" i="1" s="1"/>
  <c r="J19" i="1"/>
  <c r="L19" i="1" s="1"/>
  <c r="J18" i="1"/>
  <c r="K18" i="1" s="1"/>
  <c r="J17" i="1"/>
  <c r="K17" i="1" s="1"/>
  <c r="J16" i="1"/>
  <c r="K16" i="1" s="1"/>
  <c r="J15" i="1"/>
  <c r="L15" i="1" s="1"/>
  <c r="J14" i="1"/>
  <c r="K14" i="1" s="1"/>
  <c r="J13" i="1"/>
  <c r="K13" i="1" s="1"/>
  <c r="J11" i="1"/>
  <c r="K11" i="1" s="1"/>
  <c r="J10" i="1"/>
  <c r="K10" i="1" s="1"/>
  <c r="J8" i="1"/>
  <c r="K8" i="1" s="1"/>
  <c r="J4" i="1"/>
  <c r="K4" i="1" s="1"/>
  <c r="J6" i="1"/>
  <c r="K6" i="1" s="1"/>
  <c r="J34" i="1"/>
  <c r="L34" i="1" s="1"/>
  <c r="J28" i="1"/>
  <c r="K28" i="1" s="1"/>
  <c r="J5" i="1"/>
  <c r="K5" i="1" s="1"/>
  <c r="J3" i="1"/>
  <c r="K3" i="1" s="1"/>
  <c r="J7" i="1"/>
  <c r="L7" i="1" s="1"/>
  <c r="J9" i="1"/>
  <c r="K9" i="1" s="1"/>
  <c r="J12" i="1"/>
  <c r="K12" i="1" s="1"/>
  <c r="J27" i="1"/>
  <c r="L27" i="1" s="1"/>
  <c r="J29" i="1"/>
  <c r="K29" i="1" s="1"/>
  <c r="J31" i="1"/>
  <c r="L31" i="1" s="1"/>
  <c r="J40" i="1"/>
  <c r="K40" i="1" s="1"/>
  <c r="J41" i="1"/>
  <c r="K41" i="1" s="1"/>
  <c r="J2" i="1"/>
  <c r="L2" i="1" s="1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BM2" i="3" s="1"/>
  <c r="BN2" i="3" s="1"/>
  <c r="BO2" i="3" s="1"/>
  <c r="BP2" i="3" s="1"/>
  <c r="BQ2" i="3" s="1"/>
  <c r="BR2" i="3" s="1"/>
  <c r="BS2" i="3" s="1"/>
  <c r="BT2" i="3" s="1"/>
  <c r="BU2" i="3" s="1"/>
  <c r="BV2" i="3" s="1"/>
  <c r="BW2" i="3" s="1"/>
  <c r="BX2" i="3" s="1"/>
  <c r="BY2" i="3" s="1"/>
  <c r="BZ2" i="3" s="1"/>
  <c r="BZ5" i="3" s="1" a="1"/>
  <c r="BZ5" i="3" s="1"/>
  <c r="BC5" i="3" a="1"/>
  <c r="BC5" i="3" s="1"/>
  <c r="AU5" i="3" a="1"/>
  <c r="AU5" i="3" s="1"/>
  <c r="AR5" i="3" a="1"/>
  <c r="AR5" i="3" s="1"/>
  <c r="AG5" i="3" a="1"/>
  <c r="AG5" i="3" s="1"/>
  <c r="AA5" i="3" a="1"/>
  <c r="AA5" i="3" s="1"/>
  <c r="X5" i="3" a="1"/>
  <c r="X5" i="3" s="1"/>
  <c r="S5" i="3" a="1"/>
  <c r="S5" i="3" s="1"/>
  <c r="P5" i="3" a="1"/>
  <c r="P5" i="3" s="1"/>
  <c r="M5" i="3" a="1"/>
  <c r="M5" i="3" s="1"/>
  <c r="J5" i="3" a="1"/>
  <c r="J5" i="3" s="1"/>
  <c r="E5" i="3" a="1"/>
  <c r="E5" i="3" s="1"/>
  <c r="BX5" i="3" a="1"/>
  <c r="BX5" i="3" s="1"/>
  <c r="BP5" i="3" a="1"/>
  <c r="BP5" i="3" s="1"/>
  <c r="BH5" i="3" a="1"/>
  <c r="BH5" i="3" s="1"/>
  <c r="AW5" i="3" a="1"/>
  <c r="AW5" i="3" s="1"/>
  <c r="Z5" i="3" a="1"/>
  <c r="Z5" i="3" s="1"/>
  <c r="U5" i="3" a="1"/>
  <c r="U5" i="3" s="1"/>
  <c r="R5" i="3" a="1"/>
  <c r="R5" i="3" s="1"/>
  <c r="L5" i="3" a="1"/>
  <c r="L5" i="3" s="1"/>
  <c r="G5" i="3" a="1"/>
  <c r="G5" i="3" s="1"/>
  <c r="D5" i="3" a="1"/>
  <c r="D5" i="3" s="1"/>
  <c r="BY5" i="3" a="1"/>
  <c r="BY5" i="3" s="1"/>
  <c r="BS5" i="3" a="1"/>
  <c r="BS5" i="3" s="1"/>
  <c r="BK5" i="3" a="1"/>
  <c r="BK5" i="3" s="1"/>
  <c r="BB5" i="3" a="1"/>
  <c r="BB5" i="3" s="1"/>
  <c r="AT5" i="3" a="1"/>
  <c r="AT5" i="3" s="1"/>
  <c r="AO5" i="3" a="1"/>
  <c r="AO5" i="3" s="1"/>
  <c r="AL5" i="3" a="1"/>
  <c r="AL5" i="3" s="1"/>
  <c r="AI5" i="3" a="1"/>
  <c r="AI5" i="3" s="1"/>
  <c r="AF5" i="3" a="1"/>
  <c r="AF5" i="3" s="1"/>
  <c r="BU5" i="3" a="1"/>
  <c r="BU5" i="3" s="1"/>
  <c r="BR5" i="3" a="1"/>
  <c r="BR5" i="3" s="1"/>
  <c r="BM5" i="3" a="1"/>
  <c r="BM5" i="3" s="1"/>
  <c r="BJ5" i="3" a="1"/>
  <c r="BJ5" i="3" s="1"/>
  <c r="BE5" i="3" a="1"/>
  <c r="BE5" i="3" s="1"/>
  <c r="AY5" i="3" a="1"/>
  <c r="AY5" i="3" s="1"/>
  <c r="AV5" i="3" a="1"/>
  <c r="AV5" i="3" s="1"/>
  <c r="AQ5" i="3" a="1"/>
  <c r="AQ5" i="3" s="1"/>
  <c r="AN5" i="3" a="1"/>
  <c r="AN5" i="3" s="1"/>
  <c r="AK5" i="3" a="1"/>
  <c r="AK5" i="3" s="1"/>
  <c r="AH5" i="3" a="1"/>
  <c r="AH5" i="3" s="1"/>
  <c r="AE5" i="3" a="1"/>
  <c r="AE5" i="3" s="1"/>
  <c r="AB5" i="3" a="1"/>
  <c r="AB5" i="3" s="1"/>
  <c r="W5" i="3" a="1"/>
  <c r="W5" i="3" s="1"/>
  <c r="T5" i="3" a="1"/>
  <c r="T5" i="3" s="1"/>
  <c r="O5" i="3" a="1"/>
  <c r="O5" i="3" s="1"/>
  <c r="I5" i="3" a="1"/>
  <c r="I5" i="3" s="1"/>
  <c r="F5" i="3" a="1"/>
  <c r="F5" i="3" s="1"/>
  <c r="C5" i="3" a="1"/>
  <c r="C5" i="3" s="1"/>
  <c r="BV5" i="3" a="1"/>
  <c r="BV5" i="3" s="1"/>
  <c r="BN5" i="3" a="1"/>
  <c r="BN5" i="3" s="1"/>
  <c r="BF5" i="3" a="1"/>
  <c r="BF5" i="3" s="1"/>
  <c r="AZ5" i="3" a="1"/>
  <c r="AZ5" i="3" s="1"/>
  <c r="AM5" i="3" a="1"/>
  <c r="AM5" i="3" s="1"/>
  <c r="BW5" i="3" a="1"/>
  <c r="BW5" i="3" s="1"/>
  <c r="BT5" i="3" a="1"/>
  <c r="BT5" i="3" s="1"/>
  <c r="BO5" i="3" a="1"/>
  <c r="BO5" i="3" s="1"/>
  <c r="BL5" i="3" a="1"/>
  <c r="BL5" i="3" s="1"/>
  <c r="BG5" i="3" a="1"/>
  <c r="BG5" i="3" s="1"/>
  <c r="BD5" i="3" a="1"/>
  <c r="BD5" i="3" s="1"/>
  <c r="BA5" i="3" a="1"/>
  <c r="BA5" i="3" s="1"/>
  <c r="AX5" i="3" a="1"/>
  <c r="AX5" i="3" s="1"/>
  <c r="AS5" i="3" a="1"/>
  <c r="AS5" i="3" s="1"/>
  <c r="AP5" i="3" a="1"/>
  <c r="AP5" i="3" s="1"/>
  <c r="AJ5" i="3" a="1"/>
  <c r="AJ5" i="3" s="1"/>
  <c r="AD5" i="3" a="1"/>
  <c r="AD5" i="3" s="1"/>
  <c r="Y5" i="3" a="1"/>
  <c r="Y5" i="3" s="1"/>
  <c r="V5" i="3" a="1"/>
  <c r="V5" i="3" s="1"/>
  <c r="Q5" i="3" a="1"/>
  <c r="Q5" i="3" s="1"/>
  <c r="N5" i="3" a="1"/>
  <c r="N5" i="3" s="1"/>
  <c r="K5" i="3" a="1"/>
  <c r="K5" i="3" s="1"/>
  <c r="H5" i="3" a="1"/>
  <c r="H5" i="3" s="1"/>
  <c r="K35" i="1"/>
  <c r="L22" i="1"/>
  <c r="K39" i="1"/>
  <c r="K26" i="1"/>
  <c r="K15" i="1"/>
  <c r="K34" i="1"/>
  <c r="L9" i="1"/>
  <c r="K2" i="1"/>
  <c r="K27" i="1"/>
  <c r="L18" i="1"/>
  <c r="K47" i="1"/>
  <c r="L37" i="1"/>
  <c r="K31" i="1"/>
  <c r="K23" i="1"/>
  <c r="L14" i="1"/>
  <c r="L8" i="1"/>
  <c r="L10" i="1"/>
  <c r="K38" i="1"/>
  <c r="L30" i="1"/>
  <c r="K7" i="1"/>
  <c r="K19" i="1"/>
  <c r="K46" i="1"/>
  <c r="L42" i="1"/>
  <c r="L13" i="1"/>
  <c r="L45" i="1"/>
  <c r="L41" i="1"/>
  <c r="L33" i="1"/>
  <c r="L29" i="1"/>
  <c r="L25" i="1"/>
  <c r="L21" i="1"/>
  <c r="L17" i="1"/>
  <c r="L5" i="1"/>
  <c r="L4" i="1"/>
  <c r="K43" i="1"/>
  <c r="L44" i="1"/>
  <c r="L40" i="1"/>
  <c r="L36" i="1"/>
  <c r="L32" i="1"/>
  <c r="L28" i="1"/>
  <c r="L20" i="1"/>
  <c r="L12" i="1"/>
  <c r="L11" i="1"/>
  <c r="L3" i="1"/>
  <c r="L6" i="1"/>
  <c r="BI5" i="3" l="1" a="1"/>
  <c r="BI5" i="3" s="1"/>
  <c r="BQ5" i="3" a="1"/>
  <c r="BQ5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<sst xmlns="http://schemas.openxmlformats.org/spreadsheetml/2006/main" count="278" uniqueCount="94">
  <si>
    <t>CLIENTS</t>
  </si>
  <si>
    <t>DEP.</t>
  </si>
  <si>
    <t>ETAT</t>
  </si>
  <si>
    <t>LIVRAISON CONTRACT.</t>
  </si>
  <si>
    <t>24-0356</t>
  </si>
  <si>
    <t>24-0355</t>
  </si>
  <si>
    <t>24-0354</t>
  </si>
  <si>
    <t>24-0353</t>
  </si>
  <si>
    <t>24-0352</t>
  </si>
  <si>
    <t>24-0351</t>
  </si>
  <si>
    <t>24-0350</t>
  </si>
  <si>
    <t>24-0349</t>
  </si>
  <si>
    <t>24-0348</t>
  </si>
  <si>
    <t>24-0347</t>
  </si>
  <si>
    <t>24-0346</t>
  </si>
  <si>
    <t>24-0345</t>
  </si>
  <si>
    <t>24-0344</t>
  </si>
  <si>
    <t>24-0343</t>
  </si>
  <si>
    <t>24-0342</t>
  </si>
  <si>
    <t>24-0341</t>
  </si>
  <si>
    <t>24-0340</t>
  </si>
  <si>
    <t>24-0339</t>
  </si>
  <si>
    <t>24-0338</t>
  </si>
  <si>
    <t>24-0337</t>
  </si>
  <si>
    <t>24-0336</t>
  </si>
  <si>
    <t>24-0335</t>
  </si>
  <si>
    <t>24-0334</t>
  </si>
  <si>
    <t>24-0333</t>
  </si>
  <si>
    <t>24-0332</t>
  </si>
  <si>
    <t>24-0331</t>
  </si>
  <si>
    <t>24-0330</t>
  </si>
  <si>
    <t>24-0329</t>
  </si>
  <si>
    <t>24-0328</t>
  </si>
  <si>
    <t>24-0327</t>
  </si>
  <si>
    <t>24-0326</t>
  </si>
  <si>
    <t>24-0325</t>
  </si>
  <si>
    <t>24-0324</t>
  </si>
  <si>
    <t>24-0323</t>
  </si>
  <si>
    <t>24-0322</t>
  </si>
  <si>
    <t>24-0321</t>
  </si>
  <si>
    <t>24-0320</t>
  </si>
  <si>
    <t>24-0319</t>
  </si>
  <si>
    <t>24-0318</t>
  </si>
  <si>
    <t>24-0317</t>
  </si>
  <si>
    <t>24-0316</t>
  </si>
  <si>
    <t>24-0315</t>
  </si>
  <si>
    <t>24-0314</t>
  </si>
  <si>
    <t>24-0313</t>
  </si>
  <si>
    <t>24-0312</t>
  </si>
  <si>
    <t>24-0311</t>
  </si>
  <si>
    <t>24-0310</t>
  </si>
  <si>
    <t>24-0309</t>
  </si>
  <si>
    <t>24-0308</t>
  </si>
  <si>
    <t>24-0307</t>
  </si>
  <si>
    <t>24-0306</t>
  </si>
  <si>
    <t>24-0305</t>
  </si>
  <si>
    <t>24-0304</t>
  </si>
  <si>
    <t>24-0303</t>
  </si>
  <si>
    <t>24-0302</t>
  </si>
  <si>
    <t>24-0301</t>
  </si>
  <si>
    <t>24-0300</t>
  </si>
  <si>
    <t>En cours cde</t>
  </si>
  <si>
    <t>29</t>
  </si>
  <si>
    <t>91</t>
  </si>
  <si>
    <t>33</t>
  </si>
  <si>
    <t>28</t>
  </si>
  <si>
    <t>74</t>
  </si>
  <si>
    <t>31</t>
  </si>
  <si>
    <t>commande</t>
  </si>
  <si>
    <t>Prix</t>
  </si>
  <si>
    <t>Martha</t>
  </si>
  <si>
    <t>Pierre</t>
  </si>
  <si>
    <t>José</t>
  </si>
  <si>
    <t>Arthur</t>
  </si>
  <si>
    <t>Bob</t>
  </si>
  <si>
    <t>Iness</t>
  </si>
  <si>
    <t>Karine</t>
  </si>
  <si>
    <t>date de la Cde client</t>
  </si>
  <si>
    <t>LIVRAISON PREVISIONNELLE AU 12/11/2024</t>
  </si>
  <si>
    <t>LIVRAISON composant 1</t>
  </si>
  <si>
    <t>annee</t>
  </si>
  <si>
    <t>semaine</t>
  </si>
  <si>
    <t>2025                                       2025                                       2025                                       2025</t>
  </si>
  <si>
    <t xml:space="preserve">                                       2026                                       2026                                       2026                                       2026                                       2026                                       2026                                       2026</t>
  </si>
  <si>
    <t>nombre de slot hebdomadaire possible</t>
  </si>
  <si>
    <t>nombre de commande à décaler</t>
  </si>
  <si>
    <t>nombre de commande par projet</t>
  </si>
  <si>
    <t>annee2</t>
  </si>
  <si>
    <t>semaine3</t>
  </si>
  <si>
    <t>Kolom4</t>
  </si>
  <si>
    <t>Kolom5</t>
  </si>
  <si>
    <t>Kolom6</t>
  </si>
  <si>
    <t>Kolom7</t>
  </si>
  <si>
    <t>Kolom8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</si>
</sst>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2"/>
      <color theme="0"/>
      <name val="Aptos Narrow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4"/>
      <color theme="1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6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 style="thick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7" fillId="5" borderId="0" xfId="0" applyFont="1" applyFill="1" applyAlignment="1">
      <alignment horizontal="center"/>
    </xf>
    <xf numFmtId="0" fontId="5" fillId="0" borderId="1" xfId="0" applyFont="1" applyBorder="1" applyAlignment="1">
      <alignment horizontal="center" wrapText="1" shrinkToFit="1"/>
    </xf>
    <xf numFmtId="164" fontId="2" fillId="0" borderId="1" xfId="1" applyNumberFormat="1" applyFill="1" applyBorder="1" applyAlignment="1">
      <alignment horizontal="right" wrapText="1" shrinkToFit="1"/>
    </xf>
    <xf numFmtId="49" fontId="6" fillId="0" borderId="2" xfId="0" applyNumberFormat="1" applyFont="1" applyBorder="1" applyAlignment="1">
      <alignment horizontal="left"/>
    </xf>
    <xf numFmtId="1" fontId="6" fillId="0" borderId="3" xfId="0" applyNumberFormat="1" applyFont="1" applyBorder="1" applyAlignment="1">
      <alignment horizontal="center" wrapText="1" shrinkToFit="1"/>
    </xf>
    <xf numFmtId="0" fontId="5" fillId="0" borderId="3" xfId="0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2" fillId="0" borderId="4" xfId="1" applyNumberFormat="1" applyFill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4" fontId="2" fillId="0" borderId="1" xfId="1" applyNumberFormat="1" applyFill="1" applyBorder="1" applyAlignment="1">
      <alignment horizontal="center" shrinkToFit="1"/>
    </xf>
    <xf numFmtId="0" fontId="5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wrapText="1" shrinkToFit="1"/>
    </xf>
    <xf numFmtId="14" fontId="5" fillId="3" borderId="4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0" xfId="0" applyFont="1" applyAlignment="1">
      <alignment horizontal="center" wrapText="1" shrinkToFit="1"/>
    </xf>
    <xf numFmtId="0" fontId="5" fillId="6" borderId="0" xfId="0" applyFont="1" applyFill="1" applyAlignment="1">
      <alignment horizontal="center" wrapText="1" shrinkToFit="1"/>
    </xf>
    <xf numFmtId="0" fontId="5" fillId="7" borderId="0" xfId="0" applyFont="1" applyFill="1" applyAlignment="1">
      <alignment horizontal="center" wrapText="1" shrinkToFit="1"/>
    </xf>
    <xf numFmtId="0" fontId="8" fillId="0" borderId="0" xfId="0" applyFont="1" applyAlignment="1">
      <alignment horizontal="center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4" borderId="0" xfId="0" applyFont="1" applyFill="1" applyAlignment="1">
      <alignment horizontal="center"/>
    </xf>
    <xf numFmtId="0" fontId="5" fillId="0" borderId="7" xfId="0" applyFont="1" applyBorder="1" applyAlignment="1">
      <alignment horizontal="center" wrapText="1" shrinkToFit="1"/>
    </xf>
    <xf numFmtId="7" fontId="1" fillId="2" borderId="8" xfId="0" applyNumberFormat="1" applyFont="1" applyFill="1" applyBorder="1" applyAlignment="1">
      <alignment horizontal="center" vertical="center" wrapText="1"/>
    </xf>
    <xf numFmtId="7" fontId="4" fillId="2" borderId="9" xfId="1" applyNumberFormat="1" applyFont="1" applyFill="1" applyBorder="1" applyAlignment="1">
      <alignment horizontal="center" vertical="center" wrapText="1"/>
    </xf>
    <xf numFmtId="7" fontId="1" fillId="2" borderId="9" xfId="0" applyNumberFormat="1" applyFont="1" applyFill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7" fontId="1" fillId="2" borderId="9" xfId="1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7" fontId="3" fillId="2" borderId="9" xfId="1" applyNumberFormat="1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10" fillId="0" borderId="0" xfId="0" applyFont="1"/>
    <xf numFmtId="0" fontId="0" fillId="0" borderId="0" xfId="0" applyFont="1" applyBorder="1" applyAlignment="1">
      <alignment horizontal="center" shrinkToFit="1"/>
    </xf>
    <xf numFmtId="0" fontId="0" fillId="0" borderId="0" xfId="0" applyFont="1"/>
    <xf numFmtId="0" fontId="0" fillId="0" borderId="0" xfId="0" applyFont="1" applyFill="1" applyBorder="1" applyAlignment="1">
      <alignment horizontal="center" shrinkToFit="1"/>
    </xf>
  </cellXfs>
  <cellStyles count="2">
    <cellStyle name="KolNiveau_1" xfId="1" builtinId="2" iLevel="0"/>
    <cellStyle name="Standaard" xfId="0" builtinId="0"/>
  </cellStyles>
  <dxfs count="4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/>
        <condense val="0"/>
        <extend val="0"/>
        <color indexed="12"/>
      </font>
      <fill>
        <patternFill>
          <bgColor rgb="FF00B050"/>
        </patternFill>
      </fill>
    </dxf>
    <dxf>
      <font>
        <b/>
        <i val="0"/>
        <condense val="0"/>
        <extend val="0"/>
        <color indexed="9"/>
      </font>
      <fill>
        <patternFill>
          <bgColor indexed="32"/>
        </patternFill>
      </fill>
    </dxf>
    <dxf>
      <font>
        <b/>
        <i val="0"/>
        <color indexed="1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1" formatCode="#,##0.00\ &quot;€&quot;;\-#,##0.00\ &quot;€&quot;"/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9" formatCode="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theme="0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9" formatCode="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0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" formatCode="0"/>
      <alignment horizontal="center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theme="0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bottom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ck">
          <color theme="0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11</xdr:row>
      <xdr:rowOff>47626</xdr:rowOff>
    </xdr:from>
    <xdr:to>
      <xdr:col>2</xdr:col>
      <xdr:colOff>495300</xdr:colOff>
      <xdr:row>11</xdr:row>
      <xdr:rowOff>295276</xdr:rowOff>
    </xdr:to>
    <xdr:sp macro="" textlink="">
      <xdr:nvSpPr>
        <xdr:cNvPr id="3" name="Flèche : courbe vers le haut 2">
          <a:extLst>
            <a:ext uri="{FF2B5EF4-FFF2-40B4-BE49-F238E27FC236}">
              <a16:creationId xmlns:a16="http://schemas.microsoft.com/office/drawing/2014/main" id="{5E667383-5328-B421-B87B-A297DC1BF33A}"/>
            </a:ext>
          </a:extLst>
        </xdr:cNvPr>
        <xdr:cNvSpPr/>
      </xdr:nvSpPr>
      <xdr:spPr>
        <a:xfrm>
          <a:off x="1209675" y="5362576"/>
          <a:ext cx="866775" cy="247650"/>
        </a:xfrm>
        <a:prstGeom prst="curvedUpArrow">
          <a:avLst>
            <a:gd name="adj1" fmla="val 32572"/>
            <a:gd name="adj2" fmla="val 150800"/>
            <a:gd name="adj3" fmla="val 4807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190501</xdr:colOff>
      <xdr:row>11</xdr:row>
      <xdr:rowOff>19049</xdr:rowOff>
    </xdr:from>
    <xdr:to>
      <xdr:col>15</xdr:col>
      <xdr:colOff>495301</xdr:colOff>
      <xdr:row>11</xdr:row>
      <xdr:rowOff>295274</xdr:rowOff>
    </xdr:to>
    <xdr:sp macro="" textlink="">
      <xdr:nvSpPr>
        <xdr:cNvPr id="4" name="Flèche : courbe vers le haut 3">
          <a:extLst>
            <a:ext uri="{FF2B5EF4-FFF2-40B4-BE49-F238E27FC236}">
              <a16:creationId xmlns:a16="http://schemas.microsoft.com/office/drawing/2014/main" id="{43BBAC94-F68D-4735-8799-0B47BDD4FD21}"/>
            </a:ext>
          </a:extLst>
        </xdr:cNvPr>
        <xdr:cNvSpPr/>
      </xdr:nvSpPr>
      <xdr:spPr>
        <a:xfrm>
          <a:off x="6305551" y="5333999"/>
          <a:ext cx="933450" cy="276225"/>
        </a:xfrm>
        <a:prstGeom prst="curvedUpArrow">
          <a:avLst>
            <a:gd name="adj1" fmla="val 32572"/>
            <a:gd name="adj2" fmla="val 150800"/>
            <a:gd name="adj3" fmla="val 4807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55</xdr:col>
      <xdr:colOff>266700</xdr:colOff>
      <xdr:row>9</xdr:row>
      <xdr:rowOff>47625</xdr:rowOff>
    </xdr:from>
    <xdr:to>
      <xdr:col>56</xdr:col>
      <xdr:colOff>438150</xdr:colOff>
      <xdr:row>9</xdr:row>
      <xdr:rowOff>266700</xdr:rowOff>
    </xdr:to>
    <xdr:sp macro="" textlink="">
      <xdr:nvSpPr>
        <xdr:cNvPr id="6" name="Flèche : courbe vers le haut 5">
          <a:extLst>
            <a:ext uri="{FF2B5EF4-FFF2-40B4-BE49-F238E27FC236}">
              <a16:creationId xmlns:a16="http://schemas.microsoft.com/office/drawing/2014/main" id="{0515C113-063F-47EE-BBF9-185C16735D8D}"/>
            </a:ext>
          </a:extLst>
        </xdr:cNvPr>
        <xdr:cNvSpPr/>
      </xdr:nvSpPr>
      <xdr:spPr>
        <a:xfrm>
          <a:off x="18440400" y="4276725"/>
          <a:ext cx="800100" cy="219075"/>
        </a:xfrm>
        <a:prstGeom prst="curvedUpArrow">
          <a:avLst>
            <a:gd name="adj1" fmla="val 32572"/>
            <a:gd name="adj2" fmla="val 150800"/>
            <a:gd name="adj3" fmla="val 4807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57</xdr:col>
      <xdr:colOff>209550</xdr:colOff>
      <xdr:row>9</xdr:row>
      <xdr:rowOff>38100</xdr:rowOff>
    </xdr:from>
    <xdr:to>
      <xdr:col>58</xdr:col>
      <xdr:colOff>381000</xdr:colOff>
      <xdr:row>9</xdr:row>
      <xdr:rowOff>257175</xdr:rowOff>
    </xdr:to>
    <xdr:sp macro="" textlink="">
      <xdr:nvSpPr>
        <xdr:cNvPr id="7" name="Flèche : courbe vers le haut 6">
          <a:extLst>
            <a:ext uri="{FF2B5EF4-FFF2-40B4-BE49-F238E27FC236}">
              <a16:creationId xmlns:a16="http://schemas.microsoft.com/office/drawing/2014/main" id="{D9D40950-22E0-40A6-BA16-9CC8ADBE5264}"/>
            </a:ext>
          </a:extLst>
        </xdr:cNvPr>
        <xdr:cNvSpPr/>
      </xdr:nvSpPr>
      <xdr:spPr>
        <a:xfrm>
          <a:off x="19507200" y="4267200"/>
          <a:ext cx="800100" cy="219075"/>
        </a:xfrm>
        <a:prstGeom prst="curvedUpArrow">
          <a:avLst>
            <a:gd name="adj1" fmla="val 32572"/>
            <a:gd name="adj2" fmla="val 150800"/>
            <a:gd name="adj3" fmla="val 4807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55</xdr:col>
      <xdr:colOff>295275</xdr:colOff>
      <xdr:row>8</xdr:row>
      <xdr:rowOff>19050</xdr:rowOff>
    </xdr:from>
    <xdr:to>
      <xdr:col>56</xdr:col>
      <xdr:colOff>466725</xdr:colOff>
      <xdr:row>8</xdr:row>
      <xdr:rowOff>238125</xdr:rowOff>
    </xdr:to>
    <xdr:sp macro="" textlink="">
      <xdr:nvSpPr>
        <xdr:cNvPr id="8" name="Flèche : courbe vers le haut 7">
          <a:extLst>
            <a:ext uri="{FF2B5EF4-FFF2-40B4-BE49-F238E27FC236}">
              <a16:creationId xmlns:a16="http://schemas.microsoft.com/office/drawing/2014/main" id="{400CF4F5-9949-4CA0-93BD-4C21417CF76F}"/>
            </a:ext>
          </a:extLst>
        </xdr:cNvPr>
        <xdr:cNvSpPr/>
      </xdr:nvSpPr>
      <xdr:spPr>
        <a:xfrm>
          <a:off x="18468975" y="3705225"/>
          <a:ext cx="800100" cy="219075"/>
        </a:xfrm>
        <a:prstGeom prst="curvedUpArrow">
          <a:avLst>
            <a:gd name="adj1" fmla="val 32572"/>
            <a:gd name="adj2" fmla="val 150800"/>
            <a:gd name="adj3" fmla="val 4807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57</xdr:col>
      <xdr:colOff>238125</xdr:colOff>
      <xdr:row>8</xdr:row>
      <xdr:rowOff>9525</xdr:rowOff>
    </xdr:from>
    <xdr:to>
      <xdr:col>58</xdr:col>
      <xdr:colOff>409575</xdr:colOff>
      <xdr:row>8</xdr:row>
      <xdr:rowOff>228600</xdr:rowOff>
    </xdr:to>
    <xdr:sp macro="" textlink="">
      <xdr:nvSpPr>
        <xdr:cNvPr id="9" name="Flèche : courbe vers le haut 8">
          <a:extLst>
            <a:ext uri="{FF2B5EF4-FFF2-40B4-BE49-F238E27FC236}">
              <a16:creationId xmlns:a16="http://schemas.microsoft.com/office/drawing/2014/main" id="{8D25BBF0-FFC2-4D0E-888F-90A95AC7D866}"/>
            </a:ext>
          </a:extLst>
        </xdr:cNvPr>
        <xdr:cNvSpPr/>
      </xdr:nvSpPr>
      <xdr:spPr>
        <a:xfrm>
          <a:off x="19535775" y="3695700"/>
          <a:ext cx="800100" cy="219075"/>
        </a:xfrm>
        <a:prstGeom prst="curvedUpArrow">
          <a:avLst>
            <a:gd name="adj1" fmla="val 32572"/>
            <a:gd name="adj2" fmla="val 150800"/>
            <a:gd name="adj3" fmla="val 4807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46A01A-BAD8-4513-A4D3-2D8C099FDBF3}" name="Tabel1" displayName="Tabel1" ref="A1:R58" totalsRowShown="0" headerRowDxfId="28" headerRowBorderDxfId="42" tableBorderDxfId="43" headerRowCellStyle="KolNiveau_1">
  <autoFilter ref="A1:R58" xr:uid="{3346A01A-BAD8-4513-A4D3-2D8C099FDBF3}"/>
  <tableColumns count="18">
    <tableColumn id="1" xr3:uid="{C911EA64-0DC1-4EF4-8E91-1ABF1935F125}" name="commande" dataDxfId="41"/>
    <tableColumn id="2" xr3:uid="{61AABCC9-5347-4D19-93F5-AE9EC153243C}" name="Prix" dataDxfId="40" dataCellStyle="KolNiveau_1"/>
    <tableColumn id="3" xr3:uid="{9A44DDE6-4B6F-4A94-85D4-D9DFD7AEFF80}" name="CLIENTS" dataDxfId="39"/>
    <tableColumn id="4" xr3:uid="{4A088C4D-E399-464C-A998-445233984C5E}" name="DEP." dataDxfId="38"/>
    <tableColumn id="5" xr3:uid="{C546BACF-78AA-4016-822B-E6B7F15F7593}" name="ETAT" dataDxfId="37"/>
    <tableColumn id="6" xr3:uid="{1BCA8E16-AD13-4022-8A2F-17039890A248}" name="date de la Cde client" dataDxfId="36"/>
    <tableColumn id="7" xr3:uid="{3F3F984B-5817-40C1-B343-0C5BB0555001}" name="LIVRAISON CONTRACT." dataDxfId="35" dataCellStyle="KolNiveau_1"/>
    <tableColumn id="8" xr3:uid="{E44C79F9-3732-42B9-9A16-D56DCB69E2A4}" name="annee" dataDxfId="34">
      <calculatedColumnFormula>YEAR(G2)</calculatedColumnFormula>
    </tableColumn>
    <tableColumn id="9" xr3:uid="{8D659CCB-B0F0-4A0A-B77C-5AAF2106E2D5}" name="semaine" dataDxfId="33">
      <calculatedColumnFormula>_xlfn.ISOWEEKNUM(G2)</calculatedColumnFormula>
    </tableColumn>
    <tableColumn id="10" xr3:uid="{FB38C350-9300-4668-89C7-05E1B658A846}" name="LIVRAISON PREVISIONNELLE AU 12/11/2024" dataDxfId="32"/>
    <tableColumn id="11" xr3:uid="{4639B6FD-0F47-4E3E-A681-8F4D9F788E9D}" name="annee2" dataDxfId="31"/>
    <tableColumn id="12" xr3:uid="{08DF1F26-A9BB-472B-9C31-FECED0194AC9}" name="semaine3" dataDxfId="30"/>
    <tableColumn id="13" xr3:uid="{3778EDB6-07AB-4972-8620-0AC4B48B3070}" name="LIVRAISON composant 1" dataDxfId="29" dataCellStyle="KolNiveau_1"/>
    <tableColumn id="14" xr3:uid="{ACB42397-AEBA-40F7-B15A-D92AABDB7564}" name="Kolom4"/>
    <tableColumn id="15" xr3:uid="{2A7415E9-D2C1-4347-90B7-CEBCEEE5EFA7}" name="Kolom5"/>
    <tableColumn id="16" xr3:uid="{40F6CF4E-9ED7-4028-AA55-EBF082CDACC1}" name="Kolom6"/>
    <tableColumn id="17" xr3:uid="{91E2FB29-6363-4194-BFB1-327D42C908E1}" name="Kolom7"/>
    <tableColumn id="18" xr3:uid="{079B8F23-D8CC-4E83-A97E-9B1ADF0AB064}" name="Kolom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A5613-C27B-4E7B-B6FE-284F13165281}">
  <dimension ref="A1:R58"/>
  <sheetViews>
    <sheetView workbookViewId="0">
      <selection activeCell="K2" sqref="K2:K58"/>
    </sheetView>
  </sheetViews>
  <sheetFormatPr defaultColWidth="11.42578125" defaultRowHeight="15" x14ac:dyDescent="0.25"/>
  <cols>
    <col min="1" max="1" width="13.7109375" customWidth="1"/>
    <col min="5" max="5" width="18.5703125" customWidth="1"/>
    <col min="6" max="6" width="23.85546875" customWidth="1"/>
    <col min="7" max="7" width="24.85546875" customWidth="1"/>
    <col min="8" max="8" width="9.5703125" customWidth="1"/>
    <col min="9" max="9" width="11.140625" customWidth="1"/>
    <col min="10" max="10" width="44.42578125" customWidth="1"/>
    <col min="11" max="11" width="10" customWidth="1"/>
    <col min="12" max="12" width="12.28515625" customWidth="1"/>
    <col min="13" max="13" width="25.28515625" customWidth="1"/>
  </cols>
  <sheetData>
    <row r="1" spans="1:18" ht="48" thickBot="1" x14ac:dyDescent="0.3">
      <c r="A1" s="27" t="s">
        <v>68</v>
      </c>
      <c r="B1" s="28" t="s">
        <v>69</v>
      </c>
      <c r="C1" s="29" t="s">
        <v>0</v>
      </c>
      <c r="D1" s="30" t="s">
        <v>1</v>
      </c>
      <c r="E1" s="29" t="s">
        <v>2</v>
      </c>
      <c r="F1" s="29" t="s">
        <v>77</v>
      </c>
      <c r="G1" s="31" t="s">
        <v>3</v>
      </c>
      <c r="H1" s="32" t="s">
        <v>80</v>
      </c>
      <c r="I1" s="32" t="s">
        <v>81</v>
      </c>
      <c r="J1" s="29" t="s">
        <v>78</v>
      </c>
      <c r="K1" s="32" t="s">
        <v>87</v>
      </c>
      <c r="L1" s="32" t="s">
        <v>88</v>
      </c>
      <c r="M1" s="33" t="s">
        <v>79</v>
      </c>
      <c r="N1" s="33" t="s">
        <v>89</v>
      </c>
      <c r="O1" s="33" t="s">
        <v>90</v>
      </c>
      <c r="P1" s="33" t="s">
        <v>91</v>
      </c>
      <c r="Q1" s="33" t="s">
        <v>92</v>
      </c>
      <c r="R1" s="33" t="s">
        <v>93</v>
      </c>
    </row>
    <row r="2" spans="1:18" ht="16.5" thickTop="1" x14ac:dyDescent="0.25">
      <c r="A2" s="26" t="s">
        <v>60</v>
      </c>
      <c r="B2" s="3">
        <v>2853.2967032966999</v>
      </c>
      <c r="C2" s="4" t="s">
        <v>70</v>
      </c>
      <c r="D2" s="5">
        <v>60</v>
      </c>
      <c r="E2" s="6" t="s">
        <v>61</v>
      </c>
      <c r="F2" s="7">
        <v>45576</v>
      </c>
      <c r="G2" s="8">
        <v>46091</v>
      </c>
      <c r="H2" s="11">
        <f>YEAR(G2)</f>
        <v>2026</v>
      </c>
      <c r="I2" s="11">
        <f>_xlfn.ISOWEEKNUM(G2)</f>
        <v>11</v>
      </c>
      <c r="J2" s="9">
        <f>+G2</f>
        <v>46091</v>
      </c>
      <c r="K2" s="11">
        <f>YEAR(J2)</f>
        <v>2026</v>
      </c>
      <c r="L2" s="11">
        <f>_xlfn.ISOWEEKNUM(J2)</f>
        <v>11</v>
      </c>
      <c r="M2" s="10">
        <v>45926</v>
      </c>
    </row>
    <row r="3" spans="1:18" ht="15.75" x14ac:dyDescent="0.25">
      <c r="A3" s="26" t="s">
        <v>59</v>
      </c>
      <c r="B3" s="3">
        <v>2940.9340659340601</v>
      </c>
      <c r="C3" s="4" t="s">
        <v>71</v>
      </c>
      <c r="D3" s="5">
        <v>74</v>
      </c>
      <c r="E3" s="6" t="s">
        <v>61</v>
      </c>
      <c r="F3" s="7">
        <v>45576</v>
      </c>
      <c r="G3" s="8">
        <v>45912</v>
      </c>
      <c r="H3" s="11">
        <f t="shared" ref="H3:H58" si="0">YEAR(G3)</f>
        <v>2025</v>
      </c>
      <c r="I3" s="11">
        <f t="shared" ref="I3:I58" si="1">_xlfn.ISOWEEKNUM(G3)</f>
        <v>37</v>
      </c>
      <c r="J3" s="9">
        <f t="shared" ref="J3:J8" si="2">+M3+7*12</f>
        <v>45842</v>
      </c>
      <c r="K3" s="11">
        <f t="shared" ref="K3:K47" si="3">YEAR(J3)</f>
        <v>2025</v>
      </c>
      <c r="L3" s="11">
        <f t="shared" ref="L3:L47" si="4">_xlfn.ISOWEEKNUM(J3)</f>
        <v>27</v>
      </c>
      <c r="M3" s="10">
        <v>45758</v>
      </c>
    </row>
    <row r="4" spans="1:18" ht="15.75" x14ac:dyDescent="0.25">
      <c r="A4" s="26" t="s">
        <v>58</v>
      </c>
      <c r="B4" s="3">
        <v>3116.20879120879</v>
      </c>
      <c r="C4" s="4" t="s">
        <v>71</v>
      </c>
      <c r="D4" s="5">
        <v>91</v>
      </c>
      <c r="E4" s="6" t="s">
        <v>61</v>
      </c>
      <c r="F4" s="7">
        <v>45576</v>
      </c>
      <c r="G4" s="8">
        <v>45912</v>
      </c>
      <c r="H4" s="11">
        <f t="shared" si="0"/>
        <v>2025</v>
      </c>
      <c r="I4" s="11">
        <f t="shared" si="1"/>
        <v>37</v>
      </c>
      <c r="J4" s="9">
        <f t="shared" si="2"/>
        <v>45828</v>
      </c>
      <c r="K4" s="11">
        <f t="shared" si="3"/>
        <v>2025</v>
      </c>
      <c r="L4" s="11">
        <f t="shared" si="4"/>
        <v>25</v>
      </c>
      <c r="M4" s="10">
        <v>45744</v>
      </c>
    </row>
    <row r="5" spans="1:18" ht="15.75" x14ac:dyDescent="0.25">
      <c r="A5" s="26" t="s">
        <v>57</v>
      </c>
      <c r="B5" s="3">
        <v>3116.20879120879</v>
      </c>
      <c r="C5" s="4" t="s">
        <v>71</v>
      </c>
      <c r="D5" s="5">
        <v>91</v>
      </c>
      <c r="E5" s="6" t="s">
        <v>61</v>
      </c>
      <c r="F5" s="7">
        <v>45576</v>
      </c>
      <c r="G5" s="8">
        <v>45912</v>
      </c>
      <c r="H5" s="11">
        <f t="shared" si="0"/>
        <v>2025</v>
      </c>
      <c r="I5" s="11">
        <f t="shared" si="1"/>
        <v>37</v>
      </c>
      <c r="J5" s="9">
        <f t="shared" si="2"/>
        <v>45828</v>
      </c>
      <c r="K5" s="11">
        <f t="shared" si="3"/>
        <v>2025</v>
      </c>
      <c r="L5" s="11">
        <f t="shared" si="4"/>
        <v>25</v>
      </c>
      <c r="M5" s="10">
        <v>45744</v>
      </c>
    </row>
    <row r="6" spans="1:18" ht="15.75" x14ac:dyDescent="0.25">
      <c r="A6" s="26" t="s">
        <v>56</v>
      </c>
      <c r="B6" s="3">
        <v>3116.20879120879</v>
      </c>
      <c r="C6" s="4" t="s">
        <v>71</v>
      </c>
      <c r="D6" s="5">
        <v>91</v>
      </c>
      <c r="E6" s="6" t="s">
        <v>61</v>
      </c>
      <c r="F6" s="7">
        <v>45576</v>
      </c>
      <c r="G6" s="8">
        <v>45912</v>
      </c>
      <c r="H6" s="11">
        <f t="shared" si="0"/>
        <v>2025</v>
      </c>
      <c r="I6" s="11">
        <f t="shared" si="1"/>
        <v>37</v>
      </c>
      <c r="J6" s="9">
        <f t="shared" si="2"/>
        <v>45828</v>
      </c>
      <c r="K6" s="11">
        <f t="shared" si="3"/>
        <v>2025</v>
      </c>
      <c r="L6" s="11">
        <f t="shared" si="4"/>
        <v>25</v>
      </c>
      <c r="M6" s="10">
        <v>45744</v>
      </c>
    </row>
    <row r="7" spans="1:18" ht="15.75" x14ac:dyDescent="0.25">
      <c r="A7" s="26" t="s">
        <v>55</v>
      </c>
      <c r="B7" s="3">
        <v>2765.6593406593402</v>
      </c>
      <c r="C7" s="4" t="s">
        <v>74</v>
      </c>
      <c r="D7" s="5">
        <v>67</v>
      </c>
      <c r="E7" s="6" t="s">
        <v>61</v>
      </c>
      <c r="F7" s="7">
        <v>45576</v>
      </c>
      <c r="G7" s="8">
        <v>45933</v>
      </c>
      <c r="H7" s="11">
        <f t="shared" si="0"/>
        <v>2025</v>
      </c>
      <c r="I7" s="11">
        <f t="shared" si="1"/>
        <v>40</v>
      </c>
      <c r="J7" s="9">
        <f t="shared" si="2"/>
        <v>45849</v>
      </c>
      <c r="K7" s="11">
        <f t="shared" si="3"/>
        <v>2025</v>
      </c>
      <c r="L7" s="11">
        <f t="shared" si="4"/>
        <v>28</v>
      </c>
      <c r="M7" s="10">
        <v>45765</v>
      </c>
    </row>
    <row r="8" spans="1:18" ht="15.75" x14ac:dyDescent="0.25">
      <c r="A8" s="26" t="s">
        <v>54</v>
      </c>
      <c r="B8" s="3">
        <v>2765.6593406593402</v>
      </c>
      <c r="C8" s="4" t="s">
        <v>74</v>
      </c>
      <c r="D8" s="5">
        <v>67</v>
      </c>
      <c r="E8" s="6" t="s">
        <v>61</v>
      </c>
      <c r="F8" s="7">
        <v>45576</v>
      </c>
      <c r="G8" s="8">
        <v>45933</v>
      </c>
      <c r="H8" s="11">
        <f t="shared" si="0"/>
        <v>2025</v>
      </c>
      <c r="I8" s="11">
        <f t="shared" si="1"/>
        <v>40</v>
      </c>
      <c r="J8" s="9">
        <f t="shared" si="2"/>
        <v>45849</v>
      </c>
      <c r="K8" s="11">
        <f t="shared" si="3"/>
        <v>2025</v>
      </c>
      <c r="L8" s="11">
        <f t="shared" si="4"/>
        <v>28</v>
      </c>
      <c r="M8" s="10">
        <v>45765</v>
      </c>
    </row>
    <row r="9" spans="1:18" ht="15.75" x14ac:dyDescent="0.25">
      <c r="A9" s="26" t="s">
        <v>53</v>
      </c>
      <c r="B9" s="3">
        <v>2940.9340659340601</v>
      </c>
      <c r="C9" s="4" t="s">
        <v>76</v>
      </c>
      <c r="D9" s="5">
        <v>27</v>
      </c>
      <c r="E9" s="6" t="s">
        <v>61</v>
      </c>
      <c r="F9" s="7">
        <v>45576</v>
      </c>
      <c r="G9" s="8">
        <v>46079</v>
      </c>
      <c r="H9" s="11">
        <f t="shared" si="0"/>
        <v>2026</v>
      </c>
      <c r="I9" s="11">
        <f t="shared" si="1"/>
        <v>9</v>
      </c>
      <c r="J9" s="9">
        <f t="shared" ref="J9:J27" si="5">+G9</f>
        <v>46079</v>
      </c>
      <c r="K9" s="11">
        <f t="shared" si="3"/>
        <v>2026</v>
      </c>
      <c r="L9" s="11">
        <f t="shared" si="4"/>
        <v>9</v>
      </c>
      <c r="M9" s="10"/>
    </row>
    <row r="10" spans="1:18" ht="15.75" x14ac:dyDescent="0.25">
      <c r="A10" s="26" t="s">
        <v>52</v>
      </c>
      <c r="B10" s="3">
        <v>2940.9340659340601</v>
      </c>
      <c r="C10" s="4" t="s">
        <v>76</v>
      </c>
      <c r="D10" s="5">
        <v>27</v>
      </c>
      <c r="E10" s="6" t="s">
        <v>61</v>
      </c>
      <c r="F10" s="7">
        <v>45576</v>
      </c>
      <c r="G10" s="8">
        <v>46079</v>
      </c>
      <c r="H10" s="11">
        <f t="shared" si="0"/>
        <v>2026</v>
      </c>
      <c r="I10" s="11">
        <f t="shared" si="1"/>
        <v>9</v>
      </c>
      <c r="J10" s="9">
        <f t="shared" si="5"/>
        <v>46079</v>
      </c>
      <c r="K10" s="11">
        <f t="shared" si="3"/>
        <v>2026</v>
      </c>
      <c r="L10" s="11">
        <f t="shared" si="4"/>
        <v>9</v>
      </c>
      <c r="M10" s="10"/>
    </row>
    <row r="11" spans="1:18" ht="15.75" x14ac:dyDescent="0.25">
      <c r="A11" s="26" t="s">
        <v>51</v>
      </c>
      <c r="B11" s="3">
        <v>2940.9340659340601</v>
      </c>
      <c r="C11" s="4" t="s">
        <v>76</v>
      </c>
      <c r="D11" s="5">
        <v>27</v>
      </c>
      <c r="E11" s="6" t="s">
        <v>61</v>
      </c>
      <c r="F11" s="7">
        <v>45576</v>
      </c>
      <c r="G11" s="8">
        <v>46079</v>
      </c>
      <c r="H11" s="11">
        <f t="shared" si="0"/>
        <v>2026</v>
      </c>
      <c r="I11" s="11">
        <f t="shared" si="1"/>
        <v>9</v>
      </c>
      <c r="J11" s="9">
        <f t="shared" si="5"/>
        <v>46079</v>
      </c>
      <c r="K11" s="11">
        <f t="shared" si="3"/>
        <v>2026</v>
      </c>
      <c r="L11" s="11">
        <f t="shared" si="4"/>
        <v>9</v>
      </c>
      <c r="M11" s="10"/>
    </row>
    <row r="12" spans="1:18" ht="15.75" x14ac:dyDescent="0.25">
      <c r="A12" s="26" t="s">
        <v>50</v>
      </c>
      <c r="B12" s="3">
        <v>3203.8461538461502</v>
      </c>
      <c r="C12" s="4" t="s">
        <v>75</v>
      </c>
      <c r="D12" s="5">
        <v>57</v>
      </c>
      <c r="E12" s="6" t="s">
        <v>61</v>
      </c>
      <c r="F12" s="7">
        <v>45576</v>
      </c>
      <c r="G12" s="8">
        <v>45912</v>
      </c>
      <c r="H12" s="11">
        <f t="shared" si="0"/>
        <v>2025</v>
      </c>
      <c r="I12" s="11">
        <f t="shared" si="1"/>
        <v>37</v>
      </c>
      <c r="J12" s="9">
        <f t="shared" si="5"/>
        <v>45912</v>
      </c>
      <c r="K12" s="11">
        <f t="shared" si="3"/>
        <v>2025</v>
      </c>
      <c r="L12" s="11">
        <f t="shared" si="4"/>
        <v>37</v>
      </c>
      <c r="M12" s="10">
        <v>45765</v>
      </c>
    </row>
    <row r="13" spans="1:18" ht="15.75" x14ac:dyDescent="0.25">
      <c r="A13" s="26" t="s">
        <v>49</v>
      </c>
      <c r="B13" s="3">
        <v>3203.8461538461502</v>
      </c>
      <c r="C13" s="4" t="s">
        <v>75</v>
      </c>
      <c r="D13" s="5">
        <v>57</v>
      </c>
      <c r="E13" s="6" t="s">
        <v>61</v>
      </c>
      <c r="F13" s="7">
        <v>45576</v>
      </c>
      <c r="G13" s="8">
        <v>45912</v>
      </c>
      <c r="H13" s="11">
        <f t="shared" si="0"/>
        <v>2025</v>
      </c>
      <c r="I13" s="11">
        <f t="shared" si="1"/>
        <v>37</v>
      </c>
      <c r="J13" s="9">
        <f t="shared" si="5"/>
        <v>45912</v>
      </c>
      <c r="K13" s="11">
        <f t="shared" si="3"/>
        <v>2025</v>
      </c>
      <c r="L13" s="11">
        <f t="shared" si="4"/>
        <v>37</v>
      </c>
      <c r="M13" s="10">
        <v>45765</v>
      </c>
    </row>
    <row r="14" spans="1:18" ht="15.75" x14ac:dyDescent="0.25">
      <c r="A14" s="26" t="s">
        <v>48</v>
      </c>
      <c r="B14" s="3">
        <v>3203.8461538461502</v>
      </c>
      <c r="C14" s="4" t="s">
        <v>75</v>
      </c>
      <c r="D14" s="5">
        <v>57</v>
      </c>
      <c r="E14" s="6" t="s">
        <v>61</v>
      </c>
      <c r="F14" s="7">
        <v>45576</v>
      </c>
      <c r="G14" s="8">
        <v>45912</v>
      </c>
      <c r="H14" s="11">
        <f t="shared" si="0"/>
        <v>2025</v>
      </c>
      <c r="I14" s="11">
        <f t="shared" si="1"/>
        <v>37</v>
      </c>
      <c r="J14" s="9">
        <f t="shared" si="5"/>
        <v>45912</v>
      </c>
      <c r="K14" s="11">
        <f t="shared" si="3"/>
        <v>2025</v>
      </c>
      <c r="L14" s="11">
        <f t="shared" si="4"/>
        <v>37</v>
      </c>
      <c r="M14" s="10">
        <v>45765</v>
      </c>
    </row>
    <row r="15" spans="1:18" ht="15.75" x14ac:dyDescent="0.25">
      <c r="A15" s="26" t="s">
        <v>47</v>
      </c>
      <c r="B15" s="3">
        <v>3203.8461538461502</v>
      </c>
      <c r="C15" s="4" t="s">
        <v>75</v>
      </c>
      <c r="D15" s="5">
        <v>57</v>
      </c>
      <c r="E15" s="6" t="s">
        <v>61</v>
      </c>
      <c r="F15" s="7">
        <v>45576</v>
      </c>
      <c r="G15" s="8">
        <v>45912</v>
      </c>
      <c r="H15" s="11">
        <f t="shared" si="0"/>
        <v>2025</v>
      </c>
      <c r="I15" s="11">
        <f t="shared" si="1"/>
        <v>37</v>
      </c>
      <c r="J15" s="9">
        <f t="shared" si="5"/>
        <v>45912</v>
      </c>
      <c r="K15" s="11">
        <f t="shared" si="3"/>
        <v>2025</v>
      </c>
      <c r="L15" s="11">
        <f t="shared" si="4"/>
        <v>37</v>
      </c>
      <c r="M15" s="10">
        <v>45765</v>
      </c>
    </row>
    <row r="16" spans="1:18" ht="15.75" x14ac:dyDescent="0.25">
      <c r="A16" s="26" t="s">
        <v>46</v>
      </c>
      <c r="B16" s="3">
        <v>3203.8461538461502</v>
      </c>
      <c r="C16" s="4" t="s">
        <v>75</v>
      </c>
      <c r="D16" s="5">
        <v>57</v>
      </c>
      <c r="E16" s="6" t="s">
        <v>61</v>
      </c>
      <c r="F16" s="7">
        <v>45576</v>
      </c>
      <c r="G16" s="8">
        <v>45912</v>
      </c>
      <c r="H16" s="11">
        <f t="shared" si="0"/>
        <v>2025</v>
      </c>
      <c r="I16" s="11">
        <f t="shared" si="1"/>
        <v>37</v>
      </c>
      <c r="J16" s="9">
        <f t="shared" si="5"/>
        <v>45912</v>
      </c>
      <c r="K16" s="11">
        <f t="shared" si="3"/>
        <v>2025</v>
      </c>
      <c r="L16" s="11">
        <f t="shared" si="4"/>
        <v>37</v>
      </c>
      <c r="M16" s="10">
        <v>45765</v>
      </c>
    </row>
    <row r="17" spans="1:13" ht="15.75" x14ac:dyDescent="0.25">
      <c r="A17" s="26" t="s">
        <v>45</v>
      </c>
      <c r="B17" s="3">
        <v>3203.8461538461502</v>
      </c>
      <c r="C17" s="4" t="s">
        <v>75</v>
      </c>
      <c r="D17" s="5">
        <v>57</v>
      </c>
      <c r="E17" s="6" t="s">
        <v>61</v>
      </c>
      <c r="F17" s="7">
        <v>45576</v>
      </c>
      <c r="G17" s="8">
        <v>45912</v>
      </c>
      <c r="H17" s="11">
        <f t="shared" si="0"/>
        <v>2025</v>
      </c>
      <c r="I17" s="11">
        <f t="shared" si="1"/>
        <v>37</v>
      </c>
      <c r="J17" s="9">
        <f t="shared" si="5"/>
        <v>45912</v>
      </c>
      <c r="K17" s="11">
        <f t="shared" si="3"/>
        <v>2025</v>
      </c>
      <c r="L17" s="11">
        <f t="shared" si="4"/>
        <v>37</v>
      </c>
      <c r="M17" s="10">
        <v>45765</v>
      </c>
    </row>
    <row r="18" spans="1:13" ht="15.75" x14ac:dyDescent="0.25">
      <c r="A18" s="26" t="s">
        <v>44</v>
      </c>
      <c r="B18" s="3">
        <v>3203.8461538461502</v>
      </c>
      <c r="C18" s="4" t="s">
        <v>75</v>
      </c>
      <c r="D18" s="5">
        <v>57</v>
      </c>
      <c r="E18" s="6" t="s">
        <v>61</v>
      </c>
      <c r="F18" s="7">
        <v>45576</v>
      </c>
      <c r="G18" s="8">
        <v>45919</v>
      </c>
      <c r="H18" s="11">
        <f t="shared" si="0"/>
        <v>2025</v>
      </c>
      <c r="I18" s="11">
        <f t="shared" si="1"/>
        <v>38</v>
      </c>
      <c r="J18" s="9">
        <f t="shared" si="5"/>
        <v>45919</v>
      </c>
      <c r="K18" s="11">
        <f t="shared" si="3"/>
        <v>2025</v>
      </c>
      <c r="L18" s="11">
        <f t="shared" si="4"/>
        <v>38</v>
      </c>
      <c r="M18" s="10">
        <v>45765</v>
      </c>
    </row>
    <row r="19" spans="1:13" ht="15.75" x14ac:dyDescent="0.25">
      <c r="A19" s="26" t="s">
        <v>43</v>
      </c>
      <c r="B19" s="3">
        <v>3203.8461538461502</v>
      </c>
      <c r="C19" s="4" t="s">
        <v>75</v>
      </c>
      <c r="D19" s="5">
        <v>57</v>
      </c>
      <c r="E19" s="6" t="s">
        <v>61</v>
      </c>
      <c r="F19" s="7">
        <v>45576</v>
      </c>
      <c r="G19" s="8">
        <v>45919</v>
      </c>
      <c r="H19" s="11">
        <f t="shared" si="0"/>
        <v>2025</v>
      </c>
      <c r="I19" s="11">
        <f t="shared" si="1"/>
        <v>38</v>
      </c>
      <c r="J19" s="9">
        <f t="shared" si="5"/>
        <v>45919</v>
      </c>
      <c r="K19" s="11">
        <f t="shared" si="3"/>
        <v>2025</v>
      </c>
      <c r="L19" s="11">
        <f t="shared" si="4"/>
        <v>38</v>
      </c>
      <c r="M19" s="10">
        <v>45765</v>
      </c>
    </row>
    <row r="20" spans="1:13" ht="15.75" x14ac:dyDescent="0.25">
      <c r="A20" s="26" t="s">
        <v>42</v>
      </c>
      <c r="B20" s="3">
        <v>3203.8461538461502</v>
      </c>
      <c r="C20" s="4" t="s">
        <v>75</v>
      </c>
      <c r="D20" s="5">
        <v>57</v>
      </c>
      <c r="E20" s="6" t="s">
        <v>61</v>
      </c>
      <c r="F20" s="7">
        <v>45580</v>
      </c>
      <c r="G20" s="8">
        <v>45919</v>
      </c>
      <c r="H20" s="11">
        <f t="shared" si="0"/>
        <v>2025</v>
      </c>
      <c r="I20" s="11">
        <f t="shared" si="1"/>
        <v>38</v>
      </c>
      <c r="J20" s="9">
        <f t="shared" si="5"/>
        <v>45919</v>
      </c>
      <c r="K20" s="11">
        <f t="shared" si="3"/>
        <v>2025</v>
      </c>
      <c r="L20" s="11">
        <f t="shared" si="4"/>
        <v>38</v>
      </c>
      <c r="M20" s="10">
        <v>45765</v>
      </c>
    </row>
    <row r="21" spans="1:13" ht="15.75" x14ac:dyDescent="0.25">
      <c r="A21" s="26" t="s">
        <v>41</v>
      </c>
      <c r="B21" s="3">
        <v>3203.8461538461502</v>
      </c>
      <c r="C21" s="4" t="s">
        <v>75</v>
      </c>
      <c r="D21" s="5">
        <v>57</v>
      </c>
      <c r="E21" s="6" t="s">
        <v>61</v>
      </c>
      <c r="F21" s="7">
        <v>45581</v>
      </c>
      <c r="G21" s="8">
        <v>45919</v>
      </c>
      <c r="H21" s="11">
        <f t="shared" si="0"/>
        <v>2025</v>
      </c>
      <c r="I21" s="11">
        <f t="shared" si="1"/>
        <v>38</v>
      </c>
      <c r="J21" s="9">
        <f t="shared" si="5"/>
        <v>45919</v>
      </c>
      <c r="K21" s="11">
        <f t="shared" si="3"/>
        <v>2025</v>
      </c>
      <c r="L21" s="11">
        <f t="shared" si="4"/>
        <v>38</v>
      </c>
      <c r="M21" s="10">
        <v>45765</v>
      </c>
    </row>
    <row r="22" spans="1:13" ht="15.75" x14ac:dyDescent="0.25">
      <c r="A22" s="26" t="s">
        <v>40</v>
      </c>
      <c r="B22" s="3">
        <v>3203.8461538461502</v>
      </c>
      <c r="C22" s="4" t="s">
        <v>75</v>
      </c>
      <c r="D22" s="5">
        <v>57</v>
      </c>
      <c r="E22" s="6" t="s">
        <v>61</v>
      </c>
      <c r="F22" s="7">
        <v>45582</v>
      </c>
      <c r="G22" s="8">
        <v>45919</v>
      </c>
      <c r="H22" s="11">
        <f t="shared" si="0"/>
        <v>2025</v>
      </c>
      <c r="I22" s="11">
        <f t="shared" si="1"/>
        <v>38</v>
      </c>
      <c r="J22" s="9">
        <f t="shared" si="5"/>
        <v>45919</v>
      </c>
      <c r="K22" s="11">
        <f t="shared" si="3"/>
        <v>2025</v>
      </c>
      <c r="L22" s="11">
        <f t="shared" si="4"/>
        <v>38</v>
      </c>
      <c r="M22" s="10">
        <v>45765</v>
      </c>
    </row>
    <row r="23" spans="1:13" ht="15.75" x14ac:dyDescent="0.25">
      <c r="A23" s="26" t="s">
        <v>39</v>
      </c>
      <c r="B23" s="3">
        <v>3203.8461538461502</v>
      </c>
      <c r="C23" s="4" t="s">
        <v>75</v>
      </c>
      <c r="D23" s="5">
        <v>57</v>
      </c>
      <c r="E23" s="6" t="s">
        <v>61</v>
      </c>
      <c r="F23" s="7">
        <v>45582</v>
      </c>
      <c r="G23" s="8">
        <v>45919</v>
      </c>
      <c r="H23" s="11">
        <f t="shared" si="0"/>
        <v>2025</v>
      </c>
      <c r="I23" s="11">
        <f t="shared" si="1"/>
        <v>38</v>
      </c>
      <c r="J23" s="9">
        <f t="shared" si="5"/>
        <v>45919</v>
      </c>
      <c r="K23" s="11">
        <f t="shared" si="3"/>
        <v>2025</v>
      </c>
      <c r="L23" s="11">
        <f t="shared" si="4"/>
        <v>38</v>
      </c>
      <c r="M23" s="10">
        <v>45765</v>
      </c>
    </row>
    <row r="24" spans="1:13" ht="15.75" x14ac:dyDescent="0.25">
      <c r="A24" s="26" t="s">
        <v>38</v>
      </c>
      <c r="B24" s="3">
        <v>3203.8461538461502</v>
      </c>
      <c r="C24" s="4" t="s">
        <v>75</v>
      </c>
      <c r="D24" s="5">
        <v>57</v>
      </c>
      <c r="E24" s="6" t="s">
        <v>61</v>
      </c>
      <c r="F24" s="7">
        <v>45582</v>
      </c>
      <c r="G24" s="8">
        <v>45919</v>
      </c>
      <c r="H24" s="11">
        <f t="shared" si="0"/>
        <v>2025</v>
      </c>
      <c r="I24" s="11">
        <f t="shared" si="1"/>
        <v>38</v>
      </c>
      <c r="J24" s="9">
        <f t="shared" si="5"/>
        <v>45919</v>
      </c>
      <c r="K24" s="11">
        <f t="shared" si="3"/>
        <v>2025</v>
      </c>
      <c r="L24" s="11">
        <f t="shared" si="4"/>
        <v>38</v>
      </c>
      <c r="M24" s="10">
        <v>45765</v>
      </c>
    </row>
    <row r="25" spans="1:13" ht="15.75" x14ac:dyDescent="0.25">
      <c r="A25" s="26" t="s">
        <v>37</v>
      </c>
      <c r="B25" s="3">
        <v>3203.8461538461502</v>
      </c>
      <c r="C25" s="4" t="s">
        <v>75</v>
      </c>
      <c r="D25" s="5">
        <v>57</v>
      </c>
      <c r="E25" s="6" t="s">
        <v>61</v>
      </c>
      <c r="F25" s="7">
        <v>45582</v>
      </c>
      <c r="G25" s="8">
        <v>45919</v>
      </c>
      <c r="H25" s="11">
        <f t="shared" si="0"/>
        <v>2025</v>
      </c>
      <c r="I25" s="11">
        <f t="shared" si="1"/>
        <v>38</v>
      </c>
      <c r="J25" s="9">
        <f t="shared" si="5"/>
        <v>45919</v>
      </c>
      <c r="K25" s="11">
        <f t="shared" si="3"/>
        <v>2025</v>
      </c>
      <c r="L25" s="11">
        <f t="shared" si="4"/>
        <v>38</v>
      </c>
      <c r="M25" s="10">
        <v>45765</v>
      </c>
    </row>
    <row r="26" spans="1:13" ht="15.75" x14ac:dyDescent="0.25">
      <c r="A26" s="26" t="s">
        <v>36</v>
      </c>
      <c r="B26" s="3">
        <v>3203.8461538461502</v>
      </c>
      <c r="C26" s="4" t="s">
        <v>75</v>
      </c>
      <c r="D26" s="5">
        <v>57</v>
      </c>
      <c r="E26" s="6" t="s">
        <v>61</v>
      </c>
      <c r="F26" s="7">
        <v>45582</v>
      </c>
      <c r="G26" s="8">
        <v>45919</v>
      </c>
      <c r="H26" s="11">
        <f t="shared" si="0"/>
        <v>2025</v>
      </c>
      <c r="I26" s="11">
        <f t="shared" si="1"/>
        <v>38</v>
      </c>
      <c r="J26" s="9">
        <f t="shared" si="5"/>
        <v>45919</v>
      </c>
      <c r="K26" s="11">
        <f t="shared" si="3"/>
        <v>2025</v>
      </c>
      <c r="L26" s="11">
        <f t="shared" si="4"/>
        <v>38</v>
      </c>
      <c r="M26" s="10">
        <v>45765</v>
      </c>
    </row>
    <row r="27" spans="1:13" ht="15.75" x14ac:dyDescent="0.25">
      <c r="A27" s="26" t="s">
        <v>35</v>
      </c>
      <c r="B27" s="3">
        <v>2152.1978021977998</v>
      </c>
      <c r="C27" s="4" t="s">
        <v>71</v>
      </c>
      <c r="D27" s="5" t="s">
        <v>62</v>
      </c>
      <c r="E27" s="6" t="s">
        <v>61</v>
      </c>
      <c r="F27" s="7">
        <v>45582</v>
      </c>
      <c r="G27" s="8">
        <v>45842</v>
      </c>
      <c r="H27" s="11">
        <f t="shared" si="0"/>
        <v>2025</v>
      </c>
      <c r="I27" s="11">
        <f t="shared" si="1"/>
        <v>27</v>
      </c>
      <c r="J27" s="9">
        <f t="shared" si="5"/>
        <v>45842</v>
      </c>
      <c r="K27" s="11">
        <f t="shared" si="3"/>
        <v>2025</v>
      </c>
      <c r="L27" s="11">
        <f t="shared" si="4"/>
        <v>27</v>
      </c>
      <c r="M27" s="10">
        <v>45744</v>
      </c>
    </row>
    <row r="28" spans="1:13" ht="15.75" x14ac:dyDescent="0.25">
      <c r="A28" s="26" t="s">
        <v>34</v>
      </c>
      <c r="B28" s="3">
        <v>2239.83516483516</v>
      </c>
      <c r="C28" s="4" t="s">
        <v>72</v>
      </c>
      <c r="D28" s="5" t="s">
        <v>63</v>
      </c>
      <c r="E28" s="6" t="s">
        <v>61</v>
      </c>
      <c r="F28" s="7">
        <v>45583</v>
      </c>
      <c r="G28" s="8">
        <v>45898</v>
      </c>
      <c r="H28" s="11">
        <f t="shared" si="0"/>
        <v>2025</v>
      </c>
      <c r="I28" s="11">
        <f t="shared" si="1"/>
        <v>35</v>
      </c>
      <c r="J28" s="9">
        <f>+M28+7*12</f>
        <v>45828</v>
      </c>
      <c r="K28" s="11">
        <f t="shared" si="3"/>
        <v>2025</v>
      </c>
      <c r="L28" s="11">
        <f t="shared" si="4"/>
        <v>25</v>
      </c>
      <c r="M28" s="10">
        <v>45744</v>
      </c>
    </row>
    <row r="29" spans="1:13" ht="15.75" x14ac:dyDescent="0.25">
      <c r="A29" s="26" t="s">
        <v>33</v>
      </c>
      <c r="B29" s="3">
        <v>2327.4725274725201</v>
      </c>
      <c r="C29" s="4" t="s">
        <v>71</v>
      </c>
      <c r="D29" s="5" t="s">
        <v>64</v>
      </c>
      <c r="E29" s="6" t="s">
        <v>61</v>
      </c>
      <c r="F29" s="7">
        <v>45583</v>
      </c>
      <c r="G29" s="8">
        <v>46038</v>
      </c>
      <c r="H29" s="11">
        <f t="shared" si="0"/>
        <v>2026</v>
      </c>
      <c r="I29" s="11">
        <f t="shared" si="1"/>
        <v>3</v>
      </c>
      <c r="J29" s="9">
        <f>+G29</f>
        <v>46038</v>
      </c>
      <c r="K29" s="11">
        <f t="shared" si="3"/>
        <v>2026</v>
      </c>
      <c r="L29" s="11">
        <f t="shared" si="4"/>
        <v>3</v>
      </c>
      <c r="M29" s="10">
        <v>45744</v>
      </c>
    </row>
    <row r="30" spans="1:13" ht="15.75" x14ac:dyDescent="0.25">
      <c r="A30" s="26" t="s">
        <v>32</v>
      </c>
      <c r="B30" s="3">
        <v>2327.4725274725201</v>
      </c>
      <c r="C30" s="4" t="s">
        <v>71</v>
      </c>
      <c r="D30" s="5" t="s">
        <v>64</v>
      </c>
      <c r="E30" s="6" t="s">
        <v>61</v>
      </c>
      <c r="F30" s="7">
        <v>45583</v>
      </c>
      <c r="G30" s="8">
        <v>46038</v>
      </c>
      <c r="H30" s="11">
        <f t="shared" si="0"/>
        <v>2026</v>
      </c>
      <c r="I30" s="11">
        <f t="shared" si="1"/>
        <v>3</v>
      </c>
      <c r="J30" s="9">
        <f>+G30</f>
        <v>46038</v>
      </c>
      <c r="K30" s="11">
        <f t="shared" si="3"/>
        <v>2026</v>
      </c>
      <c r="L30" s="11">
        <f t="shared" si="4"/>
        <v>3</v>
      </c>
      <c r="M30" s="10">
        <v>45744</v>
      </c>
    </row>
    <row r="31" spans="1:13" ht="15.75" x14ac:dyDescent="0.25">
      <c r="A31" s="26" t="s">
        <v>31</v>
      </c>
      <c r="B31" s="3">
        <v>2502.7472527472501</v>
      </c>
      <c r="C31" s="4" t="s">
        <v>74</v>
      </c>
      <c r="D31" s="5" t="s">
        <v>65</v>
      </c>
      <c r="E31" s="6" t="s">
        <v>61</v>
      </c>
      <c r="F31" s="7">
        <v>45588</v>
      </c>
      <c r="G31" s="8">
        <v>46080</v>
      </c>
      <c r="H31" s="11">
        <f t="shared" si="0"/>
        <v>2026</v>
      </c>
      <c r="I31" s="11">
        <f t="shared" si="1"/>
        <v>9</v>
      </c>
      <c r="J31" s="9">
        <f>+G31</f>
        <v>46080</v>
      </c>
      <c r="K31" s="11">
        <f t="shared" si="3"/>
        <v>2026</v>
      </c>
      <c r="L31" s="11">
        <f t="shared" si="4"/>
        <v>9</v>
      </c>
      <c r="M31" s="10">
        <v>45744</v>
      </c>
    </row>
    <row r="32" spans="1:13" ht="15.75" x14ac:dyDescent="0.25">
      <c r="A32" s="26" t="s">
        <v>30</v>
      </c>
      <c r="B32" s="3">
        <v>2590.3846153846098</v>
      </c>
      <c r="C32" s="4" t="s">
        <v>74</v>
      </c>
      <c r="D32" s="5" t="s">
        <v>65</v>
      </c>
      <c r="E32" s="6" t="s">
        <v>61</v>
      </c>
      <c r="F32" s="7">
        <v>45588</v>
      </c>
      <c r="G32" s="8">
        <v>46080</v>
      </c>
      <c r="H32" s="11">
        <f t="shared" si="0"/>
        <v>2026</v>
      </c>
      <c r="I32" s="11">
        <f t="shared" si="1"/>
        <v>9</v>
      </c>
      <c r="J32" s="9">
        <f>+G32</f>
        <v>46080</v>
      </c>
      <c r="K32" s="11">
        <f t="shared" si="3"/>
        <v>2026</v>
      </c>
      <c r="L32" s="11">
        <f t="shared" si="4"/>
        <v>9</v>
      </c>
      <c r="M32" s="10">
        <v>45744</v>
      </c>
    </row>
    <row r="33" spans="1:13" ht="15.75" x14ac:dyDescent="0.25">
      <c r="A33" s="26" t="s">
        <v>29</v>
      </c>
      <c r="B33" s="3">
        <v>2678.02197802197</v>
      </c>
      <c r="C33" s="4" t="s">
        <v>74</v>
      </c>
      <c r="D33" s="5" t="s">
        <v>65</v>
      </c>
      <c r="E33" s="6" t="s">
        <v>61</v>
      </c>
      <c r="F33" s="7">
        <v>45588</v>
      </c>
      <c r="G33" s="8">
        <v>46080</v>
      </c>
      <c r="H33" s="11">
        <f t="shared" si="0"/>
        <v>2026</v>
      </c>
      <c r="I33" s="11">
        <f t="shared" si="1"/>
        <v>9</v>
      </c>
      <c r="J33" s="9">
        <f>+G33</f>
        <v>46080</v>
      </c>
      <c r="K33" s="11">
        <f t="shared" si="3"/>
        <v>2026</v>
      </c>
      <c r="L33" s="11">
        <f t="shared" si="4"/>
        <v>9</v>
      </c>
      <c r="M33" s="10">
        <v>45744</v>
      </c>
    </row>
    <row r="34" spans="1:13" ht="15.75" x14ac:dyDescent="0.25">
      <c r="A34" s="26" t="s">
        <v>28</v>
      </c>
      <c r="B34" s="3">
        <v>2765.6593406593402</v>
      </c>
      <c r="C34" s="4" t="s">
        <v>73</v>
      </c>
      <c r="D34" s="5">
        <v>91</v>
      </c>
      <c r="E34" s="6" t="s">
        <v>61</v>
      </c>
      <c r="F34" s="7">
        <v>45589</v>
      </c>
      <c r="G34" s="8">
        <v>45859</v>
      </c>
      <c r="H34" s="11">
        <f t="shared" si="0"/>
        <v>2025</v>
      </c>
      <c r="I34" s="11">
        <f t="shared" si="1"/>
        <v>30</v>
      </c>
      <c r="J34" s="9">
        <f>+M34+7*12</f>
        <v>45828</v>
      </c>
      <c r="K34" s="11">
        <f t="shared" si="3"/>
        <v>2025</v>
      </c>
      <c r="L34" s="11">
        <f t="shared" si="4"/>
        <v>25</v>
      </c>
      <c r="M34" s="10">
        <v>45744</v>
      </c>
    </row>
    <row r="35" spans="1:13" ht="15.75" x14ac:dyDescent="0.25">
      <c r="A35" s="26" t="s">
        <v>27</v>
      </c>
      <c r="B35" s="3">
        <v>2853.2967032966999</v>
      </c>
      <c r="C35" s="4" t="s">
        <v>73</v>
      </c>
      <c r="D35" s="5">
        <v>91</v>
      </c>
      <c r="E35" s="6" t="s">
        <v>61</v>
      </c>
      <c r="F35" s="7">
        <v>45589</v>
      </c>
      <c r="G35" s="8">
        <v>45859</v>
      </c>
      <c r="H35" s="11">
        <f t="shared" si="0"/>
        <v>2025</v>
      </c>
      <c r="I35" s="11">
        <f t="shared" si="1"/>
        <v>30</v>
      </c>
      <c r="J35" s="9">
        <f t="shared" ref="J35:J39" si="6">+M35+7*12</f>
        <v>45828</v>
      </c>
      <c r="K35" s="11">
        <f t="shared" si="3"/>
        <v>2025</v>
      </c>
      <c r="L35" s="11">
        <f t="shared" si="4"/>
        <v>25</v>
      </c>
      <c r="M35" s="10">
        <v>45744</v>
      </c>
    </row>
    <row r="36" spans="1:13" ht="15.75" x14ac:dyDescent="0.25">
      <c r="A36" s="26" t="s">
        <v>26</v>
      </c>
      <c r="B36" s="3">
        <v>2940.9340659340601</v>
      </c>
      <c r="C36" s="4" t="s">
        <v>73</v>
      </c>
      <c r="D36" s="5">
        <v>91</v>
      </c>
      <c r="E36" s="6" t="s">
        <v>61</v>
      </c>
      <c r="F36" s="7">
        <v>45590</v>
      </c>
      <c r="G36" s="8">
        <v>45859</v>
      </c>
      <c r="H36" s="11">
        <f t="shared" si="0"/>
        <v>2025</v>
      </c>
      <c r="I36" s="11">
        <f t="shared" si="1"/>
        <v>30</v>
      </c>
      <c r="J36" s="9">
        <f t="shared" si="6"/>
        <v>45828</v>
      </c>
      <c r="K36" s="11">
        <f t="shared" si="3"/>
        <v>2025</v>
      </c>
      <c r="L36" s="11">
        <f t="shared" si="4"/>
        <v>25</v>
      </c>
      <c r="M36" s="10">
        <v>45744</v>
      </c>
    </row>
    <row r="37" spans="1:13" ht="15.75" x14ac:dyDescent="0.25">
      <c r="A37" s="26" t="s">
        <v>25</v>
      </c>
      <c r="B37" s="3">
        <v>3028.5714285714198</v>
      </c>
      <c r="C37" s="4" t="s">
        <v>73</v>
      </c>
      <c r="D37" s="5">
        <v>91</v>
      </c>
      <c r="E37" s="6" t="s">
        <v>61</v>
      </c>
      <c r="F37" s="7">
        <v>45590</v>
      </c>
      <c r="G37" s="8">
        <v>45859</v>
      </c>
      <c r="H37" s="11">
        <f t="shared" si="0"/>
        <v>2025</v>
      </c>
      <c r="I37" s="11">
        <f t="shared" si="1"/>
        <v>30</v>
      </c>
      <c r="J37" s="9">
        <f t="shared" si="6"/>
        <v>45828</v>
      </c>
      <c r="K37" s="11">
        <f t="shared" si="3"/>
        <v>2025</v>
      </c>
      <c r="L37" s="11">
        <f t="shared" si="4"/>
        <v>25</v>
      </c>
      <c r="M37" s="10">
        <v>45744</v>
      </c>
    </row>
    <row r="38" spans="1:13" ht="15.75" x14ac:dyDescent="0.25">
      <c r="A38" s="26" t="s">
        <v>24</v>
      </c>
      <c r="B38" s="3">
        <v>3116.20879120879</v>
      </c>
      <c r="C38" s="4" t="s">
        <v>73</v>
      </c>
      <c r="D38" s="5">
        <v>91</v>
      </c>
      <c r="E38" s="6" t="s">
        <v>61</v>
      </c>
      <c r="F38" s="7">
        <v>45590</v>
      </c>
      <c r="G38" s="8">
        <v>45859</v>
      </c>
      <c r="H38" s="11">
        <f t="shared" si="0"/>
        <v>2025</v>
      </c>
      <c r="I38" s="11">
        <f t="shared" si="1"/>
        <v>30</v>
      </c>
      <c r="J38" s="9">
        <f t="shared" si="6"/>
        <v>45828</v>
      </c>
      <c r="K38" s="11">
        <f t="shared" si="3"/>
        <v>2025</v>
      </c>
      <c r="L38" s="11">
        <f t="shared" si="4"/>
        <v>25</v>
      </c>
      <c r="M38" s="10">
        <v>45744</v>
      </c>
    </row>
    <row r="39" spans="1:13" ht="15.75" x14ac:dyDescent="0.25">
      <c r="A39" s="26" t="s">
        <v>23</v>
      </c>
      <c r="B39" s="3">
        <v>3203.8461538461502</v>
      </c>
      <c r="C39" s="4" t="s">
        <v>73</v>
      </c>
      <c r="D39" s="5">
        <v>91</v>
      </c>
      <c r="E39" s="6" t="s">
        <v>61</v>
      </c>
      <c r="F39" s="7">
        <v>45590</v>
      </c>
      <c r="G39" s="8">
        <v>45859</v>
      </c>
      <c r="H39" s="11">
        <f t="shared" si="0"/>
        <v>2025</v>
      </c>
      <c r="I39" s="11">
        <f t="shared" si="1"/>
        <v>30</v>
      </c>
      <c r="J39" s="9">
        <f t="shared" si="6"/>
        <v>45828</v>
      </c>
      <c r="K39" s="11">
        <f t="shared" si="3"/>
        <v>2025</v>
      </c>
      <c r="L39" s="11">
        <f t="shared" si="4"/>
        <v>25</v>
      </c>
      <c r="M39" s="10">
        <v>45744</v>
      </c>
    </row>
    <row r="40" spans="1:13" ht="15.75" x14ac:dyDescent="0.25">
      <c r="A40" s="26" t="s">
        <v>22</v>
      </c>
      <c r="B40" s="3">
        <v>3291.4835164835099</v>
      </c>
      <c r="C40" s="4" t="s">
        <v>72</v>
      </c>
      <c r="D40" s="5" t="s">
        <v>66</v>
      </c>
      <c r="E40" s="6" t="s">
        <v>61</v>
      </c>
      <c r="F40" s="7">
        <v>45590</v>
      </c>
      <c r="G40" s="8">
        <v>46181</v>
      </c>
      <c r="H40" s="11">
        <f t="shared" si="0"/>
        <v>2026</v>
      </c>
      <c r="I40" s="11">
        <f t="shared" si="1"/>
        <v>24</v>
      </c>
      <c r="J40" s="9">
        <f t="shared" ref="J40:J47" si="7">+G40</f>
        <v>46181</v>
      </c>
      <c r="K40" s="11">
        <f t="shared" si="3"/>
        <v>2026</v>
      </c>
      <c r="L40" s="11">
        <f t="shared" si="4"/>
        <v>24</v>
      </c>
      <c r="M40" s="10"/>
    </row>
    <row r="41" spans="1:13" ht="15.75" x14ac:dyDescent="0.25">
      <c r="A41" s="26" t="s">
        <v>21</v>
      </c>
      <c r="B41" s="3">
        <v>3379.1208791208701</v>
      </c>
      <c r="C41" s="4" t="s">
        <v>71</v>
      </c>
      <c r="D41" s="5" t="s">
        <v>67</v>
      </c>
      <c r="E41" s="6" t="s">
        <v>61</v>
      </c>
      <c r="F41" s="7">
        <v>45590</v>
      </c>
      <c r="G41" s="8">
        <v>46204</v>
      </c>
      <c r="H41" s="11">
        <f t="shared" si="0"/>
        <v>2026</v>
      </c>
      <c r="I41" s="11">
        <f t="shared" si="1"/>
        <v>27</v>
      </c>
      <c r="J41" s="9">
        <f t="shared" si="7"/>
        <v>46204</v>
      </c>
      <c r="K41" s="11">
        <f t="shared" si="3"/>
        <v>2026</v>
      </c>
      <c r="L41" s="11">
        <f t="shared" si="4"/>
        <v>27</v>
      </c>
      <c r="M41" s="10"/>
    </row>
    <row r="42" spans="1:13" ht="15.75" x14ac:dyDescent="0.25">
      <c r="A42" s="26" t="s">
        <v>20</v>
      </c>
      <c r="B42" s="3">
        <v>3379.1208791208701</v>
      </c>
      <c r="C42" s="4" t="s">
        <v>71</v>
      </c>
      <c r="D42" s="5" t="s">
        <v>67</v>
      </c>
      <c r="E42" s="6" t="s">
        <v>61</v>
      </c>
      <c r="F42" s="7">
        <v>45590</v>
      </c>
      <c r="G42" s="8">
        <v>46204</v>
      </c>
      <c r="H42" s="11">
        <f t="shared" si="0"/>
        <v>2026</v>
      </c>
      <c r="I42" s="11">
        <f t="shared" si="1"/>
        <v>27</v>
      </c>
      <c r="J42" s="9">
        <f t="shared" si="7"/>
        <v>46204</v>
      </c>
      <c r="K42" s="11">
        <f t="shared" si="3"/>
        <v>2026</v>
      </c>
      <c r="L42" s="11">
        <f t="shared" si="4"/>
        <v>27</v>
      </c>
      <c r="M42" s="10"/>
    </row>
    <row r="43" spans="1:13" ht="15.75" x14ac:dyDescent="0.25">
      <c r="A43" s="26" t="s">
        <v>19</v>
      </c>
      <c r="B43" s="3">
        <v>3379.1208791208701</v>
      </c>
      <c r="C43" s="4" t="s">
        <v>71</v>
      </c>
      <c r="D43" s="5" t="s">
        <v>67</v>
      </c>
      <c r="E43" s="6" t="s">
        <v>61</v>
      </c>
      <c r="F43" s="7">
        <v>45590</v>
      </c>
      <c r="G43" s="8">
        <v>46204</v>
      </c>
      <c r="H43" s="11">
        <f t="shared" si="0"/>
        <v>2026</v>
      </c>
      <c r="I43" s="11">
        <f t="shared" si="1"/>
        <v>27</v>
      </c>
      <c r="J43" s="9">
        <f t="shared" si="7"/>
        <v>46204</v>
      </c>
      <c r="K43" s="11">
        <f t="shared" si="3"/>
        <v>2026</v>
      </c>
      <c r="L43" s="11">
        <f t="shared" si="4"/>
        <v>27</v>
      </c>
      <c r="M43" s="10"/>
    </row>
    <row r="44" spans="1:13" ht="15.75" x14ac:dyDescent="0.25">
      <c r="A44" s="26" t="s">
        <v>18</v>
      </c>
      <c r="B44" s="3">
        <v>3379.1208791208701</v>
      </c>
      <c r="C44" s="4" t="s">
        <v>71</v>
      </c>
      <c r="D44" s="5" t="s">
        <v>67</v>
      </c>
      <c r="E44" s="6" t="s">
        <v>61</v>
      </c>
      <c r="F44" s="7">
        <v>45590</v>
      </c>
      <c r="G44" s="8">
        <v>46204</v>
      </c>
      <c r="H44" s="11">
        <f t="shared" si="0"/>
        <v>2026</v>
      </c>
      <c r="I44" s="11">
        <f t="shared" si="1"/>
        <v>27</v>
      </c>
      <c r="J44" s="9">
        <f t="shared" si="7"/>
        <v>46204</v>
      </c>
      <c r="K44" s="11">
        <f t="shared" si="3"/>
        <v>2026</v>
      </c>
      <c r="L44" s="11">
        <f t="shared" si="4"/>
        <v>27</v>
      </c>
      <c r="M44" s="10"/>
    </row>
    <row r="45" spans="1:13" ht="15.75" x14ac:dyDescent="0.25">
      <c r="A45" s="26" t="s">
        <v>17</v>
      </c>
      <c r="B45" s="3">
        <v>3379.1208791208701</v>
      </c>
      <c r="C45" s="4" t="s">
        <v>71</v>
      </c>
      <c r="D45" s="5" t="s">
        <v>67</v>
      </c>
      <c r="E45" s="6" t="s">
        <v>61</v>
      </c>
      <c r="F45" s="7">
        <v>45590</v>
      </c>
      <c r="G45" s="8">
        <v>46204</v>
      </c>
      <c r="H45" s="11">
        <f t="shared" si="0"/>
        <v>2026</v>
      </c>
      <c r="I45" s="11">
        <f t="shared" si="1"/>
        <v>27</v>
      </c>
      <c r="J45" s="9">
        <f t="shared" si="7"/>
        <v>46204</v>
      </c>
      <c r="K45" s="11">
        <f t="shared" si="3"/>
        <v>2026</v>
      </c>
      <c r="L45" s="11">
        <f t="shared" si="4"/>
        <v>27</v>
      </c>
      <c r="M45" s="10"/>
    </row>
    <row r="46" spans="1:13" ht="15.75" x14ac:dyDescent="0.25">
      <c r="A46" s="26" t="s">
        <v>16</v>
      </c>
      <c r="B46" s="3">
        <v>3379.1208791208701</v>
      </c>
      <c r="C46" s="4" t="s">
        <v>71</v>
      </c>
      <c r="D46" s="5" t="s">
        <v>67</v>
      </c>
      <c r="E46" s="6" t="s">
        <v>61</v>
      </c>
      <c r="F46" s="7">
        <v>45590</v>
      </c>
      <c r="G46" s="8">
        <v>46204</v>
      </c>
      <c r="H46" s="11">
        <f t="shared" si="0"/>
        <v>2026</v>
      </c>
      <c r="I46" s="11">
        <f t="shared" si="1"/>
        <v>27</v>
      </c>
      <c r="J46" s="9">
        <f t="shared" si="7"/>
        <v>46204</v>
      </c>
      <c r="K46" s="11">
        <f t="shared" si="3"/>
        <v>2026</v>
      </c>
      <c r="L46" s="11">
        <f t="shared" si="4"/>
        <v>27</v>
      </c>
      <c r="M46" s="10"/>
    </row>
    <row r="47" spans="1:13" ht="15.75" x14ac:dyDescent="0.25">
      <c r="A47" s="26" t="s">
        <v>15</v>
      </c>
      <c r="B47" s="3">
        <v>3379.1208791208701</v>
      </c>
      <c r="C47" s="4" t="s">
        <v>71</v>
      </c>
      <c r="D47" s="5" t="s">
        <v>67</v>
      </c>
      <c r="E47" s="6" t="s">
        <v>61</v>
      </c>
      <c r="F47" s="7">
        <v>45590</v>
      </c>
      <c r="G47" s="8">
        <v>46204</v>
      </c>
      <c r="H47" s="11">
        <f t="shared" si="0"/>
        <v>2026</v>
      </c>
      <c r="I47" s="11">
        <f t="shared" si="1"/>
        <v>27</v>
      </c>
      <c r="J47" s="9">
        <f t="shared" si="7"/>
        <v>46204</v>
      </c>
      <c r="K47" s="11">
        <f t="shared" si="3"/>
        <v>2026</v>
      </c>
      <c r="L47" s="11">
        <f t="shared" si="4"/>
        <v>27</v>
      </c>
      <c r="M47" s="10"/>
    </row>
    <row r="48" spans="1:13" ht="15.75" x14ac:dyDescent="0.25">
      <c r="A48" s="26" t="s">
        <v>14</v>
      </c>
      <c r="B48" s="3">
        <v>3379.1208791208701</v>
      </c>
      <c r="C48" s="4" t="s">
        <v>71</v>
      </c>
      <c r="D48" s="5" t="s">
        <v>67</v>
      </c>
      <c r="E48" s="6" t="s">
        <v>61</v>
      </c>
      <c r="F48" s="7">
        <v>45590</v>
      </c>
      <c r="G48" s="8">
        <v>46218</v>
      </c>
      <c r="H48" s="11">
        <f t="shared" si="0"/>
        <v>2026</v>
      </c>
      <c r="I48" s="11">
        <f t="shared" si="1"/>
        <v>29</v>
      </c>
      <c r="J48" s="14"/>
      <c r="K48" s="15"/>
      <c r="L48" s="15"/>
      <c r="M48" s="10"/>
    </row>
    <row r="49" spans="1:13" ht="15.75" x14ac:dyDescent="0.25">
      <c r="A49" s="26" t="s">
        <v>13</v>
      </c>
      <c r="B49" s="3">
        <v>3379.1208791208701</v>
      </c>
      <c r="C49" s="4" t="s">
        <v>71</v>
      </c>
      <c r="D49" s="5" t="s">
        <v>67</v>
      </c>
      <c r="E49" s="6" t="s">
        <v>61</v>
      </c>
      <c r="F49" s="7">
        <v>45590</v>
      </c>
      <c r="G49" s="8">
        <v>46218</v>
      </c>
      <c r="H49" s="11">
        <f t="shared" si="0"/>
        <v>2026</v>
      </c>
      <c r="I49" s="11">
        <f t="shared" si="1"/>
        <v>29</v>
      </c>
      <c r="J49" s="14"/>
      <c r="K49" s="15"/>
      <c r="L49" s="15"/>
      <c r="M49" s="10"/>
    </row>
    <row r="50" spans="1:13" ht="15.75" x14ac:dyDescent="0.25">
      <c r="A50" s="26" t="s">
        <v>12</v>
      </c>
      <c r="B50" s="3">
        <v>3379.1208791208701</v>
      </c>
      <c r="C50" s="4" t="s">
        <v>71</v>
      </c>
      <c r="D50" s="5" t="s">
        <v>67</v>
      </c>
      <c r="E50" s="6" t="s">
        <v>61</v>
      </c>
      <c r="F50" s="7">
        <v>45590</v>
      </c>
      <c r="G50" s="8">
        <v>46218</v>
      </c>
      <c r="H50" s="11">
        <f t="shared" si="0"/>
        <v>2026</v>
      </c>
      <c r="I50" s="11">
        <f t="shared" si="1"/>
        <v>29</v>
      </c>
      <c r="J50" s="14"/>
      <c r="K50" s="15"/>
      <c r="L50" s="15"/>
      <c r="M50" s="10"/>
    </row>
    <row r="51" spans="1:13" ht="15.75" x14ac:dyDescent="0.25">
      <c r="A51" s="26" t="s">
        <v>11</v>
      </c>
      <c r="B51" s="3">
        <v>3379.1208791208701</v>
      </c>
      <c r="C51" s="4" t="s">
        <v>71</v>
      </c>
      <c r="D51" s="5" t="s">
        <v>67</v>
      </c>
      <c r="E51" s="6" t="s">
        <v>61</v>
      </c>
      <c r="F51" s="7">
        <v>45593</v>
      </c>
      <c r="G51" s="8">
        <v>46218</v>
      </c>
      <c r="H51" s="11">
        <f t="shared" si="0"/>
        <v>2026</v>
      </c>
      <c r="I51" s="11">
        <f t="shared" si="1"/>
        <v>29</v>
      </c>
      <c r="J51" s="14"/>
      <c r="K51" s="15"/>
      <c r="L51" s="15"/>
      <c r="M51" s="10"/>
    </row>
    <row r="52" spans="1:13" ht="15.75" x14ac:dyDescent="0.25">
      <c r="A52" s="26" t="s">
        <v>10</v>
      </c>
      <c r="B52" s="3">
        <v>3379.1208791208701</v>
      </c>
      <c r="C52" s="4" t="s">
        <v>71</v>
      </c>
      <c r="D52" s="5" t="s">
        <v>67</v>
      </c>
      <c r="E52" s="6" t="s">
        <v>61</v>
      </c>
      <c r="F52" s="7">
        <v>45595</v>
      </c>
      <c r="G52" s="8">
        <v>46218</v>
      </c>
      <c r="H52" s="11">
        <f t="shared" si="0"/>
        <v>2026</v>
      </c>
      <c r="I52" s="11">
        <f t="shared" si="1"/>
        <v>29</v>
      </c>
      <c r="J52" s="14"/>
      <c r="K52" s="15"/>
      <c r="L52" s="15"/>
      <c r="M52" s="10"/>
    </row>
    <row r="53" spans="1:13" ht="15.75" x14ac:dyDescent="0.25">
      <c r="A53" s="26" t="s">
        <v>9</v>
      </c>
      <c r="B53" s="3">
        <v>3379.1208791208701</v>
      </c>
      <c r="C53" s="4" t="s">
        <v>71</v>
      </c>
      <c r="D53" s="5" t="s">
        <v>67</v>
      </c>
      <c r="E53" s="6" t="s">
        <v>61</v>
      </c>
      <c r="F53" s="7">
        <v>45595</v>
      </c>
      <c r="G53" s="8">
        <v>46218</v>
      </c>
      <c r="H53" s="11">
        <f t="shared" si="0"/>
        <v>2026</v>
      </c>
      <c r="I53" s="11">
        <f t="shared" si="1"/>
        <v>29</v>
      </c>
      <c r="J53" s="14"/>
      <c r="K53" s="15"/>
      <c r="L53" s="15"/>
      <c r="M53" s="10"/>
    </row>
    <row r="54" spans="1:13" ht="15.75" x14ac:dyDescent="0.25">
      <c r="A54" s="26" t="s">
        <v>8</v>
      </c>
      <c r="B54" s="3">
        <v>3379.1208791208701</v>
      </c>
      <c r="C54" s="4" t="s">
        <v>71</v>
      </c>
      <c r="D54" s="5" t="s">
        <v>67</v>
      </c>
      <c r="E54" s="6" t="s">
        <v>61</v>
      </c>
      <c r="F54" s="7">
        <v>45595</v>
      </c>
      <c r="G54" s="8">
        <v>46218</v>
      </c>
      <c r="H54" s="11">
        <f t="shared" si="0"/>
        <v>2026</v>
      </c>
      <c r="I54" s="11">
        <f t="shared" si="1"/>
        <v>29</v>
      </c>
      <c r="J54" s="14"/>
      <c r="K54" s="15"/>
      <c r="L54" s="15"/>
      <c r="M54" s="10"/>
    </row>
    <row r="55" spans="1:13" ht="15.75" x14ac:dyDescent="0.25">
      <c r="A55" s="26" t="s">
        <v>7</v>
      </c>
      <c r="B55" s="3">
        <v>2940.9340659340601</v>
      </c>
      <c r="C55" s="4" t="s">
        <v>73</v>
      </c>
      <c r="D55" s="5" t="s">
        <v>67</v>
      </c>
      <c r="E55" s="6" t="s">
        <v>61</v>
      </c>
      <c r="F55" s="7">
        <v>45602</v>
      </c>
      <c r="G55" s="8">
        <v>46266</v>
      </c>
      <c r="H55" s="11">
        <f t="shared" si="0"/>
        <v>2026</v>
      </c>
      <c r="I55" s="11">
        <f t="shared" si="1"/>
        <v>36</v>
      </c>
      <c r="J55" s="14"/>
      <c r="K55" s="15"/>
      <c r="L55" s="15"/>
      <c r="M55" s="10"/>
    </row>
    <row r="56" spans="1:13" ht="15.75" x14ac:dyDescent="0.25">
      <c r="A56" s="26" t="s">
        <v>6</v>
      </c>
      <c r="B56" s="3">
        <v>2940.9340659340601</v>
      </c>
      <c r="C56" s="4" t="s">
        <v>73</v>
      </c>
      <c r="D56" s="5" t="s">
        <v>67</v>
      </c>
      <c r="E56" s="6" t="s">
        <v>61</v>
      </c>
      <c r="F56" s="7">
        <v>45609</v>
      </c>
      <c r="G56" s="8">
        <v>46266</v>
      </c>
      <c r="H56" s="11">
        <f t="shared" si="0"/>
        <v>2026</v>
      </c>
      <c r="I56" s="11">
        <f t="shared" si="1"/>
        <v>36</v>
      </c>
      <c r="J56" s="14"/>
      <c r="K56" s="15"/>
      <c r="L56" s="15"/>
      <c r="M56" s="10"/>
    </row>
    <row r="57" spans="1:13" ht="15.75" x14ac:dyDescent="0.25">
      <c r="A57" s="26" t="s">
        <v>5</v>
      </c>
      <c r="B57" s="3">
        <v>2940.9340659340601</v>
      </c>
      <c r="C57" s="4" t="s">
        <v>73</v>
      </c>
      <c r="D57" s="5" t="s">
        <v>67</v>
      </c>
      <c r="E57" s="6" t="s">
        <v>61</v>
      </c>
      <c r="F57" s="7">
        <v>45609</v>
      </c>
      <c r="G57" s="8">
        <v>46266</v>
      </c>
      <c r="H57" s="11">
        <f t="shared" si="0"/>
        <v>2026</v>
      </c>
      <c r="I57" s="11">
        <f t="shared" si="1"/>
        <v>36</v>
      </c>
      <c r="J57" s="14"/>
      <c r="K57" s="15"/>
      <c r="L57" s="15"/>
      <c r="M57" s="10"/>
    </row>
    <row r="58" spans="1:13" ht="15.75" x14ac:dyDescent="0.25">
      <c r="A58" s="26" t="s">
        <v>4</v>
      </c>
      <c r="B58" s="3">
        <v>2940.9340659340601</v>
      </c>
      <c r="C58" s="4" t="s">
        <v>73</v>
      </c>
      <c r="D58" s="5" t="s">
        <v>67</v>
      </c>
      <c r="E58" s="6" t="s">
        <v>61</v>
      </c>
      <c r="F58" s="7">
        <v>45611</v>
      </c>
      <c r="G58" s="8">
        <v>46266</v>
      </c>
      <c r="H58" s="11">
        <f t="shared" si="0"/>
        <v>2026</v>
      </c>
      <c r="I58" s="11">
        <f t="shared" si="1"/>
        <v>36</v>
      </c>
      <c r="J58" s="14"/>
      <c r="K58" s="15"/>
      <c r="L58" s="15"/>
      <c r="M58" s="10"/>
    </row>
  </sheetData>
  <sortState xmlns:xlrd2="http://schemas.microsoft.com/office/spreadsheetml/2017/richdata2" ref="F2:F58">
    <sortCondition ref="F58"/>
  </sortState>
  <conditionalFormatting sqref="A1:A58">
    <cfRule type="duplicateValues" dxfId="27" priority="15"/>
  </conditionalFormatting>
  <conditionalFormatting sqref="E2:E58">
    <cfRule type="cellIs" dxfId="26" priority="6" stopIfTrue="1" operator="equal">
      <formula>"livré"</formula>
    </cfRule>
    <cfRule type="cellIs" dxfId="25" priority="7" stopIfTrue="1" operator="equal">
      <formula>"En cours cde"</formula>
    </cfRule>
    <cfRule type="cellIs" dxfId="24" priority="8" stopIfTrue="1" operator="equal">
      <formula>"En att recep"</formula>
    </cfRule>
  </conditionalFormatting>
  <conditionalFormatting sqref="M1:M58">
    <cfRule type="cellIs" dxfId="23" priority="2" stopIfTrue="1" operator="equal">
      <formula>"OUI"</formula>
    </cfRule>
  </conditionalFormatting>
  <conditionalFormatting sqref="N1:R1">
    <cfRule type="cellIs" dxfId="22" priority="1" stopIfTrue="1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0628-42C5-4FA1-882B-EBED65093495}">
  <dimension ref="A1:BZ28"/>
  <sheetViews>
    <sheetView tabSelected="1" workbookViewId="0">
      <selection activeCell="A5" sqref="A5"/>
    </sheetView>
  </sheetViews>
  <sheetFormatPr defaultColWidth="9" defaultRowHeight="15" x14ac:dyDescent="0.25"/>
  <sheetData>
    <row r="1" spans="1:78" ht="18.75" x14ac:dyDescent="0.3">
      <c r="A1" s="1" t="s">
        <v>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5" t="s">
        <v>83</v>
      </c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</row>
    <row r="2" spans="1:78" s="36" customFormat="1" ht="8.25" x14ac:dyDescent="0.15">
      <c r="A2" s="34">
        <v>2025</v>
      </c>
      <c r="B2" s="34">
        <f>+A2</f>
        <v>2025</v>
      </c>
      <c r="C2" s="34">
        <f t="shared" ref="C2:BN2" si="0">+B2</f>
        <v>2025</v>
      </c>
      <c r="D2" s="34">
        <f t="shared" si="0"/>
        <v>2025</v>
      </c>
      <c r="E2" s="34">
        <f t="shared" si="0"/>
        <v>2025</v>
      </c>
      <c r="F2" s="34">
        <f t="shared" si="0"/>
        <v>2025</v>
      </c>
      <c r="G2" s="34">
        <f t="shared" si="0"/>
        <v>2025</v>
      </c>
      <c r="H2" s="34">
        <f t="shared" si="0"/>
        <v>2025</v>
      </c>
      <c r="I2" s="34">
        <f t="shared" si="0"/>
        <v>2025</v>
      </c>
      <c r="J2" s="34">
        <f t="shared" si="0"/>
        <v>2025</v>
      </c>
      <c r="K2" s="34">
        <f t="shared" si="0"/>
        <v>2025</v>
      </c>
      <c r="L2" s="34">
        <f t="shared" si="0"/>
        <v>2025</v>
      </c>
      <c r="M2" s="34">
        <f t="shared" si="0"/>
        <v>2025</v>
      </c>
      <c r="N2" s="34">
        <f t="shared" si="0"/>
        <v>2025</v>
      </c>
      <c r="O2" s="34">
        <f t="shared" si="0"/>
        <v>2025</v>
      </c>
      <c r="P2" s="34">
        <f t="shared" si="0"/>
        <v>2025</v>
      </c>
      <c r="Q2" s="34">
        <f t="shared" si="0"/>
        <v>2025</v>
      </c>
      <c r="R2" s="34">
        <f t="shared" si="0"/>
        <v>2025</v>
      </c>
      <c r="S2" s="34">
        <f t="shared" si="0"/>
        <v>2025</v>
      </c>
      <c r="T2" s="34">
        <f t="shared" si="0"/>
        <v>2025</v>
      </c>
      <c r="U2" s="34">
        <f t="shared" si="0"/>
        <v>2025</v>
      </c>
      <c r="V2" s="34">
        <f t="shared" si="0"/>
        <v>2025</v>
      </c>
      <c r="W2" s="34">
        <f t="shared" si="0"/>
        <v>2025</v>
      </c>
      <c r="X2" s="34">
        <f t="shared" si="0"/>
        <v>2025</v>
      </c>
      <c r="Y2" s="34">
        <f t="shared" si="0"/>
        <v>2025</v>
      </c>
      <c r="Z2" s="34">
        <f t="shared" si="0"/>
        <v>2025</v>
      </c>
      <c r="AA2" s="34">
        <f t="shared" si="0"/>
        <v>2025</v>
      </c>
      <c r="AB2" s="34">
        <f t="shared" si="0"/>
        <v>2025</v>
      </c>
      <c r="AC2" s="35">
        <v>2026</v>
      </c>
      <c r="AD2" s="35">
        <f t="shared" si="0"/>
        <v>2026</v>
      </c>
      <c r="AE2" s="35">
        <f t="shared" si="0"/>
        <v>2026</v>
      </c>
      <c r="AF2" s="35">
        <f t="shared" si="0"/>
        <v>2026</v>
      </c>
      <c r="AG2" s="35">
        <f t="shared" si="0"/>
        <v>2026</v>
      </c>
      <c r="AH2" s="35">
        <f t="shared" si="0"/>
        <v>2026</v>
      </c>
      <c r="AI2" s="35">
        <f t="shared" si="0"/>
        <v>2026</v>
      </c>
      <c r="AJ2" s="35">
        <f t="shared" si="0"/>
        <v>2026</v>
      </c>
      <c r="AK2" s="35">
        <f t="shared" si="0"/>
        <v>2026</v>
      </c>
      <c r="AL2" s="35">
        <f t="shared" si="0"/>
        <v>2026</v>
      </c>
      <c r="AM2" s="35">
        <f t="shared" si="0"/>
        <v>2026</v>
      </c>
      <c r="AN2" s="35">
        <f t="shared" si="0"/>
        <v>2026</v>
      </c>
      <c r="AO2" s="35">
        <f t="shared" si="0"/>
        <v>2026</v>
      </c>
      <c r="AP2" s="35">
        <f t="shared" si="0"/>
        <v>2026</v>
      </c>
      <c r="AQ2" s="35">
        <f t="shared" si="0"/>
        <v>2026</v>
      </c>
      <c r="AR2" s="35">
        <f t="shared" si="0"/>
        <v>2026</v>
      </c>
      <c r="AS2" s="35">
        <f t="shared" si="0"/>
        <v>2026</v>
      </c>
      <c r="AT2" s="35">
        <f t="shared" si="0"/>
        <v>2026</v>
      </c>
      <c r="AU2" s="35">
        <f t="shared" si="0"/>
        <v>2026</v>
      </c>
      <c r="AV2" s="35">
        <f t="shared" si="0"/>
        <v>2026</v>
      </c>
      <c r="AW2" s="35">
        <f t="shared" si="0"/>
        <v>2026</v>
      </c>
      <c r="AX2" s="35">
        <f t="shared" si="0"/>
        <v>2026</v>
      </c>
      <c r="AY2" s="35">
        <f t="shared" si="0"/>
        <v>2026</v>
      </c>
      <c r="AZ2" s="35">
        <f t="shared" si="0"/>
        <v>2026</v>
      </c>
      <c r="BA2" s="35">
        <f t="shared" si="0"/>
        <v>2026</v>
      </c>
      <c r="BB2" s="35">
        <f t="shared" si="0"/>
        <v>2026</v>
      </c>
      <c r="BC2" s="35">
        <f t="shared" si="0"/>
        <v>2026</v>
      </c>
      <c r="BD2" s="35">
        <f t="shared" si="0"/>
        <v>2026</v>
      </c>
      <c r="BE2" s="35">
        <f t="shared" si="0"/>
        <v>2026</v>
      </c>
      <c r="BF2" s="35">
        <f t="shared" si="0"/>
        <v>2026</v>
      </c>
      <c r="BG2" s="35">
        <f t="shared" si="0"/>
        <v>2026</v>
      </c>
      <c r="BH2" s="35">
        <f t="shared" si="0"/>
        <v>2026</v>
      </c>
      <c r="BI2" s="35">
        <f t="shared" si="0"/>
        <v>2026</v>
      </c>
      <c r="BJ2" s="35">
        <f t="shared" si="0"/>
        <v>2026</v>
      </c>
      <c r="BK2" s="35">
        <f t="shared" si="0"/>
        <v>2026</v>
      </c>
      <c r="BL2" s="35">
        <f t="shared" si="0"/>
        <v>2026</v>
      </c>
      <c r="BM2" s="35">
        <f t="shared" si="0"/>
        <v>2026</v>
      </c>
      <c r="BN2" s="35">
        <f t="shared" si="0"/>
        <v>2026</v>
      </c>
      <c r="BO2" s="35">
        <f t="shared" ref="BO2:BZ2" si="1">+BN2</f>
        <v>2026</v>
      </c>
      <c r="BP2" s="35">
        <f t="shared" si="1"/>
        <v>2026</v>
      </c>
      <c r="BQ2" s="35">
        <f t="shared" si="1"/>
        <v>2026</v>
      </c>
      <c r="BR2" s="35">
        <f t="shared" si="1"/>
        <v>2026</v>
      </c>
      <c r="BS2" s="35">
        <f t="shared" si="1"/>
        <v>2026</v>
      </c>
      <c r="BT2" s="35">
        <f t="shared" si="1"/>
        <v>2026</v>
      </c>
      <c r="BU2" s="35">
        <f t="shared" si="1"/>
        <v>2026</v>
      </c>
      <c r="BV2" s="35">
        <f t="shared" si="1"/>
        <v>2026</v>
      </c>
      <c r="BW2" s="35">
        <f t="shared" si="1"/>
        <v>2026</v>
      </c>
      <c r="BX2" s="35">
        <f t="shared" si="1"/>
        <v>2026</v>
      </c>
      <c r="BY2" s="35">
        <f t="shared" si="1"/>
        <v>2026</v>
      </c>
      <c r="BZ2" s="35">
        <f t="shared" si="1"/>
        <v>2026</v>
      </c>
    </row>
    <row r="3" spans="1:78" x14ac:dyDescent="0.25">
      <c r="A3">
        <v>25</v>
      </c>
      <c r="B3">
        <f>+A3+1</f>
        <v>26</v>
      </c>
      <c r="C3">
        <f t="shared" ref="C3:BN3" si="2">+B3+1</f>
        <v>27</v>
      </c>
      <c r="D3">
        <f t="shared" si="2"/>
        <v>28</v>
      </c>
      <c r="E3">
        <f t="shared" si="2"/>
        <v>29</v>
      </c>
      <c r="F3">
        <f t="shared" si="2"/>
        <v>30</v>
      </c>
      <c r="G3">
        <f t="shared" si="2"/>
        <v>31</v>
      </c>
      <c r="H3">
        <f t="shared" si="2"/>
        <v>32</v>
      </c>
      <c r="I3">
        <f t="shared" si="2"/>
        <v>33</v>
      </c>
      <c r="J3">
        <f t="shared" si="2"/>
        <v>34</v>
      </c>
      <c r="K3">
        <f t="shared" si="2"/>
        <v>35</v>
      </c>
      <c r="L3">
        <f t="shared" si="2"/>
        <v>36</v>
      </c>
      <c r="M3">
        <f t="shared" si="2"/>
        <v>37</v>
      </c>
      <c r="N3">
        <f t="shared" si="2"/>
        <v>38</v>
      </c>
      <c r="O3">
        <f t="shared" si="2"/>
        <v>39</v>
      </c>
      <c r="P3">
        <f t="shared" si="2"/>
        <v>40</v>
      </c>
      <c r="Q3">
        <f t="shared" si="2"/>
        <v>41</v>
      </c>
      <c r="R3">
        <f t="shared" si="2"/>
        <v>42</v>
      </c>
      <c r="S3">
        <f t="shared" si="2"/>
        <v>43</v>
      </c>
      <c r="T3">
        <f t="shared" si="2"/>
        <v>44</v>
      </c>
      <c r="U3">
        <f t="shared" si="2"/>
        <v>45</v>
      </c>
      <c r="V3">
        <f t="shared" si="2"/>
        <v>46</v>
      </c>
      <c r="W3">
        <f t="shared" si="2"/>
        <v>47</v>
      </c>
      <c r="X3">
        <f t="shared" si="2"/>
        <v>48</v>
      </c>
      <c r="Y3">
        <f t="shared" si="2"/>
        <v>49</v>
      </c>
      <c r="Z3">
        <f t="shared" si="2"/>
        <v>50</v>
      </c>
      <c r="AA3">
        <f t="shared" si="2"/>
        <v>51</v>
      </c>
      <c r="AB3">
        <f t="shared" si="2"/>
        <v>52</v>
      </c>
      <c r="AC3">
        <v>1</v>
      </c>
      <c r="AD3">
        <f t="shared" si="2"/>
        <v>2</v>
      </c>
      <c r="AE3">
        <f t="shared" si="2"/>
        <v>3</v>
      </c>
      <c r="AF3">
        <f t="shared" si="2"/>
        <v>4</v>
      </c>
      <c r="AG3">
        <f t="shared" si="2"/>
        <v>5</v>
      </c>
      <c r="AH3">
        <f t="shared" si="2"/>
        <v>6</v>
      </c>
      <c r="AI3">
        <f t="shared" si="2"/>
        <v>7</v>
      </c>
      <c r="AJ3">
        <f t="shared" si="2"/>
        <v>8</v>
      </c>
      <c r="AK3">
        <f t="shared" si="2"/>
        <v>9</v>
      </c>
      <c r="AL3">
        <f t="shared" si="2"/>
        <v>10</v>
      </c>
      <c r="AM3">
        <f t="shared" si="2"/>
        <v>11</v>
      </c>
      <c r="AN3">
        <f t="shared" si="2"/>
        <v>12</v>
      </c>
      <c r="AO3">
        <f t="shared" si="2"/>
        <v>13</v>
      </c>
      <c r="AP3">
        <f t="shared" si="2"/>
        <v>14</v>
      </c>
      <c r="AQ3">
        <f t="shared" si="2"/>
        <v>15</v>
      </c>
      <c r="AR3">
        <f t="shared" si="2"/>
        <v>16</v>
      </c>
      <c r="AS3">
        <f t="shared" si="2"/>
        <v>17</v>
      </c>
      <c r="AT3">
        <f t="shared" si="2"/>
        <v>18</v>
      </c>
      <c r="AU3">
        <f t="shared" si="2"/>
        <v>19</v>
      </c>
      <c r="AV3">
        <f t="shared" si="2"/>
        <v>20</v>
      </c>
      <c r="AW3">
        <f t="shared" si="2"/>
        <v>21</v>
      </c>
      <c r="AX3">
        <f t="shared" si="2"/>
        <v>22</v>
      </c>
      <c r="AY3">
        <f t="shared" si="2"/>
        <v>23</v>
      </c>
      <c r="AZ3">
        <f t="shared" si="2"/>
        <v>24</v>
      </c>
      <c r="BA3">
        <f t="shared" si="2"/>
        <v>25</v>
      </c>
      <c r="BB3">
        <f t="shared" si="2"/>
        <v>26</v>
      </c>
      <c r="BC3">
        <f t="shared" si="2"/>
        <v>27</v>
      </c>
      <c r="BD3">
        <f t="shared" si="2"/>
        <v>28</v>
      </c>
      <c r="BE3">
        <f t="shared" si="2"/>
        <v>29</v>
      </c>
      <c r="BF3">
        <f t="shared" si="2"/>
        <v>30</v>
      </c>
      <c r="BG3">
        <f t="shared" si="2"/>
        <v>31</v>
      </c>
      <c r="BH3">
        <f t="shared" si="2"/>
        <v>32</v>
      </c>
      <c r="BI3">
        <f t="shared" si="2"/>
        <v>33</v>
      </c>
      <c r="BJ3">
        <f t="shared" si="2"/>
        <v>34</v>
      </c>
      <c r="BK3">
        <f t="shared" si="2"/>
        <v>35</v>
      </c>
      <c r="BL3">
        <f t="shared" si="2"/>
        <v>36</v>
      </c>
      <c r="BM3">
        <f t="shared" si="2"/>
        <v>37</v>
      </c>
      <c r="BN3">
        <f t="shared" si="2"/>
        <v>38</v>
      </c>
      <c r="BO3">
        <f t="shared" ref="BO3:BZ3" si="3">+BN3+1</f>
        <v>39</v>
      </c>
      <c r="BP3">
        <f t="shared" si="3"/>
        <v>40</v>
      </c>
      <c r="BQ3">
        <f t="shared" si="3"/>
        <v>41</v>
      </c>
      <c r="BR3">
        <f t="shared" si="3"/>
        <v>42</v>
      </c>
      <c r="BS3">
        <f t="shared" si="3"/>
        <v>43</v>
      </c>
      <c r="BT3">
        <f t="shared" si="3"/>
        <v>44</v>
      </c>
      <c r="BU3">
        <f t="shared" si="3"/>
        <v>45</v>
      </c>
      <c r="BV3">
        <f t="shared" si="3"/>
        <v>46</v>
      </c>
      <c r="BW3">
        <f t="shared" si="3"/>
        <v>47</v>
      </c>
      <c r="BX3">
        <f t="shared" si="3"/>
        <v>48</v>
      </c>
      <c r="BY3">
        <f t="shared" si="3"/>
        <v>49</v>
      </c>
      <c r="BZ3">
        <f t="shared" si="3"/>
        <v>50</v>
      </c>
    </row>
    <row r="4" spans="1:78" ht="15.75" x14ac:dyDescent="0.25">
      <c r="A4" s="16">
        <v>10</v>
      </c>
      <c r="B4" s="16">
        <v>10</v>
      </c>
      <c r="C4" s="16">
        <v>10</v>
      </c>
      <c r="D4" s="16">
        <v>10</v>
      </c>
      <c r="E4" s="16">
        <v>10</v>
      </c>
      <c r="F4" s="16">
        <v>10</v>
      </c>
      <c r="G4" s="16">
        <v>10</v>
      </c>
      <c r="H4" s="16">
        <v>10</v>
      </c>
      <c r="I4" s="16">
        <v>10</v>
      </c>
      <c r="J4" s="16">
        <v>10</v>
      </c>
      <c r="K4" s="16">
        <v>10</v>
      </c>
      <c r="L4" s="16">
        <v>10</v>
      </c>
      <c r="M4" s="16">
        <v>10</v>
      </c>
      <c r="N4" s="16">
        <v>10</v>
      </c>
      <c r="O4" s="16">
        <v>10</v>
      </c>
      <c r="P4" s="16">
        <v>10</v>
      </c>
      <c r="Q4" s="16">
        <v>10</v>
      </c>
      <c r="R4" s="16">
        <v>10</v>
      </c>
      <c r="S4" s="16">
        <v>10</v>
      </c>
      <c r="T4" s="16">
        <v>10</v>
      </c>
      <c r="U4" s="16">
        <v>10</v>
      </c>
      <c r="V4" s="16">
        <v>10</v>
      </c>
      <c r="W4" s="16">
        <v>10</v>
      </c>
      <c r="X4" s="16">
        <v>10</v>
      </c>
      <c r="Y4" s="16">
        <v>10</v>
      </c>
      <c r="Z4" s="16">
        <v>10</v>
      </c>
      <c r="AA4" s="16">
        <v>10</v>
      </c>
      <c r="AB4" s="16">
        <v>10</v>
      </c>
      <c r="AC4" s="16">
        <v>5</v>
      </c>
      <c r="AD4" s="16">
        <v>5</v>
      </c>
      <c r="AE4" s="16">
        <v>5</v>
      </c>
      <c r="AF4" s="16">
        <v>5</v>
      </c>
      <c r="AG4" s="16">
        <v>5</v>
      </c>
      <c r="AH4" s="16">
        <v>5</v>
      </c>
      <c r="AI4" s="16">
        <v>5</v>
      </c>
      <c r="AJ4" s="16">
        <v>5</v>
      </c>
      <c r="AK4" s="16">
        <v>5</v>
      </c>
      <c r="AL4" s="16">
        <v>5</v>
      </c>
      <c r="AM4" s="16">
        <v>5</v>
      </c>
      <c r="AN4" s="16">
        <v>5</v>
      </c>
      <c r="AO4" s="16">
        <v>5</v>
      </c>
      <c r="AP4" s="16">
        <v>5</v>
      </c>
      <c r="AQ4" s="16">
        <v>5</v>
      </c>
      <c r="AR4" s="16">
        <v>5</v>
      </c>
      <c r="AS4" s="16">
        <v>5</v>
      </c>
      <c r="AT4" s="16">
        <v>5</v>
      </c>
      <c r="AU4" s="16">
        <v>5</v>
      </c>
      <c r="AV4" s="16">
        <v>5</v>
      </c>
      <c r="AW4" s="16">
        <v>5</v>
      </c>
      <c r="AX4" s="16">
        <v>5</v>
      </c>
      <c r="AY4" s="16">
        <v>5</v>
      </c>
      <c r="AZ4" s="16">
        <v>5</v>
      </c>
      <c r="BA4" s="16">
        <v>5</v>
      </c>
      <c r="BB4" s="16">
        <v>5</v>
      </c>
      <c r="BC4" s="16">
        <v>5</v>
      </c>
      <c r="BD4" s="16">
        <v>5</v>
      </c>
      <c r="BE4" s="16">
        <v>5</v>
      </c>
      <c r="BF4" s="16">
        <v>5</v>
      </c>
      <c r="BG4" s="16">
        <v>5</v>
      </c>
      <c r="BH4" s="16">
        <v>5</v>
      </c>
      <c r="BI4" s="16">
        <v>5</v>
      </c>
      <c r="BJ4" s="16">
        <v>5</v>
      </c>
      <c r="BK4" s="16">
        <v>5</v>
      </c>
      <c r="BL4" s="16">
        <v>5</v>
      </c>
      <c r="BM4" s="16">
        <v>5</v>
      </c>
      <c r="BN4" s="16">
        <v>5</v>
      </c>
      <c r="BO4" s="16">
        <v>5</v>
      </c>
      <c r="BP4" s="16">
        <v>5</v>
      </c>
      <c r="BQ4" s="16">
        <v>5</v>
      </c>
      <c r="BR4" s="16">
        <v>5</v>
      </c>
      <c r="BS4" s="16">
        <v>5</v>
      </c>
      <c r="BT4" s="16">
        <v>5</v>
      </c>
      <c r="BU4" s="16">
        <v>5</v>
      </c>
      <c r="BV4" s="16">
        <v>5</v>
      </c>
      <c r="BW4" s="16">
        <v>5</v>
      </c>
      <c r="BX4" s="16">
        <v>5</v>
      </c>
      <c r="BY4" s="16">
        <v>5</v>
      </c>
      <c r="BZ4" s="16">
        <v>5</v>
      </c>
    </row>
    <row r="5" spans="1:78" s="37" customFormat="1" x14ac:dyDescent="0.25">
      <c r="A5" s="39" t="str" cm="1">
        <f t="array" ref="A5:A14">_xlfn._xlws.FILTER(Commande,(annee2=A2)*(semaine3=A3),"-")</f>
        <v>24-0302</v>
      </c>
      <c r="B5" s="39" t="str" cm="1">
        <f t="array" ref="B5">_xlfn._xlws.FILTER(Commande,(annee2=B2)*(semaine3=B3),"-")</f>
        <v>-</v>
      </c>
      <c r="C5" s="39" t="str" cm="1">
        <f t="array" ref="C5:C6">_xlfn._xlws.FILTER(Commande,(annee2=C2)*(semaine3=C3),"-")</f>
        <v>24-0301</v>
      </c>
      <c r="D5" s="39" t="str" cm="1">
        <f t="array" ref="D5:D6">_xlfn._xlws.FILTER(Commande,(annee2=D2)*(semaine3=D3),"-")</f>
        <v>24-0305</v>
      </c>
      <c r="E5" s="39" t="str" cm="1">
        <f t="array" ref="E5">_xlfn._xlws.FILTER(Commande,(annee2=E2)*(semaine3=E3),"-")</f>
        <v>-</v>
      </c>
      <c r="F5" s="39" t="str" cm="1">
        <f t="array" ref="F5">_xlfn._xlws.FILTER(Commande,(annee2=F2)*(semaine3=F3),"-")</f>
        <v>-</v>
      </c>
      <c r="G5" s="39" t="str" cm="1">
        <f t="array" ref="G5">_xlfn._xlws.FILTER(Commande,(annee2=G2)*(semaine3=G3),"-")</f>
        <v>-</v>
      </c>
      <c r="H5" s="39" t="str" cm="1">
        <f t="array" ref="H5">_xlfn._xlws.FILTER(Commande,(annee2=H2)*(semaine3=H3),"-")</f>
        <v>-</v>
      </c>
      <c r="I5" s="39" t="str" cm="1">
        <f t="array" ref="I5">_xlfn._xlws.FILTER(Commande,(annee2=I2)*(semaine3=I3),"-")</f>
        <v>-</v>
      </c>
      <c r="J5" s="39" t="str" cm="1">
        <f t="array" ref="J5">_xlfn._xlws.FILTER(Commande,(annee2=J2)*(semaine3=J3),"-")</f>
        <v>-</v>
      </c>
      <c r="K5" s="39" t="str" cm="1">
        <f t="array" ref="K5">_xlfn._xlws.FILTER(Commande,(annee2=K2)*(semaine3=K3),"-")</f>
        <v>-</v>
      </c>
      <c r="L5" s="39" t="str" cm="1">
        <f t="array" ref="L5">_xlfn._xlws.FILTER(Commande,(annee2=L2)*(semaine3=L3),"-")</f>
        <v>-</v>
      </c>
      <c r="M5" s="39" t="str" cm="1">
        <f t="array" ref="M5:M10">_xlfn._xlws.FILTER(Commande,(annee2=M2)*(semaine3=M3),"-")</f>
        <v>24-0310</v>
      </c>
      <c r="N5" s="39" t="str" cm="1">
        <f t="array" ref="N5:N13">_xlfn._xlws.FILTER(Commande,(annee2=N2)*(semaine3=N3),"-")</f>
        <v>24-0316</v>
      </c>
      <c r="O5" s="39" t="str" cm="1">
        <f t="array" ref="O5">_xlfn._xlws.FILTER(Commande,(annee2=O2)*(semaine3=O3),"-")</f>
        <v>-</v>
      </c>
      <c r="P5" s="39" t="str" cm="1">
        <f t="array" ref="P5">_xlfn._xlws.FILTER(Commande,(annee2=P2)*(semaine3=P3),"-")</f>
        <v>-</v>
      </c>
      <c r="Q5" s="39" t="str" cm="1">
        <f t="array" ref="Q5">_xlfn._xlws.FILTER(Commande,(annee2=Q2)*(semaine3=Q3),"-")</f>
        <v>-</v>
      </c>
      <c r="R5" s="39" t="str" cm="1">
        <f t="array" ref="R5">_xlfn._xlws.FILTER(Commande,(annee2=R2)*(semaine3=R3),"-")</f>
        <v>-</v>
      </c>
      <c r="S5" s="39" t="str" cm="1">
        <f t="array" ref="S5">_xlfn._xlws.FILTER(Commande,(annee2=S2)*(semaine3=S3),"-")</f>
        <v>-</v>
      </c>
      <c r="T5" s="39" t="str" cm="1">
        <f t="array" ref="T5">_xlfn._xlws.FILTER(Commande,(annee2=T2)*(semaine3=T3),"-")</f>
        <v>-</v>
      </c>
      <c r="U5" s="39" t="str" cm="1">
        <f t="array" ref="U5">_xlfn._xlws.FILTER(Commande,(annee2=U2)*(semaine3=U3),"-")</f>
        <v>-</v>
      </c>
      <c r="V5" s="39" t="str" cm="1">
        <f t="array" ref="V5">_xlfn._xlws.FILTER(Commande,(annee2=V2)*(semaine3=V3),"-")</f>
        <v>-</v>
      </c>
      <c r="W5" s="39" t="str" cm="1">
        <f t="array" ref="W5">_xlfn._xlws.FILTER(Commande,(annee2=W2)*(semaine3=W3),"-")</f>
        <v>-</v>
      </c>
      <c r="X5" s="39" t="str" cm="1">
        <f t="array" ref="X5">_xlfn._xlws.FILTER(Commande,(annee2=X2)*(semaine3=X3),"-")</f>
        <v>-</v>
      </c>
      <c r="Y5" s="39" t="str" cm="1">
        <f t="array" ref="Y5">_xlfn._xlws.FILTER(Commande,(annee2=Y2)*(semaine3=Y3),"-")</f>
        <v>-</v>
      </c>
      <c r="Z5" s="39" t="str" cm="1">
        <f t="array" ref="Z5">_xlfn._xlws.FILTER(Commande,(annee2=Z2)*(semaine3=Z3),"-")</f>
        <v>-</v>
      </c>
      <c r="AA5" s="39" t="str" cm="1">
        <f t="array" ref="AA5">_xlfn._xlws.FILTER(Commande,(annee2=AA2)*(semaine3=AA3),"-")</f>
        <v>-</v>
      </c>
      <c r="AB5" s="39" t="str" cm="1">
        <f t="array" ref="AB5">_xlfn._xlws.FILTER(Commande,(annee2=AB2)*(semaine3=AB3),"-")</f>
        <v>-</v>
      </c>
      <c r="AC5" s="39" t="str" cm="1">
        <f t="array" ref="AC5">_xlfn._xlws.FILTER(Commande,(annee2=AC2)*(semaine3=AC3),"-")</f>
        <v>-</v>
      </c>
      <c r="AD5" s="39" t="str" cm="1">
        <f t="array" ref="AD5">_xlfn._xlws.FILTER(Commande,(annee2=AD2)*(semaine3=AD3),"-")</f>
        <v>-</v>
      </c>
      <c r="AE5" s="39" t="str" cm="1">
        <f t="array" ref="AE5:AE6">_xlfn._xlws.FILTER(Commande,(annee2=AE2)*(semaine3=AE3),"-")</f>
        <v>24-0327</v>
      </c>
      <c r="AF5" s="39" t="str" cm="1">
        <f t="array" ref="AF5">_xlfn._xlws.FILTER(Commande,(annee2=AF2)*(semaine3=AF3),"-")</f>
        <v>-</v>
      </c>
      <c r="AG5" s="39" t="str" cm="1">
        <f t="array" ref="AG5">_xlfn._xlws.FILTER(Commande,(annee2=AG2)*(semaine3=AG3),"-")</f>
        <v>-</v>
      </c>
      <c r="AH5" s="39" t="str" cm="1">
        <f t="array" ref="AH5">_xlfn._xlws.FILTER(Commande,(annee2=AH2)*(semaine3=AH3),"-")</f>
        <v>-</v>
      </c>
      <c r="AI5" s="39" t="str" cm="1">
        <f t="array" ref="AI5">_xlfn._xlws.FILTER(Commande,(annee2=AI2)*(semaine3=AI3),"-")</f>
        <v>-</v>
      </c>
      <c r="AJ5" s="39" t="str" cm="1">
        <f t="array" ref="AJ5">_xlfn._xlws.FILTER(Commande,(annee2=AJ2)*(semaine3=AJ3),"-")</f>
        <v>-</v>
      </c>
      <c r="AK5" s="39" t="str" cm="1">
        <f t="array" ref="AK5:AK10">_xlfn._xlws.FILTER(Commande,(annee2=AK2)*(semaine3=AK3),"-")</f>
        <v>24-0307</v>
      </c>
      <c r="AL5" s="39" t="str" cm="1">
        <f t="array" ref="AL5">_xlfn._xlws.FILTER(Commande,(annee2=AL2)*(semaine3=AL3),"-")</f>
        <v>-</v>
      </c>
      <c r="AM5" s="39" t="str" cm="1">
        <f t="array" ref="AM5">_xlfn._xlws.FILTER(Commande,(annee2=AM2)*(semaine3=AM3),"-")</f>
        <v>24-0300</v>
      </c>
      <c r="AN5" s="39" t="str" cm="1">
        <f t="array" ref="AN5">_xlfn._xlws.FILTER(Commande,(annee2=AN2)*(semaine3=AN3),"-")</f>
        <v>-</v>
      </c>
      <c r="AO5" s="39" t="str" cm="1">
        <f t="array" ref="AO5">_xlfn._xlws.FILTER(Commande,(annee2=AO2)*(semaine3=AO3),"-")</f>
        <v>-</v>
      </c>
      <c r="AP5" s="39" t="str" cm="1">
        <f t="array" ref="AP5">_xlfn._xlws.FILTER(Commande,(annee2=AP2)*(semaine3=AP3),"-")</f>
        <v>-</v>
      </c>
      <c r="AQ5" s="39" t="str" cm="1">
        <f t="array" ref="AQ5">_xlfn._xlws.FILTER(Commande,(annee2=AQ2)*(semaine3=AQ3),"-")</f>
        <v>-</v>
      </c>
      <c r="AR5" s="39" t="str" cm="1">
        <f t="array" ref="AR5">_xlfn._xlws.FILTER(Commande,(annee2=AR2)*(semaine3=AR3),"-")</f>
        <v>-</v>
      </c>
      <c r="AS5" s="39" t="str" cm="1">
        <f t="array" ref="AS5">_xlfn._xlws.FILTER(Commande,(annee2=AS2)*(semaine3=AS3),"-")</f>
        <v>-</v>
      </c>
      <c r="AT5" s="39" t="str" cm="1">
        <f t="array" ref="AT5">_xlfn._xlws.FILTER(Commande,(annee2=AT2)*(semaine3=AT3),"-")</f>
        <v>-</v>
      </c>
      <c r="AU5" s="39" t="str" cm="1">
        <f t="array" ref="AU5">_xlfn._xlws.FILTER(Commande,(annee2=AU2)*(semaine3=AU3),"-")</f>
        <v>-</v>
      </c>
      <c r="AV5" s="39" t="str" cm="1">
        <f t="array" ref="AV5">_xlfn._xlws.FILTER(Commande,(annee2=AV2)*(semaine3=AV3),"-")</f>
        <v>-</v>
      </c>
      <c r="AW5" s="39" t="str" cm="1">
        <f t="array" ref="AW5">_xlfn._xlws.FILTER(Commande,(annee2=AW2)*(semaine3=AW3),"-")</f>
        <v>-</v>
      </c>
      <c r="AX5" s="39" t="str" cm="1">
        <f t="array" ref="AX5">_xlfn._xlws.FILTER(Commande,(annee2=AX2)*(semaine3=AX3),"-")</f>
        <v>-</v>
      </c>
      <c r="AY5" s="39" t="str" cm="1">
        <f t="array" ref="AY5">_xlfn._xlws.FILTER(Commande,(annee2=AY2)*(semaine3=AY3),"-")</f>
        <v>-</v>
      </c>
      <c r="AZ5" s="39" t="str" cm="1">
        <f t="array" ref="AZ5">_xlfn._xlws.FILTER(Commande,(annee2=AZ2)*(semaine3=AZ3),"-")</f>
        <v>24-0338</v>
      </c>
      <c r="BA5" s="39" t="str" cm="1">
        <f t="array" ref="BA5">_xlfn._xlws.FILTER(Commande,(annee2=BA2)*(semaine3=BA3),"-")</f>
        <v>-</v>
      </c>
      <c r="BB5" s="39" t="str" cm="1">
        <f t="array" ref="BB5">_xlfn._xlws.FILTER(Commande,(annee2=BB2)*(semaine3=BB3),"-")</f>
        <v>-</v>
      </c>
      <c r="BC5" s="39" t="str" cm="1">
        <f t="array" ref="BC5:BC11">_xlfn._xlws.FILTER(Commande,(annee2=BC2)*(semaine3=BC3),"-")</f>
        <v>24-0339</v>
      </c>
      <c r="BD5" s="39" t="str" cm="1">
        <f t="array" ref="BD5">_xlfn._xlws.FILTER(Commande,(annee2=BD2)*(semaine3=BD3),"-")</f>
        <v>-</v>
      </c>
      <c r="BE5" s="39" t="str" cm="1">
        <f t="array" ref="BE5">_xlfn._xlws.FILTER(Commande,(annee2=BE2)*(semaine3=BE3),"-")</f>
        <v>-</v>
      </c>
      <c r="BF5" s="39" t="str" cm="1">
        <f t="array" ref="BF5">_xlfn._xlws.FILTER(Commande,(annee2=BF2)*(semaine3=BF3),"-")</f>
        <v>-</v>
      </c>
      <c r="BG5" s="39" t="str" cm="1">
        <f t="array" ref="BG5">_xlfn._xlws.FILTER(Commande,(annee2=BG2)*(semaine3=BG3),"-")</f>
        <v>-</v>
      </c>
      <c r="BH5" s="39" t="str" cm="1">
        <f t="array" ref="BH5">_xlfn._xlws.FILTER(Commande,(annee2=BH2)*(semaine3=BH3),"-")</f>
        <v>-</v>
      </c>
      <c r="BI5" s="39" t="str" cm="1">
        <f t="array" ref="BI5">_xlfn._xlws.FILTER(Commande,(annee2=BI2)*(semaine3=BI3),"-")</f>
        <v>-</v>
      </c>
      <c r="BJ5" s="39" t="str" cm="1">
        <f t="array" ref="BJ5">_xlfn._xlws.FILTER(Commande,(annee2=BJ2)*(semaine3=BJ3),"-")</f>
        <v>-</v>
      </c>
      <c r="BK5" s="39" t="str" cm="1">
        <f t="array" ref="BK5">_xlfn._xlws.FILTER(Commande,(annee2=BK2)*(semaine3=BK3),"-")</f>
        <v>-</v>
      </c>
      <c r="BL5" s="39" t="str" cm="1">
        <f t="array" ref="BL5">_xlfn._xlws.FILTER(Commande,(annee2=BL2)*(semaine3=BL3),"-")</f>
        <v>-</v>
      </c>
      <c r="BM5" s="39" t="str" cm="1">
        <f t="array" ref="BM5">_xlfn._xlws.FILTER(Commande,(annee2=BM2)*(semaine3=BM3),"-")</f>
        <v>-</v>
      </c>
      <c r="BN5" s="39" t="str" cm="1">
        <f t="array" ref="BN5">_xlfn._xlws.FILTER(Commande,(annee2=BN2)*(semaine3=BN3),"-")</f>
        <v>-</v>
      </c>
      <c r="BO5" s="39" t="str" cm="1">
        <f t="array" ref="BO5">_xlfn._xlws.FILTER(Commande,(annee2=BO2)*(semaine3=BO3),"-")</f>
        <v>-</v>
      </c>
      <c r="BP5" s="39" t="str" cm="1">
        <f t="array" ref="BP5">_xlfn._xlws.FILTER(Commande,(annee2=BP2)*(semaine3=BP3),"-")</f>
        <v>-</v>
      </c>
      <c r="BQ5" s="39" t="str" cm="1">
        <f t="array" ref="BQ5">_xlfn._xlws.FILTER(Commande,(annee2=BQ2)*(semaine3=BQ3),"-")</f>
        <v>-</v>
      </c>
      <c r="BR5" s="39" t="str" cm="1">
        <f t="array" ref="BR5">_xlfn._xlws.FILTER(Commande,(annee2=BR2)*(semaine3=BR3),"-")</f>
        <v>-</v>
      </c>
      <c r="BS5" s="39" t="str" cm="1">
        <f t="array" ref="BS5">_xlfn._xlws.FILTER(Commande,(annee2=BS2)*(semaine3=BS3),"-")</f>
        <v>-</v>
      </c>
      <c r="BT5" s="39" t="str" cm="1">
        <f t="array" ref="BT5">_xlfn._xlws.FILTER(Commande,(annee2=BT2)*(semaine3=BT3),"-")</f>
        <v>-</v>
      </c>
      <c r="BU5" s="39" t="str" cm="1">
        <f t="array" ref="BU5">_xlfn._xlws.FILTER(Commande,(annee2=BU2)*(semaine3=BU3),"-")</f>
        <v>-</v>
      </c>
      <c r="BV5" s="39" t="str" cm="1">
        <f t="array" ref="BV5">_xlfn._xlws.FILTER(Commande,(annee2=BV2)*(semaine3=BV3),"-")</f>
        <v>-</v>
      </c>
      <c r="BW5" s="39" t="str" cm="1">
        <f t="array" ref="BW5">_xlfn._xlws.FILTER(Commande,(annee2=BW2)*(semaine3=BW3),"-")</f>
        <v>-</v>
      </c>
      <c r="BX5" s="39" t="str" cm="1">
        <f t="array" ref="BX5">_xlfn._xlws.FILTER(Commande,(annee2=BX2)*(semaine3=BX3),"-")</f>
        <v>-</v>
      </c>
      <c r="BY5" s="39" t="str" cm="1">
        <f t="array" ref="BY5">_xlfn._xlws.FILTER(Commande,(annee2=BY2)*(semaine3=BY3),"-")</f>
        <v>-</v>
      </c>
      <c r="BZ5" s="39" t="str" cm="1">
        <f t="array" ref="BZ5">_xlfn._xlws.FILTER(Commande,(annee2=BZ2)*(semaine3=BZ3),"-")</f>
        <v>-</v>
      </c>
    </row>
    <row r="6" spans="1:78" s="37" customFormat="1" x14ac:dyDescent="0.25">
      <c r="A6" s="39" t="str">
        <v>24-0303</v>
      </c>
      <c r="B6" s="39"/>
      <c r="C6" s="39" t="str">
        <v>24-0325</v>
      </c>
      <c r="D6" s="39" t="str">
        <v>24-0306</v>
      </c>
      <c r="E6" s="39"/>
      <c r="F6" s="39"/>
      <c r="G6" s="39"/>
      <c r="H6" s="39"/>
      <c r="I6" s="39"/>
      <c r="J6" s="39"/>
      <c r="K6" s="39"/>
      <c r="L6" s="39"/>
      <c r="M6" s="39" t="str">
        <v>24-0311</v>
      </c>
      <c r="N6" s="39" t="str">
        <v>24-0317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 t="str">
        <v>24-0328</v>
      </c>
      <c r="AF6" s="39"/>
      <c r="AG6" s="39"/>
      <c r="AH6" s="39"/>
      <c r="AI6" s="39"/>
      <c r="AJ6" s="39"/>
      <c r="AK6" s="39" t="str">
        <v>24-0308</v>
      </c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 t="str">
        <v>24-0340</v>
      </c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</row>
    <row r="7" spans="1:78" s="37" customFormat="1" x14ac:dyDescent="0.25">
      <c r="A7" s="39" t="str">
        <v>24-0304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 t="str">
        <v>24-0312</v>
      </c>
      <c r="N7" s="39" t="str">
        <v>24-0318</v>
      </c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 t="str">
        <v>24-0309</v>
      </c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 t="str">
        <v>24-0341</v>
      </c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</row>
    <row r="8" spans="1:78" s="37" customFormat="1" x14ac:dyDescent="0.25">
      <c r="A8" s="39" t="str">
        <v>24-0326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 t="str">
        <v>24-0313</v>
      </c>
      <c r="N8" s="39" t="str">
        <v>24-0319</v>
      </c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 t="str">
        <v>24-0329</v>
      </c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 t="str">
        <v>24-0342</v>
      </c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</row>
    <row r="9" spans="1:78" s="37" customFormat="1" x14ac:dyDescent="0.25">
      <c r="A9" s="39" t="str">
        <v>24-0332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 t="str">
        <v>24-0314</v>
      </c>
      <c r="N9" s="39" t="str">
        <v>24-0320</v>
      </c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 t="str">
        <v>24-0330</v>
      </c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 t="str">
        <v>24-0343</v>
      </c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</row>
    <row r="10" spans="1:78" s="37" customFormat="1" x14ac:dyDescent="0.25">
      <c r="A10" s="39" t="str">
        <v>24-0333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 t="str">
        <v>24-0315</v>
      </c>
      <c r="N10" s="39" t="str">
        <v>24-0321</v>
      </c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 t="str">
        <v>24-0331</v>
      </c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 t="str">
        <v>24-0344</v>
      </c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</row>
    <row r="11" spans="1:78" s="37" customFormat="1" x14ac:dyDescent="0.25">
      <c r="A11" s="39" t="str">
        <v>24-0334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 t="str">
        <v>24-0322</v>
      </c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 t="str">
        <v>24-0345</v>
      </c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</row>
    <row r="12" spans="1:78" s="37" customFormat="1" x14ac:dyDescent="0.25">
      <c r="A12" s="39" t="str">
        <v>24-0335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 t="str">
        <v>24-0323</v>
      </c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</row>
    <row r="13" spans="1:78" s="37" customFormat="1" x14ac:dyDescent="0.25">
      <c r="A13" s="39" t="str">
        <v>24-0336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 t="str">
        <v>24-0324</v>
      </c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</row>
    <row r="14" spans="1:78" s="37" customFormat="1" x14ac:dyDescent="0.25">
      <c r="A14" s="39" t="str">
        <v>24-0337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</row>
    <row r="15" spans="1:78" s="37" customFormat="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</row>
    <row r="16" spans="1:78" s="37" customFormat="1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</row>
    <row r="17" spans="1:78" s="37" customFormat="1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</row>
    <row r="18" spans="1:78" s="37" customFormat="1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</row>
    <row r="19" spans="1:78" s="37" customFormat="1" x14ac:dyDescent="0.2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</row>
    <row r="20" spans="1:78" s="37" customFormat="1" x14ac:dyDescent="0.25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</row>
    <row r="21" spans="1:78" s="37" customFormat="1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</row>
    <row r="22" spans="1:78" s="37" customFormat="1" x14ac:dyDescent="0.2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</row>
    <row r="23" spans="1:78" s="37" customFormat="1" x14ac:dyDescent="0.25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</row>
    <row r="24" spans="1:78" s="37" customFormat="1" x14ac:dyDescent="0.25"/>
    <row r="25" spans="1:78" s="37" customFormat="1" x14ac:dyDescent="0.25"/>
    <row r="26" spans="1:78" s="38" customFormat="1" x14ac:dyDescent="0.25"/>
    <row r="27" spans="1:78" s="38" customFormat="1" x14ac:dyDescent="0.25"/>
    <row r="28" spans="1:78" s="38" customFormat="1" x14ac:dyDescent="0.25"/>
  </sheetData>
  <mergeCells count="2">
    <mergeCell ref="A1:AB1"/>
    <mergeCell ref="AC1:BZ1"/>
  </mergeCells>
  <conditionalFormatting sqref="A4:BZ4 A6:A13">
    <cfRule type="duplicateValues" dxfId="21" priority="13"/>
  </conditionalFormatting>
  <conditionalFormatting sqref="C6">
    <cfRule type="duplicateValues" dxfId="20" priority="12"/>
  </conditionalFormatting>
  <conditionalFormatting sqref="D6">
    <cfRule type="duplicateValues" dxfId="19" priority="11"/>
  </conditionalFormatting>
  <conditionalFormatting sqref="M6:M10">
    <cfRule type="duplicateValues" dxfId="18" priority="10"/>
  </conditionalFormatting>
  <conditionalFormatting sqref="AE6">
    <cfRule type="duplicateValues" dxfId="17" priority="9"/>
  </conditionalFormatting>
  <conditionalFormatting sqref="AK6:AK10">
    <cfRule type="duplicateValues" dxfId="16" priority="8"/>
  </conditionalFormatting>
  <conditionalFormatting sqref="BC6:BC11">
    <cfRule type="duplicateValues" dxfId="15" priority="5"/>
  </conditionalFormatting>
  <conditionalFormatting sqref="BE6:BE11">
    <cfRule type="duplicateValues" dxfId="14" priority="4"/>
  </conditionalFormatting>
  <conditionalFormatting sqref="BL6:BL8">
    <cfRule type="duplicateValues" dxfId="13" priority="3"/>
  </conditionalFormatting>
  <conditionalFormatting sqref="A5:BZ23">
    <cfRule type="expression" dxfId="0" priority="1">
      <formula>AND(A5&lt;&gt;"",A5&lt;&gt;"-")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CF63F-5B7B-455B-82C3-1BF986BC907C}">
  <dimension ref="A1:CA16"/>
  <sheetViews>
    <sheetView workbookViewId="0">
      <selection activeCell="BE9" sqref="BE9"/>
    </sheetView>
  </sheetViews>
  <sheetFormatPr defaultColWidth="9.42578125" defaultRowHeight="15" x14ac:dyDescent="0.25"/>
  <cols>
    <col min="1" max="1" width="14.28515625" customWidth="1"/>
    <col min="3" max="3" width="10" customWidth="1"/>
    <col min="6" max="13" width="3.7109375" customWidth="1"/>
    <col min="16" max="16" width="9.140625" customWidth="1"/>
    <col min="17" max="31" width="3.7109375" customWidth="1"/>
    <col min="32" max="32" width="9.42578125" collapsed="1"/>
    <col min="33" max="37" width="3.7109375" customWidth="1"/>
    <col min="38" max="38" width="9.42578125" collapsed="1"/>
    <col min="39" max="39" width="3.7109375" customWidth="1"/>
    <col min="41" max="52" width="3.7109375" customWidth="1"/>
    <col min="54" max="55" width="3.7109375" customWidth="1"/>
    <col min="57" max="57" width="7.42578125" customWidth="1"/>
    <col min="59" max="59" width="6.28515625" customWidth="1"/>
    <col min="60" max="64" width="3.7109375" customWidth="1"/>
    <col min="66" max="79" width="3.7109375" customWidth="1"/>
  </cols>
  <sheetData>
    <row r="1" spans="1:79" ht="18.75" x14ac:dyDescent="0.3">
      <c r="B1" s="1" t="s">
        <v>82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5" t="s">
        <v>83</v>
      </c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</row>
    <row r="2" spans="1:79" x14ac:dyDescent="0.25">
      <c r="B2">
        <v>25</v>
      </c>
      <c r="C2">
        <f>+B2+1</f>
        <v>26</v>
      </c>
      <c r="D2">
        <f t="shared" ref="D2:BO2" si="0">+C2+1</f>
        <v>27</v>
      </c>
      <c r="E2">
        <f t="shared" si="0"/>
        <v>28</v>
      </c>
      <c r="F2">
        <f t="shared" si="0"/>
        <v>29</v>
      </c>
      <c r="G2">
        <f t="shared" si="0"/>
        <v>30</v>
      </c>
      <c r="H2">
        <f t="shared" si="0"/>
        <v>31</v>
      </c>
      <c r="I2">
        <f t="shared" si="0"/>
        <v>32</v>
      </c>
      <c r="J2">
        <f t="shared" si="0"/>
        <v>33</v>
      </c>
      <c r="K2">
        <f t="shared" si="0"/>
        <v>34</v>
      </c>
      <c r="L2">
        <f t="shared" si="0"/>
        <v>35</v>
      </c>
      <c r="M2">
        <f t="shared" si="0"/>
        <v>36</v>
      </c>
      <c r="N2">
        <f t="shared" si="0"/>
        <v>37</v>
      </c>
      <c r="O2">
        <f t="shared" si="0"/>
        <v>38</v>
      </c>
      <c r="P2">
        <f t="shared" si="0"/>
        <v>39</v>
      </c>
      <c r="Q2">
        <f t="shared" si="0"/>
        <v>40</v>
      </c>
      <c r="R2">
        <f t="shared" si="0"/>
        <v>41</v>
      </c>
      <c r="S2">
        <f t="shared" si="0"/>
        <v>42</v>
      </c>
      <c r="T2">
        <f t="shared" si="0"/>
        <v>43</v>
      </c>
      <c r="U2">
        <f t="shared" si="0"/>
        <v>44</v>
      </c>
      <c r="V2">
        <f t="shared" si="0"/>
        <v>45</v>
      </c>
      <c r="W2">
        <f t="shared" si="0"/>
        <v>46</v>
      </c>
      <c r="X2">
        <f t="shared" si="0"/>
        <v>47</v>
      </c>
      <c r="Y2">
        <f t="shared" si="0"/>
        <v>48</v>
      </c>
      <c r="Z2">
        <f t="shared" si="0"/>
        <v>49</v>
      </c>
      <c r="AA2">
        <f t="shared" si="0"/>
        <v>50</v>
      </c>
      <c r="AB2">
        <f t="shared" si="0"/>
        <v>51</v>
      </c>
      <c r="AC2">
        <f t="shared" si="0"/>
        <v>52</v>
      </c>
      <c r="AD2">
        <v>1</v>
      </c>
      <c r="AE2">
        <f t="shared" si="0"/>
        <v>2</v>
      </c>
      <c r="AF2">
        <f t="shared" si="0"/>
        <v>3</v>
      </c>
      <c r="AG2">
        <f t="shared" si="0"/>
        <v>4</v>
      </c>
      <c r="AH2">
        <f t="shared" si="0"/>
        <v>5</v>
      </c>
      <c r="AI2">
        <f t="shared" si="0"/>
        <v>6</v>
      </c>
      <c r="AJ2">
        <f t="shared" si="0"/>
        <v>7</v>
      </c>
      <c r="AK2">
        <f t="shared" si="0"/>
        <v>8</v>
      </c>
      <c r="AL2">
        <f t="shared" si="0"/>
        <v>9</v>
      </c>
      <c r="AM2">
        <f t="shared" si="0"/>
        <v>10</v>
      </c>
      <c r="AN2">
        <f t="shared" si="0"/>
        <v>11</v>
      </c>
      <c r="AO2">
        <f t="shared" si="0"/>
        <v>12</v>
      </c>
      <c r="AP2">
        <f t="shared" si="0"/>
        <v>13</v>
      </c>
      <c r="AQ2">
        <f t="shared" si="0"/>
        <v>14</v>
      </c>
      <c r="AR2">
        <f t="shared" si="0"/>
        <v>15</v>
      </c>
      <c r="AS2">
        <f t="shared" si="0"/>
        <v>16</v>
      </c>
      <c r="AT2">
        <f t="shared" si="0"/>
        <v>17</v>
      </c>
      <c r="AU2">
        <f t="shared" si="0"/>
        <v>18</v>
      </c>
      <c r="AV2">
        <f t="shared" si="0"/>
        <v>19</v>
      </c>
      <c r="AW2">
        <f t="shared" si="0"/>
        <v>20</v>
      </c>
      <c r="AX2">
        <f t="shared" si="0"/>
        <v>21</v>
      </c>
      <c r="AY2">
        <f t="shared" si="0"/>
        <v>22</v>
      </c>
      <c r="AZ2">
        <f t="shared" si="0"/>
        <v>23</v>
      </c>
      <c r="BA2">
        <f t="shared" si="0"/>
        <v>24</v>
      </c>
      <c r="BB2">
        <f t="shared" si="0"/>
        <v>25</v>
      </c>
      <c r="BC2">
        <f t="shared" si="0"/>
        <v>26</v>
      </c>
      <c r="BD2">
        <f t="shared" si="0"/>
        <v>27</v>
      </c>
      <c r="BE2">
        <f t="shared" si="0"/>
        <v>28</v>
      </c>
      <c r="BF2">
        <f t="shared" si="0"/>
        <v>29</v>
      </c>
      <c r="BG2">
        <f t="shared" si="0"/>
        <v>30</v>
      </c>
      <c r="BH2">
        <f t="shared" si="0"/>
        <v>31</v>
      </c>
      <c r="BI2">
        <f t="shared" si="0"/>
        <v>32</v>
      </c>
      <c r="BJ2">
        <f t="shared" si="0"/>
        <v>33</v>
      </c>
      <c r="BK2">
        <f t="shared" si="0"/>
        <v>34</v>
      </c>
      <c r="BL2">
        <f t="shared" si="0"/>
        <v>35</v>
      </c>
      <c r="BM2">
        <f t="shared" si="0"/>
        <v>36</v>
      </c>
      <c r="BN2">
        <f t="shared" si="0"/>
        <v>37</v>
      </c>
      <c r="BO2">
        <f t="shared" si="0"/>
        <v>38</v>
      </c>
      <c r="BP2">
        <f t="shared" ref="BP2:CA2" si="1">+BO2+1</f>
        <v>39</v>
      </c>
      <c r="BQ2">
        <f t="shared" si="1"/>
        <v>40</v>
      </c>
      <c r="BR2">
        <f t="shared" si="1"/>
        <v>41</v>
      </c>
      <c r="BS2">
        <f t="shared" si="1"/>
        <v>42</v>
      </c>
      <c r="BT2">
        <f t="shared" si="1"/>
        <v>43</v>
      </c>
      <c r="BU2">
        <f t="shared" si="1"/>
        <v>44</v>
      </c>
      <c r="BV2">
        <f t="shared" si="1"/>
        <v>45</v>
      </c>
      <c r="BW2">
        <f t="shared" si="1"/>
        <v>46</v>
      </c>
      <c r="BX2">
        <f t="shared" si="1"/>
        <v>47</v>
      </c>
      <c r="BY2">
        <f t="shared" si="1"/>
        <v>48</v>
      </c>
      <c r="BZ2">
        <f t="shared" si="1"/>
        <v>49</v>
      </c>
      <c r="CA2">
        <f t="shared" si="1"/>
        <v>50</v>
      </c>
    </row>
    <row r="3" spans="1:79" ht="42.75" customHeight="1" x14ac:dyDescent="0.25">
      <c r="B3" s="2" t="s">
        <v>58</v>
      </c>
      <c r="D3" s="2" t="s">
        <v>59</v>
      </c>
      <c r="E3" s="2" t="s">
        <v>55</v>
      </c>
      <c r="N3" s="2" t="s">
        <v>50</v>
      </c>
      <c r="O3" t="s">
        <v>44</v>
      </c>
      <c r="AF3" s="2" t="s">
        <v>33</v>
      </c>
      <c r="AL3" s="2" t="s">
        <v>53</v>
      </c>
      <c r="AN3" s="2" t="s">
        <v>60</v>
      </c>
      <c r="BA3" s="2" t="s">
        <v>22</v>
      </c>
      <c r="BD3" s="13" t="s">
        <v>21</v>
      </c>
      <c r="BF3" s="13" t="s">
        <v>14</v>
      </c>
      <c r="BM3" s="13" t="s">
        <v>7</v>
      </c>
    </row>
    <row r="4" spans="1:79" ht="42.75" customHeight="1" x14ac:dyDescent="0.25">
      <c r="B4" s="2" t="s">
        <v>57</v>
      </c>
      <c r="D4" s="2" t="s">
        <v>35</v>
      </c>
      <c r="E4" s="2" t="s">
        <v>54</v>
      </c>
      <c r="N4" s="2" t="s">
        <v>49</v>
      </c>
      <c r="O4" t="s">
        <v>43</v>
      </c>
      <c r="AF4" s="2" t="s">
        <v>32</v>
      </c>
      <c r="AL4" s="2" t="s">
        <v>52</v>
      </c>
      <c r="BD4" s="13" t="s">
        <v>20</v>
      </c>
      <c r="BF4" s="13" t="s">
        <v>13</v>
      </c>
      <c r="BM4" s="13" t="s">
        <v>6</v>
      </c>
    </row>
    <row r="5" spans="1:79" ht="42.75" customHeight="1" x14ac:dyDescent="0.25">
      <c r="B5" s="2" t="s">
        <v>56</v>
      </c>
      <c r="N5" s="2" t="s">
        <v>48</v>
      </c>
      <c r="O5" t="s">
        <v>42</v>
      </c>
      <c r="AL5" s="2" t="s">
        <v>51</v>
      </c>
      <c r="BD5" s="13" t="s">
        <v>19</v>
      </c>
      <c r="BF5" s="13" t="s">
        <v>12</v>
      </c>
      <c r="BM5" s="13" t="s">
        <v>5</v>
      </c>
    </row>
    <row r="6" spans="1:79" ht="42.75" customHeight="1" x14ac:dyDescent="0.25">
      <c r="B6" s="2" t="s">
        <v>34</v>
      </c>
      <c r="N6" s="2" t="s">
        <v>47</v>
      </c>
      <c r="O6" t="s">
        <v>41</v>
      </c>
      <c r="AL6" s="2" t="s">
        <v>31</v>
      </c>
      <c r="BD6" s="13" t="s">
        <v>18</v>
      </c>
      <c r="BF6" s="13" t="s">
        <v>11</v>
      </c>
      <c r="BM6" s="13" t="s">
        <v>4</v>
      </c>
    </row>
    <row r="7" spans="1:79" ht="42.75" customHeight="1" x14ac:dyDescent="0.25">
      <c r="B7" s="2" t="s">
        <v>28</v>
      </c>
      <c r="N7" s="2" t="s">
        <v>46</v>
      </c>
      <c r="O7" t="s">
        <v>40</v>
      </c>
      <c r="AL7" s="2" t="s">
        <v>30</v>
      </c>
      <c r="BD7" s="13" t="s">
        <v>17</v>
      </c>
      <c r="BF7" s="13" t="s">
        <v>10</v>
      </c>
    </row>
    <row r="8" spans="1:79" ht="42.75" customHeight="1" x14ac:dyDescent="0.25">
      <c r="B8" s="2" t="s">
        <v>27</v>
      </c>
      <c r="N8" s="2" t="s">
        <v>45</v>
      </c>
      <c r="O8" t="s">
        <v>39</v>
      </c>
      <c r="AL8" s="2" t="s">
        <v>29</v>
      </c>
      <c r="BD8" s="13" t="s">
        <v>16</v>
      </c>
      <c r="BF8" s="13" t="s">
        <v>9</v>
      </c>
    </row>
    <row r="9" spans="1:79" ht="42.75" customHeight="1" x14ac:dyDescent="0.25">
      <c r="B9" s="2" t="s">
        <v>26</v>
      </c>
      <c r="O9" t="s">
        <v>38</v>
      </c>
      <c r="BD9" s="13" t="s">
        <v>15</v>
      </c>
      <c r="BF9" s="13" t="s">
        <v>8</v>
      </c>
    </row>
    <row r="10" spans="1:79" ht="42.75" customHeight="1" x14ac:dyDescent="0.25">
      <c r="B10" s="2" t="s">
        <v>25</v>
      </c>
      <c r="O10" t="s">
        <v>37</v>
      </c>
    </row>
    <row r="11" spans="1:79" ht="42.75" customHeight="1" x14ac:dyDescent="0.25">
      <c r="B11" s="2" t="s">
        <v>24</v>
      </c>
      <c r="O11" t="s">
        <v>36</v>
      </c>
    </row>
    <row r="12" spans="1:79" ht="42.75" customHeight="1" x14ac:dyDescent="0.25">
      <c r="B12" s="2"/>
    </row>
    <row r="13" spans="1:79" s="24" customFormat="1" ht="45" x14ac:dyDescent="0.25">
      <c r="A13" s="23" t="s">
        <v>86</v>
      </c>
      <c r="B13" s="21">
        <f>COUNTA(B3:B12)</f>
        <v>9</v>
      </c>
      <c r="C13" s="21">
        <f t="shared" ref="C13:BN13" si="2">COUNTA(C3:C12)</f>
        <v>0</v>
      </c>
      <c r="D13" s="21">
        <f t="shared" si="2"/>
        <v>2</v>
      </c>
      <c r="E13" s="21">
        <f t="shared" si="2"/>
        <v>2</v>
      </c>
      <c r="F13" s="21">
        <f t="shared" si="2"/>
        <v>0</v>
      </c>
      <c r="G13" s="21">
        <f t="shared" si="2"/>
        <v>0</v>
      </c>
      <c r="H13" s="21">
        <f t="shared" si="2"/>
        <v>0</v>
      </c>
      <c r="I13" s="21">
        <f t="shared" si="2"/>
        <v>0</v>
      </c>
      <c r="J13" s="21">
        <f t="shared" si="2"/>
        <v>0</v>
      </c>
      <c r="K13" s="21">
        <f t="shared" si="2"/>
        <v>0</v>
      </c>
      <c r="L13" s="21">
        <f t="shared" si="2"/>
        <v>0</v>
      </c>
      <c r="M13" s="21">
        <f t="shared" si="2"/>
        <v>0</v>
      </c>
      <c r="N13" s="21">
        <f t="shared" si="2"/>
        <v>6</v>
      </c>
      <c r="O13" s="21">
        <f t="shared" si="2"/>
        <v>9</v>
      </c>
      <c r="P13" s="21">
        <f t="shared" si="2"/>
        <v>0</v>
      </c>
      <c r="Q13" s="21">
        <f t="shared" si="2"/>
        <v>0</v>
      </c>
      <c r="R13" s="21">
        <f t="shared" si="2"/>
        <v>0</v>
      </c>
      <c r="S13" s="21">
        <f t="shared" si="2"/>
        <v>0</v>
      </c>
      <c r="T13" s="21">
        <f t="shared" si="2"/>
        <v>0</v>
      </c>
      <c r="U13" s="21">
        <f t="shared" si="2"/>
        <v>0</v>
      </c>
      <c r="V13" s="21">
        <f t="shared" si="2"/>
        <v>0</v>
      </c>
      <c r="W13" s="21">
        <f t="shared" si="2"/>
        <v>0</v>
      </c>
      <c r="X13" s="21">
        <f t="shared" si="2"/>
        <v>0</v>
      </c>
      <c r="Y13" s="21">
        <f t="shared" si="2"/>
        <v>0</v>
      </c>
      <c r="Z13" s="21">
        <f t="shared" si="2"/>
        <v>0</v>
      </c>
      <c r="AA13" s="21">
        <f t="shared" si="2"/>
        <v>0</v>
      </c>
      <c r="AB13" s="21">
        <f t="shared" si="2"/>
        <v>0</v>
      </c>
      <c r="AC13" s="21">
        <f t="shared" si="2"/>
        <v>0</v>
      </c>
      <c r="AD13" s="21">
        <f t="shared" si="2"/>
        <v>0</v>
      </c>
      <c r="AE13" s="21">
        <f t="shared" si="2"/>
        <v>0</v>
      </c>
      <c r="AF13" s="21">
        <f t="shared" si="2"/>
        <v>2</v>
      </c>
      <c r="AG13" s="21">
        <f t="shared" si="2"/>
        <v>0</v>
      </c>
      <c r="AH13" s="21">
        <f t="shared" si="2"/>
        <v>0</v>
      </c>
      <c r="AI13" s="21">
        <f t="shared" si="2"/>
        <v>0</v>
      </c>
      <c r="AJ13" s="21">
        <f t="shared" si="2"/>
        <v>0</v>
      </c>
      <c r="AK13" s="21">
        <f t="shared" si="2"/>
        <v>0</v>
      </c>
      <c r="AL13" s="21">
        <f t="shared" si="2"/>
        <v>6</v>
      </c>
      <c r="AM13" s="21">
        <f t="shared" si="2"/>
        <v>0</v>
      </c>
      <c r="AN13" s="21">
        <f t="shared" si="2"/>
        <v>1</v>
      </c>
      <c r="AO13" s="21">
        <f t="shared" si="2"/>
        <v>0</v>
      </c>
      <c r="AP13" s="21">
        <f t="shared" si="2"/>
        <v>0</v>
      </c>
      <c r="AQ13" s="21">
        <f t="shared" si="2"/>
        <v>0</v>
      </c>
      <c r="AR13" s="21">
        <f t="shared" si="2"/>
        <v>0</v>
      </c>
      <c r="AS13" s="21">
        <f t="shared" si="2"/>
        <v>0</v>
      </c>
      <c r="AT13" s="21">
        <f t="shared" si="2"/>
        <v>0</v>
      </c>
      <c r="AU13" s="21">
        <f t="shared" si="2"/>
        <v>0</v>
      </c>
      <c r="AV13" s="21">
        <f t="shared" si="2"/>
        <v>0</v>
      </c>
      <c r="AW13" s="21">
        <f t="shared" si="2"/>
        <v>0</v>
      </c>
      <c r="AX13" s="21">
        <f t="shared" si="2"/>
        <v>0</v>
      </c>
      <c r="AY13" s="21">
        <f t="shared" si="2"/>
        <v>0</v>
      </c>
      <c r="AZ13" s="21">
        <f t="shared" si="2"/>
        <v>0</v>
      </c>
      <c r="BA13" s="21">
        <f t="shared" si="2"/>
        <v>1</v>
      </c>
      <c r="BB13" s="21">
        <f t="shared" si="2"/>
        <v>0</v>
      </c>
      <c r="BC13" s="21">
        <f t="shared" si="2"/>
        <v>0</v>
      </c>
      <c r="BD13" s="21">
        <f t="shared" si="2"/>
        <v>7</v>
      </c>
      <c r="BE13" s="21">
        <f t="shared" si="2"/>
        <v>0</v>
      </c>
      <c r="BF13" s="21">
        <f t="shared" si="2"/>
        <v>7</v>
      </c>
      <c r="BG13" s="21">
        <f t="shared" si="2"/>
        <v>0</v>
      </c>
      <c r="BH13" s="21">
        <f t="shared" si="2"/>
        <v>0</v>
      </c>
      <c r="BI13" s="21">
        <f t="shared" si="2"/>
        <v>0</v>
      </c>
      <c r="BJ13" s="21">
        <f t="shared" si="2"/>
        <v>0</v>
      </c>
      <c r="BK13" s="21">
        <f t="shared" si="2"/>
        <v>0</v>
      </c>
      <c r="BL13" s="21">
        <f t="shared" si="2"/>
        <v>0</v>
      </c>
      <c r="BM13" s="21">
        <f t="shared" si="2"/>
        <v>4</v>
      </c>
      <c r="BN13" s="21">
        <f t="shared" si="2"/>
        <v>0</v>
      </c>
      <c r="BO13" s="21">
        <f t="shared" ref="BO13:CA13" si="3">COUNTA(BO3:BO12)</f>
        <v>0</v>
      </c>
      <c r="BP13" s="21">
        <f t="shared" si="3"/>
        <v>0</v>
      </c>
      <c r="BQ13" s="21">
        <f t="shared" si="3"/>
        <v>0</v>
      </c>
      <c r="BR13" s="21">
        <f t="shared" si="3"/>
        <v>0</v>
      </c>
      <c r="BS13" s="21">
        <f t="shared" si="3"/>
        <v>0</v>
      </c>
      <c r="BT13" s="21">
        <f t="shared" si="3"/>
        <v>0</v>
      </c>
      <c r="BU13" s="21">
        <f t="shared" si="3"/>
        <v>0</v>
      </c>
      <c r="BV13" s="21">
        <f t="shared" si="3"/>
        <v>0</v>
      </c>
      <c r="BW13" s="21">
        <f t="shared" si="3"/>
        <v>0</v>
      </c>
      <c r="BX13" s="21">
        <f t="shared" si="3"/>
        <v>0</v>
      </c>
      <c r="BY13" s="21">
        <f t="shared" si="3"/>
        <v>0</v>
      </c>
      <c r="BZ13" s="21">
        <f t="shared" si="3"/>
        <v>0</v>
      </c>
      <c r="CA13" s="21">
        <f t="shared" si="3"/>
        <v>0</v>
      </c>
    </row>
    <row r="14" spans="1:79" s="12" customFormat="1" ht="45" x14ac:dyDescent="0.25">
      <c r="A14" s="22" t="s">
        <v>84</v>
      </c>
      <c r="B14" s="18">
        <v>8</v>
      </c>
      <c r="C14" s="18">
        <v>8</v>
      </c>
      <c r="D14" s="18">
        <v>8</v>
      </c>
      <c r="E14" s="18">
        <v>8</v>
      </c>
      <c r="F14" s="18">
        <v>8</v>
      </c>
      <c r="G14" s="18">
        <v>8</v>
      </c>
      <c r="H14" s="18">
        <v>8</v>
      </c>
      <c r="I14" s="18">
        <v>8</v>
      </c>
      <c r="J14" s="18">
        <v>8</v>
      </c>
      <c r="K14" s="18">
        <v>8</v>
      </c>
      <c r="L14" s="18">
        <v>8</v>
      </c>
      <c r="M14" s="18">
        <v>8</v>
      </c>
      <c r="N14" s="18">
        <v>8</v>
      </c>
      <c r="O14" s="18">
        <v>8</v>
      </c>
      <c r="P14" s="18">
        <v>8</v>
      </c>
      <c r="Q14" s="18">
        <v>8</v>
      </c>
      <c r="R14" s="18">
        <v>8</v>
      </c>
      <c r="S14" s="18">
        <v>8</v>
      </c>
      <c r="T14" s="18">
        <v>8</v>
      </c>
      <c r="U14" s="18">
        <v>8</v>
      </c>
      <c r="V14" s="18">
        <v>8</v>
      </c>
      <c r="W14" s="18">
        <v>8</v>
      </c>
      <c r="X14" s="18">
        <v>8</v>
      </c>
      <c r="Y14" s="18">
        <v>8</v>
      </c>
      <c r="Z14" s="18">
        <v>8</v>
      </c>
      <c r="AA14" s="18">
        <v>8</v>
      </c>
      <c r="AB14" s="18">
        <v>8</v>
      </c>
      <c r="AC14" s="18">
        <v>8</v>
      </c>
      <c r="AD14" s="17">
        <v>5</v>
      </c>
      <c r="AE14" s="17">
        <v>5</v>
      </c>
      <c r="AF14" s="17">
        <v>5</v>
      </c>
      <c r="AG14" s="17">
        <v>5</v>
      </c>
      <c r="AH14" s="17">
        <v>5</v>
      </c>
      <c r="AI14" s="17">
        <v>5</v>
      </c>
      <c r="AJ14" s="17">
        <v>5</v>
      </c>
      <c r="AK14" s="17">
        <v>5</v>
      </c>
      <c r="AL14" s="17">
        <v>5</v>
      </c>
      <c r="AM14" s="17">
        <v>5</v>
      </c>
      <c r="AN14" s="17">
        <v>5</v>
      </c>
      <c r="AO14" s="17">
        <v>5</v>
      </c>
      <c r="AP14" s="17">
        <v>5</v>
      </c>
      <c r="AQ14" s="17">
        <v>5</v>
      </c>
      <c r="AR14" s="17">
        <v>5</v>
      </c>
      <c r="AS14" s="17">
        <v>5</v>
      </c>
      <c r="AT14" s="17">
        <v>5</v>
      </c>
      <c r="AU14" s="17">
        <v>5</v>
      </c>
      <c r="AV14" s="17">
        <v>5</v>
      </c>
      <c r="AW14" s="17">
        <v>5</v>
      </c>
      <c r="AX14" s="17">
        <v>5</v>
      </c>
      <c r="AY14" s="17">
        <v>5</v>
      </c>
      <c r="AZ14" s="17">
        <v>5</v>
      </c>
      <c r="BA14" s="17">
        <v>5</v>
      </c>
      <c r="BB14" s="17">
        <v>5</v>
      </c>
      <c r="BC14" s="17">
        <v>5</v>
      </c>
      <c r="BD14" s="17">
        <v>5</v>
      </c>
      <c r="BE14" s="17">
        <v>5</v>
      </c>
      <c r="BF14" s="17">
        <v>5</v>
      </c>
      <c r="BG14" s="17">
        <v>5</v>
      </c>
      <c r="BH14" s="17">
        <v>5</v>
      </c>
      <c r="BI14" s="17">
        <v>5</v>
      </c>
      <c r="BJ14" s="17">
        <v>5</v>
      </c>
      <c r="BK14" s="17">
        <v>5</v>
      </c>
      <c r="BL14" s="17">
        <v>5</v>
      </c>
      <c r="BM14" s="17">
        <v>5</v>
      </c>
      <c r="BN14" s="17">
        <v>5</v>
      </c>
      <c r="BO14" s="17">
        <v>5</v>
      </c>
      <c r="BP14" s="17">
        <v>5</v>
      </c>
      <c r="BQ14" s="17">
        <v>5</v>
      </c>
      <c r="BR14" s="17">
        <v>5</v>
      </c>
      <c r="BS14" s="17">
        <v>5</v>
      </c>
      <c r="BT14" s="17">
        <v>5</v>
      </c>
      <c r="BU14" s="17">
        <v>5</v>
      </c>
      <c r="BV14" s="17">
        <v>5</v>
      </c>
      <c r="BW14" s="17">
        <v>5</v>
      </c>
      <c r="BX14" s="17">
        <v>5</v>
      </c>
      <c r="BY14" s="17">
        <v>5</v>
      </c>
      <c r="BZ14" s="17">
        <v>5</v>
      </c>
      <c r="CA14" s="17">
        <v>5</v>
      </c>
    </row>
    <row r="15" spans="1:79" s="19" customFormat="1" ht="47.25" x14ac:dyDescent="0.4">
      <c r="A15" s="22" t="s">
        <v>85</v>
      </c>
      <c r="B15" s="19">
        <f t="shared" ref="B15:AG15" si="4">IF(B13-B14&gt;0,B13-B14,"")</f>
        <v>1</v>
      </c>
      <c r="C15" s="19" t="str">
        <f t="shared" si="4"/>
        <v/>
      </c>
      <c r="D15" s="19" t="str">
        <f t="shared" si="4"/>
        <v/>
      </c>
      <c r="E15" s="19" t="str">
        <f t="shared" si="4"/>
        <v/>
      </c>
      <c r="F15" s="19" t="str">
        <f t="shared" si="4"/>
        <v/>
      </c>
      <c r="G15" s="19" t="str">
        <f t="shared" si="4"/>
        <v/>
      </c>
      <c r="H15" s="19" t="str">
        <f t="shared" si="4"/>
        <v/>
      </c>
      <c r="I15" s="19" t="str">
        <f t="shared" si="4"/>
        <v/>
      </c>
      <c r="J15" s="19" t="str">
        <f t="shared" si="4"/>
        <v/>
      </c>
      <c r="K15" s="19" t="str">
        <f t="shared" si="4"/>
        <v/>
      </c>
      <c r="L15" s="19" t="str">
        <f t="shared" si="4"/>
        <v/>
      </c>
      <c r="M15" s="19" t="str">
        <f t="shared" si="4"/>
        <v/>
      </c>
      <c r="N15" s="19" t="str">
        <f t="shared" si="4"/>
        <v/>
      </c>
      <c r="O15" s="19">
        <f t="shared" si="4"/>
        <v>1</v>
      </c>
      <c r="P15" s="19" t="str">
        <f t="shared" si="4"/>
        <v/>
      </c>
      <c r="Q15" s="19" t="str">
        <f t="shared" si="4"/>
        <v/>
      </c>
      <c r="R15" s="19" t="str">
        <f t="shared" si="4"/>
        <v/>
      </c>
      <c r="S15" s="19" t="str">
        <f t="shared" si="4"/>
        <v/>
      </c>
      <c r="T15" s="19" t="str">
        <f t="shared" si="4"/>
        <v/>
      </c>
      <c r="U15" s="19" t="str">
        <f t="shared" si="4"/>
        <v/>
      </c>
      <c r="V15" s="19" t="str">
        <f t="shared" si="4"/>
        <v/>
      </c>
      <c r="W15" s="19" t="str">
        <f t="shared" si="4"/>
        <v/>
      </c>
      <c r="X15" s="19" t="str">
        <f t="shared" si="4"/>
        <v/>
      </c>
      <c r="Y15" s="19" t="str">
        <f t="shared" si="4"/>
        <v/>
      </c>
      <c r="Z15" s="19" t="str">
        <f t="shared" si="4"/>
        <v/>
      </c>
      <c r="AA15" s="19" t="str">
        <f t="shared" si="4"/>
        <v/>
      </c>
      <c r="AB15" s="19" t="str">
        <f t="shared" si="4"/>
        <v/>
      </c>
      <c r="AC15" s="19" t="str">
        <f t="shared" si="4"/>
        <v/>
      </c>
      <c r="AD15" s="19" t="str">
        <f t="shared" si="4"/>
        <v/>
      </c>
      <c r="AE15" s="19" t="str">
        <f t="shared" si="4"/>
        <v/>
      </c>
      <c r="AF15" s="19" t="str">
        <f t="shared" si="4"/>
        <v/>
      </c>
      <c r="AG15" s="19" t="str">
        <f t="shared" si="4"/>
        <v/>
      </c>
      <c r="AH15" s="19" t="str">
        <f t="shared" ref="AH15:BM15" si="5">IF(AH13-AH14&gt;0,AH13-AH14,"")</f>
        <v/>
      </c>
      <c r="AI15" s="19" t="str">
        <f t="shared" si="5"/>
        <v/>
      </c>
      <c r="AJ15" s="19" t="str">
        <f t="shared" si="5"/>
        <v/>
      </c>
      <c r="AK15" s="19" t="str">
        <f t="shared" si="5"/>
        <v/>
      </c>
      <c r="AL15" s="19">
        <f t="shared" si="5"/>
        <v>1</v>
      </c>
      <c r="AM15" s="19" t="str">
        <f t="shared" si="5"/>
        <v/>
      </c>
      <c r="AN15" s="19" t="str">
        <f t="shared" si="5"/>
        <v/>
      </c>
      <c r="AO15" s="19" t="str">
        <f t="shared" si="5"/>
        <v/>
      </c>
      <c r="AP15" s="19" t="str">
        <f t="shared" si="5"/>
        <v/>
      </c>
      <c r="AQ15" s="19" t="str">
        <f t="shared" si="5"/>
        <v/>
      </c>
      <c r="AR15" s="19" t="str">
        <f t="shared" si="5"/>
        <v/>
      </c>
      <c r="AS15" s="19" t="str">
        <f t="shared" si="5"/>
        <v/>
      </c>
      <c r="AT15" s="19" t="str">
        <f t="shared" si="5"/>
        <v/>
      </c>
      <c r="AU15" s="19" t="str">
        <f t="shared" si="5"/>
        <v/>
      </c>
      <c r="AV15" s="19" t="str">
        <f t="shared" si="5"/>
        <v/>
      </c>
      <c r="AW15" s="19" t="str">
        <f t="shared" si="5"/>
        <v/>
      </c>
      <c r="AX15" s="19" t="str">
        <f t="shared" si="5"/>
        <v/>
      </c>
      <c r="AY15" s="19" t="str">
        <f t="shared" si="5"/>
        <v/>
      </c>
      <c r="AZ15" s="19" t="str">
        <f t="shared" si="5"/>
        <v/>
      </c>
      <c r="BA15" s="19" t="str">
        <f t="shared" si="5"/>
        <v/>
      </c>
      <c r="BB15" s="19" t="str">
        <f t="shared" si="5"/>
        <v/>
      </c>
      <c r="BC15" s="19" t="str">
        <f t="shared" si="5"/>
        <v/>
      </c>
      <c r="BD15" s="19">
        <f t="shared" si="5"/>
        <v>2</v>
      </c>
      <c r="BE15" s="19" t="str">
        <f t="shared" si="5"/>
        <v/>
      </c>
      <c r="BF15" s="19">
        <f t="shared" si="5"/>
        <v>2</v>
      </c>
      <c r="BG15" s="19" t="str">
        <f t="shared" si="5"/>
        <v/>
      </c>
      <c r="BH15" s="19" t="str">
        <f t="shared" si="5"/>
        <v/>
      </c>
      <c r="BI15" s="19" t="str">
        <f t="shared" si="5"/>
        <v/>
      </c>
      <c r="BJ15" s="19" t="str">
        <f t="shared" si="5"/>
        <v/>
      </c>
      <c r="BK15" s="19" t="str">
        <f t="shared" si="5"/>
        <v/>
      </c>
      <c r="BL15" s="19" t="str">
        <f t="shared" si="5"/>
        <v/>
      </c>
      <c r="BM15" s="19" t="str">
        <f t="shared" si="5"/>
        <v/>
      </c>
      <c r="BN15" s="19" t="str">
        <f t="shared" ref="BN15:CS15" si="6">IF(BN13-BN14&gt;0,BN13-BN14,"")</f>
        <v/>
      </c>
      <c r="BO15" s="19" t="str">
        <f t="shared" si="6"/>
        <v/>
      </c>
      <c r="BP15" s="19" t="str">
        <f t="shared" si="6"/>
        <v/>
      </c>
      <c r="BQ15" s="19" t="str">
        <f t="shared" si="6"/>
        <v/>
      </c>
      <c r="BR15" s="19" t="str">
        <f t="shared" si="6"/>
        <v/>
      </c>
      <c r="BS15" s="19" t="str">
        <f t="shared" si="6"/>
        <v/>
      </c>
      <c r="BT15" s="19" t="str">
        <f t="shared" si="6"/>
        <v/>
      </c>
      <c r="BU15" s="19" t="str">
        <f t="shared" si="6"/>
        <v/>
      </c>
      <c r="BV15" s="19" t="str">
        <f t="shared" si="6"/>
        <v/>
      </c>
      <c r="BW15" s="19" t="str">
        <f t="shared" si="6"/>
        <v/>
      </c>
      <c r="BX15" s="19" t="str">
        <f t="shared" si="6"/>
        <v/>
      </c>
      <c r="BY15" s="19" t="str">
        <f t="shared" si="6"/>
        <v/>
      </c>
      <c r="BZ15" s="19" t="str">
        <f t="shared" si="6"/>
        <v/>
      </c>
      <c r="CA15" s="19" t="str">
        <f t="shared" si="6"/>
        <v/>
      </c>
    </row>
    <row r="16" spans="1:79" x14ac:dyDescent="0.25">
      <c r="A16" s="20"/>
    </row>
  </sheetData>
  <mergeCells count="2">
    <mergeCell ref="B1:AC1"/>
    <mergeCell ref="AD1:CA1"/>
  </mergeCells>
  <conditionalFormatting sqref="B3:B11">
    <cfRule type="duplicateValues" dxfId="12" priority="14"/>
  </conditionalFormatting>
  <conditionalFormatting sqref="B12">
    <cfRule type="duplicateValues" dxfId="11" priority="27"/>
  </conditionalFormatting>
  <conditionalFormatting sqref="D3:D4">
    <cfRule type="duplicateValues" dxfId="10" priority="13"/>
  </conditionalFormatting>
  <conditionalFormatting sqref="E3:E4">
    <cfRule type="duplicateValues" dxfId="9" priority="12"/>
  </conditionalFormatting>
  <conditionalFormatting sqref="N3:N8">
    <cfRule type="duplicateValues" dxfId="8" priority="10"/>
  </conditionalFormatting>
  <conditionalFormatting sqref="AF3:AF4">
    <cfRule type="duplicateValues" dxfId="7" priority="9"/>
  </conditionalFormatting>
  <conditionalFormatting sqref="AL3:AL8">
    <cfRule type="duplicateValues" dxfId="6" priority="8"/>
  </conditionalFormatting>
  <conditionalFormatting sqref="AN3">
    <cfRule type="duplicateValues" dxfId="5" priority="7"/>
  </conditionalFormatting>
  <conditionalFormatting sqref="BA3">
    <cfRule type="duplicateValues" dxfId="4" priority="6"/>
  </conditionalFormatting>
  <conditionalFormatting sqref="BD3:BD9">
    <cfRule type="duplicateValues" dxfId="3" priority="5"/>
  </conditionalFormatting>
  <conditionalFormatting sqref="BF3:BF9">
    <cfRule type="duplicateValues" dxfId="2" priority="4"/>
  </conditionalFormatting>
  <conditionalFormatting sqref="BM3:BM6">
    <cfRule type="duplicateValues" dxfId="1" priority="3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source</vt:lpstr>
      <vt:lpstr>contraintes</vt:lpstr>
      <vt:lpstr>objectif</vt:lpstr>
      <vt:lpstr>annee2</vt:lpstr>
      <vt:lpstr>Commande</vt:lpstr>
      <vt:lpstr>semaine3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Zins, Magali</dc:creator>
  <cp:lastModifiedBy>Bart Strubbe</cp:lastModifiedBy>
  <dcterms:created xsi:type="dcterms:W3CDTF">2024-11-15T08:34:19Z</dcterms:created>
  <dcterms:modified xsi:type="dcterms:W3CDTF">2024-11-15T10:48:24Z</dcterms:modified>
</cp:coreProperties>
</file>