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8D5472A-B8F9-4E6C-9C15-2909B66F52F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" i="1" l="1"/>
  <c r="L15" i="1"/>
  <c r="L16" i="1"/>
  <c r="L13" i="1"/>
  <c r="M13" i="1" s="1"/>
  <c r="K16" i="1"/>
  <c r="K15" i="1"/>
  <c r="K14" i="1"/>
  <c r="K13" i="1"/>
  <c r="G14" i="1"/>
  <c r="G15" i="1"/>
  <c r="G16" i="1"/>
  <c r="G13" i="1"/>
  <c r="C14" i="1"/>
  <c r="F14" i="1" s="1"/>
  <c r="C15" i="1"/>
  <c r="F15" i="1" s="1"/>
  <c r="C16" i="1"/>
  <c r="F16" i="1" s="1"/>
  <c r="C13" i="1"/>
  <c r="F13" i="1" s="1"/>
  <c r="G8" i="1"/>
  <c r="I8" i="1" s="1"/>
  <c r="F8" i="1"/>
  <c r="J8" i="1" s="1"/>
  <c r="G7" i="1"/>
  <c r="J7" i="1" s="1"/>
  <c r="F7" i="1"/>
  <c r="I7" i="1" s="1"/>
  <c r="G6" i="1"/>
  <c r="I6" i="1" s="1"/>
  <c r="F6" i="1"/>
  <c r="J6" i="1" s="1"/>
  <c r="G5" i="1"/>
  <c r="I5" i="1" s="1"/>
  <c r="F5" i="1"/>
  <c r="J5" i="1" s="1"/>
  <c r="E16" i="1" s="1"/>
  <c r="G4" i="1"/>
  <c r="J4" i="1" s="1"/>
  <c r="F4" i="1"/>
  <c r="I4" i="1" s="1"/>
  <c r="G3" i="1"/>
  <c r="I3" i="1" s="1"/>
  <c r="F3" i="1"/>
  <c r="J3" i="1" s="1"/>
  <c r="M16" i="1" l="1"/>
  <c r="M15" i="1"/>
  <c r="M14" i="1"/>
  <c r="D15" i="1"/>
  <c r="D13" i="1"/>
  <c r="E13" i="1"/>
  <c r="E15" i="1"/>
  <c r="D14" i="1"/>
  <c r="E14" i="1"/>
  <c r="D16" i="1"/>
  <c r="B14" i="1" l="1"/>
  <c r="B16" i="1"/>
  <c r="B13" i="1"/>
  <c r="B15" i="1"/>
  <c r="K7" i="1" l="1"/>
  <c r="H13" i="1" s="1"/>
  <c r="K5" i="1"/>
  <c r="K8" i="1"/>
  <c r="K3" i="1"/>
  <c r="K6" i="1"/>
  <c r="I14" i="1" s="1"/>
  <c r="K4" i="1"/>
  <c r="J13" i="1" l="1"/>
  <c r="J15" i="1"/>
  <c r="J16" i="1"/>
  <c r="H16" i="1"/>
  <c r="H15" i="1"/>
  <c r="I16" i="1"/>
  <c r="J14" i="1"/>
  <c r="H14" i="1"/>
  <c r="I15" i="1"/>
  <c r="I13" i="1"/>
</calcChain>
</file>

<file path=xl/sharedStrings.xml><?xml version="1.0" encoding="utf-8"?>
<sst xmlns="http://schemas.openxmlformats.org/spreadsheetml/2006/main" count="22" uniqueCount="17">
  <si>
    <t>Poule A</t>
  </si>
  <si>
    <t>Batman</t>
  </si>
  <si>
    <t>Superman</t>
  </si>
  <si>
    <t>Catwoman</t>
  </si>
  <si>
    <t>Cobra</t>
  </si>
  <si>
    <t>S</t>
  </si>
  <si>
    <t>POULE A</t>
  </si>
  <si>
    <t>v</t>
  </si>
  <si>
    <t>d</t>
  </si>
  <si>
    <t>Vainqueur</t>
  </si>
  <si>
    <t>Perdant</t>
  </si>
  <si>
    <t>jeux gagnés</t>
  </si>
  <si>
    <t>points</t>
  </si>
  <si>
    <t>classement</t>
  </si>
  <si>
    <t>class1</t>
  </si>
  <si>
    <t>total</t>
  </si>
  <si>
    <t>classement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</si>
</sst>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4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rgb="FFCC0000"/>
      </left>
      <right/>
      <top style="medium">
        <color rgb="FFCC0000"/>
      </top>
      <bottom style="medium">
        <color rgb="FFCC0000"/>
      </bottom>
      <diagonal/>
    </border>
    <border>
      <left/>
      <right style="medium">
        <color rgb="FFCC0000"/>
      </right>
      <top style="medium">
        <color rgb="FFCC0000"/>
      </top>
      <bottom style="medium">
        <color rgb="FFCC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rgb="FFFF0000"/>
      </bottom>
      <diagonal/>
    </border>
    <border>
      <left/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1" fontId="4" fillId="3" borderId="3" xfId="0" applyNumberFormat="1" applyFont="1" applyFill="1" applyBorder="1" applyAlignment="1">
      <alignment horizontal="center" vertical="center"/>
    </xf>
    <xf numFmtId="1" fontId="3" fillId="5" borderId="6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1" fontId="5" fillId="5" borderId="6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/>
    <xf numFmtId="0" fontId="6" fillId="0" borderId="9" xfId="0" applyFont="1" applyBorder="1"/>
    <xf numFmtId="0" fontId="6" fillId="0" borderId="10" xfId="0" applyFont="1" applyBorder="1"/>
    <xf numFmtId="0" fontId="6" fillId="0" borderId="12" xfId="0" applyFont="1" applyBorder="1"/>
    <xf numFmtId="0" fontId="6" fillId="0" borderId="0" xfId="0" applyFont="1" applyBorder="1"/>
    <xf numFmtId="1" fontId="6" fillId="0" borderId="0" xfId="0" applyNumberFormat="1" applyFont="1" applyBorder="1"/>
    <xf numFmtId="0" fontId="6" fillId="0" borderId="14" xfId="0" applyFont="1" applyBorder="1"/>
    <xf numFmtId="0" fontId="6" fillId="0" borderId="15" xfId="0" applyFont="1" applyBorder="1"/>
    <xf numFmtId="1" fontId="6" fillId="0" borderId="15" xfId="0" applyNumberFormat="1" applyFont="1" applyBorder="1"/>
    <xf numFmtId="0" fontId="6" fillId="0" borderId="10" xfId="0" applyFont="1" applyBorder="1" applyAlignment="1">
      <alignment horizontal="center"/>
    </xf>
    <xf numFmtId="0" fontId="7" fillId="0" borderId="17" xfId="0" applyFont="1" applyBorder="1"/>
    <xf numFmtId="0" fontId="8" fillId="0" borderId="18" xfId="0" applyFont="1" applyBorder="1"/>
    <xf numFmtId="0" fontId="7" fillId="0" borderId="19" xfId="0" applyFont="1" applyBorder="1"/>
    <xf numFmtId="0" fontId="8" fillId="0" borderId="20" xfId="0" applyFont="1" applyBorder="1"/>
    <xf numFmtId="0" fontId="7" fillId="0" borderId="21" xfId="0" applyFont="1" applyBorder="1"/>
    <xf numFmtId="0" fontId="8" fillId="0" borderId="22" xfId="0" applyFont="1" applyBorder="1"/>
    <xf numFmtId="164" fontId="0" fillId="0" borderId="13" xfId="0" applyNumberFormat="1" applyBorder="1"/>
    <xf numFmtId="164" fontId="0" fillId="0" borderId="16" xfId="0" applyNumberFormat="1" applyBorder="1"/>
    <xf numFmtId="164" fontId="0" fillId="0" borderId="0" xfId="0" applyNumberFormat="1" applyBorder="1"/>
    <xf numFmtId="164" fontId="0" fillId="0" borderId="15" xfId="0" applyNumberFormat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M17"/>
  <sheetViews>
    <sheetView tabSelected="1" topLeftCell="B1" workbookViewId="0">
      <selection activeCell="H22" sqref="H22"/>
    </sheetView>
  </sheetViews>
  <sheetFormatPr defaultColWidth="11.42578125" defaultRowHeight="15" x14ac:dyDescent="0.25"/>
  <cols>
    <col min="2" max="2" width="24.85546875" customWidth="1"/>
    <col min="3" max="3" width="30.42578125" customWidth="1"/>
    <col min="12" max="12" width="32" bestFit="1" customWidth="1"/>
    <col min="13" max="13" width="15.5703125" bestFit="1" customWidth="1"/>
  </cols>
  <sheetData>
    <row r="1" spans="2:13" ht="15.75" thickBot="1" x14ac:dyDescent="0.3"/>
    <row r="2" spans="2:13" ht="32.450000000000003" customHeight="1" thickBot="1" x14ac:dyDescent="0.55000000000000004">
      <c r="B2" s="11" t="s">
        <v>0</v>
      </c>
      <c r="C2" s="12"/>
      <c r="E2" s="1" t="s">
        <v>5</v>
      </c>
      <c r="F2" s="9" t="s">
        <v>6</v>
      </c>
      <c r="G2" s="10"/>
      <c r="H2" s="1" t="s">
        <v>5</v>
      </c>
      <c r="I2" s="7" t="s">
        <v>9</v>
      </c>
      <c r="J2" s="7" t="s">
        <v>10</v>
      </c>
      <c r="K2" t="s">
        <v>14</v>
      </c>
    </row>
    <row r="3" spans="2:13" ht="32.450000000000003" customHeight="1" thickBot="1" x14ac:dyDescent="0.55000000000000004">
      <c r="B3" s="13" t="s">
        <v>1</v>
      </c>
      <c r="C3" s="14"/>
      <c r="E3" s="2">
        <v>7</v>
      </c>
      <c r="F3" s="3" t="str">
        <f>B3</f>
        <v>Batman</v>
      </c>
      <c r="G3" s="3" t="str">
        <f>B6</f>
        <v>Cobra</v>
      </c>
      <c r="H3" s="4">
        <v>9</v>
      </c>
      <c r="I3" s="8" t="str">
        <f>IF(E3&lt;&gt;"",IF(E3&lt;H3,G3,F3),"")</f>
        <v>Cobra</v>
      </c>
      <c r="J3" s="8" t="str">
        <f>IF(E3&lt;&gt;"",IF(E3&lt;H3,F3,G3),"")</f>
        <v>Batman</v>
      </c>
      <c r="K3">
        <f>INDEX($B$13:$B$16,MATCH(I3,$C$13:$C$16,0))*(INDEX($B$13:$B$16,MATCH(I3,$C$13:$C$16,0))=INDEX($B$13:$B$16,MATCH(J3,$C$13:$C$16,0)))</f>
        <v>0</v>
      </c>
    </row>
    <row r="4" spans="2:13" ht="32.450000000000003" customHeight="1" thickBot="1" x14ac:dyDescent="0.55000000000000004">
      <c r="B4" s="13" t="s">
        <v>2</v>
      </c>
      <c r="C4" s="14"/>
      <c r="E4" s="2">
        <v>9</v>
      </c>
      <c r="F4" s="3" t="str">
        <f>B4</f>
        <v>Superman</v>
      </c>
      <c r="G4" s="3" t="str">
        <f>B5</f>
        <v>Catwoman</v>
      </c>
      <c r="H4" s="4">
        <v>3</v>
      </c>
      <c r="I4" s="8" t="str">
        <f t="shared" ref="I4:I8" si="0">IF(E4&lt;&gt;"",IF(E4&lt;H4,G4,F4),"")</f>
        <v>Superman</v>
      </c>
      <c r="J4" s="8" t="str">
        <f t="shared" ref="J4:J8" si="1">IF(E4&lt;&gt;"",IF(E4&lt;H4,F4,G4),"")</f>
        <v>Catwoman</v>
      </c>
      <c r="K4">
        <f t="shared" ref="K4:K8" si="2">INDEX($B$13:$B$16,MATCH(I4,$C$13:$C$16,0))*(INDEX($B$13:$B$16,MATCH(I4,$C$13:$C$16,0))=INDEX($B$13:$B$16,MATCH(J4,$C$13:$C$16,0)))</f>
        <v>0</v>
      </c>
    </row>
    <row r="5" spans="2:13" ht="32.450000000000003" customHeight="1" thickBot="1" x14ac:dyDescent="0.55000000000000004">
      <c r="B5" s="13" t="s">
        <v>3</v>
      </c>
      <c r="C5" s="14"/>
      <c r="E5" s="2">
        <v>7</v>
      </c>
      <c r="F5" s="3" t="str">
        <f>B3</f>
        <v>Batman</v>
      </c>
      <c r="G5" s="3" t="str">
        <f>B5</f>
        <v>Catwoman</v>
      </c>
      <c r="H5" s="4">
        <v>9</v>
      </c>
      <c r="I5" s="8" t="str">
        <f t="shared" si="0"/>
        <v>Catwoman</v>
      </c>
      <c r="J5" s="8" t="str">
        <f t="shared" si="1"/>
        <v>Batman</v>
      </c>
      <c r="K5">
        <f t="shared" si="2"/>
        <v>0</v>
      </c>
    </row>
    <row r="6" spans="2:13" ht="32.450000000000003" customHeight="1" thickBot="1" x14ac:dyDescent="0.55000000000000004">
      <c r="B6" s="13" t="s">
        <v>4</v>
      </c>
      <c r="C6" s="14"/>
      <c r="E6" s="2">
        <v>5</v>
      </c>
      <c r="F6" s="3" t="str">
        <f>B4</f>
        <v>Superman</v>
      </c>
      <c r="G6" s="3" t="str">
        <f>B6</f>
        <v>Cobra</v>
      </c>
      <c r="H6" s="4">
        <v>9</v>
      </c>
      <c r="I6" s="8" t="str">
        <f t="shared" si="0"/>
        <v>Cobra</v>
      </c>
      <c r="J6" s="8" t="str">
        <f t="shared" si="1"/>
        <v>Superman</v>
      </c>
      <c r="K6">
        <f t="shared" si="2"/>
        <v>0</v>
      </c>
    </row>
    <row r="7" spans="2:13" ht="32.450000000000003" customHeight="1" x14ac:dyDescent="0.25">
      <c r="E7" s="2">
        <v>9</v>
      </c>
      <c r="F7" s="3" t="str">
        <f>B3</f>
        <v>Batman</v>
      </c>
      <c r="G7" s="3" t="str">
        <f>B4</f>
        <v>Superman</v>
      </c>
      <c r="H7" s="4">
        <v>6</v>
      </c>
      <c r="I7" s="8" t="str">
        <f t="shared" si="0"/>
        <v>Batman</v>
      </c>
      <c r="J7" s="8" t="str">
        <f t="shared" si="1"/>
        <v>Superman</v>
      </c>
      <c r="K7">
        <f t="shared" si="2"/>
        <v>0</v>
      </c>
    </row>
    <row r="8" spans="2:13" ht="32.450000000000003" customHeight="1" x14ac:dyDescent="0.25">
      <c r="E8" s="2">
        <v>6</v>
      </c>
      <c r="F8" s="3" t="str">
        <f>B6</f>
        <v>Cobra</v>
      </c>
      <c r="G8" s="3" t="str">
        <f>B5</f>
        <v>Catwoman</v>
      </c>
      <c r="H8" s="4">
        <v>9</v>
      </c>
      <c r="I8" s="8" t="str">
        <f t="shared" si="0"/>
        <v>Catwoman</v>
      </c>
      <c r="J8" s="8" t="str">
        <f t="shared" si="1"/>
        <v>Cobra</v>
      </c>
      <c r="K8">
        <f t="shared" si="2"/>
        <v>0</v>
      </c>
    </row>
    <row r="11" spans="2:13" ht="15.75" thickBot="1" x14ac:dyDescent="0.3"/>
    <row r="12" spans="2:13" ht="15.75" thickTop="1" x14ac:dyDescent="0.25">
      <c r="B12" s="15" t="s">
        <v>13</v>
      </c>
      <c r="C12" s="16"/>
      <c r="D12" s="16" t="s">
        <v>7</v>
      </c>
      <c r="E12" s="16" t="s">
        <v>8</v>
      </c>
      <c r="F12" s="16" t="s">
        <v>11</v>
      </c>
      <c r="G12" s="17" t="s">
        <v>12</v>
      </c>
      <c r="H12" s="24" t="s">
        <v>7</v>
      </c>
      <c r="I12" s="25" t="s">
        <v>8</v>
      </c>
      <c r="J12" s="25" t="s">
        <v>11</v>
      </c>
      <c r="K12" s="32" t="s">
        <v>12</v>
      </c>
      <c r="L12" s="33" t="s">
        <v>15</v>
      </c>
      <c r="M12" s="34" t="s">
        <v>16</v>
      </c>
    </row>
    <row r="13" spans="2:13" x14ac:dyDescent="0.25">
      <c r="B13" s="18">
        <f>RANK(G13,$G$13:$G$16)</f>
        <v>3</v>
      </c>
      <c r="C13" s="19" t="str">
        <f>B3</f>
        <v>Batman</v>
      </c>
      <c r="D13" s="20">
        <f>COUNTIF($I$3:$I$8,C13)</f>
        <v>1</v>
      </c>
      <c r="E13" s="20">
        <f>COUNTIF($J$3:$J$8,C13)</f>
        <v>2</v>
      </c>
      <c r="F13" s="20">
        <f>SUMIF($F$3:$F$8,C13,$E$3:$E$8)+SUMIF($G$3:$G$8,C13,$H$3:$H$8)</f>
        <v>23</v>
      </c>
      <c r="G13" s="39">
        <f>D13*3+E13+F13/1000</f>
        <v>5.0229999999999997</v>
      </c>
      <c r="H13" s="26">
        <f>COUNTIFS($I$3:$I$8,C13,$K$3:$K$8,B13)</f>
        <v>0</v>
      </c>
      <c r="I13" s="27">
        <f>COUNTIFS($J$3:$J$8,C13,$K$3:$K$8,B13)</f>
        <v>0</v>
      </c>
      <c r="J13" s="28">
        <f>SUMIFS($E$3:$E$8,$F$3:$F$8,C13,$K$3:$K$8,B13)+SUMIFS($H$3:$H$8,$G$3:$G$8,C13,$K$3:$K$8,B13)</f>
        <v>0</v>
      </c>
      <c r="K13" s="41">
        <f>H13*3+I13+J13/1000</f>
        <v>0</v>
      </c>
      <c r="L13" s="35" t="str">
        <f ca="1">TEXT(G13,"00,000")&amp;"|"&amp;TEXT(K13,"00,000")&amp;"|" &amp; RAND()</f>
        <v>05,023|00,000|0,862238029206351</v>
      </c>
      <c r="M13" s="36">
        <f ca="1">COUNTIF($L$13:$L$16,"&gt;"&amp;L13)+1</f>
        <v>3</v>
      </c>
    </row>
    <row r="14" spans="2:13" x14ac:dyDescent="0.25">
      <c r="B14" s="18">
        <f t="shared" ref="B14:B16" si="3">RANK(G14,$G$13:$G$16)</f>
        <v>4</v>
      </c>
      <c r="C14" s="19" t="str">
        <f t="shared" ref="C14:C16" si="4">B4</f>
        <v>Superman</v>
      </c>
      <c r="D14" s="20">
        <f t="shared" ref="D14:D16" si="5">COUNTIF($I$3:$I$8,C14)</f>
        <v>1</v>
      </c>
      <c r="E14" s="20">
        <f t="shared" ref="E14:E16" si="6">COUNTIF($J$3:$J$8,C14)</f>
        <v>2</v>
      </c>
      <c r="F14" s="20">
        <f t="shared" ref="F14:F16" si="7">SUMIF($F$3:$F$8,C14,$E$3:$E$8)+SUMIF($G$3:$G$8,C14,$H$3:$H$8)</f>
        <v>20</v>
      </c>
      <c r="G14" s="39">
        <f t="shared" ref="G14:G16" si="8">D14*3+E14+F14/1000</f>
        <v>5.0199999999999996</v>
      </c>
      <c r="H14" s="26">
        <f t="shared" ref="H14:H16" si="9">COUNTIFS($I$3:$I$8,C14,$K$3:$K$8,B14)</f>
        <v>0</v>
      </c>
      <c r="I14" s="27">
        <f t="shared" ref="I14:I16" si="10">COUNTIFS($J$3:$J$8,C14,$K$3:$K$8,B14)</f>
        <v>0</v>
      </c>
      <c r="J14" s="28">
        <f t="shared" ref="J14:J16" si="11">SUMIFS($E$3:$E$8,$F$3:$F$8,C14,$K$3:$K$8,B14)+SUMIFS($H$3:$H$8,$G$3:$G$8,C14,$K$3:$K$8,B14)</f>
        <v>0</v>
      </c>
      <c r="K14" s="41">
        <f t="shared" ref="K14:K16" si="12">H14*3+I14+J14/1000</f>
        <v>0</v>
      </c>
      <c r="L14" s="35" t="str">
        <f t="shared" ref="L14:L16" ca="1" si="13">TEXT(G14,"00,000")&amp;"|"&amp;TEXT(K14,"00,000")&amp;"|" &amp; RAND()</f>
        <v>05,020|00,000|0,228839913201055</v>
      </c>
      <c r="M14" s="36">
        <f t="shared" ref="M14:M16" ca="1" si="14">COUNTIF($L$13:$L$16,"&gt;"&amp;L14)+1</f>
        <v>4</v>
      </c>
    </row>
    <row r="15" spans="2:13" x14ac:dyDescent="0.25">
      <c r="B15" s="18">
        <f t="shared" si="3"/>
        <v>2</v>
      </c>
      <c r="C15" s="19" t="str">
        <f t="shared" si="4"/>
        <v>Catwoman</v>
      </c>
      <c r="D15" s="20">
        <f t="shared" si="5"/>
        <v>2</v>
      </c>
      <c r="E15" s="20">
        <f t="shared" si="6"/>
        <v>1</v>
      </c>
      <c r="F15" s="20">
        <f t="shared" si="7"/>
        <v>21</v>
      </c>
      <c r="G15" s="39">
        <f t="shared" si="8"/>
        <v>7.0209999999999999</v>
      </c>
      <c r="H15" s="26">
        <f t="shared" si="9"/>
        <v>0</v>
      </c>
      <c r="I15" s="27">
        <f t="shared" si="10"/>
        <v>0</v>
      </c>
      <c r="J15" s="28">
        <f t="shared" si="11"/>
        <v>0</v>
      </c>
      <c r="K15" s="41">
        <f t="shared" si="12"/>
        <v>0</v>
      </c>
      <c r="L15" s="35" t="str">
        <f t="shared" ca="1" si="13"/>
        <v>07,021|00,000|0,868921996876099</v>
      </c>
      <c r="M15" s="36">
        <f t="shared" ca="1" si="14"/>
        <v>2</v>
      </c>
    </row>
    <row r="16" spans="2:13" ht="15.75" thickBot="1" x14ac:dyDescent="0.3">
      <c r="B16" s="21">
        <f t="shared" si="3"/>
        <v>1</v>
      </c>
      <c r="C16" s="22" t="str">
        <f t="shared" si="4"/>
        <v>Cobra</v>
      </c>
      <c r="D16" s="23">
        <f t="shared" si="5"/>
        <v>2</v>
      </c>
      <c r="E16" s="23">
        <f t="shared" si="6"/>
        <v>1</v>
      </c>
      <c r="F16" s="23">
        <f t="shared" si="7"/>
        <v>24</v>
      </c>
      <c r="G16" s="40">
        <f t="shared" si="8"/>
        <v>7.024</v>
      </c>
      <c r="H16" s="29">
        <f t="shared" si="9"/>
        <v>0</v>
      </c>
      <c r="I16" s="30">
        <f t="shared" si="10"/>
        <v>0</v>
      </c>
      <c r="J16" s="31">
        <f t="shared" si="11"/>
        <v>0</v>
      </c>
      <c r="K16" s="42">
        <f t="shared" si="12"/>
        <v>0</v>
      </c>
      <c r="L16" s="37" t="str">
        <f t="shared" ca="1" si="13"/>
        <v>07,024|00,000|0,571140103330324</v>
      </c>
      <c r="M16" s="38">
        <f t="shared" ca="1" si="14"/>
        <v>1</v>
      </c>
    </row>
    <row r="17" spans="2:3" ht="15.75" thickTop="1" x14ac:dyDescent="0.25">
      <c r="B17" s="5"/>
      <c r="C17" s="6"/>
    </row>
  </sheetData>
  <mergeCells count="6">
    <mergeCell ref="B6:C6"/>
    <mergeCell ref="F2:G2"/>
    <mergeCell ref="B2:C2"/>
    <mergeCell ref="B3:C3"/>
    <mergeCell ref="B4:C4"/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Bart Strubbe</cp:lastModifiedBy>
  <dcterms:created xsi:type="dcterms:W3CDTF">2024-10-05T06:46:29Z</dcterms:created>
  <dcterms:modified xsi:type="dcterms:W3CDTF">2024-10-06T10:36:32Z</dcterms:modified>
</cp:coreProperties>
</file>