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90701EA-C53C-4382-A94F-3A3B8B18BAC7}" xr6:coauthVersionLast="47" xr6:coauthVersionMax="47" xr10:uidLastSave="{00000000-0000-0000-0000-000000000000}"/>
  <bookViews>
    <workbookView xWindow="-120" yWindow="-120" windowWidth="29040" windowHeight="15990" xr2:uid="{B1962E29-4EED-DB48-A79A-B184CB3F7FBE}"/>
  </bookViews>
  <sheets>
    <sheet name="Feuil1" sheetId="1" r:id="rId1"/>
    <sheet name="parametres" sheetId="2" r:id="rId2"/>
  </sheets>
  <definedNames>
    <definedName name="Constr1">Feuil1!$R$11:$R$19</definedName>
    <definedName name="Constr2">Feuil1!$F$11:$N$19</definedName>
    <definedName name="Enseignants">Tabel1[enseignant]</definedName>
    <definedName name="Horaire">Feuil1!$F$5:$N$9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M6" i="1" a="1"/>
  <c r="M6" i="1" s="1"/>
  <c r="N6" i="1" a="1"/>
  <c r="N6" i="1" s="1"/>
  <c r="G7" i="1" a="1"/>
  <c r="G7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M7" i="1" a="1"/>
  <c r="M7" i="1" s="1"/>
  <c r="N7" i="1" a="1"/>
  <c r="N7" i="1" s="1"/>
  <c r="G8" i="1" a="1"/>
  <c r="G8" i="1" s="1"/>
  <c r="H8" i="1" a="1"/>
  <c r="H8" i="1" s="1"/>
  <c r="I8" i="1" a="1"/>
  <c r="I8" i="1" s="1"/>
  <c r="J8" i="1" a="1"/>
  <c r="J8" i="1" s="1"/>
  <c r="K8" i="1" a="1"/>
  <c r="K8" i="1" s="1"/>
  <c r="L8" i="1" a="1"/>
  <c r="L8" i="1" s="1"/>
  <c r="M8" i="1" a="1"/>
  <c r="M8" i="1" s="1"/>
  <c r="N8" i="1" a="1"/>
  <c r="N8" i="1" s="1"/>
  <c r="G9" i="1" a="1"/>
  <c r="G9" i="1" s="1"/>
  <c r="H9" i="1" a="1"/>
  <c r="H9" i="1" s="1"/>
  <c r="I9" i="1" a="1"/>
  <c r="I9" i="1" s="1"/>
  <c r="J9" i="1" a="1"/>
  <c r="J9" i="1" s="1"/>
  <c r="K9" i="1" a="1"/>
  <c r="K9" i="1" s="1"/>
  <c r="L9" i="1" a="1"/>
  <c r="L9" i="1" s="1"/>
  <c r="M9" i="1" a="1"/>
  <c r="M9" i="1" s="1"/>
  <c r="N9" i="1" a="1"/>
  <c r="N9" i="1" s="1"/>
  <c r="F6" i="1" a="1"/>
  <c r="F6" i="1" s="1"/>
  <c r="F7" i="1" a="1"/>
  <c r="F7" i="1" s="1"/>
  <c r="F8" i="1" a="1"/>
  <c r="F8" i="1" s="1"/>
  <c r="F9" i="1" a="1"/>
  <c r="F9" i="1" s="1"/>
  <c r="F5" i="1" a="1"/>
  <c r="F5" i="1" s="1"/>
  <c r="E11" i="1" a="1"/>
  <c r="E11" i="1" s="1"/>
  <c r="P11" i="1" l="1"/>
  <c r="R11" i="1" s="1"/>
  <c r="Q17" i="1"/>
  <c r="Q13" i="1"/>
  <c r="Q19" i="1"/>
  <c r="Q15" i="1"/>
  <c r="Q18" i="1"/>
  <c r="Q14" i="1"/>
  <c r="Q11" i="1"/>
  <c r="Q16" i="1"/>
  <c r="Q12" i="1"/>
  <c r="P14" i="1"/>
  <c r="R14" i="1" s="1"/>
  <c r="J17" i="1"/>
  <c r="P17" i="1"/>
  <c r="R17" i="1" s="1"/>
  <c r="P13" i="1"/>
  <c r="R13" i="1" s="1"/>
  <c r="P19" i="1"/>
  <c r="R19" i="1" s="1"/>
  <c r="P15" i="1"/>
  <c r="R15" i="1" s="1"/>
  <c r="P18" i="1"/>
  <c r="R18" i="1" s="1"/>
  <c r="P16" i="1"/>
  <c r="R16" i="1" s="1"/>
  <c r="P12" i="1"/>
  <c r="R12" i="1" s="1"/>
  <c r="J15" i="1"/>
  <c r="J19" i="1"/>
  <c r="N14" i="1"/>
  <c r="N18" i="1"/>
  <c r="J13" i="1"/>
  <c r="G11" i="1"/>
  <c r="F12" i="1"/>
  <c r="N16" i="1"/>
  <c r="N12" i="1"/>
  <c r="J18" i="1"/>
  <c r="J16" i="1"/>
  <c r="J14" i="1"/>
  <c r="J12" i="1"/>
  <c r="N19" i="1"/>
  <c r="N17" i="1"/>
  <c r="N15" i="1"/>
  <c r="N13" i="1"/>
  <c r="N11" i="1"/>
  <c r="M19" i="1"/>
  <c r="I19" i="1"/>
  <c r="M18" i="1"/>
  <c r="I18" i="1"/>
  <c r="M17" i="1"/>
  <c r="I17" i="1"/>
  <c r="M16" i="1"/>
  <c r="I16" i="1"/>
  <c r="M15" i="1"/>
  <c r="I15" i="1"/>
  <c r="M14" i="1"/>
  <c r="I14" i="1"/>
  <c r="M13" i="1"/>
  <c r="I13" i="1"/>
  <c r="M12" i="1"/>
  <c r="I12" i="1"/>
  <c r="M11" i="1"/>
  <c r="I11" i="1"/>
  <c r="J11" i="1"/>
  <c r="L19" i="1"/>
  <c r="H19" i="1"/>
  <c r="L18" i="1"/>
  <c r="H18" i="1"/>
  <c r="L17" i="1"/>
  <c r="H17" i="1"/>
  <c r="L16" i="1"/>
  <c r="H16" i="1"/>
  <c r="L15" i="1"/>
  <c r="H15" i="1"/>
  <c r="L14" i="1"/>
  <c r="H14" i="1"/>
  <c r="L13" i="1"/>
  <c r="H13" i="1"/>
  <c r="L12" i="1"/>
  <c r="H12" i="1"/>
  <c r="L11" i="1"/>
  <c r="H11" i="1"/>
  <c r="K19" i="1"/>
  <c r="G19" i="1"/>
  <c r="K18" i="1"/>
  <c r="G18" i="1"/>
  <c r="K17" i="1"/>
  <c r="G17" i="1"/>
  <c r="K16" i="1"/>
  <c r="G16" i="1"/>
  <c r="K15" i="1"/>
  <c r="G15" i="1"/>
  <c r="K14" i="1"/>
  <c r="G14" i="1"/>
  <c r="K13" i="1"/>
  <c r="G13" i="1"/>
  <c r="K12" i="1"/>
  <c r="G12" i="1"/>
  <c r="K11" i="1"/>
  <c r="F19" i="1"/>
  <c r="F18" i="1"/>
  <c r="F14" i="1"/>
  <c r="F15" i="1"/>
  <c r="F17" i="1"/>
  <c r="F13" i="1"/>
  <c r="F11" i="1"/>
  <c r="F16" i="1"/>
  <c r="V12" i="1" l="1"/>
  <c r="V13" i="1"/>
  <c r="U13" i="1"/>
  <c r="U12" i="1"/>
  <c r="U1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<sst xmlns="http://schemas.openxmlformats.org/spreadsheetml/2006/main" count="34" uniqueCount="32">
  <si>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</si>
  <si>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</si>
  <si>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</si>
  <si>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</si>
  <si>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</si>
  <si>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</si>
  <si>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</si>
  <si>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</si>
  <si>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</si>
  <si>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Période 1</t>
  </si>
  <si>
    <t>Période 2</t>
  </si>
  <si>
    <t>Période 3</t>
  </si>
  <si>
    <t>Période 4</t>
  </si>
  <si>
    <t>Période 5</t>
  </si>
  <si>
    <t>Enseignant A</t>
  </si>
  <si>
    <t>Enseignant B</t>
  </si>
  <si>
    <t>Enseignant C</t>
  </si>
  <si>
    <t>Enseignant D</t>
  </si>
  <si>
    <t>Enseignant E</t>
  </si>
  <si>
    <t>Enseignant F</t>
  </si>
  <si>
    <t>Enseignant G</t>
  </si>
  <si>
    <t>Enseignant H</t>
  </si>
  <si>
    <t>Enseignant I</t>
  </si>
  <si>
    <t>enseignant</t>
  </si>
  <si>
    <t>nombre</t>
  </si>
  <si>
    <t>somme</t>
  </si>
  <si>
    <t>constr1</t>
  </si>
  <si>
    <t>constr2</t>
  </si>
  <si>
    <t>penalités</t>
  </si>
  <si>
    <t>poids</t>
  </si>
  <si>
    <t>voulu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</si>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</sst>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"/>
  </numFmts>
  <fonts count="2" x14ac:knownFonts="1">
    <font>
      <sz val="12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3" fontId="1" fillId="5" borderId="2" xfId="0" applyNumberFormat="1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51D770-ED4B-4B0B-9FBA-B1202BEDDCBE}" name="Tabel1" displayName="Tabel1" ref="A2:B11" totalsRowShown="0">
  <autoFilter ref="A2:B11" xr:uid="{AE51D770-ED4B-4B0B-9FBA-B1202BEDDCBE}"/>
  <tableColumns count="2">
    <tableColumn id="1" xr3:uid="{5CAF1A65-21C4-402B-A570-DD427BF3E191}" name="enseignant"/>
    <tableColumn id="2" xr3:uid="{BF4754E4-67E4-4A65-8978-B5168895B8E1}" name="no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B7213-F052-3844-A6B3-739E7ABE0349}">
  <dimension ref="E3:W19"/>
  <sheetViews>
    <sheetView tabSelected="1" topLeftCell="D1" workbookViewId="0">
      <selection activeCell="W12" sqref="W12"/>
    </sheetView>
  </sheetViews>
  <sheetFormatPr defaultColWidth="11" defaultRowHeight="15.75" x14ac:dyDescent="0.25"/>
  <cols>
    <col min="1" max="5" width="11" style="1"/>
    <col min="6" max="14" width="11.125" style="1" customWidth="1"/>
    <col min="15" max="20" width="11" style="1"/>
    <col min="21" max="21" width="12.875" style="1" customWidth="1"/>
    <col min="22" max="16384" width="11" style="1"/>
  </cols>
  <sheetData>
    <row r="3" spans="5:23" x14ac:dyDescent="0.25"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" t="s">
        <v>7</v>
      </c>
      <c r="N3" s="1" t="s">
        <v>8</v>
      </c>
    </row>
    <row r="5" spans="5:23" x14ac:dyDescent="0.25">
      <c r="E5" s="1" t="s">
        <v>9</v>
      </c>
      <c r="F5" s="2" t="str" cm="1">
        <f t="array" aca="1" ref="F5" ca="1">INDEX(Enseignants,RANDBETWEEN(1,ROWS(Enseignants)))</f>
        <v>Enseignant B</v>
      </c>
      <c r="G5" s="2" t="str" cm="1">
        <f t="array" aca="1" ref="G5" ca="1">INDEX(Enseignants,RANDBETWEEN(1,ROWS(Enseignants)))</f>
        <v>Enseignant I</v>
      </c>
      <c r="H5" s="2" t="str" cm="1">
        <f t="array" aca="1" ref="H5" ca="1">INDEX(Enseignants,RANDBETWEEN(1,ROWS(Enseignants)))</f>
        <v>Enseignant C</v>
      </c>
      <c r="I5" s="2" t="str" cm="1">
        <f t="array" aca="1" ref="I5" ca="1">INDEX(Enseignants,RANDBETWEEN(1,ROWS(Enseignants)))</f>
        <v>Enseignant G</v>
      </c>
      <c r="J5" s="2" t="str" cm="1">
        <f t="array" aca="1" ref="J5" ca="1">INDEX(Enseignants,RANDBETWEEN(1,ROWS(Enseignants)))</f>
        <v>Enseignant F</v>
      </c>
      <c r="K5" s="2" t="str" cm="1">
        <f t="array" aca="1" ref="K5" ca="1">INDEX(Enseignants,RANDBETWEEN(1,ROWS(Enseignants)))</f>
        <v>Enseignant F</v>
      </c>
      <c r="L5" s="2" t="str" cm="1">
        <f t="array" aca="1" ref="L5" ca="1">INDEX(Enseignants,RANDBETWEEN(1,ROWS(Enseignants)))</f>
        <v>Enseignant D</v>
      </c>
      <c r="M5" s="2" t="str" cm="1">
        <f t="array" aca="1" ref="M5" ca="1">INDEX(Enseignants,RANDBETWEEN(1,ROWS(Enseignants)))</f>
        <v>Enseignant G</v>
      </c>
      <c r="N5" s="2" t="str" cm="1">
        <f t="array" aca="1" ref="N5" ca="1">INDEX(Enseignants,RANDBETWEEN(1,ROWS(Enseignants)))</f>
        <v>Enseignant I</v>
      </c>
    </row>
    <row r="6" spans="5:23" x14ac:dyDescent="0.25">
      <c r="E6" s="1" t="s">
        <v>10</v>
      </c>
      <c r="F6" s="2" t="str" cm="1">
        <f t="array" aca="1" ref="F6" ca="1">INDEX(Enseignants,RANDBETWEEN(1,ROWS(Enseignants)))</f>
        <v>Enseignant G</v>
      </c>
      <c r="G6" s="2" t="str" cm="1">
        <f t="array" aca="1" ref="G6" ca="1">INDEX(Enseignants,RANDBETWEEN(1,ROWS(Enseignants)))</f>
        <v>Enseignant A</v>
      </c>
      <c r="H6" s="2" t="str" cm="1">
        <f t="array" aca="1" ref="H6" ca="1">INDEX(Enseignants,RANDBETWEEN(1,ROWS(Enseignants)))</f>
        <v>Enseignant F</v>
      </c>
      <c r="I6" s="2" t="str" cm="1">
        <f t="array" aca="1" ref="I6" ca="1">INDEX(Enseignants,RANDBETWEEN(1,ROWS(Enseignants)))</f>
        <v>Enseignant H</v>
      </c>
      <c r="J6" s="2" t="str" cm="1">
        <f t="array" aca="1" ref="J6" ca="1">INDEX(Enseignants,RANDBETWEEN(1,ROWS(Enseignants)))</f>
        <v>Enseignant E</v>
      </c>
      <c r="K6" s="2" t="str" cm="1">
        <f t="array" aca="1" ref="K6" ca="1">INDEX(Enseignants,RANDBETWEEN(1,ROWS(Enseignants)))</f>
        <v>Enseignant I</v>
      </c>
      <c r="L6" s="2" t="str" cm="1">
        <f t="array" aca="1" ref="L6" ca="1">INDEX(Enseignants,RANDBETWEEN(1,ROWS(Enseignants)))</f>
        <v>Enseignant D</v>
      </c>
      <c r="M6" s="2" t="str" cm="1">
        <f t="array" aca="1" ref="M6" ca="1">INDEX(Enseignants,RANDBETWEEN(1,ROWS(Enseignants)))</f>
        <v>Enseignant F</v>
      </c>
      <c r="N6" s="2" t="str" cm="1">
        <f t="array" aca="1" ref="N6" ca="1">INDEX(Enseignants,RANDBETWEEN(1,ROWS(Enseignants)))</f>
        <v>Enseignant C</v>
      </c>
    </row>
    <row r="7" spans="5:23" x14ac:dyDescent="0.25">
      <c r="E7" s="1" t="s">
        <v>11</v>
      </c>
      <c r="F7" s="2" t="str" cm="1">
        <f t="array" aca="1" ref="F7" ca="1">INDEX(Enseignants,RANDBETWEEN(1,ROWS(Enseignants)))</f>
        <v>Enseignant F</v>
      </c>
      <c r="G7" s="2" t="str" cm="1">
        <f t="array" aca="1" ref="G7" ca="1">INDEX(Enseignants,RANDBETWEEN(1,ROWS(Enseignants)))</f>
        <v>Enseignant D</v>
      </c>
      <c r="H7" s="2" t="str" cm="1">
        <f t="array" aca="1" ref="H7" ca="1">INDEX(Enseignants,RANDBETWEEN(1,ROWS(Enseignants)))</f>
        <v>Enseignant D</v>
      </c>
      <c r="I7" s="2" t="str" cm="1">
        <f t="array" aca="1" ref="I7" ca="1">INDEX(Enseignants,RANDBETWEEN(1,ROWS(Enseignants)))</f>
        <v>Enseignant F</v>
      </c>
      <c r="J7" s="2" t="str" cm="1">
        <f t="array" aca="1" ref="J7" ca="1">INDEX(Enseignants,RANDBETWEEN(1,ROWS(Enseignants)))</f>
        <v>Enseignant E</v>
      </c>
      <c r="K7" s="2" t="str" cm="1">
        <f t="array" aca="1" ref="K7" ca="1">INDEX(Enseignants,RANDBETWEEN(1,ROWS(Enseignants)))</f>
        <v>Enseignant I</v>
      </c>
      <c r="L7" s="2" t="str" cm="1">
        <f t="array" aca="1" ref="L7" ca="1">INDEX(Enseignants,RANDBETWEEN(1,ROWS(Enseignants)))</f>
        <v>Enseignant E</v>
      </c>
      <c r="M7" s="2" t="str" cm="1">
        <f t="array" aca="1" ref="M7" ca="1">INDEX(Enseignants,RANDBETWEEN(1,ROWS(Enseignants)))</f>
        <v>Enseignant I</v>
      </c>
      <c r="N7" s="2" t="str" cm="1">
        <f t="array" aca="1" ref="N7" ca="1">INDEX(Enseignants,RANDBETWEEN(1,ROWS(Enseignants)))</f>
        <v>Enseignant E</v>
      </c>
    </row>
    <row r="8" spans="5:23" x14ac:dyDescent="0.25">
      <c r="E8" s="1" t="s">
        <v>12</v>
      </c>
      <c r="F8" s="2" t="str" cm="1">
        <f t="array" aca="1" ref="F8" ca="1">INDEX(Enseignants,RANDBETWEEN(1,ROWS(Enseignants)))</f>
        <v>Enseignant H</v>
      </c>
      <c r="G8" s="2" t="str" cm="1">
        <f t="array" aca="1" ref="G8" ca="1">INDEX(Enseignants,RANDBETWEEN(1,ROWS(Enseignants)))</f>
        <v>Enseignant A</v>
      </c>
      <c r="H8" s="2" t="str" cm="1">
        <f t="array" aca="1" ref="H8" ca="1">INDEX(Enseignants,RANDBETWEEN(1,ROWS(Enseignants)))</f>
        <v>Enseignant C</v>
      </c>
      <c r="I8" s="2" t="str" cm="1">
        <f t="array" aca="1" ref="I8" ca="1">INDEX(Enseignants,RANDBETWEEN(1,ROWS(Enseignants)))</f>
        <v>Enseignant D</v>
      </c>
      <c r="J8" s="2" t="str" cm="1">
        <f t="array" aca="1" ref="J8" ca="1">INDEX(Enseignants,RANDBETWEEN(1,ROWS(Enseignants)))</f>
        <v>Enseignant E</v>
      </c>
      <c r="K8" s="2" t="str" cm="1">
        <f t="array" aca="1" ref="K8" ca="1">INDEX(Enseignants,RANDBETWEEN(1,ROWS(Enseignants)))</f>
        <v>Enseignant C</v>
      </c>
      <c r="L8" s="2" t="str" cm="1">
        <f t="array" aca="1" ref="L8" ca="1">INDEX(Enseignants,RANDBETWEEN(1,ROWS(Enseignants)))</f>
        <v>Enseignant I</v>
      </c>
      <c r="M8" s="2" t="str" cm="1">
        <f t="array" aca="1" ref="M8" ca="1">INDEX(Enseignants,RANDBETWEEN(1,ROWS(Enseignants)))</f>
        <v>Enseignant A</v>
      </c>
      <c r="N8" s="2" t="str" cm="1">
        <f t="array" aca="1" ref="N8" ca="1">INDEX(Enseignants,RANDBETWEEN(1,ROWS(Enseignants)))</f>
        <v>Enseignant B</v>
      </c>
    </row>
    <row r="9" spans="5:23" x14ac:dyDescent="0.25">
      <c r="E9" s="1" t="s">
        <v>13</v>
      </c>
      <c r="F9" s="2" t="str" cm="1">
        <f t="array" aca="1" ref="F9" ca="1">INDEX(Enseignants,RANDBETWEEN(1,ROWS(Enseignants)))</f>
        <v>Enseignant I</v>
      </c>
      <c r="G9" s="2" t="str" cm="1">
        <f t="array" aca="1" ref="G9" ca="1">INDEX(Enseignants,RANDBETWEEN(1,ROWS(Enseignants)))</f>
        <v>Enseignant F</v>
      </c>
      <c r="H9" s="2" t="str" cm="1">
        <f t="array" aca="1" ref="H9" ca="1">INDEX(Enseignants,RANDBETWEEN(1,ROWS(Enseignants)))</f>
        <v>Enseignant D</v>
      </c>
      <c r="I9" s="2" t="str" cm="1">
        <f t="array" aca="1" ref="I9" ca="1">INDEX(Enseignants,RANDBETWEEN(1,ROWS(Enseignants)))</f>
        <v>Enseignant C</v>
      </c>
      <c r="J9" s="2" t="str" cm="1">
        <f t="array" aca="1" ref="J9" ca="1">INDEX(Enseignants,RANDBETWEEN(1,ROWS(Enseignants)))</f>
        <v>Enseignant F</v>
      </c>
      <c r="K9" s="2" t="str" cm="1">
        <f t="array" aca="1" ref="K9" ca="1">INDEX(Enseignants,RANDBETWEEN(1,ROWS(Enseignants)))</f>
        <v>Enseignant C</v>
      </c>
      <c r="L9" s="2" t="str" cm="1">
        <f t="array" aca="1" ref="L9" ca="1">INDEX(Enseignants,RANDBETWEEN(1,ROWS(Enseignants)))</f>
        <v>Enseignant A</v>
      </c>
      <c r="M9" s="2" t="str" cm="1">
        <f t="array" aca="1" ref="M9" ca="1">INDEX(Enseignants,RANDBETWEEN(1,ROWS(Enseignants)))</f>
        <v>Enseignant G</v>
      </c>
      <c r="N9" s="2" t="str" cm="1">
        <f t="array" aca="1" ref="N9" ca="1">INDEX(Enseignants,RANDBETWEEN(1,ROWS(Enseignants)))</f>
        <v>Enseignant F</v>
      </c>
    </row>
    <row r="10" spans="5:23" x14ac:dyDescent="0.25">
      <c r="P10" s="1" t="s">
        <v>25</v>
      </c>
      <c r="Q10" s="1" t="s">
        <v>30</v>
      </c>
      <c r="R10" s="1" t="s">
        <v>31</v>
      </c>
    </row>
    <row r="11" spans="5:23" x14ac:dyDescent="0.25">
      <c r="E11" s="1" t="str" cm="1">
        <f t="array" ref="E11:E19">+Tabel1[enseignant]</f>
        <v>Enseignant A</v>
      </c>
      <c r="F11" s="3">
        <f ca="1">COUNTIF(F$5:F$9,$E11)</f>
        <v>0</v>
      </c>
      <c r="G11" s="3">
        <f t="shared" ref="G11:N11" ca="1" si="0">COUNTIF(G$5:G$9,$E11)</f>
        <v>2</v>
      </c>
      <c r="H11" s="3">
        <f t="shared" ca="1" si="0"/>
        <v>0</v>
      </c>
      <c r="I11" s="3">
        <f t="shared" ca="1" si="0"/>
        <v>0</v>
      </c>
      <c r="J11" s="3">
        <f t="shared" ca="1" si="0"/>
        <v>0</v>
      </c>
      <c r="K11" s="3">
        <f t="shared" ca="1" si="0"/>
        <v>0</v>
      </c>
      <c r="L11" s="3">
        <f t="shared" ca="1" si="0"/>
        <v>1</v>
      </c>
      <c r="M11" s="3">
        <f t="shared" ca="1" si="0"/>
        <v>1</v>
      </c>
      <c r="N11" s="3">
        <f t="shared" ca="1" si="0"/>
        <v>0</v>
      </c>
      <c r="P11" s="5">
        <f ca="1">COUNTIF(Horaire,E11)</f>
        <v>4</v>
      </c>
      <c r="Q11" s="5">
        <f>INDEX(Tabel1[nombre],MATCH(E11,Tabel1[enseignant],0))</f>
        <v>9</v>
      </c>
      <c r="R11" s="4">
        <f ca="1">ABS(Q11-P11)</f>
        <v>5</v>
      </c>
      <c r="U11" s="1" t="s">
        <v>25</v>
      </c>
      <c r="V11" s="1" t="s">
        <v>24</v>
      </c>
      <c r="W11" s="1" t="s">
        <v>29</v>
      </c>
    </row>
    <row r="12" spans="5:23" x14ac:dyDescent="0.25">
      <c r="E12" s="1" t="str">
        <v>Enseignant B</v>
      </c>
      <c r="F12" s="3">
        <f ca="1">COUNTIF(F$5:F$9,$E12)</f>
        <v>1</v>
      </c>
      <c r="G12" s="3">
        <f t="shared" ref="F12:N19" ca="1" si="1">COUNTIF(G$5:G$9,$E12)</f>
        <v>0</v>
      </c>
      <c r="H12" s="3">
        <f t="shared" ca="1" si="1"/>
        <v>0</v>
      </c>
      <c r="I12" s="3">
        <f t="shared" ca="1" si="1"/>
        <v>0</v>
      </c>
      <c r="J12" s="3">
        <f t="shared" ca="1" si="1"/>
        <v>0</v>
      </c>
      <c r="K12" s="3">
        <f t="shared" ca="1" si="1"/>
        <v>0</v>
      </c>
      <c r="L12" s="3">
        <f t="shared" ca="1" si="1"/>
        <v>0</v>
      </c>
      <c r="M12" s="3">
        <f t="shared" ca="1" si="1"/>
        <v>0</v>
      </c>
      <c r="N12" s="3">
        <f t="shared" ca="1" si="1"/>
        <v>1</v>
      </c>
      <c r="P12" s="5">
        <f ca="1">COUNTIF(Horaire,E12)</f>
        <v>2</v>
      </c>
      <c r="Q12" s="5">
        <f>INDEX(Tabel1[nombre],MATCH(E12,Tabel1[enseignant],0))</f>
        <v>3</v>
      </c>
      <c r="R12" s="4">
        <f t="shared" ref="R12:R19" ca="1" si="2">ABS(Q12-P12)</f>
        <v>1</v>
      </c>
      <c r="T12" s="1" t="s">
        <v>26</v>
      </c>
      <c r="U12" s="1">
        <f ca="1">SUMIF(Constr1,"&gt;1",Constr1)</f>
        <v>19</v>
      </c>
      <c r="V12" s="1">
        <f ca="1">COUNTIF(Constr1,"&gt;0")</f>
        <v>8</v>
      </c>
      <c r="W12" s="1">
        <v>1</v>
      </c>
    </row>
    <row r="13" spans="5:23" x14ac:dyDescent="0.25">
      <c r="E13" s="1" t="str">
        <v>Enseignant C</v>
      </c>
      <c r="F13" s="3">
        <f ca="1">COUNTIF(F$5:F$9,$E13)</f>
        <v>0</v>
      </c>
      <c r="G13" s="3">
        <f t="shared" ca="1" si="1"/>
        <v>0</v>
      </c>
      <c r="H13" s="3">
        <f t="shared" ca="1" si="1"/>
        <v>2</v>
      </c>
      <c r="I13" s="3">
        <f t="shared" ca="1" si="1"/>
        <v>1</v>
      </c>
      <c r="J13" s="3">
        <f t="shared" ca="1" si="1"/>
        <v>0</v>
      </c>
      <c r="K13" s="3">
        <f t="shared" ca="1" si="1"/>
        <v>2</v>
      </c>
      <c r="L13" s="3">
        <f t="shared" ca="1" si="1"/>
        <v>0</v>
      </c>
      <c r="M13" s="3">
        <f t="shared" ca="1" si="1"/>
        <v>0</v>
      </c>
      <c r="N13" s="3">
        <f t="shared" ca="1" si="1"/>
        <v>1</v>
      </c>
      <c r="P13" s="5">
        <f ca="1">COUNTIF(Horaire,E13)</f>
        <v>6</v>
      </c>
      <c r="Q13" s="5">
        <f>INDEX(Tabel1[nombre],MATCH(E13,Tabel1[enseignant],0))</f>
        <v>3</v>
      </c>
      <c r="R13" s="4">
        <f t="shared" ca="1" si="2"/>
        <v>3</v>
      </c>
      <c r="T13" s="1" t="s">
        <v>27</v>
      </c>
      <c r="U13" s="1">
        <f ca="1">SUMIF(Constr2,"&gt;1",Constr2)</f>
        <v>19</v>
      </c>
      <c r="V13" s="1">
        <f ca="1">COUNTIF(Constr2,"&gt;1")</f>
        <v>9</v>
      </c>
      <c r="W13" s="1">
        <v>100</v>
      </c>
    </row>
    <row r="14" spans="5:23" ht="16.5" thickBot="1" x14ac:dyDescent="0.3">
      <c r="E14" s="1" t="str">
        <v>Enseignant D</v>
      </c>
      <c r="F14" s="3">
        <f ca="1">COUNTIF(F$5:F$9,$E14)</f>
        <v>0</v>
      </c>
      <c r="G14" s="3">
        <f t="shared" ca="1" si="1"/>
        <v>1</v>
      </c>
      <c r="H14" s="3">
        <f t="shared" ca="1" si="1"/>
        <v>2</v>
      </c>
      <c r="I14" s="3">
        <f t="shared" ca="1" si="1"/>
        <v>1</v>
      </c>
      <c r="J14" s="3">
        <f t="shared" ca="1" si="1"/>
        <v>0</v>
      </c>
      <c r="K14" s="3">
        <f t="shared" ca="1" si="1"/>
        <v>0</v>
      </c>
      <c r="L14" s="3">
        <f t="shared" ca="1" si="1"/>
        <v>2</v>
      </c>
      <c r="M14" s="3">
        <f t="shared" ca="1" si="1"/>
        <v>0</v>
      </c>
      <c r="N14" s="3">
        <f t="shared" ca="1" si="1"/>
        <v>0</v>
      </c>
      <c r="P14" s="5">
        <f ca="1">COUNTIF(Horaire,E14)</f>
        <v>6</v>
      </c>
      <c r="Q14" s="5">
        <f>INDEX(Tabel1[nombre],MATCH(E14,Tabel1[enseignant],0))</f>
        <v>3</v>
      </c>
      <c r="R14" s="4">
        <f t="shared" ca="1" si="2"/>
        <v>3</v>
      </c>
    </row>
    <row r="15" spans="5:23" ht="21.75" thickBot="1" x14ac:dyDescent="0.4">
      <c r="E15" s="1" t="str">
        <v>Enseignant E</v>
      </c>
      <c r="F15" s="3">
        <f ca="1">COUNTIF(F$5:F$9,$E15)</f>
        <v>0</v>
      </c>
      <c r="G15" s="3">
        <f t="shared" ca="1" si="1"/>
        <v>0</v>
      </c>
      <c r="H15" s="3">
        <f t="shared" ca="1" si="1"/>
        <v>0</v>
      </c>
      <c r="I15" s="3">
        <f t="shared" ca="1" si="1"/>
        <v>0</v>
      </c>
      <c r="J15" s="3">
        <f t="shared" ca="1" si="1"/>
        <v>3</v>
      </c>
      <c r="K15" s="3">
        <f t="shared" ca="1" si="1"/>
        <v>0</v>
      </c>
      <c r="L15" s="3">
        <f t="shared" ca="1" si="1"/>
        <v>1</v>
      </c>
      <c r="M15" s="3">
        <f t="shared" ca="1" si="1"/>
        <v>0</v>
      </c>
      <c r="N15" s="3">
        <f t="shared" ca="1" si="1"/>
        <v>1</v>
      </c>
      <c r="P15" s="5">
        <f ca="1">COUNTIF(Horaire,E15)</f>
        <v>5</v>
      </c>
      <c r="Q15" s="5">
        <f>INDEX(Tabel1[nombre],MATCH(E15,Tabel1[enseignant],0))</f>
        <v>5</v>
      </c>
      <c r="R15" s="4">
        <f t="shared" ca="1" si="2"/>
        <v>0</v>
      </c>
      <c r="T15" s="6" t="s">
        <v>28</v>
      </c>
      <c r="U15" s="7">
        <f ca="1">SUMPRODUCT(U12:U13,W12:W13)</f>
        <v>1919</v>
      </c>
    </row>
    <row r="16" spans="5:23" x14ac:dyDescent="0.25">
      <c r="E16" s="1" t="str">
        <v>Enseignant F</v>
      </c>
      <c r="F16" s="3">
        <f ca="1">COUNTIF(F$5:F$9,$E16)</f>
        <v>1</v>
      </c>
      <c r="G16" s="3">
        <f t="shared" ca="1" si="1"/>
        <v>1</v>
      </c>
      <c r="H16" s="3">
        <f t="shared" ca="1" si="1"/>
        <v>1</v>
      </c>
      <c r="I16" s="3">
        <f t="shared" ca="1" si="1"/>
        <v>1</v>
      </c>
      <c r="J16" s="3">
        <f t="shared" ca="1" si="1"/>
        <v>2</v>
      </c>
      <c r="K16" s="3">
        <f t="shared" ca="1" si="1"/>
        <v>1</v>
      </c>
      <c r="L16" s="3">
        <f t="shared" ca="1" si="1"/>
        <v>0</v>
      </c>
      <c r="M16" s="3">
        <f t="shared" ca="1" si="1"/>
        <v>1</v>
      </c>
      <c r="N16" s="3">
        <f t="shared" ca="1" si="1"/>
        <v>1</v>
      </c>
      <c r="P16" s="5">
        <f ca="1">COUNTIF(Horaire,E16)</f>
        <v>9</v>
      </c>
      <c r="Q16" s="5">
        <f>INDEX(Tabel1[nombre],MATCH(E16,Tabel1[enseignant],0))</f>
        <v>5</v>
      </c>
      <c r="R16" s="4">
        <f t="shared" ca="1" si="2"/>
        <v>4</v>
      </c>
    </row>
    <row r="17" spans="5:18" x14ac:dyDescent="0.25">
      <c r="E17" s="1" t="str">
        <v>Enseignant G</v>
      </c>
      <c r="F17" s="3">
        <f ca="1">COUNTIF(F$5:F$9,$E17)</f>
        <v>1</v>
      </c>
      <c r="G17" s="3">
        <f t="shared" ca="1" si="1"/>
        <v>0</v>
      </c>
      <c r="H17" s="3">
        <f t="shared" ca="1" si="1"/>
        <v>0</v>
      </c>
      <c r="I17" s="3">
        <f t="shared" ca="1" si="1"/>
        <v>1</v>
      </c>
      <c r="J17" s="3">
        <f t="shared" ca="1" si="1"/>
        <v>0</v>
      </c>
      <c r="K17" s="3">
        <f t="shared" ca="1" si="1"/>
        <v>0</v>
      </c>
      <c r="L17" s="3">
        <f t="shared" ca="1" si="1"/>
        <v>0</v>
      </c>
      <c r="M17" s="3">
        <f t="shared" ca="1" si="1"/>
        <v>2</v>
      </c>
      <c r="N17" s="3">
        <f t="shared" ca="1" si="1"/>
        <v>0</v>
      </c>
      <c r="P17" s="5">
        <f ca="1">COUNTIF(Horaire,E17)</f>
        <v>4</v>
      </c>
      <c r="Q17" s="5">
        <f>INDEX(Tabel1[nombre],MATCH(E17,Tabel1[enseignant],0))</f>
        <v>5</v>
      </c>
      <c r="R17" s="4">
        <f t="shared" ca="1" si="2"/>
        <v>1</v>
      </c>
    </row>
    <row r="18" spans="5:18" x14ac:dyDescent="0.25">
      <c r="E18" s="1" t="str">
        <v>Enseignant H</v>
      </c>
      <c r="F18" s="3">
        <f ca="1">COUNTIF(F$5:F$9,$E18)</f>
        <v>1</v>
      </c>
      <c r="G18" s="3">
        <f t="shared" ca="1" si="1"/>
        <v>0</v>
      </c>
      <c r="H18" s="3">
        <f t="shared" ca="1" si="1"/>
        <v>0</v>
      </c>
      <c r="I18" s="3">
        <f t="shared" ca="1" si="1"/>
        <v>1</v>
      </c>
      <c r="J18" s="3">
        <f t="shared" ca="1" si="1"/>
        <v>0</v>
      </c>
      <c r="K18" s="3">
        <f t="shared" ca="1" si="1"/>
        <v>0</v>
      </c>
      <c r="L18" s="3">
        <f t="shared" ca="1" si="1"/>
        <v>0</v>
      </c>
      <c r="M18" s="3">
        <f t="shared" ca="1" si="1"/>
        <v>0</v>
      </c>
      <c r="N18" s="3">
        <f t="shared" ca="1" si="1"/>
        <v>0</v>
      </c>
      <c r="P18" s="5">
        <f ca="1">COUNTIF(Horaire,E18)</f>
        <v>2</v>
      </c>
      <c r="Q18" s="5">
        <f>INDEX(Tabel1[nombre],MATCH(E18,Tabel1[enseignant],0))</f>
        <v>6</v>
      </c>
      <c r="R18" s="4">
        <f t="shared" ca="1" si="2"/>
        <v>4</v>
      </c>
    </row>
    <row r="19" spans="5:18" x14ac:dyDescent="0.25">
      <c r="E19" s="1" t="str">
        <v>Enseignant I</v>
      </c>
      <c r="F19" s="3">
        <f ca="1">COUNTIF(F$5:F$9,$E19)</f>
        <v>1</v>
      </c>
      <c r="G19" s="3">
        <f t="shared" ca="1" si="1"/>
        <v>1</v>
      </c>
      <c r="H19" s="3">
        <f t="shared" ca="1" si="1"/>
        <v>0</v>
      </c>
      <c r="I19" s="3">
        <f t="shared" ca="1" si="1"/>
        <v>0</v>
      </c>
      <c r="J19" s="3">
        <f t="shared" ca="1" si="1"/>
        <v>0</v>
      </c>
      <c r="K19" s="3">
        <f t="shared" ca="1" si="1"/>
        <v>2</v>
      </c>
      <c r="L19" s="3">
        <f t="shared" ca="1" si="1"/>
        <v>1</v>
      </c>
      <c r="M19" s="3">
        <f t="shared" ca="1" si="1"/>
        <v>1</v>
      </c>
      <c r="N19" s="3">
        <f t="shared" ca="1" si="1"/>
        <v>1</v>
      </c>
      <c r="P19" s="5">
        <f ca="1">COUNTIF(Horaire,E19)</f>
        <v>7</v>
      </c>
      <c r="Q19" s="5">
        <f>INDEX(Tabel1[nombre],MATCH(E19,Tabel1[enseignant],0))</f>
        <v>6</v>
      </c>
      <c r="R19" s="4">
        <f t="shared" ca="1" si="2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F8A9-E70D-49EE-A899-9B04D502B324}">
  <dimension ref="A2:B11"/>
  <sheetViews>
    <sheetView workbookViewId="0">
      <selection activeCell="A3" sqref="A3:A11"/>
    </sheetView>
  </sheetViews>
  <sheetFormatPr defaultRowHeight="15.75" x14ac:dyDescent="0.25"/>
  <cols>
    <col min="1" max="1" width="11.75" bestFit="1" customWidth="1"/>
    <col min="2" max="2" width="9.125" bestFit="1" customWidth="1"/>
  </cols>
  <sheetData>
    <row r="2" spans="1:2" x14ac:dyDescent="0.25">
      <c r="A2" t="s">
        <v>23</v>
      </c>
      <c r="B2" t="s">
        <v>24</v>
      </c>
    </row>
    <row r="3" spans="1:2" x14ac:dyDescent="0.25">
      <c r="A3" t="s">
        <v>14</v>
      </c>
      <c r="B3">
        <v>9</v>
      </c>
    </row>
    <row r="4" spans="1:2" x14ac:dyDescent="0.25">
      <c r="A4" t="s">
        <v>15</v>
      </c>
      <c r="B4">
        <v>3</v>
      </c>
    </row>
    <row r="5" spans="1:2" x14ac:dyDescent="0.25">
      <c r="A5" t="s">
        <v>16</v>
      </c>
      <c r="B5">
        <v>3</v>
      </c>
    </row>
    <row r="6" spans="1:2" x14ac:dyDescent="0.25">
      <c r="A6" t="s">
        <v>17</v>
      </c>
      <c r="B6">
        <v>3</v>
      </c>
    </row>
    <row r="7" spans="1:2" x14ac:dyDescent="0.25">
      <c r="A7" t="s">
        <v>18</v>
      </c>
      <c r="B7">
        <v>5</v>
      </c>
    </row>
    <row r="8" spans="1:2" x14ac:dyDescent="0.25">
      <c r="A8" t="s">
        <v>19</v>
      </c>
      <c r="B8">
        <v>5</v>
      </c>
    </row>
    <row r="9" spans="1:2" x14ac:dyDescent="0.25">
      <c r="A9" t="s">
        <v>20</v>
      </c>
      <c r="B9">
        <v>5</v>
      </c>
    </row>
    <row r="10" spans="1:2" x14ac:dyDescent="0.25">
      <c r="A10" t="s">
        <v>21</v>
      </c>
      <c r="B10">
        <v>6</v>
      </c>
    </row>
    <row r="11" spans="1:2" x14ac:dyDescent="0.25">
      <c r="A11" t="s">
        <v>22</v>
      </c>
      <c r="B11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Feuil1</vt:lpstr>
      <vt:lpstr>parametres</vt:lpstr>
      <vt:lpstr>Constr1</vt:lpstr>
      <vt:lpstr>Constr2</vt:lpstr>
      <vt:lpstr>Enseignants</vt:lpstr>
      <vt:lpstr>Horaire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Lapierre Olivier</dc:creator>
  <cp:lastModifiedBy>Bart Strubbe</cp:lastModifiedBy>
  <dcterms:created xsi:type="dcterms:W3CDTF">2024-09-21T23:34:17Z</dcterms:created>
  <dcterms:modified xsi:type="dcterms:W3CDTF">2024-09-22T08:14:35Z</dcterms:modified>
</cp:coreProperties>
</file>