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4571D42-E942-4794-86E2-C9BBE1510277}" xr6:coauthVersionLast="47" xr6:coauthVersionMax="47" xr10:uidLastSave="{00000000-0000-0000-0000-000000000000}"/>
  <bookViews>
    <workbookView xWindow="-120" yWindow="-120" windowWidth="29040" windowHeight="15990" xr2:uid="{8DC03EF8-D110-4B97-9CD3-BE35AFB3B27A}"/>
  </bookViews>
  <sheets>
    <sheet name="CalculCable" sheetId="1" r:id="rId1"/>
    <sheet name="BaseDe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 a="1"/>
  <c r="J20" i="1" s="1"/>
  <c r="G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H13" i="1"/>
  <c r="H12" i="1"/>
  <c r="H8" i="1"/>
  <c r="H7" i="1"/>
  <c r="H3" i="1"/>
  <c r="H2" i="1"/>
  <c r="M3" i="1"/>
  <c r="M13" i="1"/>
  <c r="M8" i="1"/>
  <c r="M12" i="1"/>
  <c r="M7" i="1"/>
  <c r="M2" i="1"/>
  <c r="O7" i="1" a="1"/>
  <c r="O2" i="1" a="1"/>
  <c r="F3" i="1" l="1"/>
  <c r="F8" i="1"/>
  <c r="O7" i="1"/>
  <c r="F7" i="1" s="1"/>
  <c r="O2" i="1"/>
  <c r="F2" i="1" s="1"/>
  <c r="N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<sst xmlns="http://schemas.openxmlformats.org/spreadsheetml/2006/main" count="426" uniqueCount="119">
  <si>
    <t>3 Phases =</t>
  </si>
  <si>
    <t>1 Neutre =</t>
  </si>
  <si>
    <t>1x120²</t>
  </si>
  <si>
    <t>1x70²</t>
  </si>
  <si>
    <t>Section câble</t>
  </si>
  <si>
    <t>Coeff</t>
  </si>
  <si>
    <t>Prix Final</t>
  </si>
  <si>
    <t>1x150²</t>
  </si>
  <si>
    <t>1x95²</t>
  </si>
  <si>
    <t>2x185²</t>
  </si>
  <si>
    <t>1x185²</t>
  </si>
  <si>
    <t>Total Câble</t>
  </si>
  <si>
    <t>1x300²</t>
  </si>
  <si>
    <t>2x240²</t>
  </si>
  <si>
    <t>1x240²</t>
  </si>
  <si>
    <t>Prix Câble/ml</t>
  </si>
  <si>
    <t>ml souhaité</t>
  </si>
  <si>
    <t>2x120²</t>
  </si>
  <si>
    <t>2x150²</t>
  </si>
  <si>
    <t>2x300²</t>
  </si>
  <si>
    <t>120KVA</t>
  </si>
  <si>
    <t>170KVA</t>
  </si>
  <si>
    <t>180KVA</t>
  </si>
  <si>
    <t>190KVA</t>
  </si>
  <si>
    <t>200KVA</t>
  </si>
  <si>
    <t>210KVA</t>
  </si>
  <si>
    <t>220KVA</t>
  </si>
  <si>
    <t>230KVA</t>
  </si>
  <si>
    <t>240KVA</t>
  </si>
  <si>
    <t>250KVA</t>
  </si>
  <si>
    <t>Colonne1</t>
  </si>
  <si>
    <t>Longueur</t>
  </si>
  <si>
    <t>Section</t>
  </si>
  <si>
    <t>0-90ml</t>
  </si>
  <si>
    <t>91-120ml</t>
  </si>
  <si>
    <t>121-160ml</t>
  </si>
  <si>
    <t>161-200</t>
  </si>
  <si>
    <t>161-200ml</t>
  </si>
  <si>
    <t>201-250ml</t>
  </si>
  <si>
    <t>251-320ml</t>
  </si>
  <si>
    <t>321-400ml</t>
  </si>
  <si>
    <t>Longueur/ml</t>
  </si>
  <si>
    <t>0-90</t>
  </si>
  <si>
    <t>91-120</t>
  </si>
  <si>
    <t>121-160</t>
  </si>
  <si>
    <t>201-250</t>
  </si>
  <si>
    <t>251-320</t>
  </si>
  <si>
    <t>321-400</t>
  </si>
  <si>
    <t>KVA</t>
  </si>
  <si>
    <t>121-150</t>
  </si>
  <si>
    <t>Section Phase</t>
  </si>
  <si>
    <t>Section N</t>
  </si>
  <si>
    <t>151-190</t>
  </si>
  <si>
    <t>191-240</t>
  </si>
  <si>
    <t>241-310</t>
  </si>
  <si>
    <t>311-390</t>
  </si>
  <si>
    <t>81-90</t>
  </si>
  <si>
    <t>91-100</t>
  </si>
  <si>
    <t>0-80</t>
  </si>
  <si>
    <t>81-110</t>
  </si>
  <si>
    <t>111-140</t>
  </si>
  <si>
    <t>141-170</t>
  </si>
  <si>
    <t>171-210</t>
  </si>
  <si>
    <t>211-280</t>
  </si>
  <si>
    <t>281-350</t>
  </si>
  <si>
    <t>111-120</t>
  </si>
  <si>
    <t>101-110</t>
  </si>
  <si>
    <t>0-100</t>
  </si>
  <si>
    <t>101-130</t>
  </si>
  <si>
    <t>131-160</t>
  </si>
  <si>
    <t>191-200</t>
  </si>
  <si>
    <t>201-260</t>
  </si>
  <si>
    <t>361-320</t>
  </si>
  <si>
    <t>0-120</t>
  </si>
  <si>
    <t>151-180</t>
  </si>
  <si>
    <t>181-240</t>
  </si>
  <si>
    <t>241-300</t>
  </si>
  <si>
    <t>121-130</t>
  </si>
  <si>
    <t>0-110</t>
  </si>
  <si>
    <t>111-130</t>
  </si>
  <si>
    <t>131-170</t>
  </si>
  <si>
    <t>171-220</t>
  </si>
  <si>
    <t>221-270</t>
  </si>
  <si>
    <t>131-140</t>
  </si>
  <si>
    <t>151-200</t>
  </si>
  <si>
    <t>141-150</t>
  </si>
  <si>
    <t>121-140</t>
  </si>
  <si>
    <t>141-190</t>
  </si>
  <si>
    <t>151-160</t>
  </si>
  <si>
    <t>0-130</t>
  </si>
  <si>
    <t>161-170</t>
  </si>
  <si>
    <t>171-180</t>
  </si>
  <si>
    <t>181-190</t>
  </si>
  <si>
    <t>0-150</t>
  </si>
  <si>
    <t>191-230</t>
  </si>
  <si>
    <t>231-300</t>
  </si>
  <si>
    <t>0-140</t>
  </si>
  <si>
    <t>221-280</t>
  </si>
  <si>
    <t>201-210</t>
  </si>
  <si>
    <t>201-270</t>
  </si>
  <si>
    <t>271-330</t>
  </si>
  <si>
    <t>211-220</t>
  </si>
  <si>
    <t>0-160</t>
  </si>
  <si>
    <t>261-320</t>
  </si>
  <si>
    <t>221-230</t>
  </si>
  <si>
    <t>231-240</t>
  </si>
  <si>
    <t>141-180</t>
  </si>
  <si>
    <t>241-249</t>
  </si>
  <si>
    <t>181-230</t>
  </si>
  <si>
    <t>171-230</t>
  </si>
  <si>
    <t>231-290</t>
  </si>
  <si>
    <t>231-280</t>
  </si>
  <si>
    <t>Ø Gaine</t>
  </si>
  <si>
    <t>Longueur Graine</t>
  </si>
  <si>
    <t>Prix gaine/ml</t>
  </si>
  <si>
    <t>Plage</t>
  </si>
  <si>
    <t>Prix total</t>
  </si>
  <si>
    <t>phase</t>
  </si>
  <si>
    <t>Neutre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</si>
</sst>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&quot;m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2" fillId="0" borderId="1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Protection="1">
      <protection locked="0"/>
    </xf>
    <xf numFmtId="2" fontId="0" fillId="0" borderId="1" xfId="0" applyNumberFormat="1" applyBorder="1" applyProtection="1">
      <protection locked="0"/>
    </xf>
    <xf numFmtId="44" fontId="0" fillId="0" borderId="1" xfId="0" applyNumberFormat="1" applyBorder="1" applyProtection="1">
      <protection locked="0"/>
    </xf>
    <xf numFmtId="164" fontId="2" fillId="0" borderId="1" xfId="0" applyNumberFormat="1" applyFont="1" applyBorder="1"/>
    <xf numFmtId="0" fontId="3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left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44" fontId="0" fillId="0" borderId="0" xfId="1" applyFont="1"/>
    <xf numFmtId="0" fontId="0" fillId="0" borderId="4" xfId="0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44" fontId="0" fillId="0" borderId="0" xfId="1" applyFont="1" applyFill="1" applyBorder="1" applyProtection="1">
      <protection locked="0"/>
    </xf>
    <xf numFmtId="164" fontId="2" fillId="0" borderId="0" xfId="0" applyNumberFormat="1" applyFont="1" applyProtection="1">
      <protection locked="0"/>
    </xf>
    <xf numFmtId="2" fontId="0" fillId="0" borderId="0" xfId="0" applyNumberFormat="1" applyProtection="1">
      <protection locked="0"/>
    </xf>
    <xf numFmtId="44" fontId="0" fillId="0" borderId="0" xfId="0" applyNumberFormat="1" applyProtection="1">
      <protection locked="0"/>
    </xf>
    <xf numFmtId="164" fontId="2" fillId="0" borderId="0" xfId="0" applyNumberFormat="1" applyFont="1"/>
    <xf numFmtId="0" fontId="5" fillId="0" borderId="0" xfId="0" applyFont="1" applyAlignment="1" applyProtection="1">
      <alignment vertical="center"/>
      <protection locked="0"/>
    </xf>
    <xf numFmtId="0" fontId="0" fillId="4" borderId="0" xfId="0" applyFill="1" applyProtection="1">
      <protection locked="0"/>
    </xf>
    <xf numFmtId="0" fontId="0" fillId="4" borderId="0" xfId="0" applyFill="1"/>
    <xf numFmtId="0" fontId="4" fillId="2" borderId="1" xfId="0" applyFont="1" applyFill="1" applyBorder="1" applyAlignment="1" applyProtection="1">
      <alignment horizontal="center" vertical="center"/>
      <protection locked="0"/>
    </xf>
    <xf numFmtId="4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</cellXfs>
  <cellStyles count="2">
    <cellStyle name="Standaard" xfId="0" builtinId="0"/>
    <cellStyle name="Valuta" xfId="1" builtinId="4"/>
  </cellStyles>
  <dxfs count="1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E3691-C1C1-437C-A83C-F9A75651382E}" name="Tableau1" displayName="Tableau1" ref="A2:E89" totalsRowShown="0">
  <autoFilter ref="A2:E89" xr:uid="{E50E3691-C1C1-437C-A83C-F9A75651382E}"/>
  <tableColumns count="5">
    <tableColumn id="1" xr3:uid="{4FB16CD7-4E45-45A7-9843-CFE5160903BD}" name="Plage" dataDxfId="1">
      <calculatedColumnFormula>Tableau1[[#This Row],[KVA]]&amp;" "&amp;Tableau1[[#This Row],[Longueur/ml]]</calculatedColumnFormula>
    </tableColumn>
    <tableColumn id="6" xr3:uid="{6B6F4809-4896-4E5A-A633-350F14092FF4}" name="KVA" dataDxfId="0"/>
    <tableColumn id="2" xr3:uid="{8A4EEB85-94A9-4E5F-86A7-CF388B3EBA63}" name="Longueur/ml"/>
    <tableColumn id="3" xr3:uid="{3FEA000C-AE95-4ED9-AA91-3B4C7086A8F4}" name="Section Phase"/>
    <tableColumn id="4" xr3:uid="{957EA5F2-37E0-4CA0-BE8B-FCE0A8089FC7}" name="Section 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433B260-478A-4B6C-92C9-B2F75139AC27}" name="Tableau112" displayName="Tableau112" ref="S51:U58" totalsRowShown="0">
  <autoFilter ref="S51:U58" xr:uid="{D433B260-478A-4B6C-92C9-B2F75139AC27}"/>
  <tableColumns count="3">
    <tableColumn id="1" xr3:uid="{E9242234-F6A4-4F6C-8778-34ADBF62509A}" name="Longueur"/>
    <tableColumn id="2" xr3:uid="{10436B7D-7CAB-4275-BD32-08CA0040E1F0}" name="Section"/>
    <tableColumn id="3" xr3:uid="{7C90E8CA-168D-4D59-AB4B-10F3C21F84F1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852DA8E-24AC-479A-AFD1-0EB870221DF0}" name="Tableau11220" displayName="Tableau11220" ref="S61:U68" totalsRowShown="0">
  <autoFilter ref="S61:U68" xr:uid="{C852DA8E-24AC-479A-AFD1-0EB870221DF0}"/>
  <tableColumns count="3">
    <tableColumn id="1" xr3:uid="{47DCDF3D-3292-48E7-A086-76874C861FBD}" name="Longueur/ml"/>
    <tableColumn id="2" xr3:uid="{D0EBCD77-3B74-495F-AFA9-3C1ED565F3ED}" name="Section"/>
    <tableColumn id="3" xr3:uid="{D103ADDF-A68D-4755-ADDD-92B9AAD28489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10A9CE-BD5D-4CD3-9009-937DCDC99E6C}" name="Tableau2" displayName="Tableau2" ref="G2:G3" totalsRowShown="0">
  <autoFilter ref="G2:G3" xr:uid="{D110A9CE-BD5D-4CD3-9009-937DCDC99E6C}"/>
  <tableColumns count="1">
    <tableColumn id="1" xr3:uid="{45F1DBF4-1C29-4673-B0B2-D8B194111ABC}" name="Plage">
      <calculatedColumnFormula>CalculCable!A2&amp;" "&amp;CalculCable!C2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3F56-A6C8-46EB-BEF4-515580FE1EFF}">
  <sheetPr codeName="Feuil1"/>
  <dimension ref="A1:P32"/>
  <sheetViews>
    <sheetView tabSelected="1" zoomScale="130" zoomScaleNormal="130" workbookViewId="0">
      <selection activeCell="O2" sqref="O2"/>
    </sheetView>
  </sheetViews>
  <sheetFormatPr defaultColWidth="11.42578125" defaultRowHeight="15" x14ac:dyDescent="0.25"/>
  <cols>
    <col min="4" max="4" width="14.5703125" customWidth="1"/>
    <col min="6" max="6" width="15.5703125" bestFit="1" customWidth="1"/>
    <col min="7" max="7" width="15.7109375" bestFit="1" customWidth="1"/>
    <col min="8" max="8" width="15.5703125" bestFit="1" customWidth="1"/>
    <col min="9" max="9" width="15.7109375" bestFit="1" customWidth="1"/>
    <col min="10" max="10" width="19.7109375" bestFit="1" customWidth="1"/>
    <col min="11" max="11" width="15.5703125" bestFit="1" customWidth="1"/>
    <col min="12" max="12" width="6.85546875" customWidth="1"/>
    <col min="13" max="13" width="14.85546875" customWidth="1"/>
    <col min="15" max="15" width="12.5703125" customWidth="1"/>
  </cols>
  <sheetData>
    <row r="1" spans="1:16" ht="31.5" x14ac:dyDescent="0.25">
      <c r="A1" s="30" t="s">
        <v>48</v>
      </c>
      <c r="B1" s="30"/>
      <c r="C1" s="33" t="s">
        <v>16</v>
      </c>
      <c r="D1" s="33"/>
      <c r="E1" s="2"/>
      <c r="F1" s="10" t="s">
        <v>4</v>
      </c>
      <c r="G1" s="10" t="s">
        <v>15</v>
      </c>
      <c r="H1" s="11" t="s">
        <v>11</v>
      </c>
      <c r="I1" s="10" t="s">
        <v>112</v>
      </c>
      <c r="J1" s="10" t="s">
        <v>113</v>
      </c>
      <c r="K1" s="10" t="s">
        <v>114</v>
      </c>
      <c r="L1" s="10" t="s">
        <v>5</v>
      </c>
      <c r="M1" s="11" t="s">
        <v>6</v>
      </c>
      <c r="N1" s="14"/>
      <c r="O1" s="2" t="s">
        <v>117</v>
      </c>
      <c r="P1" t="s">
        <v>118</v>
      </c>
    </row>
    <row r="2" spans="1:16" ht="15" customHeight="1" x14ac:dyDescent="0.3">
      <c r="A2" s="30">
        <v>80</v>
      </c>
      <c r="B2" s="30"/>
      <c r="C2" s="30">
        <v>90</v>
      </c>
      <c r="D2" s="32"/>
      <c r="E2" s="3" t="s">
        <v>0</v>
      </c>
      <c r="F2" s="12" t="str">
        <f>+O2</f>
        <v>1x70²</v>
      </c>
      <c r="G2" s="12"/>
      <c r="H2" s="7">
        <f>C2*3</f>
        <v>270</v>
      </c>
      <c r="I2" s="4"/>
      <c r="J2" s="4"/>
      <c r="K2" s="1"/>
      <c r="L2" s="5">
        <v>1.3</v>
      </c>
      <c r="M2" s="6" t="e">
        <f>I2*#REF!*L2</f>
        <v>#REF!</v>
      </c>
      <c r="N2" s="2"/>
      <c r="O2" s="24" t="str" cm="1">
        <f t="array" ref="O2:P2">zeo(Tableau1[],A2,C2)</f>
        <v>1x70²</v>
      </c>
      <c r="P2" s="25" t="str">
        <v>1x70²</v>
      </c>
    </row>
    <row r="3" spans="1:16" ht="15" customHeight="1" x14ac:dyDescent="0.3">
      <c r="A3" s="30"/>
      <c r="B3" s="30"/>
      <c r="C3" s="30"/>
      <c r="D3" s="32"/>
      <c r="E3" s="3" t="s">
        <v>1</v>
      </c>
      <c r="F3" s="12" t="str">
        <f>+P2</f>
        <v>1x70²</v>
      </c>
      <c r="G3" s="12"/>
      <c r="H3" s="7">
        <f>C2</f>
        <v>90</v>
      </c>
      <c r="I3" s="4"/>
      <c r="J3" s="4"/>
      <c r="K3" s="7"/>
      <c r="L3" s="5">
        <v>1.2</v>
      </c>
      <c r="M3" s="6" t="e">
        <f>I3*#REF!*L3</f>
        <v>#REF!</v>
      </c>
      <c r="N3" s="2"/>
      <c r="O3" s="2"/>
    </row>
    <row r="4" spans="1:16" ht="15" customHeight="1" x14ac:dyDescent="0.25">
      <c r="A4" s="34"/>
      <c r="B4" s="34"/>
      <c r="C4" s="31"/>
      <c r="D4" s="31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 ht="31.5" x14ac:dyDescent="0.25">
      <c r="A6" s="30" t="s">
        <v>48</v>
      </c>
      <c r="B6" s="30"/>
      <c r="C6" s="33" t="s">
        <v>16</v>
      </c>
      <c r="D6" s="33"/>
      <c r="E6" s="2"/>
      <c r="F6" s="10" t="s">
        <v>4</v>
      </c>
      <c r="G6" s="10" t="s">
        <v>15</v>
      </c>
      <c r="H6" s="11" t="s">
        <v>11</v>
      </c>
      <c r="I6" s="10" t="s">
        <v>112</v>
      </c>
      <c r="J6" s="10"/>
      <c r="K6" s="11"/>
      <c r="L6" s="10" t="s">
        <v>5</v>
      </c>
      <c r="M6" s="11" t="s">
        <v>6</v>
      </c>
      <c r="N6" s="2"/>
      <c r="O6" s="2"/>
    </row>
    <row r="7" spans="1:16" ht="15" customHeight="1" x14ac:dyDescent="0.3">
      <c r="A7" s="30">
        <v>157</v>
      </c>
      <c r="B7" s="30"/>
      <c r="C7" s="30">
        <v>162</v>
      </c>
      <c r="D7" s="32"/>
      <c r="E7" s="3" t="s">
        <v>0</v>
      </c>
      <c r="F7" s="12" t="str">
        <f>+O7</f>
        <v>1x240²</v>
      </c>
      <c r="G7" s="12"/>
      <c r="H7" s="7">
        <f>C7*3</f>
        <v>486</v>
      </c>
      <c r="I7" s="4"/>
      <c r="J7" s="4"/>
      <c r="K7" s="1"/>
      <c r="L7" s="5">
        <v>1.3</v>
      </c>
      <c r="M7" s="6" t="e">
        <f>I7*#REF!*L7</f>
        <v>#REF!</v>
      </c>
      <c r="N7" s="2"/>
      <c r="O7" s="24" t="str" cm="1">
        <f t="array" ref="O7:P7">zeo(Tableau1[],A7,C7)</f>
        <v>1x240²</v>
      </c>
      <c r="P7" s="25" t="str">
        <v>1x120²</v>
      </c>
    </row>
    <row r="8" spans="1:16" ht="15" customHeight="1" x14ac:dyDescent="0.3">
      <c r="A8" s="30"/>
      <c r="B8" s="30"/>
      <c r="C8" s="30"/>
      <c r="D8" s="32"/>
      <c r="E8" s="3" t="s">
        <v>1</v>
      </c>
      <c r="F8" s="12" t="str">
        <f>+P7</f>
        <v>1x120²</v>
      </c>
      <c r="G8" s="12"/>
      <c r="H8" s="7">
        <f>C7</f>
        <v>162</v>
      </c>
      <c r="I8" s="4"/>
      <c r="J8" s="4"/>
      <c r="K8" s="7"/>
      <c r="L8" s="5">
        <v>1.2</v>
      </c>
      <c r="M8" s="6" t="e">
        <f>I8*#REF!*L8</f>
        <v>#REF!</v>
      </c>
      <c r="N8" s="2"/>
      <c r="O8" s="2"/>
    </row>
    <row r="9" spans="1:16" ht="15" customHeight="1" x14ac:dyDescent="0.25">
      <c r="A9" s="8"/>
      <c r="B9" s="8"/>
      <c r="C9" s="8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6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6" ht="31.5" x14ac:dyDescent="0.25">
      <c r="A11" s="30" t="s">
        <v>48</v>
      </c>
      <c r="B11" s="30"/>
      <c r="C11" s="33" t="s">
        <v>16</v>
      </c>
      <c r="D11" s="33"/>
      <c r="E11" s="2"/>
      <c r="F11" s="10" t="s">
        <v>4</v>
      </c>
      <c r="G11" s="10" t="s">
        <v>15</v>
      </c>
      <c r="H11" s="11" t="s">
        <v>11</v>
      </c>
      <c r="I11" s="10" t="s">
        <v>112</v>
      </c>
      <c r="J11" s="10"/>
      <c r="K11" s="11"/>
      <c r="L11" s="10" t="s">
        <v>5</v>
      </c>
      <c r="M11" s="11" t="s">
        <v>6</v>
      </c>
      <c r="N11" s="26" t="s">
        <v>116</v>
      </c>
      <c r="O11" s="26"/>
    </row>
    <row r="12" spans="1:16" ht="15" customHeight="1" x14ac:dyDescent="0.3">
      <c r="A12" s="30"/>
      <c r="B12" s="30"/>
      <c r="C12" s="30"/>
      <c r="D12" s="32"/>
      <c r="E12" s="3" t="s">
        <v>0</v>
      </c>
      <c r="F12" s="12"/>
      <c r="G12" s="12"/>
      <c r="H12" s="7">
        <f>C12*3</f>
        <v>0</v>
      </c>
      <c r="I12" s="4"/>
      <c r="J12" s="4"/>
      <c r="K12" s="1"/>
      <c r="L12" s="5">
        <v>1.3</v>
      </c>
      <c r="M12" s="6" t="e">
        <f>I12*#REF!*L12</f>
        <v>#REF!</v>
      </c>
      <c r="N12" s="26"/>
      <c r="O12" s="26"/>
    </row>
    <row r="13" spans="1:16" ht="15" customHeight="1" x14ac:dyDescent="0.3">
      <c r="A13" s="30"/>
      <c r="B13" s="30"/>
      <c r="C13" s="30"/>
      <c r="D13" s="32"/>
      <c r="E13" s="3" t="s">
        <v>1</v>
      </c>
      <c r="F13" s="12"/>
      <c r="G13" s="12"/>
      <c r="H13" s="7">
        <f>C12</f>
        <v>0</v>
      </c>
      <c r="I13" s="4"/>
      <c r="J13" s="4"/>
      <c r="K13" s="7"/>
      <c r="L13" s="5">
        <v>1.2</v>
      </c>
      <c r="M13" s="6" t="e">
        <f>I13*#REF!*L13</f>
        <v>#REF!</v>
      </c>
      <c r="N13" s="27" t="e">
        <f>SUM(M2:M28)</f>
        <v>#REF!</v>
      </c>
      <c r="O13" s="28"/>
    </row>
    <row r="14" spans="1:16" ht="15" customHeight="1" x14ac:dyDescent="0.25">
      <c r="A14" s="8"/>
      <c r="B14" s="8"/>
      <c r="C14" s="8"/>
      <c r="D14" s="2"/>
      <c r="E14" s="2"/>
      <c r="F14" s="2"/>
      <c r="G14" s="2"/>
      <c r="H14" s="2"/>
      <c r="I14" s="2"/>
      <c r="J14" s="2"/>
      <c r="K14" s="2"/>
      <c r="L14" s="2"/>
      <c r="M14" s="2"/>
      <c r="N14" s="29"/>
      <c r="O14" s="29"/>
    </row>
    <row r="15" spans="1:16" ht="1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6" ht="15" customHeight="1" x14ac:dyDescent="0.3">
      <c r="A16" s="8"/>
      <c r="B16" s="8"/>
      <c r="C16" s="23"/>
      <c r="D16" s="23"/>
      <c r="E16" s="2"/>
      <c r="F16" s="2"/>
      <c r="G16" s="2"/>
      <c r="H16" s="15"/>
      <c r="I16" s="15"/>
      <c r="J16" s="15"/>
      <c r="K16" s="16"/>
      <c r="L16" s="15"/>
      <c r="M16" s="16"/>
      <c r="N16" s="2"/>
      <c r="O16" s="2"/>
    </row>
    <row r="17" spans="1:15" ht="15" customHeight="1" x14ac:dyDescent="0.3">
      <c r="A17" s="8"/>
      <c r="B17" s="8"/>
      <c r="C17" s="8"/>
      <c r="D17" s="8"/>
      <c r="E17" s="17"/>
      <c r="F17" s="17"/>
      <c r="G17" s="17"/>
      <c r="H17" s="2"/>
      <c r="I17" s="18"/>
      <c r="J17" s="18"/>
      <c r="K17" s="19"/>
      <c r="L17" s="20"/>
      <c r="M17" s="21"/>
      <c r="N17" s="2"/>
      <c r="O17" s="2"/>
    </row>
    <row r="18" spans="1:15" ht="15" customHeight="1" x14ac:dyDescent="0.3">
      <c r="A18" s="8"/>
      <c r="B18" s="8"/>
      <c r="C18" s="8"/>
      <c r="D18" s="8"/>
      <c r="E18" s="17"/>
      <c r="F18" s="17"/>
      <c r="G18" s="17"/>
      <c r="H18" s="2"/>
      <c r="I18" s="18"/>
      <c r="J18" s="18"/>
      <c r="K18" s="22"/>
      <c r="L18" s="20"/>
      <c r="M18" s="21"/>
      <c r="N18" s="2"/>
      <c r="O18" s="2"/>
    </row>
    <row r="19" spans="1:15" ht="15" customHeight="1" x14ac:dyDescent="0.25">
      <c r="A19" s="8"/>
      <c r="B19" s="8"/>
      <c r="C19" s="8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 t="e" cm="1">
        <f t="array" ref="J20">f_</f>
        <v>#NAME?</v>
      </c>
      <c r="K20" s="2"/>
      <c r="L20" s="2"/>
      <c r="M20" s="2"/>
      <c r="N20" s="2"/>
      <c r="O20" s="2"/>
    </row>
    <row r="21" spans="1:15" ht="15" customHeight="1" x14ac:dyDescent="0.3">
      <c r="A21" s="8"/>
      <c r="B21" s="8"/>
      <c r="C21" s="23"/>
      <c r="D21" s="23"/>
      <c r="E21" s="2"/>
      <c r="F21" s="2"/>
      <c r="G21" s="2"/>
      <c r="H21" s="15"/>
      <c r="I21" s="15"/>
      <c r="J21" s="15"/>
      <c r="K21" s="16"/>
      <c r="L21" s="15"/>
      <c r="M21" s="16"/>
      <c r="N21" s="2"/>
      <c r="O21" s="2"/>
    </row>
    <row r="22" spans="1:15" ht="15" customHeight="1" x14ac:dyDescent="0.3">
      <c r="A22" s="8"/>
      <c r="B22" s="8"/>
      <c r="C22" s="8"/>
      <c r="D22" s="8"/>
      <c r="E22" s="17"/>
      <c r="F22" s="17"/>
      <c r="G22" s="17"/>
      <c r="H22" s="2"/>
      <c r="I22" s="18"/>
      <c r="J22" s="18"/>
      <c r="K22" s="19"/>
      <c r="L22" s="20"/>
      <c r="M22" s="21"/>
      <c r="N22" s="2"/>
      <c r="O22" s="2"/>
    </row>
    <row r="23" spans="1:15" ht="15" customHeight="1" x14ac:dyDescent="0.3">
      <c r="A23" s="8"/>
      <c r="B23" s="8"/>
      <c r="C23" s="8"/>
      <c r="D23" s="8"/>
      <c r="E23" s="17"/>
      <c r="F23" s="17"/>
      <c r="G23" s="17"/>
      <c r="H23" s="2"/>
      <c r="I23" s="18"/>
      <c r="J23" s="18"/>
      <c r="K23" s="22"/>
      <c r="L23" s="20"/>
      <c r="M23" s="21"/>
      <c r="N23" s="2"/>
      <c r="O23" s="2"/>
    </row>
    <row r="24" spans="1:15" ht="15" customHeight="1" x14ac:dyDescent="0.25">
      <c r="A24" s="8"/>
      <c r="B24" s="8"/>
      <c r="C24" s="8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5" customHeight="1" x14ac:dyDescent="0.3">
      <c r="A26" s="8"/>
      <c r="B26" s="8"/>
      <c r="C26" s="8"/>
      <c r="D26" s="2"/>
      <c r="E26" s="2"/>
      <c r="F26" s="2"/>
      <c r="G26" s="2"/>
      <c r="H26" s="15"/>
      <c r="I26" s="15"/>
      <c r="J26" s="15"/>
      <c r="K26" s="16"/>
      <c r="L26" s="15"/>
      <c r="M26" s="16"/>
      <c r="N26" s="2"/>
      <c r="O26" s="2"/>
    </row>
    <row r="27" spans="1:15" ht="15" customHeight="1" x14ac:dyDescent="0.3">
      <c r="A27" s="8"/>
      <c r="B27" s="8"/>
      <c r="C27" s="8"/>
      <c r="D27" s="2"/>
      <c r="E27" s="17"/>
      <c r="F27" s="17"/>
      <c r="G27" s="17"/>
      <c r="H27" s="2"/>
      <c r="I27" s="18"/>
      <c r="J27" s="18"/>
      <c r="K27" s="19"/>
      <c r="L27" s="20"/>
      <c r="M27" s="21"/>
      <c r="N27" s="2"/>
      <c r="O27" s="2"/>
    </row>
    <row r="28" spans="1:15" ht="15" customHeight="1" x14ac:dyDescent="0.3">
      <c r="A28" s="8"/>
      <c r="B28" s="8"/>
      <c r="C28" s="8"/>
      <c r="D28" s="2"/>
      <c r="E28" s="17"/>
      <c r="F28" s="17"/>
      <c r="G28" s="17"/>
      <c r="H28" s="2"/>
      <c r="I28" s="18"/>
      <c r="J28" s="18"/>
      <c r="K28" s="22"/>
      <c r="L28" s="20"/>
      <c r="M28" s="21"/>
      <c r="N28" s="2"/>
      <c r="O28" s="2"/>
    </row>
    <row r="29" spans="1:15" ht="15" customHeight="1" x14ac:dyDescent="0.25">
      <c r="A29" s="8"/>
      <c r="B29" s="8"/>
      <c r="C29" s="8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ht="15" customHeight="1" x14ac:dyDescent="0.25"/>
  </sheetData>
  <sheetProtection selectLockedCells="1"/>
  <mergeCells count="16">
    <mergeCell ref="N11:O12"/>
    <mergeCell ref="N13:O14"/>
    <mergeCell ref="A11:B11"/>
    <mergeCell ref="A6:B6"/>
    <mergeCell ref="A1:B1"/>
    <mergeCell ref="C4:D4"/>
    <mergeCell ref="C12:D13"/>
    <mergeCell ref="C1:D1"/>
    <mergeCell ref="C2:D3"/>
    <mergeCell ref="C6:D6"/>
    <mergeCell ref="C7:D8"/>
    <mergeCell ref="C11:D11"/>
    <mergeCell ref="A2:B3"/>
    <mergeCell ref="A7:B8"/>
    <mergeCell ref="A12:B13"/>
    <mergeCell ref="A4:B4"/>
  </mergeCells>
  <conditionalFormatting sqref="K2:K3 K10">
    <cfRule type="cellIs" dxfId="16" priority="21" operator="greaterThan">
      <formula>110</formula>
    </cfRule>
  </conditionalFormatting>
  <conditionalFormatting sqref="K2:K3">
    <cfRule type="cellIs" dxfId="15" priority="16" operator="between">
      <formula>1</formula>
      <formula>110</formula>
    </cfRule>
  </conditionalFormatting>
  <conditionalFormatting sqref="K7:K8">
    <cfRule type="cellIs" dxfId="14" priority="18" operator="between">
      <formula>1</formula>
      <formula>110</formula>
    </cfRule>
    <cfRule type="cellIs" dxfId="13" priority="19" operator="between">
      <formula>111</formula>
      <formula>250</formula>
    </cfRule>
    <cfRule type="cellIs" dxfId="12" priority="20" operator="greaterThan">
      <formula>250</formula>
    </cfRule>
  </conditionalFormatting>
  <conditionalFormatting sqref="K12:K13">
    <cfRule type="cellIs" dxfId="11" priority="14" operator="greaterThan">
      <formula>105</formula>
    </cfRule>
    <cfRule type="cellIs" dxfId="10" priority="15" operator="between">
      <formula>1</formula>
      <formula>105</formula>
    </cfRule>
  </conditionalFormatting>
  <conditionalFormatting sqref="K17:K18">
    <cfRule type="cellIs" dxfId="9" priority="11" operator="between">
      <formula>1</formula>
      <formula>104</formula>
    </cfRule>
    <cfRule type="cellIs" dxfId="8" priority="12" operator="greaterThan">
      <formula>260</formula>
    </cfRule>
    <cfRule type="cellIs" dxfId="7" priority="13" operator="between">
      <formula>105</formula>
      <formula>260</formula>
    </cfRule>
  </conditionalFormatting>
  <conditionalFormatting sqref="K22:K23">
    <cfRule type="cellIs" dxfId="6" priority="9" operator="between">
      <formula>1</formula>
      <formula>140</formula>
    </cfRule>
    <cfRule type="cellIs" dxfId="5" priority="10" operator="greaterThan">
      <formula>140</formula>
    </cfRule>
  </conditionalFormatting>
  <conditionalFormatting sqref="K27:K28">
    <cfRule type="cellIs" dxfId="4" priority="6" operator="greaterThan">
      <formula>230</formula>
    </cfRule>
    <cfRule type="cellIs" dxfId="3" priority="7" operator="between">
      <formula>1</formula>
      <formula>139</formula>
    </cfRule>
    <cfRule type="cellIs" dxfId="2" priority="8" operator="between">
      <formula>140</formula>
      <formula>230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custom" allowBlank="1" showInputMessage="1" showErrorMessage="1" xr:uid="{BF02608B-D2D1-432F-834D-8C3CEA3CD69A}">
          <x14:formula1>
            <xm:f>K2*BaseDeDonnées!#REF!</xm:f>
          </x14:formula1>
          <xm:sqref>E15</xm:sqref>
        </x14:dataValidation>
        <x14:dataValidation type="custom" allowBlank="1" showInputMessage="1" showErrorMessage="1" xr:uid="{25655601-638B-44F5-847B-889F2482E852}">
          <x14:formula1>
            <xm:f>Q2*BaseDeDonnées!N101</xm:f>
          </x14:formula1>
          <xm:sqref>K15</xm:sqref>
        </x14:dataValidation>
        <x14:dataValidation type="custom" allowBlank="1" showInputMessage="1" showErrorMessage="1" xr:uid="{0DAE8042-8D58-40CE-BCA4-AA3E30803804}">
          <x14:formula1>
            <xm:f>R2*BaseDeDonnées!M33</xm:f>
          </x14:formula1>
          <xm:sqref>L15:M15</xm:sqref>
        </x14:dataValidation>
        <x14:dataValidation type="custom" allowBlank="1" showInputMessage="1" showErrorMessage="1" xr:uid="{6FB48C83-DF3A-4DFD-BAC1-1A16DB022459}">
          <x14:formula1>
            <xm:f>O2*BaseDeDonnées!E3</xm:f>
          </x14:formula1>
          <xm:sqref>H15:J15</xm:sqref>
        </x14:dataValidation>
        <x14:dataValidation type="custom" allowBlank="1" showInputMessage="1" showErrorMessage="1" xr:uid="{473CCFE7-8132-4C95-9CAD-167489549B6C}">
          <x14:formula1>
            <xm:f>L2*BaseDeDonnées!B3</xm:f>
          </x14:formula1>
          <xm:sqref>F15:G15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E523-D432-41D5-BBEC-42E7D5D047B1}">
  <sheetPr codeName="Blad1"/>
  <dimension ref="A1:AS90"/>
  <sheetViews>
    <sheetView workbookViewId="0">
      <selection activeCell="C10" sqref="C10"/>
    </sheetView>
  </sheetViews>
  <sheetFormatPr defaultColWidth="11.42578125" defaultRowHeight="15" x14ac:dyDescent="0.25"/>
  <cols>
    <col min="1" max="2" width="15.7109375" customWidth="1"/>
    <col min="3" max="3" width="17.140625" customWidth="1"/>
    <col min="4" max="4" width="19.85546875" bestFit="1" customWidth="1"/>
    <col min="5" max="5" width="16.5703125" bestFit="1" customWidth="1"/>
    <col min="6" max="6" width="19.85546875" bestFit="1" customWidth="1"/>
    <col min="7" max="9" width="14.28515625" customWidth="1"/>
    <col min="10" max="10" width="13.85546875" bestFit="1" customWidth="1"/>
    <col min="11" max="13" width="13.85546875" customWidth="1"/>
    <col min="14" max="14" width="15.28515625" bestFit="1" customWidth="1"/>
    <col min="15" max="17" width="15.28515625" customWidth="1"/>
    <col min="18" max="18" width="14.7109375" bestFit="1" customWidth="1"/>
    <col min="27" max="27" width="12.5703125" customWidth="1"/>
    <col min="28" max="28" width="10" customWidth="1"/>
    <col min="29" max="29" width="20.7109375" bestFit="1" customWidth="1"/>
    <col min="30" max="30" width="20.7109375" customWidth="1"/>
  </cols>
  <sheetData>
    <row r="1" spans="1:45" x14ac:dyDescent="0.25">
      <c r="AE1" t="s">
        <v>22</v>
      </c>
      <c r="AG1" t="s">
        <v>23</v>
      </c>
      <c r="AI1" t="s">
        <v>24</v>
      </c>
      <c r="AK1" t="s">
        <v>25</v>
      </c>
      <c r="AM1" t="s">
        <v>26</v>
      </c>
      <c r="AO1" t="s">
        <v>27</v>
      </c>
      <c r="AQ1" t="s">
        <v>28</v>
      </c>
      <c r="AS1" t="s">
        <v>29</v>
      </c>
    </row>
    <row r="2" spans="1:45" x14ac:dyDescent="0.25">
      <c r="A2" t="s">
        <v>115</v>
      </c>
      <c r="B2" t="s">
        <v>48</v>
      </c>
      <c r="C2" t="s">
        <v>41</v>
      </c>
      <c r="D2" t="s">
        <v>50</v>
      </c>
      <c r="E2" t="s">
        <v>51</v>
      </c>
      <c r="G2" t="s">
        <v>115</v>
      </c>
    </row>
    <row r="3" spans="1:45" x14ac:dyDescent="0.25">
      <c r="A3" t="str">
        <f>Tableau1[[#This Row],[KVA]]&amp;" "&amp;Tableau1[[#This Row],[Longueur/ml]]</f>
        <v>80 0-90</v>
      </c>
      <c r="B3" s="9">
        <v>80</v>
      </c>
      <c r="C3" t="s">
        <v>42</v>
      </c>
      <c r="D3" t="s">
        <v>3</v>
      </c>
      <c r="E3" t="s">
        <v>3</v>
      </c>
      <c r="G3" t="str">
        <f>CalculCable!A2&amp;" "&amp;CalculCable!C2</f>
        <v>80 90</v>
      </c>
      <c r="M3" s="13"/>
    </row>
    <row r="4" spans="1:45" x14ac:dyDescent="0.25">
      <c r="A4" t="str">
        <f>Tableau1[[#This Row],[KVA]]&amp;" "&amp;Tableau1[[#This Row],[Longueur/ml]]</f>
        <v>80 91-120</v>
      </c>
      <c r="B4" s="9">
        <v>80</v>
      </c>
      <c r="C4" t="s">
        <v>43</v>
      </c>
      <c r="D4" t="s">
        <v>8</v>
      </c>
      <c r="E4" t="s">
        <v>3</v>
      </c>
      <c r="M4" s="13"/>
    </row>
    <row r="5" spans="1:45" x14ac:dyDescent="0.25">
      <c r="A5" t="str">
        <f>Tableau1[[#This Row],[KVA]]&amp;" "&amp;Tableau1[[#This Row],[Longueur/ml]]</f>
        <v>80 121-160</v>
      </c>
      <c r="B5" s="9">
        <v>80</v>
      </c>
      <c r="C5" t="s">
        <v>44</v>
      </c>
      <c r="D5" t="s">
        <v>2</v>
      </c>
      <c r="E5" t="s">
        <v>3</v>
      </c>
      <c r="M5" s="13"/>
    </row>
    <row r="6" spans="1:45" x14ac:dyDescent="0.25">
      <c r="A6" t="str">
        <f>Tableau1[[#This Row],[KVA]]&amp;" "&amp;Tableau1[[#This Row],[Longueur/ml]]</f>
        <v>80 161-200</v>
      </c>
      <c r="B6" s="9">
        <v>80</v>
      </c>
      <c r="C6" t="s">
        <v>36</v>
      </c>
      <c r="D6" t="s">
        <v>7</v>
      </c>
      <c r="E6" t="s">
        <v>8</v>
      </c>
      <c r="M6" s="13"/>
    </row>
    <row r="7" spans="1:45" x14ac:dyDescent="0.25">
      <c r="A7" t="str">
        <f>Tableau1[[#This Row],[KVA]]&amp;" "&amp;Tableau1[[#This Row],[Longueur/ml]]</f>
        <v>80 201-250</v>
      </c>
      <c r="B7" s="9">
        <v>80</v>
      </c>
      <c r="C7" t="s">
        <v>45</v>
      </c>
      <c r="D7" t="s">
        <v>10</v>
      </c>
      <c r="E7" t="s">
        <v>8</v>
      </c>
      <c r="M7" s="13"/>
    </row>
    <row r="8" spans="1:45" x14ac:dyDescent="0.25">
      <c r="A8" t="str">
        <f>Tableau1[[#This Row],[KVA]]&amp;" "&amp;Tableau1[[#This Row],[Longueur/ml]]</f>
        <v>80 251-320</v>
      </c>
      <c r="B8" s="9">
        <v>80</v>
      </c>
      <c r="C8" t="s">
        <v>46</v>
      </c>
      <c r="D8" t="s">
        <v>14</v>
      </c>
      <c r="E8" t="s">
        <v>2</v>
      </c>
      <c r="M8" s="13"/>
    </row>
    <row r="9" spans="1:45" x14ac:dyDescent="0.25">
      <c r="A9" t="str">
        <f>Tableau1[[#This Row],[KVA]]&amp;" "&amp;Tableau1[[#This Row],[Longueur/ml]]</f>
        <v>80 321-400</v>
      </c>
      <c r="B9" s="9">
        <v>80</v>
      </c>
      <c r="C9" t="s">
        <v>47</v>
      </c>
      <c r="D9" t="s">
        <v>12</v>
      </c>
      <c r="E9" t="s">
        <v>7</v>
      </c>
      <c r="M9" s="13"/>
    </row>
    <row r="10" spans="1:45" x14ac:dyDescent="0.25">
      <c r="A10" t="str">
        <f>Tableau1[[#This Row],[KVA]]&amp;" "&amp;Tableau1[[#This Row],[Longueur/ml]]</f>
        <v>81-90 0-90</v>
      </c>
      <c r="B10" s="9" t="s">
        <v>56</v>
      </c>
      <c r="C10" t="s">
        <v>42</v>
      </c>
      <c r="D10" t="s">
        <v>3</v>
      </c>
      <c r="E10" t="s">
        <v>3</v>
      </c>
      <c r="M10" s="13"/>
    </row>
    <row r="11" spans="1:45" x14ac:dyDescent="0.25">
      <c r="A11" t="str">
        <f>Tableau1[[#This Row],[KVA]]&amp;" "&amp;Tableau1[[#This Row],[Longueur/ml]]</f>
        <v>81-90 91-120</v>
      </c>
      <c r="B11" s="9" t="s">
        <v>56</v>
      </c>
      <c r="C11" t="s">
        <v>43</v>
      </c>
      <c r="D11" t="s">
        <v>8</v>
      </c>
      <c r="E11" t="s">
        <v>3</v>
      </c>
      <c r="M11" s="13"/>
    </row>
    <row r="12" spans="1:45" x14ac:dyDescent="0.25">
      <c r="A12" t="str">
        <f>Tableau1[[#This Row],[KVA]]&amp;" "&amp;Tableau1[[#This Row],[Longueur/ml]]</f>
        <v>81-90 121-150</v>
      </c>
      <c r="B12" s="9" t="s">
        <v>56</v>
      </c>
      <c r="C12" t="s">
        <v>49</v>
      </c>
      <c r="D12" t="s">
        <v>2</v>
      </c>
      <c r="E12" t="s">
        <v>3</v>
      </c>
    </row>
    <row r="13" spans="1:45" x14ac:dyDescent="0.25">
      <c r="A13" t="str">
        <f>Tableau1[[#This Row],[KVA]]&amp;" "&amp;Tableau1[[#This Row],[Longueur/ml]]</f>
        <v>81-90 151-190</v>
      </c>
      <c r="B13" s="9" t="s">
        <v>56</v>
      </c>
      <c r="C13" t="s">
        <v>52</v>
      </c>
      <c r="D13" t="s">
        <v>7</v>
      </c>
      <c r="E13" t="s">
        <v>8</v>
      </c>
    </row>
    <row r="14" spans="1:45" x14ac:dyDescent="0.25">
      <c r="A14" t="str">
        <f>Tableau1[[#This Row],[KVA]]&amp;" "&amp;Tableau1[[#This Row],[Longueur/ml]]</f>
        <v>81-90 191-240</v>
      </c>
      <c r="B14" s="9" t="s">
        <v>56</v>
      </c>
      <c r="C14" t="s">
        <v>53</v>
      </c>
      <c r="D14" t="s">
        <v>10</v>
      </c>
      <c r="E14" t="s">
        <v>8</v>
      </c>
    </row>
    <row r="15" spans="1:45" x14ac:dyDescent="0.25">
      <c r="A15" t="str">
        <f>Tableau1[[#This Row],[KVA]]&amp;" "&amp;Tableau1[[#This Row],[Longueur/ml]]</f>
        <v>81-90 241-310</v>
      </c>
      <c r="B15" s="9" t="s">
        <v>56</v>
      </c>
      <c r="C15" t="s">
        <v>54</v>
      </c>
      <c r="D15" t="s">
        <v>14</v>
      </c>
      <c r="E15" t="s">
        <v>2</v>
      </c>
    </row>
    <row r="16" spans="1:45" x14ac:dyDescent="0.25">
      <c r="A16" t="str">
        <f>Tableau1[[#This Row],[KVA]]&amp;" "&amp;Tableau1[[#This Row],[Longueur/ml]]</f>
        <v>81-90 311-390</v>
      </c>
      <c r="B16" s="9" t="s">
        <v>56</v>
      </c>
      <c r="C16" t="s">
        <v>55</v>
      </c>
      <c r="D16" t="s">
        <v>12</v>
      </c>
      <c r="E16" t="s">
        <v>7</v>
      </c>
    </row>
    <row r="17" spans="1:5" x14ac:dyDescent="0.25">
      <c r="A17" t="str">
        <f>Tableau1[[#This Row],[KVA]]&amp;" "&amp;Tableau1[[#This Row],[Longueur/ml]]</f>
        <v>91-100 0-80</v>
      </c>
      <c r="B17" s="9" t="s">
        <v>57</v>
      </c>
      <c r="C17" t="s">
        <v>58</v>
      </c>
      <c r="D17" t="s">
        <v>3</v>
      </c>
      <c r="E17" t="s">
        <v>3</v>
      </c>
    </row>
    <row r="18" spans="1:5" x14ac:dyDescent="0.25">
      <c r="A18" t="str">
        <f>Tableau1[[#This Row],[KVA]]&amp;" "&amp;Tableau1[[#This Row],[Longueur/ml]]</f>
        <v>91-100 81-110</v>
      </c>
      <c r="B18" s="9" t="s">
        <v>57</v>
      </c>
      <c r="C18" t="s">
        <v>59</v>
      </c>
      <c r="D18" t="s">
        <v>8</v>
      </c>
      <c r="E18" t="s">
        <v>3</v>
      </c>
    </row>
    <row r="19" spans="1:5" x14ac:dyDescent="0.25">
      <c r="A19" t="str">
        <f>Tableau1[[#This Row],[KVA]]&amp;" "&amp;Tableau1[[#This Row],[Longueur/ml]]</f>
        <v>91-100 111-140</v>
      </c>
      <c r="B19" s="9" t="s">
        <v>57</v>
      </c>
      <c r="C19" t="s">
        <v>60</v>
      </c>
      <c r="D19" t="s">
        <v>2</v>
      </c>
      <c r="E19" t="s">
        <v>3</v>
      </c>
    </row>
    <row r="20" spans="1:5" x14ac:dyDescent="0.25">
      <c r="A20" t="str">
        <f>Tableau1[[#This Row],[KVA]]&amp;" "&amp;Tableau1[[#This Row],[Longueur/ml]]</f>
        <v>91-100 141-170</v>
      </c>
      <c r="B20" s="9" t="s">
        <v>57</v>
      </c>
      <c r="C20" t="s">
        <v>61</v>
      </c>
      <c r="D20" t="s">
        <v>7</v>
      </c>
      <c r="E20" t="s">
        <v>8</v>
      </c>
    </row>
    <row r="21" spans="1:5" x14ac:dyDescent="0.25">
      <c r="A21" t="str">
        <f>Tableau1[[#This Row],[KVA]]&amp;" "&amp;Tableau1[[#This Row],[Longueur/ml]]</f>
        <v>91-100 171-210</v>
      </c>
      <c r="B21" s="9" t="s">
        <v>57</v>
      </c>
      <c r="C21" t="s">
        <v>62</v>
      </c>
      <c r="D21" t="s">
        <v>10</v>
      </c>
      <c r="E21" t="s">
        <v>8</v>
      </c>
    </row>
    <row r="22" spans="1:5" x14ac:dyDescent="0.25">
      <c r="A22" t="str">
        <f>Tableau1[[#This Row],[KVA]]&amp;" "&amp;Tableau1[[#This Row],[Longueur/ml]]</f>
        <v>91-100 211-280</v>
      </c>
      <c r="B22" s="9" t="s">
        <v>57</v>
      </c>
      <c r="C22" t="s">
        <v>63</v>
      </c>
      <c r="D22" t="s">
        <v>14</v>
      </c>
      <c r="E22" t="s">
        <v>2</v>
      </c>
    </row>
    <row r="23" spans="1:5" x14ac:dyDescent="0.25">
      <c r="A23" t="str">
        <f>Tableau1[[#This Row],[KVA]]&amp;" "&amp;Tableau1[[#This Row],[Longueur/ml]]</f>
        <v>91-100 281-350</v>
      </c>
      <c r="B23" s="9" t="s">
        <v>57</v>
      </c>
      <c r="C23" t="s">
        <v>64</v>
      </c>
      <c r="D23" t="s">
        <v>12</v>
      </c>
      <c r="E23" t="s">
        <v>7</v>
      </c>
    </row>
    <row r="24" spans="1:5" x14ac:dyDescent="0.25">
      <c r="A24" t="str">
        <f>Tableau1[[#This Row],[KVA]]&amp;" "&amp;Tableau1[[#This Row],[Longueur/ml]]</f>
        <v>101-110 0-100</v>
      </c>
      <c r="B24" s="9" t="s">
        <v>66</v>
      </c>
      <c r="C24" t="s">
        <v>67</v>
      </c>
      <c r="D24" t="s">
        <v>8</v>
      </c>
      <c r="E24" t="s">
        <v>3</v>
      </c>
    </row>
    <row r="25" spans="1:5" x14ac:dyDescent="0.25">
      <c r="A25" t="str">
        <f>Tableau1[[#This Row],[KVA]]&amp;" "&amp;Tableau1[[#This Row],[Longueur/ml]]</f>
        <v>101-110 101-130</v>
      </c>
      <c r="B25" s="9" t="s">
        <v>66</v>
      </c>
      <c r="C25" t="s">
        <v>68</v>
      </c>
      <c r="D25" t="s">
        <v>2</v>
      </c>
      <c r="E25" t="s">
        <v>3</v>
      </c>
    </row>
    <row r="26" spans="1:5" x14ac:dyDescent="0.25">
      <c r="A26" t="str">
        <f>Tableau1[[#This Row],[KVA]]&amp;" "&amp;Tableau1[[#This Row],[Longueur/ml]]</f>
        <v>101-110 131-160</v>
      </c>
      <c r="B26" s="9" t="s">
        <v>66</v>
      </c>
      <c r="C26" t="s">
        <v>69</v>
      </c>
      <c r="D26" t="s">
        <v>7</v>
      </c>
      <c r="E26" t="s">
        <v>8</v>
      </c>
    </row>
    <row r="27" spans="1:5" x14ac:dyDescent="0.25">
      <c r="A27" t="str">
        <f>Tableau1[[#This Row],[KVA]]&amp;" "&amp;Tableau1[[#This Row],[Longueur/ml]]</f>
        <v>101-110 191-200</v>
      </c>
      <c r="B27" s="9" t="s">
        <v>66</v>
      </c>
      <c r="C27" t="s">
        <v>70</v>
      </c>
      <c r="D27" t="s">
        <v>10</v>
      </c>
      <c r="E27" t="s">
        <v>8</v>
      </c>
    </row>
    <row r="28" spans="1:5" x14ac:dyDescent="0.25">
      <c r="A28" t="str">
        <f>Tableau1[[#This Row],[KVA]]&amp;" "&amp;Tableau1[[#This Row],[Longueur/ml]]</f>
        <v>101-110 201-260</v>
      </c>
      <c r="B28" s="9" t="s">
        <v>66</v>
      </c>
      <c r="C28" t="s">
        <v>71</v>
      </c>
      <c r="D28" t="s">
        <v>14</v>
      </c>
      <c r="E28" t="s">
        <v>2</v>
      </c>
    </row>
    <row r="29" spans="1:5" x14ac:dyDescent="0.25">
      <c r="A29" t="str">
        <f>Tableau1[[#This Row],[KVA]]&amp;" "&amp;Tableau1[[#This Row],[Longueur/ml]]</f>
        <v>101-110 361-320</v>
      </c>
      <c r="B29" s="9" t="s">
        <v>66</v>
      </c>
      <c r="C29" t="s">
        <v>72</v>
      </c>
      <c r="D29" t="s">
        <v>12</v>
      </c>
      <c r="E29" t="s">
        <v>7</v>
      </c>
    </row>
    <row r="30" spans="1:5" x14ac:dyDescent="0.25">
      <c r="A30" t="str">
        <f>Tableau1[[#This Row],[KVA]]&amp;" "&amp;Tableau1[[#This Row],[Longueur/ml]]</f>
        <v>111-120 0-120</v>
      </c>
      <c r="B30" s="9" t="s">
        <v>65</v>
      </c>
      <c r="C30" t="s">
        <v>73</v>
      </c>
      <c r="D30" t="s">
        <v>2</v>
      </c>
      <c r="E30" t="s">
        <v>3</v>
      </c>
    </row>
    <row r="31" spans="1:5" x14ac:dyDescent="0.25">
      <c r="A31" t="str">
        <f>Tableau1[[#This Row],[KVA]]&amp;" "&amp;Tableau1[[#This Row],[Longueur/ml]]</f>
        <v>111-120 121-150</v>
      </c>
      <c r="B31" s="9" t="s">
        <v>65</v>
      </c>
      <c r="C31" t="s">
        <v>49</v>
      </c>
      <c r="D31" t="s">
        <v>7</v>
      </c>
      <c r="E31" t="s">
        <v>8</v>
      </c>
    </row>
    <row r="32" spans="1:5" x14ac:dyDescent="0.25">
      <c r="A32" t="str">
        <f>Tableau1[[#This Row],[KVA]]&amp;" "&amp;Tableau1[[#This Row],[Longueur/ml]]</f>
        <v>111-120 151-180</v>
      </c>
      <c r="B32" s="9" t="s">
        <v>65</v>
      </c>
      <c r="C32" t="s">
        <v>74</v>
      </c>
      <c r="D32" t="s">
        <v>10</v>
      </c>
      <c r="E32" t="s">
        <v>8</v>
      </c>
    </row>
    <row r="33" spans="1:5" x14ac:dyDescent="0.25">
      <c r="A33" t="str">
        <f>Tableau1[[#This Row],[KVA]]&amp;" "&amp;Tableau1[[#This Row],[Longueur/ml]]</f>
        <v>111-120 181-240</v>
      </c>
      <c r="B33" s="9" t="s">
        <v>65</v>
      </c>
      <c r="C33" t="s">
        <v>75</v>
      </c>
      <c r="D33" t="s">
        <v>14</v>
      </c>
      <c r="E33" t="s">
        <v>2</v>
      </c>
    </row>
    <row r="34" spans="1:5" x14ac:dyDescent="0.25">
      <c r="A34" t="str">
        <f>Tableau1[[#This Row],[KVA]]&amp;" "&amp;Tableau1[[#This Row],[Longueur/ml]]</f>
        <v>111-120 241-300</v>
      </c>
      <c r="B34" s="9" t="s">
        <v>65</v>
      </c>
      <c r="C34" t="s">
        <v>76</v>
      </c>
      <c r="D34" t="s">
        <v>12</v>
      </c>
      <c r="E34" t="s">
        <v>7</v>
      </c>
    </row>
    <row r="35" spans="1:5" x14ac:dyDescent="0.25">
      <c r="A35" t="str">
        <f>Tableau1[[#This Row],[KVA]]&amp;" "&amp;Tableau1[[#This Row],[Longueur/ml]]</f>
        <v>121-130 0-110</v>
      </c>
      <c r="B35" s="9" t="s">
        <v>77</v>
      </c>
      <c r="C35" t="s">
        <v>78</v>
      </c>
      <c r="D35" t="s">
        <v>2</v>
      </c>
      <c r="E35" t="s">
        <v>3</v>
      </c>
    </row>
    <row r="36" spans="1:5" x14ac:dyDescent="0.25">
      <c r="A36" t="str">
        <f>Tableau1[[#This Row],[KVA]]&amp;" "&amp;Tableau1[[#This Row],[Longueur/ml]]</f>
        <v>121-130 111-130</v>
      </c>
      <c r="B36" s="9" t="s">
        <v>77</v>
      </c>
      <c r="C36" t="s">
        <v>79</v>
      </c>
      <c r="D36" t="s">
        <v>7</v>
      </c>
      <c r="E36" t="s">
        <v>8</v>
      </c>
    </row>
    <row r="37" spans="1:5" x14ac:dyDescent="0.25">
      <c r="A37" t="str">
        <f>Tableau1[[#This Row],[KVA]]&amp;" "&amp;Tableau1[[#This Row],[Longueur/ml]]</f>
        <v>121-130 131-170</v>
      </c>
      <c r="B37" s="9" t="s">
        <v>77</v>
      </c>
      <c r="C37" t="s">
        <v>80</v>
      </c>
      <c r="D37" t="s">
        <v>10</v>
      </c>
      <c r="E37" t="s">
        <v>8</v>
      </c>
    </row>
    <row r="38" spans="1:5" x14ac:dyDescent="0.25">
      <c r="A38" t="str">
        <f>Tableau1[[#This Row],[KVA]]&amp;" "&amp;Tableau1[[#This Row],[Longueur/ml]]</f>
        <v>121-130 171-220</v>
      </c>
      <c r="B38" s="9" t="s">
        <v>77</v>
      </c>
      <c r="C38" t="s">
        <v>81</v>
      </c>
      <c r="D38" t="s">
        <v>14</v>
      </c>
      <c r="E38" t="s">
        <v>2</v>
      </c>
    </row>
    <row r="39" spans="1:5" x14ac:dyDescent="0.25">
      <c r="A39" t="str">
        <f>Tableau1[[#This Row],[KVA]]&amp;" "&amp;Tableau1[[#This Row],[Longueur/ml]]</f>
        <v>121-130 221-270</v>
      </c>
      <c r="B39" s="9" t="s">
        <v>77</v>
      </c>
      <c r="C39" t="s">
        <v>82</v>
      </c>
      <c r="D39" t="s">
        <v>12</v>
      </c>
      <c r="E39" t="s">
        <v>7</v>
      </c>
    </row>
    <row r="40" spans="1:5" x14ac:dyDescent="0.25">
      <c r="A40" t="str">
        <f>Tableau1[[#This Row],[KVA]]&amp;" "&amp;Tableau1[[#This Row],[Longueur/ml]]</f>
        <v>131-140 0-120</v>
      </c>
      <c r="B40" s="9" t="s">
        <v>83</v>
      </c>
      <c r="C40" t="s">
        <v>73</v>
      </c>
      <c r="D40" t="s">
        <v>7</v>
      </c>
      <c r="E40" t="s">
        <v>8</v>
      </c>
    </row>
    <row r="41" spans="1:5" x14ac:dyDescent="0.25">
      <c r="A41" t="str">
        <f>Tableau1[[#This Row],[KVA]]&amp;" "&amp;Tableau1[[#This Row],[Longueur/ml]]</f>
        <v>131-140 121-150</v>
      </c>
      <c r="B41" s="9" t="s">
        <v>83</v>
      </c>
      <c r="C41" t="s">
        <v>49</v>
      </c>
      <c r="D41" t="s">
        <v>10</v>
      </c>
      <c r="E41" t="s">
        <v>8</v>
      </c>
    </row>
    <row r="42" spans="1:5" x14ac:dyDescent="0.25">
      <c r="A42" t="str">
        <f>Tableau1[[#This Row],[KVA]]&amp;" "&amp;Tableau1[[#This Row],[Longueur/ml]]</f>
        <v>131-140 151-200</v>
      </c>
      <c r="B42" s="9" t="s">
        <v>83</v>
      </c>
      <c r="C42" t="s">
        <v>84</v>
      </c>
      <c r="D42" t="s">
        <v>14</v>
      </c>
      <c r="E42" t="s">
        <v>2</v>
      </c>
    </row>
    <row r="43" spans="1:5" x14ac:dyDescent="0.25">
      <c r="A43" t="str">
        <f>Tableau1[[#This Row],[KVA]]&amp;" "&amp;Tableau1[[#This Row],[Longueur/ml]]</f>
        <v>131-140 201-250</v>
      </c>
      <c r="B43" s="9" t="s">
        <v>83</v>
      </c>
      <c r="C43" t="s">
        <v>45</v>
      </c>
      <c r="D43" t="s">
        <v>12</v>
      </c>
      <c r="E43" t="s">
        <v>7</v>
      </c>
    </row>
    <row r="44" spans="1:5" x14ac:dyDescent="0.25">
      <c r="A44" t="str">
        <f>Tableau1[[#This Row],[KVA]]&amp;" "&amp;Tableau1[[#This Row],[Longueur/ml]]</f>
        <v>141-150 0-120</v>
      </c>
      <c r="B44" s="9" t="s">
        <v>85</v>
      </c>
      <c r="C44" t="s">
        <v>73</v>
      </c>
      <c r="D44" t="s">
        <v>7</v>
      </c>
      <c r="E44" t="s">
        <v>8</v>
      </c>
    </row>
    <row r="45" spans="1:5" x14ac:dyDescent="0.25">
      <c r="A45" t="str">
        <f>Tableau1[[#This Row],[KVA]]&amp;" "&amp;Tableau1[[#This Row],[Longueur/ml]]</f>
        <v>141-150 121-140</v>
      </c>
      <c r="B45" s="9" t="s">
        <v>85</v>
      </c>
      <c r="C45" t="s">
        <v>86</v>
      </c>
      <c r="D45" t="s">
        <v>10</v>
      </c>
      <c r="E45" t="s">
        <v>8</v>
      </c>
    </row>
    <row r="46" spans="1:5" x14ac:dyDescent="0.25">
      <c r="A46" t="str">
        <f>Tableau1[[#This Row],[KVA]]&amp;" "&amp;Tableau1[[#This Row],[Longueur/ml]]</f>
        <v>141-150 141-190</v>
      </c>
      <c r="B46" s="9" t="s">
        <v>85</v>
      </c>
      <c r="C46" t="s">
        <v>87</v>
      </c>
      <c r="D46" t="s">
        <v>14</v>
      </c>
      <c r="E46" t="s">
        <v>2</v>
      </c>
    </row>
    <row r="47" spans="1:5" x14ac:dyDescent="0.25">
      <c r="A47" t="str">
        <f>Tableau1[[#This Row],[KVA]]&amp;" "&amp;Tableau1[[#This Row],[Longueur/ml]]</f>
        <v>141-150 191-240</v>
      </c>
      <c r="B47" s="9" t="s">
        <v>85</v>
      </c>
      <c r="C47" t="s">
        <v>53</v>
      </c>
      <c r="D47" t="s">
        <v>12</v>
      </c>
      <c r="E47" t="s">
        <v>7</v>
      </c>
    </row>
    <row r="48" spans="1:5" x14ac:dyDescent="0.25">
      <c r="A48" t="str">
        <f>Tableau1[[#This Row],[KVA]]&amp;" "&amp;Tableau1[[#This Row],[Longueur/ml]]</f>
        <v>151-160 0-130</v>
      </c>
      <c r="B48" s="9" t="s">
        <v>88</v>
      </c>
      <c r="C48" t="s">
        <v>89</v>
      </c>
      <c r="D48" t="s">
        <v>10</v>
      </c>
      <c r="E48" t="s">
        <v>8</v>
      </c>
    </row>
    <row r="49" spans="1:21" x14ac:dyDescent="0.25">
      <c r="A49" t="str">
        <f>Tableau1[[#This Row],[KVA]]&amp;" "&amp;Tableau1[[#This Row],[Longueur/ml]]</f>
        <v>151-160 131-170</v>
      </c>
      <c r="B49" s="9" t="s">
        <v>88</v>
      </c>
      <c r="C49" t="s">
        <v>80</v>
      </c>
      <c r="D49" t="s">
        <v>14</v>
      </c>
      <c r="E49" t="s">
        <v>2</v>
      </c>
    </row>
    <row r="50" spans="1:21" x14ac:dyDescent="0.25">
      <c r="A50" t="str">
        <f>Tableau1[[#This Row],[KVA]]&amp;" "&amp;Tableau1[[#This Row],[Longueur/ml]]</f>
        <v>151-160 171-220</v>
      </c>
      <c r="B50" s="9" t="s">
        <v>88</v>
      </c>
      <c r="C50" t="s">
        <v>81</v>
      </c>
      <c r="D50" t="s">
        <v>12</v>
      </c>
      <c r="E50" t="s">
        <v>7</v>
      </c>
      <c r="S50" t="s">
        <v>20</v>
      </c>
    </row>
    <row r="51" spans="1:21" x14ac:dyDescent="0.25">
      <c r="A51" t="str">
        <f>Tableau1[[#This Row],[KVA]]&amp;" "&amp;Tableau1[[#This Row],[Longueur/ml]]</f>
        <v>151-160 221-270</v>
      </c>
      <c r="B51" s="9" t="s">
        <v>88</v>
      </c>
      <c r="C51" t="s">
        <v>82</v>
      </c>
      <c r="D51" t="s">
        <v>9</v>
      </c>
      <c r="E51" t="s">
        <v>10</v>
      </c>
      <c r="S51" t="s">
        <v>31</v>
      </c>
      <c r="T51" t="s">
        <v>32</v>
      </c>
      <c r="U51" t="s">
        <v>30</v>
      </c>
    </row>
    <row r="52" spans="1:21" x14ac:dyDescent="0.25">
      <c r="A52" t="str">
        <f>Tableau1[[#This Row],[KVA]]&amp;" "&amp;Tableau1[[#This Row],[Longueur/ml]]</f>
        <v>161-170 0-120</v>
      </c>
      <c r="B52" s="9" t="s">
        <v>90</v>
      </c>
      <c r="C52" t="s">
        <v>73</v>
      </c>
      <c r="D52" t="s">
        <v>10</v>
      </c>
      <c r="E52" t="s">
        <v>8</v>
      </c>
      <c r="S52" t="s">
        <v>33</v>
      </c>
      <c r="T52" t="s">
        <v>3</v>
      </c>
    </row>
    <row r="53" spans="1:21" x14ac:dyDescent="0.25">
      <c r="A53" t="str">
        <f>Tableau1[[#This Row],[KVA]]&amp;" "&amp;Tableau1[[#This Row],[Longueur/ml]]</f>
        <v>161-170 121-160</v>
      </c>
      <c r="B53" s="9" t="s">
        <v>90</v>
      </c>
      <c r="C53" t="s">
        <v>44</v>
      </c>
      <c r="D53" t="s">
        <v>14</v>
      </c>
      <c r="E53" t="s">
        <v>2</v>
      </c>
      <c r="S53" t="s">
        <v>34</v>
      </c>
      <c r="T53" t="s">
        <v>8</v>
      </c>
    </row>
    <row r="54" spans="1:21" x14ac:dyDescent="0.25">
      <c r="A54" t="str">
        <f>Tableau1[[#This Row],[KVA]]&amp;" "&amp;Tableau1[[#This Row],[Longueur/ml]]</f>
        <v>161-170 161-200</v>
      </c>
      <c r="B54" s="9" t="s">
        <v>90</v>
      </c>
      <c r="C54" t="s">
        <v>36</v>
      </c>
      <c r="D54" t="s">
        <v>12</v>
      </c>
      <c r="E54" t="s">
        <v>7</v>
      </c>
      <c r="S54" t="s">
        <v>35</v>
      </c>
      <c r="T54" t="s">
        <v>2</v>
      </c>
    </row>
    <row r="55" spans="1:21" x14ac:dyDescent="0.25">
      <c r="A55" t="str">
        <f>Tableau1[[#This Row],[KVA]]&amp;" "&amp;Tableau1[[#This Row],[Longueur/ml]]</f>
        <v>161-170 201-250</v>
      </c>
      <c r="B55" s="9" t="s">
        <v>90</v>
      </c>
      <c r="C55" t="s">
        <v>45</v>
      </c>
      <c r="D55" t="s">
        <v>9</v>
      </c>
      <c r="E55" t="s">
        <v>10</v>
      </c>
      <c r="S55" t="s">
        <v>37</v>
      </c>
      <c r="T55" t="s">
        <v>7</v>
      </c>
    </row>
    <row r="56" spans="1:21" x14ac:dyDescent="0.25">
      <c r="A56" t="str">
        <f>Tableau1[[#This Row],[KVA]]&amp;" "&amp;Tableau1[[#This Row],[Longueur/ml]]</f>
        <v>171-180 0-120</v>
      </c>
      <c r="B56" s="9" t="s">
        <v>91</v>
      </c>
      <c r="C56" t="s">
        <v>73</v>
      </c>
      <c r="D56" t="s">
        <v>10</v>
      </c>
      <c r="E56" t="s">
        <v>8</v>
      </c>
      <c r="S56" t="s">
        <v>38</v>
      </c>
      <c r="T56" t="s">
        <v>10</v>
      </c>
    </row>
    <row r="57" spans="1:21" x14ac:dyDescent="0.25">
      <c r="A57" t="str">
        <f>Tableau1[[#This Row],[KVA]]&amp;" "&amp;Tableau1[[#This Row],[Longueur/ml]]</f>
        <v>171-180 121-150</v>
      </c>
      <c r="B57" s="9" t="s">
        <v>91</v>
      </c>
      <c r="C57" t="s">
        <v>49</v>
      </c>
      <c r="D57" t="s">
        <v>14</v>
      </c>
      <c r="E57" t="s">
        <v>2</v>
      </c>
      <c r="S57" t="s">
        <v>39</v>
      </c>
      <c r="T57" t="s">
        <v>17</v>
      </c>
    </row>
    <row r="58" spans="1:21" x14ac:dyDescent="0.25">
      <c r="A58" t="str">
        <f>Tableau1[[#This Row],[KVA]]&amp;" "&amp;Tableau1[[#This Row],[Longueur/ml]]</f>
        <v>171-180 151-190</v>
      </c>
      <c r="B58" s="9" t="s">
        <v>91</v>
      </c>
      <c r="C58" t="s">
        <v>52</v>
      </c>
      <c r="D58" t="s">
        <v>12</v>
      </c>
      <c r="E58" t="s">
        <v>7</v>
      </c>
      <c r="S58" t="s">
        <v>40</v>
      </c>
      <c r="T58" t="s">
        <v>18</v>
      </c>
    </row>
    <row r="59" spans="1:21" x14ac:dyDescent="0.25">
      <c r="A59" t="str">
        <f>Tableau1[[#This Row],[KVA]]&amp;" "&amp;Tableau1[[#This Row],[Longueur/ml]]</f>
        <v>171-180 191-240</v>
      </c>
      <c r="B59" s="9" t="s">
        <v>91</v>
      </c>
      <c r="C59" t="s">
        <v>53</v>
      </c>
      <c r="D59" t="s">
        <v>9</v>
      </c>
      <c r="E59" t="s">
        <v>10</v>
      </c>
    </row>
    <row r="60" spans="1:21" x14ac:dyDescent="0.25">
      <c r="A60" t="str">
        <f>Tableau1[[#This Row],[KVA]]&amp;" "&amp;Tableau1[[#This Row],[Longueur/ml]]</f>
        <v>181-190 0-150</v>
      </c>
      <c r="B60" s="9" t="s">
        <v>92</v>
      </c>
      <c r="C60" t="s">
        <v>93</v>
      </c>
      <c r="D60" t="s">
        <v>14</v>
      </c>
      <c r="E60" t="s">
        <v>2</v>
      </c>
      <c r="S60" t="s">
        <v>21</v>
      </c>
    </row>
    <row r="61" spans="1:21" x14ac:dyDescent="0.25">
      <c r="A61" t="str">
        <f>Tableau1[[#This Row],[KVA]]&amp;" "&amp;Tableau1[[#This Row],[Longueur/ml]]</f>
        <v>181-190 151-190</v>
      </c>
      <c r="B61" s="9" t="s">
        <v>92</v>
      </c>
      <c r="C61" t="s">
        <v>52</v>
      </c>
      <c r="D61" t="s">
        <v>12</v>
      </c>
      <c r="E61" t="s">
        <v>7</v>
      </c>
      <c r="S61" t="s">
        <v>41</v>
      </c>
      <c r="T61" t="s">
        <v>32</v>
      </c>
      <c r="U61" t="s">
        <v>30</v>
      </c>
    </row>
    <row r="62" spans="1:21" x14ac:dyDescent="0.25">
      <c r="A62" t="str">
        <f>Tableau1[[#This Row],[KVA]]&amp;" "&amp;Tableau1[[#This Row],[Longueur/ml]]</f>
        <v>181-190 191-230</v>
      </c>
      <c r="B62" s="9" t="s">
        <v>92</v>
      </c>
      <c r="C62" t="s">
        <v>94</v>
      </c>
      <c r="D62" t="s">
        <v>9</v>
      </c>
      <c r="E62" t="s">
        <v>10</v>
      </c>
      <c r="S62" t="s">
        <v>42</v>
      </c>
      <c r="T62" t="s">
        <v>3</v>
      </c>
    </row>
    <row r="63" spans="1:21" x14ac:dyDescent="0.25">
      <c r="A63" t="str">
        <f>Tableau1[[#This Row],[KVA]]&amp;" "&amp;Tableau1[[#This Row],[Longueur/ml]]</f>
        <v>181-190 231-300</v>
      </c>
      <c r="B63" s="9" t="s">
        <v>92</v>
      </c>
      <c r="C63" t="s">
        <v>95</v>
      </c>
      <c r="D63" t="s">
        <v>13</v>
      </c>
      <c r="E63" t="s">
        <v>14</v>
      </c>
      <c r="S63" t="s">
        <v>43</v>
      </c>
      <c r="T63" t="s">
        <v>8</v>
      </c>
    </row>
    <row r="64" spans="1:21" x14ac:dyDescent="0.25">
      <c r="A64" t="str">
        <f>Tableau1[[#This Row],[KVA]]&amp;" "&amp;Tableau1[[#This Row],[Longueur/ml]]</f>
        <v>191-200 0-140</v>
      </c>
      <c r="B64" s="9" t="s">
        <v>70</v>
      </c>
      <c r="C64" t="s">
        <v>96</v>
      </c>
      <c r="D64" t="s">
        <v>14</v>
      </c>
      <c r="E64" t="s">
        <v>2</v>
      </c>
      <c r="S64" t="s">
        <v>44</v>
      </c>
      <c r="T64" t="s">
        <v>2</v>
      </c>
    </row>
    <row r="65" spans="1:20" x14ac:dyDescent="0.25">
      <c r="A65" t="str">
        <f>Tableau1[[#This Row],[KVA]]&amp;" "&amp;Tableau1[[#This Row],[Longueur/ml]]</f>
        <v>191-200 141-170</v>
      </c>
      <c r="B65" s="9" t="s">
        <v>70</v>
      </c>
      <c r="C65" t="s">
        <v>61</v>
      </c>
      <c r="D65" t="s">
        <v>12</v>
      </c>
      <c r="E65" t="s">
        <v>7</v>
      </c>
      <c r="S65" t="s">
        <v>36</v>
      </c>
      <c r="T65" t="s">
        <v>7</v>
      </c>
    </row>
    <row r="66" spans="1:20" x14ac:dyDescent="0.25">
      <c r="A66" t="str">
        <f>Tableau1[[#This Row],[KVA]]&amp;" "&amp;Tableau1[[#This Row],[Longueur/ml]]</f>
        <v>191-200 171-220</v>
      </c>
      <c r="B66" s="9" t="s">
        <v>70</v>
      </c>
      <c r="C66" t="s">
        <v>81</v>
      </c>
      <c r="D66" t="s">
        <v>9</v>
      </c>
      <c r="E66" t="s">
        <v>10</v>
      </c>
      <c r="S66" t="s">
        <v>45</v>
      </c>
      <c r="T66" t="s">
        <v>10</v>
      </c>
    </row>
    <row r="67" spans="1:20" x14ac:dyDescent="0.25">
      <c r="A67" t="str">
        <f>Tableau1[[#This Row],[KVA]]&amp;" "&amp;Tableau1[[#This Row],[Longueur/ml]]</f>
        <v>191-200 221-280</v>
      </c>
      <c r="B67" s="9" t="s">
        <v>70</v>
      </c>
      <c r="C67" t="s">
        <v>97</v>
      </c>
      <c r="D67" t="s">
        <v>13</v>
      </c>
      <c r="E67" t="s">
        <v>14</v>
      </c>
      <c r="S67" t="s">
        <v>46</v>
      </c>
      <c r="T67" t="s">
        <v>17</v>
      </c>
    </row>
    <row r="68" spans="1:20" x14ac:dyDescent="0.25">
      <c r="A68" t="str">
        <f>Tableau1[[#This Row],[KVA]]&amp;" "&amp;Tableau1[[#This Row],[Longueur/ml]]</f>
        <v>191-200 281-350</v>
      </c>
      <c r="B68" s="9" t="s">
        <v>70</v>
      </c>
      <c r="C68" t="s">
        <v>64</v>
      </c>
      <c r="D68" t="s">
        <v>19</v>
      </c>
      <c r="E68" t="s">
        <v>12</v>
      </c>
      <c r="S68" t="s">
        <v>47</v>
      </c>
      <c r="T68" t="s">
        <v>18</v>
      </c>
    </row>
    <row r="69" spans="1:20" x14ac:dyDescent="0.25">
      <c r="A69" t="str">
        <f>Tableau1[[#This Row],[KVA]]&amp;" "&amp;Tableau1[[#This Row],[Longueur/ml]]</f>
        <v>201-210 0-130</v>
      </c>
      <c r="B69" s="9" t="s">
        <v>98</v>
      </c>
      <c r="C69" t="s">
        <v>89</v>
      </c>
      <c r="D69" t="s">
        <v>14</v>
      </c>
      <c r="E69" t="s">
        <v>2</v>
      </c>
    </row>
    <row r="70" spans="1:20" x14ac:dyDescent="0.25">
      <c r="A70" t="str">
        <f>Tableau1[[#This Row],[KVA]]&amp;" "&amp;Tableau1[[#This Row],[Longueur/ml]]</f>
        <v>201-210 131-160</v>
      </c>
      <c r="B70" s="9" t="s">
        <v>98</v>
      </c>
      <c r="C70" t="s">
        <v>69</v>
      </c>
      <c r="D70" t="s">
        <v>12</v>
      </c>
      <c r="E70" t="s">
        <v>7</v>
      </c>
    </row>
    <row r="71" spans="1:20" x14ac:dyDescent="0.25">
      <c r="A71" t="str">
        <f>Tableau1[[#This Row],[KVA]]&amp;" "&amp;Tableau1[[#This Row],[Longueur/ml]]</f>
        <v>201-210 161-200</v>
      </c>
      <c r="B71" s="9" t="s">
        <v>98</v>
      </c>
      <c r="C71" t="s">
        <v>36</v>
      </c>
      <c r="D71" t="s">
        <v>9</v>
      </c>
      <c r="E71" t="s">
        <v>10</v>
      </c>
    </row>
    <row r="72" spans="1:20" x14ac:dyDescent="0.25">
      <c r="A72" t="str">
        <f>Tableau1[[#This Row],[KVA]]&amp;" "&amp;Tableau1[[#This Row],[Longueur/ml]]</f>
        <v>201-210 201-270</v>
      </c>
      <c r="B72" s="9" t="s">
        <v>98</v>
      </c>
      <c r="C72" t="s">
        <v>99</v>
      </c>
      <c r="D72" t="s">
        <v>13</v>
      </c>
      <c r="E72" t="s">
        <v>14</v>
      </c>
    </row>
    <row r="73" spans="1:20" x14ac:dyDescent="0.25">
      <c r="A73" t="str">
        <f>Tableau1[[#This Row],[KVA]]&amp;" "&amp;Tableau1[[#This Row],[Longueur/ml]]</f>
        <v>201-210 271-330</v>
      </c>
      <c r="B73" s="9" t="s">
        <v>98</v>
      </c>
      <c r="C73" t="s">
        <v>100</v>
      </c>
      <c r="D73" t="s">
        <v>19</v>
      </c>
      <c r="E73" t="s">
        <v>12</v>
      </c>
    </row>
    <row r="74" spans="1:20" x14ac:dyDescent="0.25">
      <c r="A74" t="str">
        <f>Tableau1[[#This Row],[KVA]]&amp;" "&amp;Tableau1[[#This Row],[Longueur/ml]]</f>
        <v>211-220 0-160</v>
      </c>
      <c r="B74" s="9" t="s">
        <v>101</v>
      </c>
      <c r="C74" t="s">
        <v>102</v>
      </c>
      <c r="D74" t="s">
        <v>12</v>
      </c>
      <c r="E74" t="s">
        <v>7</v>
      </c>
    </row>
    <row r="75" spans="1:20" x14ac:dyDescent="0.25">
      <c r="A75" t="str">
        <f>Tableau1[[#This Row],[KVA]]&amp;" "&amp;Tableau1[[#This Row],[Longueur/ml]]</f>
        <v>211-220 161-200</v>
      </c>
      <c r="B75" s="9" t="s">
        <v>101</v>
      </c>
      <c r="C75" t="s">
        <v>36</v>
      </c>
      <c r="D75" t="s">
        <v>9</v>
      </c>
      <c r="E75" t="s">
        <v>10</v>
      </c>
    </row>
    <row r="76" spans="1:20" x14ac:dyDescent="0.25">
      <c r="A76" t="str">
        <f>Tableau1[[#This Row],[KVA]]&amp;" "&amp;Tableau1[[#This Row],[Longueur/ml]]</f>
        <v>211-220 201-260</v>
      </c>
      <c r="B76" s="9" t="s">
        <v>101</v>
      </c>
      <c r="C76" t="s">
        <v>71</v>
      </c>
      <c r="D76" t="s">
        <v>13</v>
      </c>
      <c r="E76" t="s">
        <v>14</v>
      </c>
    </row>
    <row r="77" spans="1:20" x14ac:dyDescent="0.25">
      <c r="A77" t="str">
        <f>Tableau1[[#This Row],[KVA]]&amp;" "&amp;Tableau1[[#This Row],[Longueur/ml]]</f>
        <v>211-220 261-320</v>
      </c>
      <c r="B77" s="9" t="s">
        <v>101</v>
      </c>
      <c r="C77" t="s">
        <v>103</v>
      </c>
      <c r="D77" t="s">
        <v>19</v>
      </c>
      <c r="E77" t="s">
        <v>12</v>
      </c>
    </row>
    <row r="78" spans="1:20" x14ac:dyDescent="0.25">
      <c r="A78" t="str">
        <f>Tableau1[[#This Row],[KVA]]&amp;" "&amp;Tableau1[[#This Row],[Longueur/ml]]</f>
        <v>221-230 0-150</v>
      </c>
      <c r="B78" s="9" t="s">
        <v>104</v>
      </c>
      <c r="C78" t="s">
        <v>93</v>
      </c>
      <c r="D78" t="s">
        <v>12</v>
      </c>
      <c r="E78" t="s">
        <v>7</v>
      </c>
    </row>
    <row r="79" spans="1:20" x14ac:dyDescent="0.25">
      <c r="A79" t="str">
        <f>Tableau1[[#This Row],[KVA]]&amp;" "&amp;Tableau1[[#This Row],[Longueur/ml]]</f>
        <v>221-230 151-190</v>
      </c>
      <c r="B79" s="9" t="s">
        <v>104</v>
      </c>
      <c r="C79" t="s">
        <v>52</v>
      </c>
      <c r="D79" t="s">
        <v>9</v>
      </c>
      <c r="E79" t="s">
        <v>10</v>
      </c>
    </row>
    <row r="80" spans="1:20" x14ac:dyDescent="0.25">
      <c r="A80" t="str">
        <f>Tableau1[[#This Row],[KVA]]&amp;" "&amp;Tableau1[[#This Row],[Longueur/ml]]</f>
        <v>221-230 191-240</v>
      </c>
      <c r="B80" s="9" t="s">
        <v>104</v>
      </c>
      <c r="C80" t="s">
        <v>53</v>
      </c>
      <c r="D80" t="s">
        <v>13</v>
      </c>
      <c r="E80" t="s">
        <v>14</v>
      </c>
    </row>
    <row r="81" spans="1:5" x14ac:dyDescent="0.25">
      <c r="A81" t="str">
        <f>Tableau1[[#This Row],[KVA]]&amp;" "&amp;Tableau1[[#This Row],[Longueur/ml]]</f>
        <v>221-230 241-310</v>
      </c>
      <c r="B81" s="9" t="s">
        <v>104</v>
      </c>
      <c r="C81" t="s">
        <v>54</v>
      </c>
      <c r="D81" t="s">
        <v>19</v>
      </c>
      <c r="E81" t="s">
        <v>12</v>
      </c>
    </row>
    <row r="82" spans="1:5" x14ac:dyDescent="0.25">
      <c r="A82" t="str">
        <f>Tableau1[[#This Row],[KVA]]&amp;" "&amp;Tableau1[[#This Row],[Longueur/ml]]</f>
        <v>231-240 0-140</v>
      </c>
      <c r="B82" s="9" t="s">
        <v>105</v>
      </c>
      <c r="C82" t="s">
        <v>96</v>
      </c>
      <c r="D82" t="s">
        <v>12</v>
      </c>
      <c r="E82" t="s">
        <v>7</v>
      </c>
    </row>
    <row r="83" spans="1:5" x14ac:dyDescent="0.25">
      <c r="A83" t="str">
        <f>Tableau1[[#This Row],[KVA]]&amp;" "&amp;Tableau1[[#This Row],[Longueur/ml]]</f>
        <v>231-240 141-180</v>
      </c>
      <c r="B83" s="9" t="s">
        <v>105</v>
      </c>
      <c r="C83" t="s">
        <v>106</v>
      </c>
      <c r="D83" t="s">
        <v>9</v>
      </c>
      <c r="E83" t="s">
        <v>10</v>
      </c>
    </row>
    <row r="84" spans="1:5" x14ac:dyDescent="0.25">
      <c r="A84" t="str">
        <f>Tableau1[[#This Row],[KVA]]&amp;" "&amp;Tableau1[[#This Row],[Longueur/ml]]</f>
        <v>231-240 181-230</v>
      </c>
      <c r="B84" s="9" t="s">
        <v>105</v>
      </c>
      <c r="C84" t="s">
        <v>108</v>
      </c>
      <c r="D84" t="s">
        <v>13</v>
      </c>
      <c r="E84" t="s">
        <v>14</v>
      </c>
    </row>
    <row r="85" spans="1:5" x14ac:dyDescent="0.25">
      <c r="A85" t="str">
        <f>Tableau1[[#This Row],[KVA]]&amp;" "&amp;Tableau1[[#This Row],[Longueur/ml]]</f>
        <v>231-240 231-290</v>
      </c>
      <c r="B85" s="9" t="s">
        <v>105</v>
      </c>
      <c r="C85" t="s">
        <v>110</v>
      </c>
      <c r="D85" t="s">
        <v>19</v>
      </c>
      <c r="E85" t="s">
        <v>12</v>
      </c>
    </row>
    <row r="86" spans="1:5" x14ac:dyDescent="0.25">
      <c r="A86" t="str">
        <f>Tableau1[[#This Row],[KVA]]&amp;" "&amp;Tableau1[[#This Row],[Longueur/ml]]</f>
        <v>241-249 0-140</v>
      </c>
      <c r="B86" s="9" t="s">
        <v>107</v>
      </c>
      <c r="C86" t="s">
        <v>96</v>
      </c>
      <c r="D86" t="s">
        <v>12</v>
      </c>
      <c r="E86" t="s">
        <v>7</v>
      </c>
    </row>
    <row r="87" spans="1:5" x14ac:dyDescent="0.25">
      <c r="A87" t="str">
        <f>Tableau1[[#This Row],[KVA]]&amp;" "&amp;Tableau1[[#This Row],[Longueur/ml]]</f>
        <v>241-249 141-170</v>
      </c>
      <c r="B87" s="9" t="s">
        <v>107</v>
      </c>
      <c r="C87" t="s">
        <v>61</v>
      </c>
      <c r="D87" t="s">
        <v>9</v>
      </c>
      <c r="E87" t="s">
        <v>10</v>
      </c>
    </row>
    <row r="88" spans="1:5" x14ac:dyDescent="0.25">
      <c r="A88" t="str">
        <f>Tableau1[[#This Row],[KVA]]&amp;" "&amp;Tableau1[[#This Row],[Longueur/ml]]</f>
        <v>241-249 171-230</v>
      </c>
      <c r="B88" s="9" t="s">
        <v>107</v>
      </c>
      <c r="C88" t="s">
        <v>109</v>
      </c>
      <c r="D88" t="s">
        <v>13</v>
      </c>
      <c r="E88" t="s">
        <v>14</v>
      </c>
    </row>
    <row r="89" spans="1:5" x14ac:dyDescent="0.25">
      <c r="A89" t="str">
        <f>Tableau1[[#This Row],[KVA]]&amp;" "&amp;Tableau1[[#This Row],[Longueur/ml]]</f>
        <v>241-249 231-280</v>
      </c>
      <c r="B89" s="9" t="s">
        <v>107</v>
      </c>
      <c r="C89" t="s">
        <v>111</v>
      </c>
      <c r="D89" t="s">
        <v>19</v>
      </c>
      <c r="E89" t="s">
        <v>12</v>
      </c>
    </row>
    <row r="90" spans="1:5" x14ac:dyDescent="0.25">
      <c r="A90" s="9"/>
      <c r="B90" s="9"/>
    </row>
  </sheetData>
  <phoneticPr fontId="6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CalculCable</vt:lpstr>
      <vt:lpstr>BaseDeDonnées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GARRIVET</dc:creator>
  <cp:lastModifiedBy>Bart Strubbe</cp:lastModifiedBy>
  <dcterms:created xsi:type="dcterms:W3CDTF">2024-09-18T14:49:58Z</dcterms:created>
  <dcterms:modified xsi:type="dcterms:W3CDTF">2024-09-20T18:31:06Z</dcterms:modified>
</cp:coreProperties>
</file>