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3D5607B-9582-40CC-9BB1-A677B166A909}" xr6:coauthVersionLast="47" xr6:coauthVersionMax="47" xr10:uidLastSave="{00000000-0000-0000-0000-000000000000}"/>
  <bookViews>
    <workbookView xWindow="-120" yWindow="-120" windowWidth="29040" windowHeight="15990" xr2:uid="{BD47D013-B434-477E-B2EC-9E9DAFD4F4E8}"/>
  </bookViews>
  <sheets>
    <sheet name="Feuil1" sheetId="1" r:id="rId1"/>
  </sheets>
  <definedNames>
    <definedName name="_apresMinuit">_xlfn.LAMBDA(_xlpm.heure,_xlpm.heure&lt;=12/24)</definedName>
    <definedName name="_avantMinuit">_xlfn.LAMBDA(_xlpm.heure,_xlpm.heure&gt;=12/24)</definedName>
    <definedName name="_Dejeuner">_xlfn.LAMBDA(_xlpm.debut,_xlpm.fin,OR( AND(_xlpm.fin&gt;12/24,_xlpm.fin&lt;=14/24), AND(_xlpm.debut&gt;=12/24,_xlpm.debut&lt;14/24), AND(_xlpm.debut&lt;=12/24,_xlpm.fin&gt;=14/24))*1)</definedName>
    <definedName name="_Diner">_xlfn.LAMBDA(_xlpm.debut,_xlpm.fin,OR( AND(_xlpm.fin&gt;19/24,_xlpm.fin&lt;=21/24), AND(_xlpm.debut&gt;=19/24,_xlpm.debut&lt;21/24), AND(_xlpm.debut&lt;=19/24,_xlpm.fin&gt;=21/24))*1)</definedName>
    <definedName name="_journee">_xlfn.LAMBDA(_xlpm.heure,AND(_xlpm.heure&gt;=7/24,_xlpm.heure&lt;=22/24))</definedName>
    <definedName name="_nuit">_xlfn.LAMBDA(_xlpm.heure,OR(_xlpm.heure&gt;=22/24,_xlpm.heure&lt;=7/24))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8" i="1" l="1"/>
  <c r="D88" i="1" s="1"/>
  <c r="C88" i="1"/>
  <c r="C67" i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66" i="1"/>
  <c r="B84" i="1"/>
  <c r="B85" i="1"/>
  <c r="B86" i="1" s="1"/>
  <c r="B66" i="1"/>
  <c r="D66" i="1" s="1"/>
  <c r="B67" i="1"/>
  <c r="B68" i="1" s="1"/>
  <c r="D64" i="1"/>
  <c r="E64" i="1" s="1"/>
  <c r="D65" i="1"/>
  <c r="E65" i="1" s="1"/>
  <c r="B65" i="1"/>
  <c r="C65" i="1"/>
  <c r="C63" i="1"/>
  <c r="D63" i="1" s="1"/>
  <c r="J37" i="1"/>
  <c r="J36" i="1"/>
  <c r="J34" i="1"/>
  <c r="C42" i="1"/>
  <c r="D42" i="1" s="1"/>
  <c r="E42" i="1" s="1"/>
  <c r="H37" i="1"/>
  <c r="H23" i="1"/>
  <c r="I23" i="1" s="1"/>
  <c r="H19" i="1"/>
  <c r="D38" i="1"/>
  <c r="E38" i="1" s="1"/>
  <c r="D41" i="1"/>
  <c r="E41" i="1" s="1"/>
  <c r="D36" i="1"/>
  <c r="E36" i="1" s="1"/>
  <c r="D37" i="1"/>
  <c r="E37" i="1" s="1"/>
  <c r="F37" i="1" s="1"/>
  <c r="G37" i="1" s="1"/>
  <c r="D22" i="1"/>
  <c r="E22" i="1" s="1"/>
  <c r="D24" i="1"/>
  <c r="E24" i="1" s="1"/>
  <c r="D25" i="1"/>
  <c r="F25" i="1" s="1"/>
  <c r="H25" i="1" s="1"/>
  <c r="D26" i="1"/>
  <c r="E26" i="1" s="1"/>
  <c r="F26" i="1" s="1"/>
  <c r="D27" i="1"/>
  <c r="E27" i="1" s="1"/>
  <c r="F27" i="1" s="1"/>
  <c r="D28" i="1"/>
  <c r="E28" i="1" s="1"/>
  <c r="D29" i="1"/>
  <c r="E29" i="1" s="1"/>
  <c r="D30" i="1"/>
  <c r="E30" i="1" s="1"/>
  <c r="F30" i="1" s="1"/>
  <c r="D31" i="1"/>
  <c r="E31" i="1" s="1"/>
  <c r="F31" i="1" s="1"/>
  <c r="D32" i="1"/>
  <c r="E32" i="1" s="1"/>
  <c r="D33" i="1"/>
  <c r="E33" i="1" s="1"/>
  <c r="D34" i="1"/>
  <c r="E34" i="1" s="1"/>
  <c r="F34" i="1" s="1"/>
  <c r="D35" i="1"/>
  <c r="E35" i="1" s="1"/>
  <c r="F35" i="1" s="1"/>
  <c r="D4" i="1"/>
  <c r="E4" i="1" s="1"/>
  <c r="D5" i="1"/>
  <c r="E5" i="1" s="1"/>
  <c r="D6" i="1"/>
  <c r="E6" i="1" s="1"/>
  <c r="F6" i="1" s="1"/>
  <c r="D7" i="1"/>
  <c r="D8" i="1"/>
  <c r="E8" i="1" s="1"/>
  <c r="D9" i="1"/>
  <c r="E9" i="1" s="1"/>
  <c r="D10" i="1"/>
  <c r="F10" i="1" s="1"/>
  <c r="H10" i="1" s="1"/>
  <c r="I10" i="1" s="1"/>
  <c r="D11" i="1"/>
  <c r="E11" i="1" s="1"/>
  <c r="F11" i="1" s="1"/>
  <c r="G11" i="1" s="1"/>
  <c r="D12" i="1"/>
  <c r="E12" i="1" s="1"/>
  <c r="F12" i="1" s="1"/>
  <c r="D13" i="1"/>
  <c r="E13" i="1" s="1"/>
  <c r="D14" i="1"/>
  <c r="E14" i="1"/>
  <c r="D15" i="1"/>
  <c r="E15" i="1" s="1"/>
  <c r="F15" i="1" s="1"/>
  <c r="D16" i="1"/>
  <c r="E16" i="1" s="1"/>
  <c r="F16" i="1" s="1"/>
  <c r="D17" i="1"/>
  <c r="E17" i="1" s="1"/>
  <c r="D18" i="1"/>
  <c r="F18" i="1" s="1"/>
  <c r="H18" i="1" s="1"/>
  <c r="I18" i="1" s="1"/>
  <c r="E18" i="1"/>
  <c r="D19" i="1"/>
  <c r="E19" i="1" s="1"/>
  <c r="F19" i="1" s="1"/>
  <c r="G19" i="1" s="1"/>
  <c r="D20" i="1"/>
  <c r="E20" i="1" s="1"/>
  <c r="F20" i="1" s="1"/>
  <c r="D21" i="1"/>
  <c r="E21" i="1" s="1"/>
  <c r="D2" i="1"/>
  <c r="E2" i="1" s="1"/>
  <c r="D3" i="1"/>
  <c r="E3" i="1" s="1"/>
  <c r="E88" i="1" l="1"/>
  <c r="F88" i="1" s="1"/>
  <c r="B87" i="1"/>
  <c r="B69" i="1"/>
  <c r="D67" i="1"/>
  <c r="E66" i="1"/>
  <c r="F66" i="1" s="1"/>
  <c r="F64" i="1"/>
  <c r="F65" i="1"/>
  <c r="E63" i="1"/>
  <c r="F63" i="1"/>
  <c r="G34" i="1"/>
  <c r="H34" i="1"/>
  <c r="I34" i="1" s="1"/>
  <c r="I31" i="1"/>
  <c r="I19" i="1"/>
  <c r="I25" i="1"/>
  <c r="I37" i="1"/>
  <c r="C43" i="1"/>
  <c r="D43" i="1" s="1"/>
  <c r="E43" i="1" s="1"/>
  <c r="F43" i="1" s="1"/>
  <c r="J43" i="1" s="1"/>
  <c r="H11" i="1"/>
  <c r="I11" i="1" s="1"/>
  <c r="F42" i="1"/>
  <c r="J42" i="1" s="1"/>
  <c r="F41" i="1"/>
  <c r="J41" i="1" s="1"/>
  <c r="F38" i="1"/>
  <c r="E7" i="1"/>
  <c r="F7" i="1" s="1"/>
  <c r="F36" i="1"/>
  <c r="G15" i="1"/>
  <c r="H15" i="1" s="1"/>
  <c r="I15" i="1" s="1"/>
  <c r="J15" i="1"/>
  <c r="G30" i="1"/>
  <c r="H30" i="1" s="1"/>
  <c r="I30" i="1" s="1"/>
  <c r="J30" i="1"/>
  <c r="G26" i="1"/>
  <c r="H26" i="1" s="1"/>
  <c r="I26" i="1" s="1"/>
  <c r="J26" i="1"/>
  <c r="F14" i="1"/>
  <c r="E25" i="1"/>
  <c r="F22" i="1"/>
  <c r="E10" i="1"/>
  <c r="F33" i="1"/>
  <c r="F29" i="1"/>
  <c r="G31" i="1"/>
  <c r="H31" i="1" s="1"/>
  <c r="J31" i="1"/>
  <c r="J27" i="1"/>
  <c r="G27" i="1"/>
  <c r="H27" i="1" s="1"/>
  <c r="I27" i="1" s="1"/>
  <c r="J35" i="1"/>
  <c r="G35" i="1"/>
  <c r="H35" i="1" s="1"/>
  <c r="I35" i="1" s="1"/>
  <c r="J33" i="1"/>
  <c r="G33" i="1"/>
  <c r="J25" i="1"/>
  <c r="G25" i="1"/>
  <c r="F32" i="1"/>
  <c r="F28" i="1"/>
  <c r="F24" i="1"/>
  <c r="J6" i="1"/>
  <c r="G6" i="1"/>
  <c r="H6" i="1" s="1"/>
  <c r="I6" i="1" s="1"/>
  <c r="J16" i="1"/>
  <c r="G16" i="1"/>
  <c r="H16" i="1" s="1"/>
  <c r="I16" i="1" s="1"/>
  <c r="G12" i="1"/>
  <c r="H12" i="1" s="1"/>
  <c r="I12" i="1" s="1"/>
  <c r="J12" i="1"/>
  <c r="J20" i="1"/>
  <c r="G20" i="1"/>
  <c r="H20" i="1" s="1"/>
  <c r="I20" i="1" s="1"/>
  <c r="J10" i="1"/>
  <c r="G10" i="1"/>
  <c r="J18" i="1"/>
  <c r="G18" i="1"/>
  <c r="J19" i="1"/>
  <c r="F8" i="1"/>
  <c r="F4" i="1"/>
  <c r="F21" i="1"/>
  <c r="F17" i="1"/>
  <c r="F13" i="1"/>
  <c r="F9" i="1"/>
  <c r="F5" i="1"/>
  <c r="J11" i="1"/>
  <c r="F2" i="1"/>
  <c r="F3" i="1"/>
  <c r="J88" i="1" l="1"/>
  <c r="G88" i="1"/>
  <c r="H88" i="1"/>
  <c r="I88" i="1" s="1"/>
  <c r="D85" i="1"/>
  <c r="E85" i="1" s="1"/>
  <c r="D84" i="1"/>
  <c r="E84" i="1" s="1"/>
  <c r="F84" i="1" s="1"/>
  <c r="J84" i="1" s="1"/>
  <c r="D87" i="1"/>
  <c r="D86" i="1"/>
  <c r="E67" i="1"/>
  <c r="F67" i="1" s="1"/>
  <c r="B70" i="1"/>
  <c r="D69" i="1"/>
  <c r="J66" i="1"/>
  <c r="G66" i="1"/>
  <c r="H66" i="1" s="1"/>
  <c r="I66" i="1" s="1"/>
  <c r="D68" i="1"/>
  <c r="J65" i="1"/>
  <c r="G65" i="1"/>
  <c r="H65" i="1" s="1"/>
  <c r="I65" i="1" s="1"/>
  <c r="J64" i="1"/>
  <c r="G64" i="1"/>
  <c r="H64" i="1" s="1"/>
  <c r="I64" i="1" s="1"/>
  <c r="G63" i="1"/>
  <c r="H63" i="1" s="1"/>
  <c r="I63" i="1" s="1"/>
  <c r="J63" i="1"/>
  <c r="H24" i="1"/>
  <c r="I24" i="1" s="1"/>
  <c r="H22" i="1"/>
  <c r="I22" i="1"/>
  <c r="G38" i="1"/>
  <c r="H38" i="1"/>
  <c r="I38" i="1"/>
  <c r="G43" i="1"/>
  <c r="H43" i="1" s="1"/>
  <c r="I43" i="1" s="1"/>
  <c r="H3" i="1"/>
  <c r="I3" i="1" s="1"/>
  <c r="H2" i="1"/>
  <c r="I2" i="1" s="1"/>
  <c r="J29" i="1"/>
  <c r="G36" i="1"/>
  <c r="H36" i="1"/>
  <c r="I36" i="1" s="1"/>
  <c r="C44" i="1"/>
  <c r="D44" i="1" s="1"/>
  <c r="H5" i="1"/>
  <c r="I5" i="1" s="1"/>
  <c r="H33" i="1"/>
  <c r="I33" i="1" s="1"/>
  <c r="J14" i="1"/>
  <c r="H7" i="1"/>
  <c r="I7" i="1" s="1"/>
  <c r="G42" i="1"/>
  <c r="H42" i="1" s="1"/>
  <c r="I42" i="1" s="1"/>
  <c r="C45" i="1"/>
  <c r="D45" i="1" s="1"/>
  <c r="E45" i="1" s="1"/>
  <c r="F45" i="1" s="1"/>
  <c r="J45" i="1" s="1"/>
  <c r="G41" i="1"/>
  <c r="H41" i="1" s="1"/>
  <c r="I41" i="1" s="1"/>
  <c r="G7" i="1"/>
  <c r="J7" i="1"/>
  <c r="G3" i="1"/>
  <c r="J3" i="1"/>
  <c r="G14" i="1"/>
  <c r="H14" i="1" s="1"/>
  <c r="I14" i="1" s="1"/>
  <c r="G29" i="1"/>
  <c r="H29" i="1" s="1"/>
  <c r="I29" i="1" s="1"/>
  <c r="J22" i="1"/>
  <c r="G22" i="1"/>
  <c r="G24" i="1"/>
  <c r="J24" i="1"/>
  <c r="G28" i="1"/>
  <c r="H28" i="1" s="1"/>
  <c r="I28" i="1" s="1"/>
  <c r="J28" i="1"/>
  <c r="G32" i="1"/>
  <c r="H32" i="1" s="1"/>
  <c r="I32" i="1" s="1"/>
  <c r="J32" i="1"/>
  <c r="J5" i="1"/>
  <c r="G5" i="1"/>
  <c r="J21" i="1"/>
  <c r="G21" i="1"/>
  <c r="H21" i="1" s="1"/>
  <c r="I21" i="1" s="1"/>
  <c r="J9" i="1"/>
  <c r="G9" i="1"/>
  <c r="H9" i="1" s="1"/>
  <c r="I9" i="1" s="1"/>
  <c r="J17" i="1"/>
  <c r="G17" i="1"/>
  <c r="H17" i="1" s="1"/>
  <c r="I17" i="1" s="1"/>
  <c r="G8" i="1"/>
  <c r="H8" i="1" s="1"/>
  <c r="I8" i="1" s="1"/>
  <c r="J8" i="1"/>
  <c r="J13" i="1"/>
  <c r="G13" i="1"/>
  <c r="H13" i="1" s="1"/>
  <c r="I13" i="1" s="1"/>
  <c r="G4" i="1"/>
  <c r="H4" i="1" s="1"/>
  <c r="I4" i="1" s="1"/>
  <c r="J4" i="1"/>
  <c r="J2" i="1"/>
  <c r="G2" i="1"/>
  <c r="F85" i="1" l="1"/>
  <c r="G85" i="1" s="1"/>
  <c r="H85" i="1" s="1"/>
  <c r="I85" i="1" s="1"/>
  <c r="G84" i="1"/>
  <c r="H84" i="1" s="1"/>
  <c r="I84" i="1" s="1"/>
  <c r="E86" i="1"/>
  <c r="F86" i="1" s="1"/>
  <c r="J85" i="1"/>
  <c r="E87" i="1"/>
  <c r="F87" i="1" s="1"/>
  <c r="E68" i="1"/>
  <c r="F68" i="1" s="1"/>
  <c r="E69" i="1"/>
  <c r="F69" i="1"/>
  <c r="B71" i="1"/>
  <c r="D70" i="1"/>
  <c r="J67" i="1"/>
  <c r="G67" i="1"/>
  <c r="H67" i="1" s="1"/>
  <c r="I67" i="1" s="1"/>
  <c r="E44" i="1"/>
  <c r="F44" i="1"/>
  <c r="J44" i="1" s="1"/>
  <c r="G45" i="1"/>
  <c r="H45" i="1" s="1"/>
  <c r="I45" i="1" s="1"/>
  <c r="C46" i="1"/>
  <c r="D46" i="1" s="1"/>
  <c r="G87" i="1" l="1"/>
  <c r="H87" i="1" s="1"/>
  <c r="I87" i="1" s="1"/>
  <c r="J87" i="1"/>
  <c r="G86" i="1"/>
  <c r="H86" i="1" s="1"/>
  <c r="I86" i="1" s="1"/>
  <c r="J86" i="1"/>
  <c r="G69" i="1"/>
  <c r="H69" i="1" s="1"/>
  <c r="I69" i="1" s="1"/>
  <c r="J69" i="1"/>
  <c r="E70" i="1"/>
  <c r="F70" i="1" s="1"/>
  <c r="J68" i="1"/>
  <c r="G68" i="1"/>
  <c r="H68" i="1" s="1"/>
  <c r="I68" i="1" s="1"/>
  <c r="B72" i="1"/>
  <c r="D71" i="1"/>
  <c r="G44" i="1"/>
  <c r="H44" i="1" s="1"/>
  <c r="I44" i="1" s="1"/>
  <c r="E46" i="1"/>
  <c r="F46" i="1"/>
  <c r="C47" i="1"/>
  <c r="D47" i="1" s="1"/>
  <c r="E47" i="1" s="1"/>
  <c r="F47" i="1" s="1"/>
  <c r="J70" i="1" l="1"/>
  <c r="G70" i="1"/>
  <c r="H70" i="1" s="1"/>
  <c r="I70" i="1" s="1"/>
  <c r="E71" i="1"/>
  <c r="F71" i="1" s="1"/>
  <c r="D72" i="1"/>
  <c r="B73" i="1"/>
  <c r="G46" i="1"/>
  <c r="H46" i="1" s="1"/>
  <c r="I46" i="1" s="1"/>
  <c r="J46" i="1"/>
  <c r="G47" i="1"/>
  <c r="H47" i="1" s="1"/>
  <c r="I47" i="1" s="1"/>
  <c r="J47" i="1"/>
  <c r="C48" i="1"/>
  <c r="D48" i="1" s="1"/>
  <c r="J71" i="1" l="1"/>
  <c r="G71" i="1"/>
  <c r="H71" i="1" s="1"/>
  <c r="I71" i="1" s="1"/>
  <c r="B74" i="1"/>
  <c r="D73" i="1"/>
  <c r="E72" i="1"/>
  <c r="F72" i="1"/>
  <c r="E48" i="1"/>
  <c r="F48" i="1"/>
  <c r="C49" i="1"/>
  <c r="D49" i="1" s="1"/>
  <c r="E49" i="1" s="1"/>
  <c r="F49" i="1" s="1"/>
  <c r="J49" i="1" s="1"/>
  <c r="E73" i="1" l="1"/>
  <c r="F73" i="1" s="1"/>
  <c r="B75" i="1"/>
  <c r="D74" i="1"/>
  <c r="G72" i="1"/>
  <c r="H72" i="1" s="1"/>
  <c r="I72" i="1" s="1"/>
  <c r="J72" i="1"/>
  <c r="G48" i="1"/>
  <c r="H48" i="1" s="1"/>
  <c r="I48" i="1" s="1"/>
  <c r="J48" i="1"/>
  <c r="G49" i="1"/>
  <c r="H49" i="1" s="1"/>
  <c r="I49" i="1" s="1"/>
  <c r="C50" i="1"/>
  <c r="D50" i="1" s="1"/>
  <c r="G73" i="1" l="1"/>
  <c r="H73" i="1" s="1"/>
  <c r="I73" i="1" s="1"/>
  <c r="J73" i="1"/>
  <c r="E74" i="1"/>
  <c r="F74" i="1" s="1"/>
  <c r="D75" i="1"/>
  <c r="B76" i="1"/>
  <c r="E50" i="1"/>
  <c r="F50" i="1"/>
  <c r="J50" i="1" s="1"/>
  <c r="C51" i="1"/>
  <c r="D51" i="1" s="1"/>
  <c r="E51" i="1" s="1"/>
  <c r="F51" i="1" s="1"/>
  <c r="J51" i="1" s="1"/>
  <c r="E75" i="1" l="1"/>
  <c r="F75" i="1"/>
  <c r="D76" i="1"/>
  <c r="B77" i="1"/>
  <c r="J74" i="1"/>
  <c r="G74" i="1"/>
  <c r="H74" i="1" s="1"/>
  <c r="I74" i="1" s="1"/>
  <c r="G50" i="1"/>
  <c r="H50" i="1" s="1"/>
  <c r="I50" i="1" s="1"/>
  <c r="G51" i="1"/>
  <c r="H51" i="1" s="1"/>
  <c r="I51" i="1" s="1"/>
  <c r="C52" i="1"/>
  <c r="D52" i="1" s="1"/>
  <c r="B78" i="1" l="1"/>
  <c r="D77" i="1"/>
  <c r="E76" i="1"/>
  <c r="F76" i="1" s="1"/>
  <c r="J75" i="1"/>
  <c r="G75" i="1"/>
  <c r="H75" i="1" s="1"/>
  <c r="I75" i="1" s="1"/>
  <c r="E52" i="1"/>
  <c r="F52" i="1" s="1"/>
  <c r="C53" i="1"/>
  <c r="D53" i="1" s="1"/>
  <c r="E53" i="1" s="1"/>
  <c r="F53" i="1" s="1"/>
  <c r="J76" i="1" l="1"/>
  <c r="G76" i="1"/>
  <c r="H76" i="1" s="1"/>
  <c r="I76" i="1" s="1"/>
  <c r="E77" i="1"/>
  <c r="F77" i="1" s="1"/>
  <c r="B79" i="1"/>
  <c r="D78" i="1"/>
  <c r="G53" i="1"/>
  <c r="H53" i="1" s="1"/>
  <c r="I53" i="1" s="1"/>
  <c r="J53" i="1"/>
  <c r="G52" i="1"/>
  <c r="H52" i="1" s="1"/>
  <c r="I52" i="1" s="1"/>
  <c r="J52" i="1"/>
  <c r="C54" i="1"/>
  <c r="D54" i="1" s="1"/>
  <c r="E78" i="1" l="1"/>
  <c r="F78" i="1" s="1"/>
  <c r="B80" i="1"/>
  <c r="D79" i="1"/>
  <c r="G77" i="1"/>
  <c r="H77" i="1" s="1"/>
  <c r="I77" i="1" s="1"/>
  <c r="J77" i="1"/>
  <c r="E54" i="1"/>
  <c r="F54" i="1" s="1"/>
  <c r="C55" i="1"/>
  <c r="D55" i="1" s="1"/>
  <c r="E55" i="1" s="1"/>
  <c r="F55" i="1" s="1"/>
  <c r="J78" i="1" l="1"/>
  <c r="G78" i="1"/>
  <c r="H78" i="1" s="1"/>
  <c r="I78" i="1" s="1"/>
  <c r="E79" i="1"/>
  <c r="F79" i="1" s="1"/>
  <c r="D80" i="1"/>
  <c r="B81" i="1"/>
  <c r="G55" i="1"/>
  <c r="H55" i="1" s="1"/>
  <c r="I55" i="1" s="1"/>
  <c r="J55" i="1"/>
  <c r="G54" i="1"/>
  <c r="H54" i="1" s="1"/>
  <c r="I54" i="1" s="1"/>
  <c r="J54" i="1"/>
  <c r="C56" i="1"/>
  <c r="D56" i="1" s="1"/>
  <c r="J79" i="1" l="1"/>
  <c r="G79" i="1"/>
  <c r="H79" i="1" s="1"/>
  <c r="I79" i="1" s="1"/>
  <c r="B82" i="1"/>
  <c r="D81" i="1"/>
  <c r="E80" i="1"/>
  <c r="F80" i="1"/>
  <c r="E56" i="1"/>
  <c r="F56" i="1"/>
  <c r="C57" i="1"/>
  <c r="E81" i="1" l="1"/>
  <c r="F81" i="1" s="1"/>
  <c r="G80" i="1"/>
  <c r="H80" i="1" s="1"/>
  <c r="I80" i="1" s="1"/>
  <c r="J80" i="1"/>
  <c r="B83" i="1"/>
  <c r="D83" i="1" s="1"/>
  <c r="D82" i="1"/>
  <c r="G56" i="1"/>
  <c r="H56" i="1" s="1"/>
  <c r="I56" i="1" s="1"/>
  <c r="J56" i="1"/>
  <c r="C58" i="1"/>
  <c r="D57" i="1"/>
  <c r="E57" i="1" s="1"/>
  <c r="F57" i="1" s="1"/>
  <c r="G81" i="1" l="1"/>
  <c r="H81" i="1" s="1"/>
  <c r="I81" i="1" s="1"/>
  <c r="J81" i="1"/>
  <c r="E82" i="1"/>
  <c r="F82" i="1" s="1"/>
  <c r="E83" i="1"/>
  <c r="F83" i="1"/>
  <c r="G57" i="1"/>
  <c r="H57" i="1" s="1"/>
  <c r="I57" i="1" s="1"/>
  <c r="J57" i="1"/>
  <c r="D58" i="1"/>
  <c r="C59" i="1"/>
  <c r="J82" i="1" l="1"/>
  <c r="G82" i="1"/>
  <c r="H82" i="1" s="1"/>
  <c r="I82" i="1" s="1"/>
  <c r="J83" i="1"/>
  <c r="G83" i="1"/>
  <c r="H83" i="1"/>
  <c r="I83" i="1" s="1"/>
  <c r="D59" i="1"/>
  <c r="E59" i="1" s="1"/>
  <c r="F59" i="1" s="1"/>
  <c r="C60" i="1"/>
  <c r="E58" i="1"/>
  <c r="F58" i="1" s="1"/>
  <c r="G59" i="1" l="1"/>
  <c r="H59" i="1" s="1"/>
  <c r="I59" i="1" s="1"/>
  <c r="J59" i="1"/>
  <c r="G58" i="1"/>
  <c r="H58" i="1" s="1"/>
  <c r="I58" i="1" s="1"/>
  <c r="J58" i="1"/>
  <c r="D60" i="1"/>
  <c r="C61" i="1"/>
  <c r="D61" i="1" l="1"/>
  <c r="E61" i="1" s="1"/>
  <c r="F61" i="1" s="1"/>
  <c r="C62" i="1"/>
  <c r="D62" i="1" s="1"/>
  <c r="E60" i="1"/>
  <c r="F60" i="1"/>
  <c r="G61" i="1" l="1"/>
  <c r="H61" i="1" s="1"/>
  <c r="I61" i="1" s="1"/>
  <c r="J61" i="1"/>
  <c r="G60" i="1"/>
  <c r="H60" i="1" s="1"/>
  <c r="I60" i="1" s="1"/>
  <c r="J60" i="1"/>
  <c r="E62" i="1"/>
  <c r="F62" i="1"/>
  <c r="J62" i="1" s="1"/>
  <c r="G62" i="1" l="1"/>
  <c r="H62" i="1" s="1"/>
  <c r="I6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CROCHE</author>
  </authors>
  <commentList>
    <comment ref="M25" authorId="0" shapeId="0" xr:uid="{C0B22DAB-DE8C-4EE3-85DD-F8916FA7BACF}">
      <text>
        <r>
          <rPr>
            <sz val="10"/>
            <color indexed="81"/>
            <rFont val="Aptos Narrow"/>
            <family val="2"/>
          </rPr>
          <t>Entre 22h et 7h</t>
        </r>
      </text>
    </comment>
  </commentList>
</comments>
</file>

<file path=xl/sharedStrings.xml><?xml version="1.0" encoding="utf-8"?>
<sst xmlns="http://schemas.openxmlformats.org/spreadsheetml/2006/main" count="57" uniqueCount="31">
  <si>
    <t>Début</t>
  </si>
  <si>
    <t>Fin</t>
  </si>
  <si>
    <t/>
  </si>
  <si>
    <t>toute la journée</t>
  </si>
  <si>
    <t>&gt;=6 heures</t>
  </si>
  <si>
    <t>calcul</t>
  </si>
  <si>
    <t>&lt;6heures (decimal)</t>
  </si>
  <si>
    <t>(2)</t>
  </si>
  <si>
    <t>(3)</t>
  </si>
  <si>
    <t>(1)</t>
  </si>
  <si>
    <t>(4)</t>
  </si>
  <si>
    <t>(5)</t>
  </si>
  <si>
    <t>(6)</t>
  </si>
  <si>
    <t>(7)</t>
  </si>
  <si>
    <t>(8)</t>
  </si>
  <si>
    <t>scenario</t>
  </si>
  <si>
    <t>total</t>
  </si>
  <si>
    <t>debut2</t>
  </si>
  <si>
    <t>Fin2</t>
  </si>
  <si>
    <t>heures nuit</t>
  </si>
  <si>
    <t>Valky68</t>
  </si>
  <si>
    <t>Durée totale</t>
  </si>
  <si>
    <t>Durée entre 22h et 7h</t>
  </si>
  <si>
    <t>Plus de 6h de nuit</t>
  </si>
  <si>
    <t>Déjeuner</t>
  </si>
  <si>
    <t>Dîner</t>
  </si>
  <si>
    <t>Type de scénario</t>
  </si>
  <si>
    <t>une journée</t>
  </si>
  <si>
    <t>Nuit</t>
  </si>
  <si>
    <t>pause1</t>
  </si>
  <si>
    <t>pause2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</si>
</sst>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[hh]:mm"/>
    <numFmt numFmtId="166" formatCode="0.00&quot; h&quot;"/>
    <numFmt numFmtId="167" formatCode="0\ &quot; fois&quot;"/>
    <numFmt numFmtId="169" formatCode="#,##0&quot; h&quot;"/>
  </numFmts>
  <fonts count="9" x14ac:knownFonts="1">
    <font>
      <sz val="11"/>
      <color theme="1"/>
      <name val="Aptos Narrow"/>
      <family val="2"/>
      <scheme val="minor"/>
    </font>
    <font>
      <i/>
      <sz val="11"/>
      <color rgb="FF0000FF"/>
      <name val="Arial"/>
      <family val="1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indexed="81"/>
      <name val="Aptos Narrow"/>
      <family val="2"/>
    </font>
    <font>
      <b/>
      <sz val="16"/>
      <color rgb="FFFF0000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0" tint="-0.34998626667073579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/>
      <right style="slantDashDot">
        <color auto="1"/>
      </right>
      <top style="medium">
        <color indexed="64"/>
      </top>
      <bottom/>
      <diagonal/>
    </border>
    <border>
      <left/>
      <right style="slantDashDot">
        <color auto="1"/>
      </right>
      <top/>
      <bottom style="medium">
        <color indexed="64"/>
      </bottom>
      <diagonal/>
    </border>
    <border>
      <left style="slantDashDot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169" fontId="2" fillId="0" borderId="0" applyFont="0" applyFill="0" applyBorder="0" applyAlignment="0" applyProtection="0"/>
  </cellStyleXfs>
  <cellXfs count="118">
    <xf numFmtId="0" fontId="0" fillId="0" borderId="0" xfId="0"/>
    <xf numFmtId="20" fontId="0" fillId="2" borderId="7" xfId="0" applyNumberFormat="1" applyFill="1" applyBorder="1"/>
    <xf numFmtId="20" fontId="0" fillId="2" borderId="8" xfId="0" applyNumberFormat="1" applyFill="1" applyBorder="1"/>
    <xf numFmtId="165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166" fontId="0" fillId="0" borderId="0" xfId="0" applyNumberFormat="1" applyBorder="1"/>
    <xf numFmtId="165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0" fontId="0" fillId="3" borderId="0" xfId="0" applyFill="1" applyBorder="1"/>
    <xf numFmtId="165" fontId="0" fillId="0" borderId="0" xfId="0" applyNumberFormat="1" applyFont="1" applyFill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  <xf numFmtId="166" fontId="0" fillId="0" borderId="0" xfId="0" applyNumberFormat="1" applyAlignment="1"/>
    <xf numFmtId="164" fontId="1" fillId="2" borderId="7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0" fontId="0" fillId="4" borderId="0" xfId="0" applyFill="1"/>
    <xf numFmtId="166" fontId="0" fillId="4" borderId="0" xfId="0" applyNumberFormat="1" applyFill="1" applyBorder="1" applyAlignment="1">
      <alignment horizontal="center"/>
    </xf>
    <xf numFmtId="166" fontId="0" fillId="4" borderId="0" xfId="0" applyNumberFormat="1" applyFill="1" applyBorder="1"/>
    <xf numFmtId="165" fontId="0" fillId="5" borderId="0" xfId="0" applyNumberFormat="1" applyFont="1" applyFill="1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166" fontId="0" fillId="5" borderId="0" xfId="0" applyNumberFormat="1" applyFont="1" applyFill="1" applyBorder="1" applyAlignment="1">
      <alignment horizontal="center"/>
    </xf>
    <xf numFmtId="166" fontId="0" fillId="5" borderId="0" xfId="0" applyNumberFormat="1" applyFill="1" applyBorder="1" applyAlignment="1">
      <alignment horizontal="center"/>
    </xf>
    <xf numFmtId="165" fontId="0" fillId="5" borderId="1" xfId="0" applyNumberFormat="1" applyFont="1" applyFill="1" applyBorder="1" applyAlignment="1">
      <alignment horizontal="center" vertical="center" wrapText="1"/>
    </xf>
    <xf numFmtId="165" fontId="0" fillId="5" borderId="9" xfId="0" applyNumberFormat="1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166" fontId="0" fillId="5" borderId="9" xfId="0" applyNumberFormat="1" applyFont="1" applyFill="1" applyBorder="1" applyAlignment="1">
      <alignment horizontal="center"/>
    </xf>
    <xf numFmtId="165" fontId="0" fillId="5" borderId="3" xfId="0" applyNumberFormat="1" applyFont="1" applyFill="1" applyBorder="1" applyAlignment="1">
      <alignment horizontal="center" vertical="center" wrapText="1"/>
    </xf>
    <xf numFmtId="165" fontId="0" fillId="5" borderId="5" xfId="0" applyNumberFormat="1" applyFont="1" applyFill="1" applyBorder="1" applyAlignment="1">
      <alignment horizontal="center" vertical="center" wrapText="1"/>
    </xf>
    <xf numFmtId="165" fontId="0" fillId="5" borderId="10" xfId="0" applyNumberFormat="1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166" fontId="0" fillId="5" borderId="10" xfId="0" applyNumberFormat="1" applyFill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166" fontId="0" fillId="4" borderId="10" xfId="0" applyNumberFormat="1" applyFill="1" applyBorder="1"/>
    <xf numFmtId="0" fontId="3" fillId="0" borderId="11" xfId="0" applyFont="1" applyBorder="1" applyAlignment="1">
      <alignment vertical="top" wrapText="1"/>
    </xf>
    <xf numFmtId="0" fontId="0" fillId="6" borderId="0" xfId="0" applyFill="1" applyBorder="1"/>
    <xf numFmtId="165" fontId="0" fillId="6" borderId="0" xfId="0" applyNumberFormat="1" applyFill="1" applyBorder="1" applyAlignment="1">
      <alignment horizontal="center"/>
    </xf>
    <xf numFmtId="165" fontId="0" fillId="6" borderId="0" xfId="0" applyNumberFormat="1" applyFont="1" applyFill="1" applyBorder="1" applyAlignment="1">
      <alignment horizontal="center" vertical="center" wrapText="1"/>
    </xf>
    <xf numFmtId="165" fontId="0" fillId="6" borderId="0" xfId="0" applyNumberFormat="1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166" fontId="0" fillId="6" borderId="0" xfId="0" applyNumberFormat="1" applyFont="1" applyFill="1" applyBorder="1" applyAlignment="1">
      <alignment horizontal="center"/>
    </xf>
    <xf numFmtId="166" fontId="0" fillId="6" borderId="0" xfId="0" applyNumberFormat="1" applyFill="1" applyBorder="1" applyAlignment="1">
      <alignment horizontal="center"/>
    </xf>
    <xf numFmtId="166" fontId="0" fillId="6" borderId="0" xfId="0" applyNumberFormat="1" applyFill="1" applyBorder="1"/>
    <xf numFmtId="166" fontId="0" fillId="6" borderId="0" xfId="0" applyNumberFormat="1" applyFill="1" applyAlignment="1"/>
    <xf numFmtId="0" fontId="0" fillId="6" borderId="0" xfId="0" applyFill="1"/>
    <xf numFmtId="1" fontId="0" fillId="4" borderId="9" xfId="0" applyNumberFormat="1" applyFill="1" applyBorder="1" applyAlignment="1"/>
    <xf numFmtId="1" fontId="0" fillId="4" borderId="9" xfId="0" applyNumberFormat="1" applyFill="1" applyBorder="1"/>
    <xf numFmtId="1" fontId="0" fillId="4" borderId="2" xfId="0" applyNumberFormat="1" applyFill="1" applyBorder="1"/>
    <xf numFmtId="1" fontId="0" fillId="4" borderId="0" xfId="0" applyNumberFormat="1" applyFill="1" applyBorder="1" applyAlignment="1"/>
    <xf numFmtId="1" fontId="0" fillId="4" borderId="0" xfId="0" applyNumberFormat="1" applyFill="1" applyBorder="1"/>
    <xf numFmtId="1" fontId="0" fillId="4" borderId="4" xfId="0" applyNumberFormat="1" applyFill="1" applyBorder="1"/>
    <xf numFmtId="1" fontId="0" fillId="4" borderId="10" xfId="0" applyNumberFormat="1" applyFill="1" applyBorder="1" applyAlignment="1"/>
    <xf numFmtId="1" fontId="0" fillId="4" borderId="10" xfId="0" applyNumberFormat="1" applyFill="1" applyBorder="1"/>
    <xf numFmtId="1" fontId="0" fillId="4" borderId="6" xfId="0" applyNumberFormat="1" applyFill="1" applyBorder="1"/>
    <xf numFmtId="0" fontId="0" fillId="0" borderId="0" xfId="0" applyFill="1" applyBorder="1"/>
    <xf numFmtId="165" fontId="0" fillId="0" borderId="0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6" fontId="0" fillId="0" borderId="0" xfId="0" applyNumberFormat="1" applyFill="1" applyBorder="1"/>
    <xf numFmtId="166" fontId="0" fillId="0" borderId="0" xfId="0" applyNumberFormat="1" applyFill="1" applyAlignment="1"/>
    <xf numFmtId="0" fontId="0" fillId="0" borderId="0" xfId="0" applyFill="1"/>
    <xf numFmtId="165" fontId="0" fillId="0" borderId="9" xfId="0" applyNumberFormat="1" applyFont="1" applyFill="1" applyBorder="1" applyAlignment="1">
      <alignment horizontal="center" vertical="center" wrapText="1"/>
    </xf>
    <xf numFmtId="165" fontId="0" fillId="0" borderId="9" xfId="0" applyNumberFormat="1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166" fontId="0" fillId="0" borderId="9" xfId="0" applyNumberForma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Fill="1" applyBorder="1"/>
    <xf numFmtId="165" fontId="6" fillId="0" borderId="0" xfId="0" applyNumberFormat="1" applyFont="1" applyFill="1" applyBorder="1" applyAlignment="1">
      <alignment horizontal="center" vertical="center" wrapText="1"/>
    </xf>
    <xf numFmtId="165" fontId="6" fillId="6" borderId="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/>
    </xf>
    <xf numFmtId="165" fontId="0" fillId="7" borderId="2" xfId="0" applyNumberFormat="1" applyFill="1" applyBorder="1"/>
    <xf numFmtId="165" fontId="0" fillId="7" borderId="4" xfId="0" applyNumberFormat="1" applyFill="1" applyBorder="1"/>
    <xf numFmtId="20" fontId="0" fillId="7" borderId="4" xfId="0" applyNumberFormat="1" applyFill="1" applyBorder="1"/>
    <xf numFmtId="166" fontId="0" fillId="7" borderId="1" xfId="0" applyNumberFormat="1" applyFill="1" applyBorder="1" applyAlignment="1"/>
    <xf numFmtId="165" fontId="0" fillId="7" borderId="9" xfId="0" applyNumberFormat="1" applyFill="1" applyBorder="1"/>
    <xf numFmtId="166" fontId="0" fillId="7" borderId="3" xfId="0" applyNumberFormat="1" applyFill="1" applyBorder="1" applyAlignment="1"/>
    <xf numFmtId="165" fontId="0" fillId="7" borderId="0" xfId="0" applyNumberFormat="1" applyFill="1" applyBorder="1"/>
    <xf numFmtId="20" fontId="0" fillId="7" borderId="0" xfId="0" applyNumberFormat="1" applyFill="1" applyBorder="1"/>
    <xf numFmtId="166" fontId="0" fillId="7" borderId="5" xfId="0" applyNumberFormat="1" applyFill="1" applyBorder="1" applyAlignment="1"/>
    <xf numFmtId="20" fontId="0" fillId="7" borderId="10" xfId="0" applyNumberFormat="1" applyFill="1" applyBorder="1"/>
    <xf numFmtId="20" fontId="0" fillId="7" borderId="6" xfId="0" applyNumberFormat="1" applyFill="1" applyBorder="1"/>
    <xf numFmtId="0" fontId="7" fillId="0" borderId="0" xfId="0" applyFont="1" applyBorder="1"/>
    <xf numFmtId="165" fontId="7" fillId="0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6" fontId="7" fillId="0" borderId="0" xfId="0" applyNumberFormat="1" applyFont="1" applyFill="1" applyBorder="1" applyAlignment="1">
      <alignment horizontal="center"/>
    </xf>
    <xf numFmtId="0" fontId="3" fillId="0" borderId="12" xfId="0" applyFont="1" applyBorder="1" applyAlignment="1">
      <alignment vertical="top" wrapText="1"/>
    </xf>
    <xf numFmtId="0" fontId="0" fillId="4" borderId="9" xfId="0" applyFill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165" fontId="8" fillId="0" borderId="13" xfId="0" applyNumberFormat="1" applyFont="1" applyFill="1" applyBorder="1" applyAlignment="1">
      <alignment horizontal="center" vertical="center" wrapText="1"/>
    </xf>
    <xf numFmtId="167" fontId="7" fillId="0" borderId="14" xfId="0" applyNumberFormat="1" applyFont="1" applyFill="1" applyBorder="1" applyAlignment="1">
      <alignment horizontal="center"/>
    </xf>
    <xf numFmtId="165" fontId="6" fillId="0" borderId="13" xfId="0" applyNumberFormat="1" applyFont="1" applyFill="1" applyBorder="1" applyAlignment="1">
      <alignment horizontal="center" vertical="center" wrapText="1"/>
    </xf>
    <xf numFmtId="167" fontId="0" fillId="0" borderId="14" xfId="0" quotePrefix="1" applyNumberFormat="1" applyFont="1" applyFill="1" applyBorder="1" applyAlignment="1">
      <alignment horizontal="center"/>
    </xf>
    <xf numFmtId="165" fontId="6" fillId="6" borderId="13" xfId="0" applyNumberFormat="1" applyFont="1" applyFill="1" applyBorder="1" applyAlignment="1">
      <alignment horizontal="center" vertical="center" wrapText="1"/>
    </xf>
    <xf numFmtId="167" fontId="0" fillId="6" borderId="14" xfId="0" quotePrefix="1" applyNumberFormat="1" applyFont="1" applyFill="1" applyBorder="1" applyAlignment="1">
      <alignment horizontal="center"/>
    </xf>
    <xf numFmtId="167" fontId="0" fillId="5" borderId="15" xfId="0" quotePrefix="1" applyNumberFormat="1" applyFont="1" applyFill="1" applyBorder="1" applyAlignment="1">
      <alignment horizontal="center"/>
    </xf>
    <xf numFmtId="167" fontId="0" fillId="5" borderId="14" xfId="0" quotePrefix="1" applyNumberFormat="1" applyFont="1" applyFill="1" applyBorder="1" applyAlignment="1">
      <alignment horizontal="center"/>
    </xf>
    <xf numFmtId="167" fontId="0" fillId="5" borderId="14" xfId="0" applyNumberFormat="1" applyFill="1" applyBorder="1" applyAlignment="1">
      <alignment horizontal="center"/>
    </xf>
    <xf numFmtId="167" fontId="0" fillId="5" borderId="16" xfId="0" applyNumberFormat="1" applyFill="1" applyBorder="1" applyAlignment="1">
      <alignment horizontal="center"/>
    </xf>
    <xf numFmtId="167" fontId="0" fillId="0" borderId="15" xfId="0" applyNumberFormat="1" applyFill="1" applyBorder="1" applyAlignment="1">
      <alignment horizontal="center"/>
    </xf>
    <xf numFmtId="167" fontId="0" fillId="0" borderId="14" xfId="0" applyNumberFormat="1" applyFill="1" applyBorder="1" applyAlignment="1">
      <alignment horizontal="center"/>
    </xf>
    <xf numFmtId="165" fontId="6" fillId="0" borderId="13" xfId="0" applyNumberFormat="1" applyFont="1" applyBorder="1" applyAlignment="1">
      <alignment horizontal="center"/>
    </xf>
    <xf numFmtId="167" fontId="0" fillId="0" borderId="14" xfId="0" applyNumberFormat="1" applyBorder="1" applyAlignment="1">
      <alignment horizontal="center"/>
    </xf>
    <xf numFmtId="0" fontId="0" fillId="0" borderId="9" xfId="0" applyBorder="1"/>
    <xf numFmtId="165" fontId="0" fillId="0" borderId="9" xfId="0" applyNumberFormat="1" applyBorder="1" applyAlignment="1">
      <alignment horizontal="center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9" xfId="0" applyNumberFormat="1" applyFont="1" applyFill="1" applyBorder="1" applyAlignment="1">
      <alignment horizontal="center" vertical="center" wrapText="1"/>
    </xf>
    <xf numFmtId="167" fontId="0" fillId="0" borderId="15" xfId="0" quotePrefix="1" applyNumberFormat="1" applyFon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9" xfId="0" applyNumberFormat="1" applyBorder="1"/>
    <xf numFmtId="166" fontId="0" fillId="0" borderId="9" xfId="0" applyNumberFormat="1" applyBorder="1" applyAlignment="1"/>
  </cellXfs>
  <cellStyles count="2">
    <cellStyle name="h" xfId="1" xr:uid="{844EDCAC-8F83-48B7-95DD-66FA9891078A}"/>
    <cellStyle name="Standaard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104775</xdr:colOff>
      <xdr:row>7</xdr:row>
      <xdr:rowOff>0</xdr:rowOff>
    </xdr:from>
    <xdr:to>
      <xdr:col>29</xdr:col>
      <xdr:colOff>77488</xdr:colOff>
      <xdr:row>23</xdr:row>
      <xdr:rowOff>181426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6F22F82F-CFFF-26E0-F050-9A9735A63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10975" y="1352550"/>
          <a:ext cx="9231013" cy="3229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36197-C398-43BD-B2BA-2F9C05F31D44}">
  <dimension ref="A1:P88"/>
  <sheetViews>
    <sheetView tabSelected="1" workbookViewId="0">
      <pane xSplit="1" ySplit="1" topLeftCell="B22" activePane="bottomRight" state="frozen"/>
      <selection pane="topRight" activeCell="B1" sqref="B1"/>
      <selection pane="bottomLeft" activeCell="A2" sqref="A2"/>
      <selection pane="bottomRight" activeCell="D78" sqref="D78"/>
    </sheetView>
  </sheetViews>
  <sheetFormatPr defaultColWidth="11.5703125" defaultRowHeight="15" x14ac:dyDescent="0.25"/>
  <cols>
    <col min="1" max="1" width="16.28515625" style="4" bestFit="1" customWidth="1"/>
    <col min="2" max="2" width="14.85546875" style="9" bestFit="1" customWidth="1"/>
    <col min="3" max="3" width="5.5703125" style="9" bestFit="1" customWidth="1"/>
    <col min="4" max="4" width="7.42578125" style="108" bestFit="1" customWidth="1"/>
    <col min="5" max="5" width="5.5703125" style="74" bestFit="1" customWidth="1"/>
    <col min="6" max="6" width="5.5703125" style="9" bestFit="1" customWidth="1"/>
    <col min="7" max="7" width="11.28515625" style="9" bestFit="1" customWidth="1"/>
    <col min="8" max="8" width="11.140625" style="13" bestFit="1" customWidth="1"/>
    <col min="9" max="9" width="19.28515625" style="10" bestFit="1" customWidth="1"/>
    <col min="10" max="10" width="6.7109375" style="109" bestFit="1" customWidth="1"/>
    <col min="11" max="11" width="7.140625" style="10" bestFit="1" customWidth="1"/>
    <col min="12" max="12" width="7.140625" style="8" bestFit="1" customWidth="1"/>
    <col min="13" max="13" width="15.85546875" style="18" bestFit="1" customWidth="1"/>
    <col min="14" max="15" width="5.5703125" bestFit="1" customWidth="1"/>
    <col min="16" max="16" width="8.7109375" bestFit="1" customWidth="1"/>
  </cols>
  <sheetData>
    <row r="1" spans="1:15" ht="15.75" x14ac:dyDescent="0.25">
      <c r="A1" s="86" t="s">
        <v>15</v>
      </c>
      <c r="B1" s="87" t="s">
        <v>0</v>
      </c>
      <c r="C1" s="88" t="s">
        <v>1</v>
      </c>
      <c r="D1" s="96" t="s">
        <v>17</v>
      </c>
      <c r="E1" s="89" t="s">
        <v>18</v>
      </c>
      <c r="F1" s="88" t="s">
        <v>16</v>
      </c>
      <c r="G1" s="90" t="s">
        <v>19</v>
      </c>
      <c r="H1" s="91" t="s">
        <v>4</v>
      </c>
      <c r="I1" s="92" t="s">
        <v>6</v>
      </c>
      <c r="J1" s="97" t="s">
        <v>5</v>
      </c>
      <c r="K1" s="7"/>
      <c r="M1" s="78" t="s">
        <v>28</v>
      </c>
      <c r="N1" s="79">
        <v>0.91666666666666663</v>
      </c>
      <c r="O1" s="75">
        <v>1.2916666666666667</v>
      </c>
    </row>
    <row r="2" spans="1:15" x14ac:dyDescent="0.25">
      <c r="B2" s="16"/>
      <c r="C2" s="3"/>
      <c r="D2" s="98" t="str">
        <f t="shared" ref="D2" si="0">IF(B2="toute la journée",$N$5,IF(COUNT(B2:C2)&lt;&gt;2,"-",B2))</f>
        <v>-</v>
      </c>
      <c r="E2" s="72" t="str">
        <f t="shared" ref="E2" si="1">IF(D2="-","-",IF(B2="toute la journée",$O$5+($O$5&lt;D2),C2+(C2&lt;D2)))</f>
        <v>-</v>
      </c>
      <c r="F2" s="3" t="str">
        <f>IF(ISNUMBER(D2),E2-D2,"-")</f>
        <v>-</v>
      </c>
      <c r="G2" s="5" t="str">
        <f>IF(ISNUMBER(F2),MAX(0,MIN(MOD($O$1,1),E2)-MAX(D2,0))+MAX(0,MIN($O$1,E2)-MAX(D2,$N$1)),"-")</f>
        <v>-</v>
      </c>
      <c r="H2" s="6">
        <f>IF(ISNUMBER(F2),--(G2&gt;=TIME(6,0,0)),0)</f>
        <v>0</v>
      </c>
      <c r="I2" s="7" t="str">
        <f>IF(AND(ISNUMBER(F2),H2=0),G2*24,"")</f>
        <v/>
      </c>
      <c r="J2" s="99">
        <f>IF(ISNUMBER(F2),
(MAX(0,MIN($O$3,E2)-MAX($N$3,D2))&gt;0)+(MAX(0,MIN($O$4,E2)-MAX($N$4,D2))&gt;0)+
(MAX(0,MIN($O$3+1,E2)-MAX($N$3+1,D2))&gt;0)+(MAX(0,MIN($O$4+1,E2)-MAX($N$4+1,D2))&gt;0),0)</f>
        <v>0</v>
      </c>
      <c r="K2" s="7"/>
      <c r="M2" s="80"/>
      <c r="N2" s="81"/>
      <c r="O2" s="76"/>
    </row>
    <row r="3" spans="1:15" x14ac:dyDescent="0.25">
      <c r="B3" s="16">
        <v>0.91666666666666663</v>
      </c>
      <c r="C3" s="3">
        <v>0.29166666666666669</v>
      </c>
      <c r="D3" s="98">
        <f>IF(B3="toute la journée",$N$5,IF(COUNT(B3:C3)&lt;&gt;2,"-",B3))</f>
        <v>0.91666666666666663</v>
      </c>
      <c r="E3" s="72">
        <f>IF(D3="-","-",IF(B3="toute la journée",$O$5+($O$5&lt;D3),C3+(C3&lt;D3)))</f>
        <v>1.2916666666666667</v>
      </c>
      <c r="F3" s="3">
        <f>IF(ISNUMBER(D3),E3-D3,"-")</f>
        <v>0.37500000000000011</v>
      </c>
      <c r="G3" s="5">
        <f>IF(ISNUMBER(F3),MAX(0,MIN(MOD($O$1,1),E3)-MAX(D3,0))+MAX(0,MIN($O$1,E3)-MAX(D3,$N$1)),"-")</f>
        <v>0.37500000000000011</v>
      </c>
      <c r="H3" s="6">
        <f t="shared" ref="H3:H41" si="2">IF(ISNUMBER(F3),--(G3&gt;=TIME(6,0,0)),0)</f>
        <v>1</v>
      </c>
      <c r="I3" s="7" t="str">
        <f t="shared" ref="I3:I41" si="3">IF(AND(ISNUMBER(F3),H3=0),G3*24,"")</f>
        <v/>
      </c>
      <c r="J3" s="99">
        <f>IF(ISNUMBER(F3),
(MAX(0,MIN($O$3,E3)-MAX($N$3,D3))&gt;0)+(MAX(0,MIN($O$4,E3)-MAX($N$4,D3))&gt;0)+
(MAX(0,MIN($O$3+1,E3)-MAX($N$3+1,D3))&gt;0)+(MAX(0,MIN($O$4+1,E3)-MAX($N$4+1,D3))&gt;0),0)</f>
        <v>0</v>
      </c>
      <c r="K3" s="7"/>
      <c r="M3" s="80" t="s">
        <v>29</v>
      </c>
      <c r="N3" s="82">
        <v>0.5</v>
      </c>
      <c r="O3" s="77">
        <v>0.58333333333333337</v>
      </c>
    </row>
    <row r="4" spans="1:15" ht="15.75" thickBot="1" x14ac:dyDescent="0.3">
      <c r="B4" s="16" t="s">
        <v>3</v>
      </c>
      <c r="C4" s="3" t="s">
        <v>2</v>
      </c>
      <c r="D4" s="98">
        <f t="shared" ref="D4:D21" si="4">IF(B4="toute la journée",$N$5,IF(COUNT(B4:C4)&lt;&gt;2,"-",B4))</f>
        <v>0.25</v>
      </c>
      <c r="E4" s="72">
        <f t="shared" ref="E4:E21" si="5">IF(D4="-","-",IF(B4="toute la journée",$O$5+($O$5&lt;D4),C4+(C4&lt;D4)))</f>
        <v>0.91666666666666663</v>
      </c>
      <c r="F4" s="3">
        <f t="shared" ref="F4:F21" si="6">IF(ISNUMBER(D4),E4-D4,"-")</f>
        <v>0.66666666666666663</v>
      </c>
      <c r="G4" s="5">
        <f t="shared" ref="G4:G21" si="7">IF(ISNUMBER(F4),MAX(0,MIN(MOD($O$1,1),E4)-MAX(D4,0))+MAX(0,MIN($O$1,E4)-MAX(D4,$N$1)),"-")</f>
        <v>4.1666666666666741E-2</v>
      </c>
      <c r="H4" s="6">
        <f t="shared" si="2"/>
        <v>0</v>
      </c>
      <c r="I4" s="7">
        <f t="shared" si="3"/>
        <v>1.0000000000000018</v>
      </c>
      <c r="J4" s="99">
        <f t="shared" ref="J4:J21" si="8">IF(ISNUMBER(F4),
(MAX(0,MIN($O$3,E4)-MAX($N$3,D4))&gt;0)+(MAX(0,MIN($O$4,E4)-MAX($N$4,D4))&gt;0)+
(MAX(0,MIN($O$3+1,E4)-MAX($N$3+1,D4))&gt;0)+(MAX(0,MIN($O$4+1,E4)-MAX($N$4+1,D4))&gt;0),0)</f>
        <v>2</v>
      </c>
      <c r="K4" s="7"/>
      <c r="M4" s="83" t="s">
        <v>30</v>
      </c>
      <c r="N4" s="84">
        <v>0.79166666666666663</v>
      </c>
      <c r="O4" s="85">
        <v>0.875</v>
      </c>
    </row>
    <row r="5" spans="1:15" ht="15.75" thickBot="1" x14ac:dyDescent="0.3">
      <c r="B5" s="16" t="s">
        <v>3</v>
      </c>
      <c r="C5" s="3" t="s">
        <v>2</v>
      </c>
      <c r="D5" s="98">
        <f t="shared" si="4"/>
        <v>0.25</v>
      </c>
      <c r="E5" s="72">
        <f t="shared" si="5"/>
        <v>0.91666666666666663</v>
      </c>
      <c r="F5" s="3">
        <f t="shared" si="6"/>
        <v>0.66666666666666663</v>
      </c>
      <c r="G5" s="5">
        <f t="shared" si="7"/>
        <v>4.1666666666666741E-2</v>
      </c>
      <c r="H5" s="6">
        <f t="shared" si="2"/>
        <v>0</v>
      </c>
      <c r="I5" s="7">
        <f t="shared" si="3"/>
        <v>1.0000000000000018</v>
      </c>
      <c r="J5" s="99">
        <f t="shared" si="8"/>
        <v>2</v>
      </c>
      <c r="K5" s="7"/>
      <c r="M5" s="19" t="s">
        <v>3</v>
      </c>
      <c r="N5" s="1">
        <v>0.25</v>
      </c>
      <c r="O5" s="2">
        <v>0.91666666666666663</v>
      </c>
    </row>
    <row r="6" spans="1:15" x14ac:dyDescent="0.25">
      <c r="B6" s="16">
        <v>0.91666666666666663</v>
      </c>
      <c r="C6" s="3">
        <v>0.29166666666666669</v>
      </c>
      <c r="D6" s="98">
        <f t="shared" si="4"/>
        <v>0.91666666666666663</v>
      </c>
      <c r="E6" s="72">
        <f t="shared" si="5"/>
        <v>1.2916666666666667</v>
      </c>
      <c r="F6" s="3">
        <f t="shared" si="6"/>
        <v>0.37500000000000011</v>
      </c>
      <c r="G6" s="5">
        <f t="shared" si="7"/>
        <v>0.37500000000000011</v>
      </c>
      <c r="H6" s="6">
        <f t="shared" si="2"/>
        <v>1</v>
      </c>
      <c r="I6" s="7" t="str">
        <f t="shared" si="3"/>
        <v/>
      </c>
      <c r="J6" s="99">
        <f t="shared" si="8"/>
        <v>0</v>
      </c>
      <c r="K6" s="7"/>
    </row>
    <row r="7" spans="1:15" x14ac:dyDescent="0.25">
      <c r="B7" s="16">
        <v>0.91666666666666663</v>
      </c>
      <c r="C7" s="3">
        <v>0.29166666666666669</v>
      </c>
      <c r="D7" s="98">
        <f t="shared" si="4"/>
        <v>0.91666666666666663</v>
      </c>
      <c r="E7" s="72">
        <f t="shared" si="5"/>
        <v>1.2916666666666667</v>
      </c>
      <c r="F7" s="3">
        <f t="shared" si="6"/>
        <v>0.37500000000000011</v>
      </c>
      <c r="G7" s="5">
        <f t="shared" si="7"/>
        <v>0.37500000000000011</v>
      </c>
      <c r="H7" s="6">
        <f t="shared" si="2"/>
        <v>1</v>
      </c>
      <c r="I7" s="7" t="str">
        <f t="shared" si="3"/>
        <v/>
      </c>
      <c r="J7" s="99">
        <f t="shared" si="8"/>
        <v>0</v>
      </c>
      <c r="K7" s="7"/>
    </row>
    <row r="8" spans="1:15" x14ac:dyDescent="0.25">
      <c r="B8" s="16">
        <v>0.91666666666666663</v>
      </c>
      <c r="C8" s="3">
        <v>0.29166666666666669</v>
      </c>
      <c r="D8" s="98">
        <f t="shared" si="4"/>
        <v>0.91666666666666663</v>
      </c>
      <c r="E8" s="72">
        <f t="shared" si="5"/>
        <v>1.2916666666666667</v>
      </c>
      <c r="F8" s="3">
        <f t="shared" si="6"/>
        <v>0.37500000000000011</v>
      </c>
      <c r="G8" s="5">
        <f t="shared" si="7"/>
        <v>0.37500000000000011</v>
      </c>
      <c r="H8" s="6">
        <f t="shared" si="2"/>
        <v>1</v>
      </c>
      <c r="I8" s="7" t="str">
        <f t="shared" si="3"/>
        <v/>
      </c>
      <c r="J8" s="99">
        <f t="shared" si="8"/>
        <v>0</v>
      </c>
      <c r="K8" s="7"/>
    </row>
    <row r="9" spans="1:15" x14ac:dyDescent="0.25">
      <c r="B9" s="16" t="s">
        <v>3</v>
      </c>
      <c r="C9" s="3" t="s">
        <v>2</v>
      </c>
      <c r="D9" s="98">
        <f t="shared" si="4"/>
        <v>0.25</v>
      </c>
      <c r="E9" s="72">
        <f t="shared" si="5"/>
        <v>0.91666666666666663</v>
      </c>
      <c r="F9" s="3">
        <f t="shared" si="6"/>
        <v>0.66666666666666663</v>
      </c>
      <c r="G9" s="5">
        <f t="shared" si="7"/>
        <v>4.1666666666666741E-2</v>
      </c>
      <c r="H9" s="6">
        <f t="shared" si="2"/>
        <v>0</v>
      </c>
      <c r="I9" s="7">
        <f t="shared" si="3"/>
        <v>1.0000000000000018</v>
      </c>
      <c r="J9" s="99">
        <f t="shared" si="8"/>
        <v>2</v>
      </c>
      <c r="K9" s="7"/>
    </row>
    <row r="10" spans="1:15" x14ac:dyDescent="0.25">
      <c r="B10" s="16" t="s">
        <v>2</v>
      </c>
      <c r="C10" s="3" t="s">
        <v>2</v>
      </c>
      <c r="D10" s="98" t="str">
        <f t="shared" si="4"/>
        <v>-</v>
      </c>
      <c r="E10" s="72" t="str">
        <f t="shared" si="5"/>
        <v>-</v>
      </c>
      <c r="F10" s="3" t="str">
        <f t="shared" si="6"/>
        <v>-</v>
      </c>
      <c r="G10" s="5" t="str">
        <f t="shared" si="7"/>
        <v>-</v>
      </c>
      <c r="H10" s="6">
        <f t="shared" si="2"/>
        <v>0</v>
      </c>
      <c r="I10" s="7" t="str">
        <f t="shared" si="3"/>
        <v/>
      </c>
      <c r="J10" s="99">
        <f t="shared" si="8"/>
        <v>0</v>
      </c>
      <c r="K10" s="7"/>
    </row>
    <row r="11" spans="1:15" x14ac:dyDescent="0.25">
      <c r="B11" s="16">
        <v>0.9375</v>
      </c>
      <c r="C11" s="3">
        <v>0.2951388888888889</v>
      </c>
      <c r="D11" s="98">
        <f t="shared" si="4"/>
        <v>0.9375</v>
      </c>
      <c r="E11" s="72">
        <f t="shared" si="5"/>
        <v>1.2951388888888888</v>
      </c>
      <c r="F11" s="3">
        <f t="shared" si="6"/>
        <v>0.35763888888888884</v>
      </c>
      <c r="G11" s="5">
        <f t="shared" si="7"/>
        <v>0.35416666666666674</v>
      </c>
      <c r="H11" s="6">
        <f t="shared" si="2"/>
        <v>1</v>
      </c>
      <c r="I11" s="7" t="str">
        <f t="shared" si="3"/>
        <v/>
      </c>
      <c r="J11" s="99">
        <f t="shared" si="8"/>
        <v>0</v>
      </c>
      <c r="K11" s="7"/>
    </row>
    <row r="12" spans="1:15" x14ac:dyDescent="0.25">
      <c r="B12" s="16">
        <v>0.9375</v>
      </c>
      <c r="C12" s="3">
        <v>0.29166666666666669</v>
      </c>
      <c r="D12" s="98">
        <f t="shared" si="4"/>
        <v>0.9375</v>
      </c>
      <c r="E12" s="72">
        <f t="shared" si="5"/>
        <v>1.2916666666666667</v>
      </c>
      <c r="F12" s="3">
        <f t="shared" si="6"/>
        <v>0.35416666666666674</v>
      </c>
      <c r="G12" s="5">
        <f t="shared" si="7"/>
        <v>0.35416666666666674</v>
      </c>
      <c r="H12" s="6">
        <f t="shared" si="2"/>
        <v>1</v>
      </c>
      <c r="I12" s="7" t="str">
        <f t="shared" si="3"/>
        <v/>
      </c>
      <c r="J12" s="99">
        <f t="shared" si="8"/>
        <v>0</v>
      </c>
      <c r="K12" s="7"/>
    </row>
    <row r="13" spans="1:15" x14ac:dyDescent="0.25">
      <c r="B13" s="16">
        <v>0.9375</v>
      </c>
      <c r="C13" s="3">
        <v>0.2951388888888889</v>
      </c>
      <c r="D13" s="98">
        <f t="shared" si="4"/>
        <v>0.9375</v>
      </c>
      <c r="E13" s="72">
        <f t="shared" si="5"/>
        <v>1.2951388888888888</v>
      </c>
      <c r="F13" s="3">
        <f t="shared" si="6"/>
        <v>0.35763888888888884</v>
      </c>
      <c r="G13" s="5">
        <f t="shared" si="7"/>
        <v>0.35416666666666674</v>
      </c>
      <c r="H13" s="6">
        <f t="shared" si="2"/>
        <v>1</v>
      </c>
      <c r="I13" s="7" t="str">
        <f t="shared" si="3"/>
        <v/>
      </c>
      <c r="J13" s="99">
        <f t="shared" si="8"/>
        <v>0</v>
      </c>
      <c r="K13" s="7"/>
    </row>
    <row r="14" spans="1:15" x14ac:dyDescent="0.25">
      <c r="B14" s="16">
        <v>0.9375</v>
      </c>
      <c r="C14" s="3">
        <v>0.29166666666666669</v>
      </c>
      <c r="D14" s="98">
        <f t="shared" si="4"/>
        <v>0.9375</v>
      </c>
      <c r="E14" s="72">
        <f t="shared" si="5"/>
        <v>1.2916666666666667</v>
      </c>
      <c r="F14" s="3">
        <f t="shared" si="6"/>
        <v>0.35416666666666674</v>
      </c>
      <c r="G14" s="5">
        <f t="shared" si="7"/>
        <v>0.35416666666666674</v>
      </c>
      <c r="H14" s="6">
        <f t="shared" si="2"/>
        <v>1</v>
      </c>
      <c r="I14" s="7" t="str">
        <f t="shared" si="3"/>
        <v/>
      </c>
      <c r="J14" s="99">
        <f t="shared" si="8"/>
        <v>0</v>
      </c>
      <c r="K14" s="7"/>
    </row>
    <row r="15" spans="1:15" x14ac:dyDescent="0.25">
      <c r="B15" s="16" t="s">
        <v>3</v>
      </c>
      <c r="C15" s="3" t="s">
        <v>2</v>
      </c>
      <c r="D15" s="98">
        <f t="shared" si="4"/>
        <v>0.25</v>
      </c>
      <c r="E15" s="72">
        <f t="shared" si="5"/>
        <v>0.91666666666666663</v>
      </c>
      <c r="F15" s="3">
        <f t="shared" si="6"/>
        <v>0.66666666666666663</v>
      </c>
      <c r="G15" s="5">
        <f t="shared" si="7"/>
        <v>4.1666666666666741E-2</v>
      </c>
      <c r="H15" s="6">
        <f t="shared" si="2"/>
        <v>0</v>
      </c>
      <c r="I15" s="7">
        <f t="shared" si="3"/>
        <v>1.0000000000000018</v>
      </c>
      <c r="J15" s="99">
        <f t="shared" si="8"/>
        <v>2</v>
      </c>
      <c r="K15" s="7"/>
    </row>
    <row r="16" spans="1:15" x14ac:dyDescent="0.25">
      <c r="B16" s="16" t="s">
        <v>3</v>
      </c>
      <c r="C16" s="3" t="s">
        <v>2</v>
      </c>
      <c r="D16" s="98">
        <f t="shared" si="4"/>
        <v>0.25</v>
      </c>
      <c r="E16" s="72">
        <f t="shared" si="5"/>
        <v>0.91666666666666663</v>
      </c>
      <c r="F16" s="3">
        <f t="shared" si="6"/>
        <v>0.66666666666666663</v>
      </c>
      <c r="G16" s="5">
        <f t="shared" si="7"/>
        <v>4.1666666666666741E-2</v>
      </c>
      <c r="H16" s="6">
        <f t="shared" si="2"/>
        <v>0</v>
      </c>
      <c r="I16" s="7">
        <f t="shared" si="3"/>
        <v>1.0000000000000018</v>
      </c>
      <c r="J16" s="99">
        <f t="shared" si="8"/>
        <v>2</v>
      </c>
      <c r="K16" s="7"/>
    </row>
    <row r="17" spans="1:16" x14ac:dyDescent="0.25">
      <c r="B17" s="16" t="s">
        <v>3</v>
      </c>
      <c r="C17" s="3" t="s">
        <v>2</v>
      </c>
      <c r="D17" s="98">
        <f t="shared" si="4"/>
        <v>0.25</v>
      </c>
      <c r="E17" s="72">
        <f t="shared" si="5"/>
        <v>0.91666666666666663</v>
      </c>
      <c r="F17" s="3">
        <f t="shared" si="6"/>
        <v>0.66666666666666663</v>
      </c>
      <c r="G17" s="5">
        <f t="shared" si="7"/>
        <v>4.1666666666666741E-2</v>
      </c>
      <c r="H17" s="6">
        <f t="shared" si="2"/>
        <v>0</v>
      </c>
      <c r="I17" s="7">
        <f t="shared" si="3"/>
        <v>1.0000000000000018</v>
      </c>
      <c r="J17" s="99">
        <f t="shared" si="8"/>
        <v>2</v>
      </c>
      <c r="K17" s="7"/>
    </row>
    <row r="18" spans="1:16" x14ac:dyDescent="0.25">
      <c r="B18" s="16" t="s">
        <v>2</v>
      </c>
      <c r="C18" s="3" t="s">
        <v>2</v>
      </c>
      <c r="D18" s="98" t="str">
        <f t="shared" si="4"/>
        <v>-</v>
      </c>
      <c r="E18" s="72" t="str">
        <f t="shared" si="5"/>
        <v>-</v>
      </c>
      <c r="F18" s="3" t="str">
        <f t="shared" si="6"/>
        <v>-</v>
      </c>
      <c r="G18" s="5" t="str">
        <f t="shared" si="7"/>
        <v>-</v>
      </c>
      <c r="H18" s="6">
        <f t="shared" si="2"/>
        <v>0</v>
      </c>
      <c r="I18" s="7" t="str">
        <f t="shared" si="3"/>
        <v/>
      </c>
      <c r="J18" s="99">
        <f t="shared" si="8"/>
        <v>0</v>
      </c>
      <c r="K18" s="7"/>
    </row>
    <row r="19" spans="1:16" x14ac:dyDescent="0.25">
      <c r="B19" s="5">
        <v>0.625</v>
      </c>
      <c r="C19" s="5">
        <v>0.99930555555555556</v>
      </c>
      <c r="D19" s="98">
        <f t="shared" si="4"/>
        <v>0.625</v>
      </c>
      <c r="E19" s="72">
        <f t="shared" si="5"/>
        <v>0.99930555555555556</v>
      </c>
      <c r="F19" s="3">
        <f t="shared" si="6"/>
        <v>0.37430555555555556</v>
      </c>
      <c r="G19" s="5">
        <f t="shared" si="7"/>
        <v>8.2638888888888928E-2</v>
      </c>
      <c r="H19" s="6">
        <f t="shared" si="2"/>
        <v>0</v>
      </c>
      <c r="I19" s="7">
        <f t="shared" si="3"/>
        <v>1.9833333333333343</v>
      </c>
      <c r="J19" s="99">
        <f t="shared" si="8"/>
        <v>1</v>
      </c>
      <c r="K19" s="7"/>
    </row>
    <row r="20" spans="1:16" x14ac:dyDescent="0.25">
      <c r="B20" s="5">
        <v>0.375</v>
      </c>
      <c r="C20" s="5">
        <v>0.625</v>
      </c>
      <c r="D20" s="98">
        <f t="shared" si="4"/>
        <v>0.375</v>
      </c>
      <c r="E20" s="72">
        <f t="shared" si="5"/>
        <v>0.625</v>
      </c>
      <c r="F20" s="3">
        <f t="shared" si="6"/>
        <v>0.25</v>
      </c>
      <c r="G20" s="5">
        <f t="shared" si="7"/>
        <v>0</v>
      </c>
      <c r="H20" s="6">
        <f t="shared" si="2"/>
        <v>0</v>
      </c>
      <c r="I20" s="7">
        <f t="shared" si="3"/>
        <v>0</v>
      </c>
      <c r="J20" s="99">
        <f t="shared" si="8"/>
        <v>1</v>
      </c>
      <c r="K20" s="7"/>
    </row>
    <row r="21" spans="1:16" x14ac:dyDescent="0.25">
      <c r="B21" s="5">
        <v>0.375</v>
      </c>
      <c r="C21" s="5">
        <v>0.96875</v>
      </c>
      <c r="D21" s="98">
        <f t="shared" si="4"/>
        <v>0.375</v>
      </c>
      <c r="E21" s="72">
        <f t="shared" si="5"/>
        <v>0.96875</v>
      </c>
      <c r="F21" s="3">
        <f t="shared" si="6"/>
        <v>0.59375</v>
      </c>
      <c r="G21" s="5">
        <f t="shared" si="7"/>
        <v>5.208333333333337E-2</v>
      </c>
      <c r="H21" s="6">
        <f t="shared" si="2"/>
        <v>0</v>
      </c>
      <c r="I21" s="7">
        <f t="shared" si="3"/>
        <v>1.2500000000000009</v>
      </c>
      <c r="J21" s="99">
        <f t="shared" si="8"/>
        <v>2</v>
      </c>
      <c r="K21" s="7"/>
    </row>
    <row r="22" spans="1:16" x14ac:dyDescent="0.25">
      <c r="D22" s="98" t="str">
        <f t="shared" ref="D22:D35" si="9">IF(B22="toute la journée",$N$5,IF(COUNT(B22:C22)&lt;&gt;2,"-",B22))</f>
        <v>-</v>
      </c>
      <c r="E22" s="72" t="str">
        <f t="shared" ref="E22:E35" si="10">IF(D22="-","-",IF(B22="toute la journée",$O$5+($O$5&lt;D22),C22+(C22&lt;D22)))</f>
        <v>-</v>
      </c>
      <c r="F22" s="3" t="str">
        <f t="shared" ref="F22:F35" si="11">IF(ISNUMBER(D22),E22-D22,"-")</f>
        <v>-</v>
      </c>
      <c r="G22" s="5" t="str">
        <f t="shared" ref="G22:G35" si="12">IF(ISNUMBER(F22),MAX(0,MIN(MOD($O$1,1),E22)-MAX(D22,0))+MAX(0,MIN($O$1,E22)-MAX(D22,$N$1)),"-")</f>
        <v>-</v>
      </c>
      <c r="H22" s="6">
        <f t="shared" si="2"/>
        <v>0</v>
      </c>
      <c r="I22" s="7" t="str">
        <f t="shared" si="3"/>
        <v/>
      </c>
      <c r="J22" s="99">
        <f t="shared" ref="J22:J37" si="13">IF(ISNUMBER(F22),
(MAX(0,MIN($O$3,E22)-MAX($N$3,D22))&gt;0)+(MAX(0,MIN($O$4,E22)-MAX($N$4,D22))&gt;0)+
(MAX(0,MIN($O$3+1,E22)-MAX($N$3+1,D22))&gt;0)+(MAX(0,MIN($O$4+1,E22)-MAX($N$4+1,D22))&gt;0),0)</f>
        <v>0</v>
      </c>
    </row>
    <row r="23" spans="1:16" x14ac:dyDescent="0.25">
      <c r="A23" s="41"/>
      <c r="B23" s="42"/>
      <c r="C23" s="42"/>
      <c r="D23" s="100"/>
      <c r="E23" s="73"/>
      <c r="F23" s="43"/>
      <c r="G23" s="44"/>
      <c r="H23" s="45">
        <f t="shared" si="2"/>
        <v>0</v>
      </c>
      <c r="I23" s="46" t="str">
        <f t="shared" si="3"/>
        <v/>
      </c>
      <c r="J23" s="101"/>
      <c r="K23" s="47"/>
      <c r="L23" s="48"/>
      <c r="M23" s="49"/>
      <c r="N23" s="50"/>
      <c r="O23" s="50"/>
      <c r="P23" s="50"/>
    </row>
    <row r="24" spans="1:16" ht="21" x14ac:dyDescent="0.35">
      <c r="A24" s="70" t="s">
        <v>20</v>
      </c>
      <c r="D24" s="98" t="str">
        <f t="shared" si="9"/>
        <v>-</v>
      </c>
      <c r="E24" s="72" t="str">
        <f t="shared" si="10"/>
        <v>-</v>
      </c>
      <c r="F24" s="3" t="str">
        <f t="shared" si="11"/>
        <v>-</v>
      </c>
      <c r="G24" s="5" t="str">
        <f t="shared" si="12"/>
        <v>-</v>
      </c>
      <c r="H24" s="6">
        <f t="shared" si="2"/>
        <v>0</v>
      </c>
      <c r="I24" s="7" t="str">
        <f t="shared" si="3"/>
        <v/>
      </c>
      <c r="J24" s="99">
        <f t="shared" si="13"/>
        <v>0</v>
      </c>
    </row>
    <row r="25" spans="1:16" ht="60.75" thickBot="1" x14ac:dyDescent="0.3">
      <c r="A25" s="8" t="s">
        <v>15</v>
      </c>
      <c r="D25" s="98" t="str">
        <f t="shared" si="9"/>
        <v>-</v>
      </c>
      <c r="E25" s="72" t="str">
        <f t="shared" si="10"/>
        <v>-</v>
      </c>
      <c r="F25" s="3" t="str">
        <f t="shared" si="11"/>
        <v>-</v>
      </c>
      <c r="G25" s="5" t="str">
        <f t="shared" si="12"/>
        <v>-</v>
      </c>
      <c r="H25" s="6">
        <f t="shared" si="2"/>
        <v>0</v>
      </c>
      <c r="I25" s="7" t="str">
        <f t="shared" si="3"/>
        <v/>
      </c>
      <c r="J25" s="99">
        <f t="shared" si="13"/>
        <v>0</v>
      </c>
      <c r="K25" s="93" t="s">
        <v>21</v>
      </c>
      <c r="L25" s="40" t="s">
        <v>22</v>
      </c>
      <c r="M25" s="40" t="s">
        <v>23</v>
      </c>
      <c r="N25" s="40" t="s">
        <v>24</v>
      </c>
      <c r="O25" s="40" t="s">
        <v>25</v>
      </c>
      <c r="P25" s="40" t="s">
        <v>26</v>
      </c>
    </row>
    <row r="26" spans="1:16" x14ac:dyDescent="0.25">
      <c r="A26" s="11" t="s">
        <v>7</v>
      </c>
      <c r="B26" s="17">
        <v>4.1666666666666664E-2</v>
      </c>
      <c r="C26" s="12">
        <v>0.16666666666666666</v>
      </c>
      <c r="D26" s="98">
        <f t="shared" si="9"/>
        <v>4.1666666666666664E-2</v>
      </c>
      <c r="E26" s="72">
        <f t="shared" si="10"/>
        <v>0.16666666666666666</v>
      </c>
      <c r="F26" s="29">
        <f t="shared" si="11"/>
        <v>0.125</v>
      </c>
      <c r="G26" s="30">
        <f t="shared" si="12"/>
        <v>0.125</v>
      </c>
      <c r="H26" s="31">
        <f t="shared" si="2"/>
        <v>0</v>
      </c>
      <c r="I26" s="32">
        <f t="shared" si="3"/>
        <v>3</v>
      </c>
      <c r="J26" s="102">
        <f t="shared" si="13"/>
        <v>0</v>
      </c>
      <c r="K26" s="94">
        <v>3</v>
      </c>
      <c r="L26" s="38">
        <v>3</v>
      </c>
      <c r="M26" s="51">
        <v>0</v>
      </c>
      <c r="N26" s="52">
        <v>0</v>
      </c>
      <c r="O26" s="53">
        <v>0</v>
      </c>
      <c r="P26" s="22" t="s">
        <v>7</v>
      </c>
    </row>
    <row r="27" spans="1:16" x14ac:dyDescent="0.25">
      <c r="A27" s="11" t="s">
        <v>8</v>
      </c>
      <c r="B27" s="17">
        <v>0.20833333333333334</v>
      </c>
      <c r="C27" s="12">
        <v>0.45833333333333331</v>
      </c>
      <c r="D27" s="98">
        <f t="shared" si="9"/>
        <v>0.20833333333333334</v>
      </c>
      <c r="E27" s="72">
        <f t="shared" si="10"/>
        <v>0.45833333333333331</v>
      </c>
      <c r="F27" s="33">
        <f t="shared" si="11"/>
        <v>0.24999999999999997</v>
      </c>
      <c r="G27" s="25">
        <f t="shared" si="12"/>
        <v>8.3333333333333398E-2</v>
      </c>
      <c r="H27" s="26">
        <f t="shared" si="2"/>
        <v>0</v>
      </c>
      <c r="I27" s="27">
        <f t="shared" si="3"/>
        <v>2.0000000000000018</v>
      </c>
      <c r="J27" s="103">
        <f t="shared" si="13"/>
        <v>0</v>
      </c>
      <c r="K27" s="20">
        <v>5.9999999999999991</v>
      </c>
      <c r="L27" s="21">
        <v>2</v>
      </c>
      <c r="M27" s="54">
        <v>0</v>
      </c>
      <c r="N27" s="55">
        <v>0</v>
      </c>
      <c r="O27" s="56">
        <v>0</v>
      </c>
      <c r="P27" s="22" t="s">
        <v>8</v>
      </c>
    </row>
    <row r="28" spans="1:16" x14ac:dyDescent="0.25">
      <c r="A28" s="11" t="s">
        <v>9</v>
      </c>
      <c r="B28" s="17">
        <v>0.375</v>
      </c>
      <c r="C28" s="12">
        <v>0.625</v>
      </c>
      <c r="D28" s="98">
        <f t="shared" si="9"/>
        <v>0.375</v>
      </c>
      <c r="E28" s="72">
        <f t="shared" si="10"/>
        <v>0.625</v>
      </c>
      <c r="F28" s="33">
        <f t="shared" si="11"/>
        <v>0.25</v>
      </c>
      <c r="G28" s="25">
        <f t="shared" si="12"/>
        <v>0</v>
      </c>
      <c r="H28" s="26">
        <f t="shared" si="2"/>
        <v>0</v>
      </c>
      <c r="I28" s="27">
        <f t="shared" si="3"/>
        <v>0</v>
      </c>
      <c r="J28" s="103">
        <f t="shared" si="13"/>
        <v>1</v>
      </c>
      <c r="K28" s="20">
        <v>6</v>
      </c>
      <c r="L28" s="21">
        <v>0</v>
      </c>
      <c r="M28" s="54">
        <v>0</v>
      </c>
      <c r="N28" s="55">
        <v>1</v>
      </c>
      <c r="O28" s="56">
        <v>0</v>
      </c>
      <c r="P28" s="22" t="s">
        <v>9</v>
      </c>
    </row>
    <row r="29" spans="1:16" x14ac:dyDescent="0.25">
      <c r="A29" s="11" t="s">
        <v>9</v>
      </c>
      <c r="B29" s="17">
        <v>0.41666666666666669</v>
      </c>
      <c r="C29" s="12">
        <v>0.79166666666666663</v>
      </c>
      <c r="D29" s="98">
        <f t="shared" si="9"/>
        <v>0.41666666666666669</v>
      </c>
      <c r="E29" s="72">
        <f t="shared" si="10"/>
        <v>0.79166666666666663</v>
      </c>
      <c r="F29" s="33">
        <f t="shared" si="11"/>
        <v>0.37499999999999994</v>
      </c>
      <c r="G29" s="25">
        <f t="shared" si="12"/>
        <v>0</v>
      </c>
      <c r="H29" s="26">
        <f t="shared" si="2"/>
        <v>0</v>
      </c>
      <c r="I29" s="27">
        <f t="shared" si="3"/>
        <v>0</v>
      </c>
      <c r="J29" s="103">
        <f t="shared" si="13"/>
        <v>1</v>
      </c>
      <c r="K29" s="20">
        <v>8.9999999999999982</v>
      </c>
      <c r="L29" s="21">
        <v>0</v>
      </c>
      <c r="M29" s="54">
        <v>0</v>
      </c>
      <c r="N29" s="55">
        <v>1</v>
      </c>
      <c r="O29" s="56">
        <v>0</v>
      </c>
      <c r="P29" s="22" t="s">
        <v>9</v>
      </c>
    </row>
    <row r="30" spans="1:16" x14ac:dyDescent="0.25">
      <c r="A30" s="11" t="s">
        <v>10</v>
      </c>
      <c r="B30" s="17">
        <v>0.75</v>
      </c>
      <c r="C30" s="12">
        <v>0.95833333333333337</v>
      </c>
      <c r="D30" s="98">
        <f t="shared" si="9"/>
        <v>0.75</v>
      </c>
      <c r="E30" s="72">
        <f t="shared" si="10"/>
        <v>0.95833333333333337</v>
      </c>
      <c r="F30" s="33">
        <f t="shared" si="11"/>
        <v>0.20833333333333337</v>
      </c>
      <c r="G30" s="25">
        <f t="shared" si="12"/>
        <v>4.1666666666666741E-2</v>
      </c>
      <c r="H30" s="26">
        <f t="shared" si="2"/>
        <v>0</v>
      </c>
      <c r="I30" s="27">
        <f t="shared" si="3"/>
        <v>1.0000000000000018</v>
      </c>
      <c r="J30" s="103">
        <f t="shared" si="13"/>
        <v>1</v>
      </c>
      <c r="K30" s="20">
        <v>5.0000000000000009</v>
      </c>
      <c r="L30" s="21">
        <v>1.0000000000000018</v>
      </c>
      <c r="M30" s="54">
        <v>0</v>
      </c>
      <c r="N30" s="55">
        <v>0</v>
      </c>
      <c r="O30" s="56">
        <v>1</v>
      </c>
      <c r="P30" s="22" t="s">
        <v>10</v>
      </c>
    </row>
    <row r="31" spans="1:16" x14ac:dyDescent="0.25">
      <c r="A31" s="11" t="s">
        <v>11</v>
      </c>
      <c r="B31" s="14">
        <v>0.875</v>
      </c>
      <c r="C31" s="14">
        <v>0.375</v>
      </c>
      <c r="D31" s="98">
        <f t="shared" si="9"/>
        <v>0.875</v>
      </c>
      <c r="E31" s="72">
        <f t="shared" si="10"/>
        <v>1.375</v>
      </c>
      <c r="F31" s="33">
        <f t="shared" si="11"/>
        <v>0.5</v>
      </c>
      <c r="G31" s="25">
        <f t="shared" si="12"/>
        <v>0.37500000000000011</v>
      </c>
      <c r="H31" s="26">
        <f t="shared" si="2"/>
        <v>1</v>
      </c>
      <c r="I31" s="27" t="str">
        <f t="shared" si="3"/>
        <v/>
      </c>
      <c r="J31" s="103">
        <f t="shared" si="13"/>
        <v>0</v>
      </c>
      <c r="K31" s="20">
        <v>12</v>
      </c>
      <c r="L31" s="21">
        <v>9</v>
      </c>
      <c r="M31" s="54">
        <v>1</v>
      </c>
      <c r="N31" s="55">
        <v>0</v>
      </c>
      <c r="O31" s="56">
        <v>0</v>
      </c>
      <c r="P31" s="22" t="s">
        <v>11</v>
      </c>
    </row>
    <row r="32" spans="1:16" x14ac:dyDescent="0.25">
      <c r="A32" s="11" t="s">
        <v>12</v>
      </c>
      <c r="B32" s="14">
        <v>0.95833333333333337</v>
      </c>
      <c r="C32" s="14">
        <v>0.33333333333333331</v>
      </c>
      <c r="D32" s="98">
        <f t="shared" si="9"/>
        <v>0.95833333333333337</v>
      </c>
      <c r="E32" s="72">
        <f t="shared" si="10"/>
        <v>1.3333333333333333</v>
      </c>
      <c r="F32" s="33">
        <f t="shared" si="11"/>
        <v>0.37499999999999989</v>
      </c>
      <c r="G32" s="25">
        <f t="shared" si="12"/>
        <v>0.33333333333333337</v>
      </c>
      <c r="H32" s="26">
        <f t="shared" si="2"/>
        <v>1</v>
      </c>
      <c r="I32" s="27" t="str">
        <f t="shared" si="3"/>
        <v/>
      </c>
      <c r="J32" s="103">
        <f t="shared" si="13"/>
        <v>0</v>
      </c>
      <c r="K32" s="20">
        <v>8.9999999999999964</v>
      </c>
      <c r="L32" s="21">
        <v>8</v>
      </c>
      <c r="M32" s="54">
        <v>1</v>
      </c>
      <c r="N32" s="55">
        <v>0</v>
      </c>
      <c r="O32" s="56">
        <v>0</v>
      </c>
      <c r="P32" s="22" t="s">
        <v>12</v>
      </c>
    </row>
    <row r="33" spans="1:16" x14ac:dyDescent="0.25">
      <c r="A33" s="11" t="s">
        <v>13</v>
      </c>
      <c r="B33" s="14">
        <v>0.54166666666666663</v>
      </c>
      <c r="C33" s="14">
        <v>0.875</v>
      </c>
      <c r="D33" s="98">
        <f t="shared" si="9"/>
        <v>0.54166666666666663</v>
      </c>
      <c r="E33" s="72">
        <f t="shared" si="10"/>
        <v>0.875</v>
      </c>
      <c r="F33" s="33">
        <f t="shared" si="11"/>
        <v>0.33333333333333337</v>
      </c>
      <c r="G33" s="25">
        <f t="shared" si="12"/>
        <v>0</v>
      </c>
      <c r="H33" s="26">
        <f t="shared" si="2"/>
        <v>0</v>
      </c>
      <c r="I33" s="27">
        <f t="shared" si="3"/>
        <v>0</v>
      </c>
      <c r="J33" s="103">
        <f t="shared" si="13"/>
        <v>2</v>
      </c>
      <c r="K33" s="20">
        <v>8</v>
      </c>
      <c r="L33" s="21">
        <v>0</v>
      </c>
      <c r="M33" s="54">
        <v>0</v>
      </c>
      <c r="N33" s="55">
        <v>1</v>
      </c>
      <c r="O33" s="56">
        <v>1</v>
      </c>
      <c r="P33" s="22" t="s">
        <v>13</v>
      </c>
    </row>
    <row r="34" spans="1:16" x14ac:dyDescent="0.25">
      <c r="A34" s="11" t="s">
        <v>14</v>
      </c>
      <c r="B34" s="14">
        <v>0.875</v>
      </c>
      <c r="C34" s="14">
        <v>0.20833333333333334</v>
      </c>
      <c r="D34" s="98">
        <f t="shared" si="9"/>
        <v>0.875</v>
      </c>
      <c r="E34" s="72">
        <f t="shared" si="10"/>
        <v>1.2083333333333333</v>
      </c>
      <c r="F34" s="33">
        <f t="shared" si="11"/>
        <v>0.33333333333333326</v>
      </c>
      <c r="G34" s="25">
        <f t="shared" si="12"/>
        <v>0.29166666666666663</v>
      </c>
      <c r="H34" s="26">
        <f t="shared" si="2"/>
        <v>1</v>
      </c>
      <c r="I34" s="27" t="str">
        <f t="shared" si="3"/>
        <v/>
      </c>
      <c r="J34" s="103">
        <f t="shared" si="13"/>
        <v>0</v>
      </c>
      <c r="K34" s="20">
        <v>7.9999999999999982</v>
      </c>
      <c r="L34" s="21">
        <v>6.9999999999999991</v>
      </c>
      <c r="M34" s="54">
        <v>1</v>
      </c>
      <c r="N34" s="55">
        <v>0</v>
      </c>
      <c r="O34" s="56">
        <v>0</v>
      </c>
      <c r="P34" s="22" t="s">
        <v>14</v>
      </c>
    </row>
    <row r="35" spans="1:16" x14ac:dyDescent="0.25">
      <c r="A35" s="15"/>
      <c r="B35" s="14">
        <v>0.41666666666666669</v>
      </c>
      <c r="C35" s="14">
        <v>0.5</v>
      </c>
      <c r="D35" s="98">
        <f t="shared" si="9"/>
        <v>0.41666666666666669</v>
      </c>
      <c r="E35" s="72">
        <f t="shared" si="10"/>
        <v>0.5</v>
      </c>
      <c r="F35" s="33">
        <f t="shared" si="11"/>
        <v>8.3333333333333315E-2</v>
      </c>
      <c r="G35" s="25">
        <f t="shared" si="12"/>
        <v>0</v>
      </c>
      <c r="H35" s="26">
        <f t="shared" si="2"/>
        <v>0</v>
      </c>
      <c r="I35" s="27">
        <f t="shared" si="3"/>
        <v>0</v>
      </c>
      <c r="J35" s="103">
        <f t="shared" si="13"/>
        <v>0</v>
      </c>
      <c r="K35" s="20">
        <v>1.9999999999999996</v>
      </c>
      <c r="L35" s="21">
        <v>0</v>
      </c>
      <c r="M35" s="54">
        <v>0</v>
      </c>
      <c r="N35" s="55">
        <v>0</v>
      </c>
      <c r="O35" s="56">
        <v>0</v>
      </c>
      <c r="P35" s="22"/>
    </row>
    <row r="36" spans="1:16" x14ac:dyDescent="0.25">
      <c r="A36" s="15"/>
      <c r="B36" s="14">
        <v>0.5</v>
      </c>
      <c r="C36" s="14">
        <v>0.83333333333333337</v>
      </c>
      <c r="D36" s="98">
        <f t="shared" ref="D36:D37" si="14">IF(B36="toute la journée",$N$5,IF(COUNT(B36:C36)&lt;&gt;2,"-",B36))</f>
        <v>0.5</v>
      </c>
      <c r="E36" s="72">
        <f t="shared" ref="E36:E37" si="15">IF(D36="-","-",IF(B36="toute la journée",$O$5+($O$5&lt;D36),C36+(C36&lt;D36)))</f>
        <v>0.83333333333333337</v>
      </c>
      <c r="F36" s="33">
        <f t="shared" ref="F36:F37" si="16">IF(ISNUMBER(D36),E36-D36,"-")</f>
        <v>0.33333333333333337</v>
      </c>
      <c r="G36" s="25">
        <f t="shared" ref="G36:G37" si="17">IF(ISNUMBER(F36),MAX(0,MIN(MOD($O$1,1),E36)-MAX(D36,0))+MAX(0,MIN($O$1,E36)-MAX(D36,$N$1)),"-")</f>
        <v>0</v>
      </c>
      <c r="H36" s="26">
        <f t="shared" si="2"/>
        <v>0</v>
      </c>
      <c r="I36" s="28">
        <f t="shared" si="3"/>
        <v>0</v>
      </c>
      <c r="J36" s="104">
        <f t="shared" si="13"/>
        <v>2</v>
      </c>
      <c r="K36" s="23">
        <v>8</v>
      </c>
      <c r="L36" s="24">
        <v>0</v>
      </c>
      <c r="M36" s="54">
        <v>0</v>
      </c>
      <c r="N36" s="55">
        <v>1</v>
      </c>
      <c r="O36" s="56">
        <v>1</v>
      </c>
      <c r="P36" s="22"/>
    </row>
    <row r="37" spans="1:16" ht="15.75" thickBot="1" x14ac:dyDescent="0.3">
      <c r="A37" s="15"/>
      <c r="B37" s="14">
        <v>0.5</v>
      </c>
      <c r="C37" s="14">
        <v>0.95833333333333337</v>
      </c>
      <c r="D37" s="98">
        <f t="shared" si="14"/>
        <v>0.5</v>
      </c>
      <c r="E37" s="72">
        <f t="shared" si="15"/>
        <v>0.95833333333333337</v>
      </c>
      <c r="F37" s="34">
        <f t="shared" si="16"/>
        <v>0.45833333333333337</v>
      </c>
      <c r="G37" s="35">
        <f t="shared" si="17"/>
        <v>4.1666666666666741E-2</v>
      </c>
      <c r="H37" s="36">
        <f t="shared" si="2"/>
        <v>0</v>
      </c>
      <c r="I37" s="37">
        <f t="shared" si="3"/>
        <v>1.0000000000000018</v>
      </c>
      <c r="J37" s="105">
        <f t="shared" si="13"/>
        <v>2</v>
      </c>
      <c r="K37" s="95">
        <v>11</v>
      </c>
      <c r="L37" s="39">
        <v>11</v>
      </c>
      <c r="M37" s="57">
        <v>1</v>
      </c>
      <c r="N37" s="58">
        <v>1</v>
      </c>
      <c r="O37" s="59">
        <v>1</v>
      </c>
      <c r="P37" s="22"/>
    </row>
    <row r="38" spans="1:16" s="65" customFormat="1" x14ac:dyDescent="0.25">
      <c r="A38" s="60"/>
      <c r="B38" s="61"/>
      <c r="C38" s="61"/>
      <c r="D38" s="98" t="str">
        <f t="shared" ref="D38:D41" si="18">IF(B38="toute la journée",$N$5,IF(COUNT(B38:C38)&lt;&gt;2,"-",B38))</f>
        <v>-</v>
      </c>
      <c r="E38" s="72" t="str">
        <f t="shared" ref="E38:E41" si="19">IF(D38="-","-",IF(B38="toute la journée",$O$5+($O$5&lt;D38),C38+(C38&lt;D38)))</f>
        <v>-</v>
      </c>
      <c r="F38" s="66" t="str">
        <f t="shared" ref="F38:F41" si="20">IF(ISNUMBER(D38),E38-D38,"-")</f>
        <v>-</v>
      </c>
      <c r="G38" s="67" t="str">
        <f t="shared" ref="G38:G41" si="21">IF(ISNUMBER(F38),MAX(0,MIN(MOD($O$1,1),E38)-MAX(D38,0))+MAX(0,MIN($O$1,E38)-MAX(D38,$N$1)),"-")</f>
        <v>-</v>
      </c>
      <c r="H38" s="68">
        <f t="shared" si="2"/>
        <v>0</v>
      </c>
      <c r="I38" s="69" t="str">
        <f t="shared" si="3"/>
        <v/>
      </c>
      <c r="J38" s="106"/>
      <c r="K38" s="62"/>
      <c r="L38" s="63"/>
      <c r="M38" s="64"/>
    </row>
    <row r="39" spans="1:16" s="65" customFormat="1" x14ac:dyDescent="0.25">
      <c r="A39" s="60"/>
      <c r="B39" s="61"/>
      <c r="C39" s="61"/>
      <c r="D39" s="98"/>
      <c r="E39" s="72"/>
      <c r="F39" s="3"/>
      <c r="G39" s="5"/>
      <c r="H39" s="6"/>
      <c r="I39" s="62"/>
      <c r="J39" s="107"/>
      <c r="K39" s="62"/>
      <c r="L39" s="63"/>
      <c r="M39" s="64"/>
    </row>
    <row r="40" spans="1:16" s="65" customFormat="1" ht="21" x14ac:dyDescent="0.35">
      <c r="A40" s="71" t="s">
        <v>27</v>
      </c>
      <c r="B40" s="61"/>
      <c r="C40" s="61"/>
      <c r="D40" s="98"/>
      <c r="E40" s="72"/>
      <c r="F40" s="3"/>
      <c r="G40" s="5"/>
      <c r="H40" s="6"/>
      <c r="I40" s="62"/>
      <c r="J40" s="107"/>
      <c r="K40" s="62"/>
      <c r="L40" s="63"/>
      <c r="M40" s="64"/>
    </row>
    <row r="41" spans="1:16" s="65" customFormat="1" x14ac:dyDescent="0.25">
      <c r="A41" s="60"/>
      <c r="B41" s="61">
        <v>0.91736111111111107</v>
      </c>
      <c r="C41" s="61">
        <v>3.125E-2</v>
      </c>
      <c r="D41" s="98">
        <f t="shared" si="18"/>
        <v>0.91736111111111107</v>
      </c>
      <c r="E41" s="72">
        <f t="shared" si="19"/>
        <v>1.03125</v>
      </c>
      <c r="F41" s="3">
        <f t="shared" si="20"/>
        <v>0.11388888888888893</v>
      </c>
      <c r="G41" s="5">
        <f t="shared" si="21"/>
        <v>0.11388888888888893</v>
      </c>
      <c r="H41" s="6">
        <f t="shared" si="2"/>
        <v>0</v>
      </c>
      <c r="I41" s="62">
        <f t="shared" si="3"/>
        <v>2.7333333333333343</v>
      </c>
      <c r="J41" s="99">
        <f t="shared" ref="J41:J62" si="22">IF(ISNUMBER(F41),
(MAX(0,MIN($O$3,E41)-MAX($N$3,D41))&gt;0)+(MAX(0,MIN($O$4,E41)-MAX($N$4,D41))&gt;0)+
(MAX(0,MIN($O$3+1,E41)-MAX($N$3+1,D41))&gt;0)+(MAX(0,MIN($O$4+1,E41)-MAX($N$4+1,D41))&gt;0),0)</f>
        <v>0</v>
      </c>
      <c r="K41" s="62"/>
      <c r="L41" s="63"/>
      <c r="M41" s="64"/>
    </row>
    <row r="42" spans="1:16" s="65" customFormat="1" x14ac:dyDescent="0.25">
      <c r="A42" s="60"/>
      <c r="B42" s="61">
        <v>0.91736111111111107</v>
      </c>
      <c r="C42" s="61">
        <f>+C41+TIME(1,0,0)</f>
        <v>7.2916666666666657E-2</v>
      </c>
      <c r="D42" s="98">
        <f t="shared" ref="D42:D62" si="23">IF(B42="toute la journée",$N$5,IF(COUNT(B42:C42)&lt;&gt;2,"-",B42))</f>
        <v>0.91736111111111107</v>
      </c>
      <c r="E42" s="72">
        <f t="shared" ref="E42:E62" si="24">IF(D42="-","-",IF(B42="toute la journée",$O$5+($O$5&lt;D42),C42+(C42&lt;D42)))</f>
        <v>1.0729166666666667</v>
      </c>
      <c r="F42" s="3">
        <f t="shared" ref="F42:F62" si="25">IF(ISNUMBER(D42),E42-D42,"-")</f>
        <v>0.15555555555555567</v>
      </c>
      <c r="G42" s="5">
        <f t="shared" ref="G42:G62" si="26">IF(ISNUMBER(F42),MAX(0,MIN(MOD($O$1,1),E42)-MAX(D42,0))+MAX(0,MIN($O$1,E42)-MAX(D42,$N$1)),"-")</f>
        <v>0.15555555555555567</v>
      </c>
      <c r="H42" s="6">
        <f t="shared" ref="H42:H62" si="27">IF(ISNUMBER(F42),--(G42&gt;=TIME(6,0,0)),0)</f>
        <v>0</v>
      </c>
      <c r="I42" s="62">
        <f t="shared" ref="I42:I62" si="28">IF(AND(ISNUMBER(F42),H42=0),G42*24,"")</f>
        <v>3.7333333333333361</v>
      </c>
      <c r="J42" s="99">
        <f t="shared" si="22"/>
        <v>0</v>
      </c>
      <c r="K42" s="62"/>
      <c r="L42" s="63"/>
      <c r="M42" s="64"/>
    </row>
    <row r="43" spans="1:16" s="65" customFormat="1" x14ac:dyDescent="0.25">
      <c r="A43" s="60"/>
      <c r="B43" s="61">
        <v>0.91736111111111096</v>
      </c>
      <c r="C43" s="61">
        <f t="shared" ref="C43:C57" si="29">+C42+TIME(1,0,0)</f>
        <v>0.11458333333333331</v>
      </c>
      <c r="D43" s="98">
        <f t="shared" si="23"/>
        <v>0.91736111111111096</v>
      </c>
      <c r="E43" s="72">
        <f t="shared" si="24"/>
        <v>1.1145833333333333</v>
      </c>
      <c r="F43" s="3">
        <f t="shared" si="25"/>
        <v>0.1972222222222223</v>
      </c>
      <c r="G43" s="5">
        <f t="shared" si="26"/>
        <v>0.1972222222222223</v>
      </c>
      <c r="H43" s="6">
        <f t="shared" si="27"/>
        <v>0</v>
      </c>
      <c r="I43" s="62">
        <f t="shared" si="28"/>
        <v>4.7333333333333352</v>
      </c>
      <c r="J43" s="99">
        <f t="shared" si="22"/>
        <v>0</v>
      </c>
      <c r="K43" s="62"/>
      <c r="L43" s="63"/>
      <c r="M43" s="64"/>
    </row>
    <row r="44" spans="1:16" s="65" customFormat="1" x14ac:dyDescent="0.25">
      <c r="A44" s="60"/>
      <c r="B44" s="61">
        <v>0.91736111111111096</v>
      </c>
      <c r="C44" s="61">
        <f t="shared" si="29"/>
        <v>0.15624999999999997</v>
      </c>
      <c r="D44" s="98">
        <f t="shared" si="23"/>
        <v>0.91736111111111096</v>
      </c>
      <c r="E44" s="72">
        <f t="shared" si="24"/>
        <v>1.15625</v>
      </c>
      <c r="F44" s="3">
        <f t="shared" si="25"/>
        <v>0.23888888888888904</v>
      </c>
      <c r="G44" s="5">
        <f t="shared" si="26"/>
        <v>0.23888888888888904</v>
      </c>
      <c r="H44" s="6">
        <f t="shared" si="27"/>
        <v>0</v>
      </c>
      <c r="I44" s="62">
        <f t="shared" si="28"/>
        <v>5.7333333333333369</v>
      </c>
      <c r="J44" s="99">
        <f t="shared" si="22"/>
        <v>0</v>
      </c>
      <c r="K44" s="62"/>
      <c r="L44" s="63"/>
      <c r="M44" s="64"/>
    </row>
    <row r="45" spans="1:16" s="65" customFormat="1" x14ac:dyDescent="0.25">
      <c r="A45" s="60"/>
      <c r="B45" s="61">
        <v>0.91736111111111096</v>
      </c>
      <c r="C45" s="61">
        <f t="shared" si="29"/>
        <v>0.19791666666666663</v>
      </c>
      <c r="D45" s="98">
        <f t="shared" si="23"/>
        <v>0.91736111111111096</v>
      </c>
      <c r="E45" s="72">
        <f t="shared" si="24"/>
        <v>1.1979166666666665</v>
      </c>
      <c r="F45" s="3">
        <f t="shared" si="25"/>
        <v>0.28055555555555556</v>
      </c>
      <c r="G45" s="5">
        <f t="shared" si="26"/>
        <v>0.28055555555555556</v>
      </c>
      <c r="H45" s="6">
        <f t="shared" si="27"/>
        <v>1</v>
      </c>
      <c r="I45" s="62" t="str">
        <f t="shared" si="28"/>
        <v/>
      </c>
      <c r="J45" s="99">
        <f t="shared" si="22"/>
        <v>0</v>
      </c>
      <c r="K45" s="62"/>
      <c r="L45" s="63"/>
      <c r="M45" s="64"/>
    </row>
    <row r="46" spans="1:16" s="65" customFormat="1" x14ac:dyDescent="0.25">
      <c r="A46" s="60"/>
      <c r="B46" s="61">
        <v>0.91736111111111096</v>
      </c>
      <c r="C46" s="61">
        <f t="shared" si="29"/>
        <v>0.23958333333333329</v>
      </c>
      <c r="D46" s="98">
        <f t="shared" si="23"/>
        <v>0.91736111111111096</v>
      </c>
      <c r="E46" s="72">
        <f t="shared" si="24"/>
        <v>1.2395833333333333</v>
      </c>
      <c r="F46" s="3">
        <f t="shared" si="25"/>
        <v>0.3222222222222223</v>
      </c>
      <c r="G46" s="5">
        <f t="shared" si="26"/>
        <v>0.3222222222222223</v>
      </c>
      <c r="H46" s="6">
        <f t="shared" si="27"/>
        <v>1</v>
      </c>
      <c r="I46" s="62" t="str">
        <f t="shared" si="28"/>
        <v/>
      </c>
      <c r="J46" s="99">
        <f t="shared" si="22"/>
        <v>0</v>
      </c>
      <c r="K46" s="62"/>
      <c r="L46" s="63"/>
      <c r="M46" s="64"/>
    </row>
    <row r="47" spans="1:16" s="65" customFormat="1" x14ac:dyDescent="0.25">
      <c r="A47" s="60"/>
      <c r="B47" s="61">
        <v>0.91736111111111096</v>
      </c>
      <c r="C47" s="61">
        <f t="shared" si="29"/>
        <v>0.28124999999999994</v>
      </c>
      <c r="D47" s="98">
        <f t="shared" si="23"/>
        <v>0.91736111111111096</v>
      </c>
      <c r="E47" s="72">
        <f t="shared" si="24"/>
        <v>1.28125</v>
      </c>
      <c r="F47" s="3">
        <f t="shared" si="25"/>
        <v>0.36388888888888904</v>
      </c>
      <c r="G47" s="5">
        <f t="shared" si="26"/>
        <v>0.36388888888888904</v>
      </c>
      <c r="H47" s="6">
        <f t="shared" si="27"/>
        <v>1</v>
      </c>
      <c r="I47" s="62" t="str">
        <f t="shared" si="28"/>
        <v/>
      </c>
      <c r="J47" s="99">
        <f t="shared" si="22"/>
        <v>0</v>
      </c>
      <c r="K47" s="62"/>
      <c r="L47" s="63"/>
      <c r="M47" s="64"/>
    </row>
    <row r="48" spans="1:16" s="65" customFormat="1" x14ac:dyDescent="0.25">
      <c r="A48" s="60"/>
      <c r="B48" s="61">
        <v>0.91736111111111096</v>
      </c>
      <c r="C48" s="61">
        <f t="shared" si="29"/>
        <v>0.32291666666666663</v>
      </c>
      <c r="D48" s="98">
        <f t="shared" si="23"/>
        <v>0.91736111111111096</v>
      </c>
      <c r="E48" s="72">
        <f t="shared" si="24"/>
        <v>1.3229166666666665</v>
      </c>
      <c r="F48" s="3">
        <f t="shared" si="25"/>
        <v>0.40555555555555556</v>
      </c>
      <c r="G48" s="5">
        <f t="shared" si="26"/>
        <v>0.37430555555555578</v>
      </c>
      <c r="H48" s="6">
        <f t="shared" si="27"/>
        <v>1</v>
      </c>
      <c r="I48" s="62" t="str">
        <f t="shared" si="28"/>
        <v/>
      </c>
      <c r="J48" s="99">
        <f t="shared" si="22"/>
        <v>0</v>
      </c>
      <c r="K48" s="62"/>
      <c r="L48" s="63"/>
      <c r="M48" s="64"/>
    </row>
    <row r="49" spans="1:13" s="65" customFormat="1" x14ac:dyDescent="0.25">
      <c r="A49" s="60"/>
      <c r="B49" s="61">
        <v>0.91736111111111096</v>
      </c>
      <c r="C49" s="61">
        <f t="shared" si="29"/>
        <v>0.36458333333333331</v>
      </c>
      <c r="D49" s="98">
        <f t="shared" si="23"/>
        <v>0.91736111111111096</v>
      </c>
      <c r="E49" s="72">
        <f t="shared" si="24"/>
        <v>1.3645833333333333</v>
      </c>
      <c r="F49" s="3">
        <f t="shared" si="25"/>
        <v>0.4472222222222223</v>
      </c>
      <c r="G49" s="5">
        <f t="shared" si="26"/>
        <v>0.37430555555555578</v>
      </c>
      <c r="H49" s="6">
        <f t="shared" si="27"/>
        <v>1</v>
      </c>
      <c r="I49" s="62" t="str">
        <f t="shared" si="28"/>
        <v/>
      </c>
      <c r="J49" s="99">
        <f t="shared" si="22"/>
        <v>0</v>
      </c>
      <c r="K49" s="62"/>
      <c r="L49" s="63"/>
      <c r="M49" s="64"/>
    </row>
    <row r="50" spans="1:13" x14ac:dyDescent="0.25">
      <c r="B50" s="61">
        <v>0.91736111111111096</v>
      </c>
      <c r="C50" s="61">
        <f t="shared" si="29"/>
        <v>0.40625</v>
      </c>
      <c r="D50" s="98">
        <f t="shared" si="23"/>
        <v>0.91736111111111096</v>
      </c>
      <c r="E50" s="72">
        <f t="shared" si="24"/>
        <v>1.40625</v>
      </c>
      <c r="F50" s="3">
        <f t="shared" si="25"/>
        <v>0.48888888888888904</v>
      </c>
      <c r="G50" s="5">
        <f t="shared" si="26"/>
        <v>0.37430555555555578</v>
      </c>
      <c r="H50" s="6">
        <f t="shared" si="27"/>
        <v>1</v>
      </c>
      <c r="I50" s="62" t="str">
        <f t="shared" si="28"/>
        <v/>
      </c>
      <c r="J50" s="99">
        <f t="shared" si="22"/>
        <v>0</v>
      </c>
    </row>
    <row r="51" spans="1:13" x14ac:dyDescent="0.25">
      <c r="B51" s="61">
        <v>0.91736111111111096</v>
      </c>
      <c r="C51" s="61">
        <f t="shared" si="29"/>
        <v>0.44791666666666669</v>
      </c>
      <c r="D51" s="98">
        <f t="shared" si="23"/>
        <v>0.91736111111111096</v>
      </c>
      <c r="E51" s="72">
        <f t="shared" si="24"/>
        <v>1.4479166666666667</v>
      </c>
      <c r="F51" s="3">
        <f t="shared" si="25"/>
        <v>0.53055555555555578</v>
      </c>
      <c r="G51" s="5">
        <f t="shared" si="26"/>
        <v>0.37430555555555578</v>
      </c>
      <c r="H51" s="6">
        <f t="shared" si="27"/>
        <v>1</v>
      </c>
      <c r="I51" s="62" t="str">
        <f t="shared" si="28"/>
        <v/>
      </c>
      <c r="J51" s="99">
        <f t="shared" si="22"/>
        <v>0</v>
      </c>
    </row>
    <row r="52" spans="1:13" x14ac:dyDescent="0.25">
      <c r="B52" s="61">
        <v>0.91736111111111096</v>
      </c>
      <c r="C52" s="61">
        <f t="shared" si="29"/>
        <v>0.48958333333333337</v>
      </c>
      <c r="D52" s="98">
        <f t="shared" si="23"/>
        <v>0.91736111111111096</v>
      </c>
      <c r="E52" s="72">
        <f t="shared" si="24"/>
        <v>1.4895833333333335</v>
      </c>
      <c r="F52" s="3">
        <f t="shared" si="25"/>
        <v>0.57222222222222252</v>
      </c>
      <c r="G52" s="5">
        <f t="shared" si="26"/>
        <v>0.37430555555555578</v>
      </c>
      <c r="H52" s="6">
        <f t="shared" si="27"/>
        <v>1</v>
      </c>
      <c r="I52" s="62" t="str">
        <f t="shared" si="28"/>
        <v/>
      </c>
      <c r="J52" s="99">
        <f t="shared" si="22"/>
        <v>0</v>
      </c>
    </row>
    <row r="53" spans="1:13" x14ac:dyDescent="0.25">
      <c r="B53" s="61">
        <v>0.91736111111111096</v>
      </c>
      <c r="C53" s="61">
        <f t="shared" si="29"/>
        <v>0.53125</v>
      </c>
      <c r="D53" s="98">
        <f t="shared" si="23"/>
        <v>0.91736111111111096</v>
      </c>
      <c r="E53" s="72">
        <f t="shared" si="24"/>
        <v>1.53125</v>
      </c>
      <c r="F53" s="3">
        <f t="shared" si="25"/>
        <v>0.61388888888888904</v>
      </c>
      <c r="G53" s="5">
        <f t="shared" si="26"/>
        <v>0.37430555555555578</v>
      </c>
      <c r="H53" s="6">
        <f t="shared" si="27"/>
        <v>1</v>
      </c>
      <c r="I53" s="62" t="str">
        <f t="shared" si="28"/>
        <v/>
      </c>
      <c r="J53" s="99">
        <f t="shared" si="22"/>
        <v>1</v>
      </c>
    </row>
    <row r="54" spans="1:13" x14ac:dyDescent="0.25">
      <c r="B54" s="61">
        <v>0.91736111111111096</v>
      </c>
      <c r="C54" s="61">
        <f t="shared" si="29"/>
        <v>0.57291666666666663</v>
      </c>
      <c r="D54" s="98">
        <f t="shared" si="23"/>
        <v>0.91736111111111096</v>
      </c>
      <c r="E54" s="72">
        <f t="shared" si="24"/>
        <v>1.5729166666666665</v>
      </c>
      <c r="F54" s="3">
        <f t="shared" si="25"/>
        <v>0.65555555555555556</v>
      </c>
      <c r="G54" s="5">
        <f t="shared" si="26"/>
        <v>0.37430555555555578</v>
      </c>
      <c r="H54" s="6">
        <f t="shared" si="27"/>
        <v>1</v>
      </c>
      <c r="I54" s="62" t="str">
        <f t="shared" si="28"/>
        <v/>
      </c>
      <c r="J54" s="99">
        <f t="shared" si="22"/>
        <v>1</v>
      </c>
    </row>
    <row r="55" spans="1:13" x14ac:dyDescent="0.25">
      <c r="B55" s="61">
        <v>0.91736111111111096</v>
      </c>
      <c r="C55" s="61">
        <f t="shared" si="29"/>
        <v>0.61458333333333326</v>
      </c>
      <c r="D55" s="98">
        <f t="shared" si="23"/>
        <v>0.91736111111111096</v>
      </c>
      <c r="E55" s="72">
        <f t="shared" si="24"/>
        <v>1.6145833333333333</v>
      </c>
      <c r="F55" s="3">
        <f t="shared" si="25"/>
        <v>0.6972222222222223</v>
      </c>
      <c r="G55" s="5">
        <f t="shared" si="26"/>
        <v>0.37430555555555578</v>
      </c>
      <c r="H55" s="6">
        <f t="shared" si="27"/>
        <v>1</v>
      </c>
      <c r="I55" s="62" t="str">
        <f t="shared" si="28"/>
        <v/>
      </c>
      <c r="J55" s="99">
        <f t="shared" si="22"/>
        <v>1</v>
      </c>
    </row>
    <row r="56" spans="1:13" x14ac:dyDescent="0.25">
      <c r="B56" s="61">
        <v>0.91736111111111096</v>
      </c>
      <c r="C56" s="61">
        <f t="shared" si="29"/>
        <v>0.65624999999999989</v>
      </c>
      <c r="D56" s="98">
        <f t="shared" si="23"/>
        <v>0.91736111111111096</v>
      </c>
      <c r="E56" s="72">
        <f t="shared" si="24"/>
        <v>1.65625</v>
      </c>
      <c r="F56" s="3">
        <f t="shared" si="25"/>
        <v>0.73888888888888904</v>
      </c>
      <c r="G56" s="5">
        <f t="shared" si="26"/>
        <v>0.37430555555555578</v>
      </c>
      <c r="H56" s="6">
        <f t="shared" si="27"/>
        <v>1</v>
      </c>
      <c r="I56" s="62" t="str">
        <f t="shared" si="28"/>
        <v/>
      </c>
      <c r="J56" s="99">
        <f t="shared" si="22"/>
        <v>1</v>
      </c>
    </row>
    <row r="57" spans="1:13" x14ac:dyDescent="0.25">
      <c r="B57" s="61">
        <v>0.91736111111111096</v>
      </c>
      <c r="C57" s="61">
        <f t="shared" si="29"/>
        <v>0.69791666666666652</v>
      </c>
      <c r="D57" s="98">
        <f t="shared" si="23"/>
        <v>0.91736111111111096</v>
      </c>
      <c r="E57" s="72">
        <f t="shared" si="24"/>
        <v>1.6979166666666665</v>
      </c>
      <c r="F57" s="3">
        <f t="shared" si="25"/>
        <v>0.78055555555555556</v>
      </c>
      <c r="G57" s="5">
        <f t="shared" si="26"/>
        <v>0.37430555555555578</v>
      </c>
      <c r="H57" s="6">
        <f t="shared" si="27"/>
        <v>1</v>
      </c>
      <c r="I57" s="62" t="str">
        <f t="shared" si="28"/>
        <v/>
      </c>
      <c r="J57" s="99">
        <f t="shared" si="22"/>
        <v>1</v>
      </c>
    </row>
    <row r="58" spans="1:13" x14ac:dyDescent="0.25">
      <c r="B58" s="61">
        <v>0.91736111111111096</v>
      </c>
      <c r="C58" s="61">
        <f t="shared" ref="C58:C61" si="30">+C57+TIME(1,0,0)</f>
        <v>0.73958333333333315</v>
      </c>
      <c r="D58" s="98">
        <f t="shared" si="23"/>
        <v>0.91736111111111096</v>
      </c>
      <c r="E58" s="72">
        <f t="shared" si="24"/>
        <v>1.739583333333333</v>
      </c>
      <c r="F58" s="3">
        <f t="shared" si="25"/>
        <v>0.82222222222222208</v>
      </c>
      <c r="G58" s="5">
        <f t="shared" si="26"/>
        <v>0.37430555555555578</v>
      </c>
      <c r="H58" s="6">
        <f t="shared" si="27"/>
        <v>1</v>
      </c>
      <c r="I58" s="62" t="str">
        <f t="shared" si="28"/>
        <v/>
      </c>
      <c r="J58" s="99">
        <f t="shared" si="22"/>
        <v>1</v>
      </c>
    </row>
    <row r="59" spans="1:13" x14ac:dyDescent="0.25">
      <c r="B59" s="61">
        <v>0.91736111111111096</v>
      </c>
      <c r="C59" s="61">
        <f t="shared" si="30"/>
        <v>0.78124999999999978</v>
      </c>
      <c r="D59" s="98">
        <f t="shared" si="23"/>
        <v>0.91736111111111096</v>
      </c>
      <c r="E59" s="72">
        <f t="shared" si="24"/>
        <v>1.7812499999999998</v>
      </c>
      <c r="F59" s="3">
        <f t="shared" si="25"/>
        <v>0.86388888888888882</v>
      </c>
      <c r="G59" s="5">
        <f t="shared" si="26"/>
        <v>0.37430555555555578</v>
      </c>
      <c r="H59" s="6">
        <f t="shared" si="27"/>
        <v>1</v>
      </c>
      <c r="I59" s="62" t="str">
        <f t="shared" si="28"/>
        <v/>
      </c>
      <c r="J59" s="99">
        <f t="shared" si="22"/>
        <v>1</v>
      </c>
    </row>
    <row r="60" spans="1:13" x14ac:dyDescent="0.25">
      <c r="B60" s="61">
        <v>0.91736111111111096</v>
      </c>
      <c r="C60" s="61">
        <f t="shared" si="30"/>
        <v>0.82291666666666641</v>
      </c>
      <c r="D60" s="98">
        <f t="shared" si="23"/>
        <v>0.91736111111111096</v>
      </c>
      <c r="E60" s="72">
        <f t="shared" si="24"/>
        <v>1.8229166666666665</v>
      </c>
      <c r="F60" s="3">
        <f t="shared" si="25"/>
        <v>0.90555555555555556</v>
      </c>
      <c r="G60" s="5">
        <f t="shared" si="26"/>
        <v>0.37430555555555578</v>
      </c>
      <c r="H60" s="6">
        <f t="shared" si="27"/>
        <v>1</v>
      </c>
      <c r="I60" s="62" t="str">
        <f t="shared" si="28"/>
        <v/>
      </c>
      <c r="J60" s="99">
        <f t="shared" si="22"/>
        <v>2</v>
      </c>
    </row>
    <row r="61" spans="1:13" x14ac:dyDescent="0.25">
      <c r="B61" s="61">
        <v>0.91736111111111096</v>
      </c>
      <c r="C61" s="61">
        <f t="shared" si="30"/>
        <v>0.86458333333333304</v>
      </c>
      <c r="D61" s="98">
        <f t="shared" si="23"/>
        <v>0.91736111111111096</v>
      </c>
      <c r="E61" s="72">
        <f t="shared" si="24"/>
        <v>1.864583333333333</v>
      </c>
      <c r="F61" s="3">
        <f t="shared" si="25"/>
        <v>0.94722222222222208</v>
      </c>
      <c r="G61" s="5">
        <f t="shared" si="26"/>
        <v>0.37430555555555578</v>
      </c>
      <c r="H61" s="6">
        <f t="shared" si="27"/>
        <v>1</v>
      </c>
      <c r="I61" s="62" t="str">
        <f t="shared" si="28"/>
        <v/>
      </c>
      <c r="J61" s="99">
        <f t="shared" si="22"/>
        <v>2</v>
      </c>
    </row>
    <row r="62" spans="1:13" x14ac:dyDescent="0.25">
      <c r="B62" s="61">
        <v>0.91736111111111096</v>
      </c>
      <c r="C62" s="61">
        <f t="shared" ref="C62" si="31">+C61+TIME(1,0,0)</f>
        <v>0.90624999999999967</v>
      </c>
      <c r="D62" s="98">
        <f t="shared" si="23"/>
        <v>0.91736111111111096</v>
      </c>
      <c r="E62" s="72">
        <f t="shared" si="24"/>
        <v>1.9062499999999996</v>
      </c>
      <c r="F62" s="3">
        <f t="shared" si="25"/>
        <v>0.9888888888888886</v>
      </c>
      <c r="G62" s="5">
        <f t="shared" si="26"/>
        <v>0.37430555555555578</v>
      </c>
      <c r="H62" s="6">
        <f t="shared" si="27"/>
        <v>1</v>
      </c>
      <c r="I62" s="62" t="str">
        <f t="shared" si="28"/>
        <v/>
      </c>
      <c r="J62" s="99">
        <f t="shared" si="22"/>
        <v>2</v>
      </c>
    </row>
    <row r="63" spans="1:13" ht="15.75" thickBot="1" x14ac:dyDescent="0.3">
      <c r="B63" s="61">
        <v>0.91736111111111096</v>
      </c>
      <c r="C63" s="61">
        <f t="shared" ref="C63" si="32">+C62+TIME(1,0,0)</f>
        <v>0.9479166666666663</v>
      </c>
      <c r="D63" s="98">
        <f t="shared" ref="D63" si="33">IF(B63="toute la journée",$N$5,IF(COUNT(B63:C63)&lt;&gt;2,"-",B63))</f>
        <v>0.91736111111111096</v>
      </c>
      <c r="E63" s="72">
        <f t="shared" ref="E63" si="34">IF(D63="-","-",IF(B63="toute la journée",$O$5+($O$5&lt;D63),C63+(C63&lt;D63)))</f>
        <v>0.9479166666666663</v>
      </c>
      <c r="F63" s="3">
        <f t="shared" ref="F63" si="35">IF(ISNUMBER(D63),E63-D63,"-")</f>
        <v>3.0555555555555336E-2</v>
      </c>
      <c r="G63" s="5">
        <f t="shared" ref="G63" si="36">IF(ISNUMBER(F63),MAX(0,MIN(MOD($O$1,1),E63)-MAX(D63,0))+MAX(0,MIN($O$1,E63)-MAX(D63,$N$1)),"-")</f>
        <v>3.0555555555555336E-2</v>
      </c>
      <c r="H63" s="6">
        <f t="shared" ref="H63" si="37">IF(ISNUMBER(F63),--(G63&gt;=TIME(6,0,0)),0)</f>
        <v>0</v>
      </c>
      <c r="I63" s="62">
        <f t="shared" ref="I63" si="38">IF(AND(ISNUMBER(F63),H63=0),G63*24,"")</f>
        <v>0.73333333333332806</v>
      </c>
      <c r="J63" s="99">
        <f t="shared" ref="J63" si="39">IF(ISNUMBER(F63),
(MAX(0,MIN($O$3,E63)-MAX($N$3,D63))&gt;0)+(MAX(0,MIN($O$4,E63)-MAX($N$4,D63))&gt;0)+
(MAX(0,MIN($O$3+1,E63)-MAX($N$3+1,D63))&gt;0)+(MAX(0,MIN($O$4+1,E63)-MAX($N$4+1,D63))&gt;0),0)</f>
        <v>0</v>
      </c>
    </row>
    <row r="64" spans="1:13" s="110" customFormat="1" x14ac:dyDescent="0.25">
      <c r="B64" s="111">
        <v>0.12569444444444444</v>
      </c>
      <c r="C64" s="111">
        <v>0.15625</v>
      </c>
      <c r="D64" s="112">
        <f t="shared" ref="D64:D72" si="40">IF(B64="toute la journée",$N$5,IF(COUNT(B64:C64)&lt;&gt;2,"-",B64))</f>
        <v>0.12569444444444444</v>
      </c>
      <c r="E64" s="113">
        <f t="shared" ref="E64:E72" si="41">IF(D64="-","-",IF(B64="toute la journée",$O$5+($O$5&lt;D64),C64+(C64&lt;D64)))</f>
        <v>0.15625</v>
      </c>
      <c r="F64" s="66">
        <f t="shared" ref="F64:F72" si="42">IF(ISNUMBER(D64),E64-D64,"-")</f>
        <v>3.0555555555555558E-2</v>
      </c>
      <c r="G64" s="67">
        <f t="shared" ref="G64:G72" si="43">IF(ISNUMBER(F64),MAX(0,MIN(MOD($O$1,1),E64)-MAX(D64,0))+MAX(0,MIN($O$1,E64)-MAX(D64,$N$1)),"-")</f>
        <v>3.0555555555555558E-2</v>
      </c>
      <c r="H64" s="68">
        <f t="shared" ref="H64:H72" si="44">IF(ISNUMBER(F64),--(G64&gt;=TIME(6,0,0)),0)</f>
        <v>0</v>
      </c>
      <c r="I64" s="69">
        <f t="shared" ref="I64:I72" si="45">IF(AND(ISNUMBER(F64),H64=0),G64*24,"")</f>
        <v>0.73333333333333339</v>
      </c>
      <c r="J64" s="114">
        <f t="shared" ref="J64:J72" si="46">IF(ISNUMBER(F64),
(MAX(0,MIN($O$3,E64)-MAX($N$3,D64))&gt;0)+(MAX(0,MIN($O$4,E64)-MAX($N$4,D64))&gt;0)+
(MAX(0,MIN($O$3+1,E64)-MAX($N$3+1,D64))&gt;0)+(MAX(0,MIN($O$4+1,E64)-MAX($N$4+1,D64))&gt;0),0)</f>
        <v>0</v>
      </c>
      <c r="K64" s="115"/>
      <c r="L64" s="116"/>
      <c r="M64" s="117"/>
    </row>
    <row r="65" spans="2:10" x14ac:dyDescent="0.25">
      <c r="B65" s="61">
        <f>+B64</f>
        <v>0.12569444444444444</v>
      </c>
      <c r="C65" s="61">
        <f t="shared" ref="C65" si="47">+C64+TIME(1,0,0)</f>
        <v>0.19791666666666666</v>
      </c>
      <c r="D65" s="98">
        <f t="shared" si="40"/>
        <v>0.12569444444444444</v>
      </c>
      <c r="E65" s="72">
        <f t="shared" si="41"/>
        <v>0.19791666666666666</v>
      </c>
      <c r="F65" s="3">
        <f t="shared" si="42"/>
        <v>7.2222222222222215E-2</v>
      </c>
      <c r="G65" s="5">
        <f t="shared" si="43"/>
        <v>7.2222222222222215E-2</v>
      </c>
      <c r="H65" s="6">
        <f t="shared" si="44"/>
        <v>0</v>
      </c>
      <c r="I65" s="62">
        <f t="shared" si="45"/>
        <v>1.7333333333333332</v>
      </c>
      <c r="J65" s="99">
        <f t="shared" si="46"/>
        <v>0</v>
      </c>
    </row>
    <row r="66" spans="2:10" x14ac:dyDescent="0.25">
      <c r="B66" s="61">
        <f t="shared" ref="B66:B83" si="48">+B65</f>
        <v>0.12569444444444444</v>
      </c>
      <c r="C66" s="61">
        <f>MOD(+C65+TIME(1,0,0),1)</f>
        <v>0.23958333333333331</v>
      </c>
      <c r="D66" s="98">
        <f t="shared" ref="D66:D84" si="49">IF(B66="toute la journée",$N$5,IF(COUNT(B66:C66)&lt;&gt;2,"-",B66))</f>
        <v>0.12569444444444444</v>
      </c>
      <c r="E66" s="72">
        <f t="shared" ref="E66:E84" si="50">IF(D66="-","-",IF(B66="toute la journée",$O$5+($O$5&lt;D66),C66+(C66&lt;D66)))</f>
        <v>0.23958333333333331</v>
      </c>
      <c r="F66" s="3">
        <f t="shared" ref="F66:F84" si="51">IF(ISNUMBER(D66),E66-D66,"-")</f>
        <v>0.11388888888888887</v>
      </c>
      <c r="G66" s="5">
        <f t="shared" ref="G66:G84" si="52">IF(ISNUMBER(F66),MAX(0,MIN(MOD($O$1,1),E66)-MAX(D66,0))+MAX(0,MIN($O$1,E66)-MAX(D66,$N$1)),"-")</f>
        <v>0.11388888888888887</v>
      </c>
      <c r="H66" s="6">
        <f t="shared" ref="H66:H84" si="53">IF(ISNUMBER(F66),--(G66&gt;=TIME(6,0,0)),0)</f>
        <v>0</v>
      </c>
      <c r="I66" s="62">
        <f t="shared" ref="I66:I84" si="54">IF(AND(ISNUMBER(F66),H66=0),G66*24,"")</f>
        <v>2.7333333333333329</v>
      </c>
      <c r="J66" s="99">
        <f t="shared" ref="J66:J84" si="55">IF(ISNUMBER(F66),
(MAX(0,MIN($O$3,E66)-MAX($N$3,D66))&gt;0)+(MAX(0,MIN($O$4,E66)-MAX($N$4,D66))&gt;0)+
(MAX(0,MIN($O$3+1,E66)-MAX($N$3+1,D66))&gt;0)+(MAX(0,MIN($O$4+1,E66)-MAX($N$4+1,D66))&gt;0),0)</f>
        <v>0</v>
      </c>
    </row>
    <row r="67" spans="2:10" x14ac:dyDescent="0.25">
      <c r="B67" s="61">
        <f t="shared" si="48"/>
        <v>0.12569444444444444</v>
      </c>
      <c r="C67" s="61">
        <f t="shared" ref="C67:C87" si="56">MOD(+C66+TIME(1,0,0),1)</f>
        <v>0.28125</v>
      </c>
      <c r="D67" s="98">
        <f t="shared" si="49"/>
        <v>0.12569444444444444</v>
      </c>
      <c r="E67" s="72">
        <f t="shared" si="50"/>
        <v>0.28125</v>
      </c>
      <c r="F67" s="3">
        <f t="shared" si="51"/>
        <v>0.15555555555555556</v>
      </c>
      <c r="G67" s="5">
        <f t="shared" si="52"/>
        <v>0.15555555555555556</v>
      </c>
      <c r="H67" s="6">
        <f t="shared" si="53"/>
        <v>0</v>
      </c>
      <c r="I67" s="62">
        <f t="shared" si="54"/>
        <v>3.7333333333333334</v>
      </c>
      <c r="J67" s="99">
        <f t="shared" si="55"/>
        <v>0</v>
      </c>
    </row>
    <row r="68" spans="2:10" x14ac:dyDescent="0.25">
      <c r="B68" s="61">
        <f t="shared" si="48"/>
        <v>0.12569444444444444</v>
      </c>
      <c r="C68" s="61">
        <f t="shared" si="56"/>
        <v>0.32291666666666669</v>
      </c>
      <c r="D68" s="98">
        <f t="shared" si="49"/>
        <v>0.12569444444444444</v>
      </c>
      <c r="E68" s="72">
        <f t="shared" si="50"/>
        <v>0.32291666666666669</v>
      </c>
      <c r="F68" s="3">
        <f t="shared" si="51"/>
        <v>0.19722222222222224</v>
      </c>
      <c r="G68" s="5">
        <f t="shared" si="52"/>
        <v>0.1659722222222223</v>
      </c>
      <c r="H68" s="6">
        <f t="shared" si="53"/>
        <v>0</v>
      </c>
      <c r="I68" s="62">
        <f t="shared" si="54"/>
        <v>3.9833333333333352</v>
      </c>
      <c r="J68" s="99">
        <f t="shared" si="55"/>
        <v>0</v>
      </c>
    </row>
    <row r="69" spans="2:10" x14ac:dyDescent="0.25">
      <c r="B69" s="61">
        <f t="shared" si="48"/>
        <v>0.12569444444444444</v>
      </c>
      <c r="C69" s="61">
        <f t="shared" si="56"/>
        <v>0.36458333333333337</v>
      </c>
      <c r="D69" s="98">
        <f t="shared" si="49"/>
        <v>0.12569444444444444</v>
      </c>
      <c r="E69" s="72">
        <f t="shared" si="50"/>
        <v>0.36458333333333337</v>
      </c>
      <c r="F69" s="3">
        <f t="shared" si="51"/>
        <v>0.23888888888888893</v>
      </c>
      <c r="G69" s="5">
        <f t="shared" si="52"/>
        <v>0.1659722222222223</v>
      </c>
      <c r="H69" s="6">
        <f t="shared" si="53"/>
        <v>0</v>
      </c>
      <c r="I69" s="62">
        <f t="shared" si="54"/>
        <v>3.9833333333333352</v>
      </c>
      <c r="J69" s="99">
        <f t="shared" si="55"/>
        <v>0</v>
      </c>
    </row>
    <row r="70" spans="2:10" x14ac:dyDescent="0.25">
      <c r="B70" s="61">
        <f t="shared" si="48"/>
        <v>0.12569444444444444</v>
      </c>
      <c r="C70" s="61">
        <f t="shared" si="56"/>
        <v>0.40625000000000006</v>
      </c>
      <c r="D70" s="98">
        <f t="shared" si="49"/>
        <v>0.12569444444444444</v>
      </c>
      <c r="E70" s="72">
        <f t="shared" si="50"/>
        <v>0.40625000000000006</v>
      </c>
      <c r="F70" s="3">
        <f t="shared" si="51"/>
        <v>0.28055555555555561</v>
      </c>
      <c r="G70" s="5">
        <f t="shared" si="52"/>
        <v>0.1659722222222223</v>
      </c>
      <c r="H70" s="6">
        <f t="shared" si="53"/>
        <v>0</v>
      </c>
      <c r="I70" s="62">
        <f t="shared" si="54"/>
        <v>3.9833333333333352</v>
      </c>
      <c r="J70" s="99">
        <f t="shared" si="55"/>
        <v>0</v>
      </c>
    </row>
    <row r="71" spans="2:10" x14ac:dyDescent="0.25">
      <c r="B71" s="61">
        <f t="shared" si="48"/>
        <v>0.12569444444444444</v>
      </c>
      <c r="C71" s="61">
        <f t="shared" si="56"/>
        <v>0.44791666666666674</v>
      </c>
      <c r="D71" s="98">
        <f t="shared" si="49"/>
        <v>0.12569444444444444</v>
      </c>
      <c r="E71" s="72">
        <f t="shared" si="50"/>
        <v>0.44791666666666674</v>
      </c>
      <c r="F71" s="3">
        <f t="shared" si="51"/>
        <v>0.3222222222222223</v>
      </c>
      <c r="G71" s="5">
        <f t="shared" si="52"/>
        <v>0.1659722222222223</v>
      </c>
      <c r="H71" s="6">
        <f t="shared" si="53"/>
        <v>0</v>
      </c>
      <c r="I71" s="62">
        <f t="shared" si="54"/>
        <v>3.9833333333333352</v>
      </c>
      <c r="J71" s="99">
        <f t="shared" si="55"/>
        <v>0</v>
      </c>
    </row>
    <row r="72" spans="2:10" x14ac:dyDescent="0.25">
      <c r="B72" s="61">
        <f t="shared" si="48"/>
        <v>0.12569444444444444</v>
      </c>
      <c r="C72" s="61">
        <f t="shared" si="56"/>
        <v>0.48958333333333343</v>
      </c>
      <c r="D72" s="98">
        <f t="shared" si="49"/>
        <v>0.12569444444444444</v>
      </c>
      <c r="E72" s="72">
        <f t="shared" si="50"/>
        <v>0.48958333333333343</v>
      </c>
      <c r="F72" s="3">
        <f t="shared" si="51"/>
        <v>0.36388888888888898</v>
      </c>
      <c r="G72" s="5">
        <f t="shared" si="52"/>
        <v>0.1659722222222223</v>
      </c>
      <c r="H72" s="6">
        <f t="shared" si="53"/>
        <v>0</v>
      </c>
      <c r="I72" s="62">
        <f t="shared" si="54"/>
        <v>3.9833333333333352</v>
      </c>
      <c r="J72" s="99">
        <f t="shared" si="55"/>
        <v>0</v>
      </c>
    </row>
    <row r="73" spans="2:10" x14ac:dyDescent="0.25">
      <c r="B73" s="61">
        <f t="shared" si="48"/>
        <v>0.12569444444444444</v>
      </c>
      <c r="C73" s="61">
        <f t="shared" si="56"/>
        <v>0.53125000000000011</v>
      </c>
      <c r="D73" s="98">
        <f t="shared" si="49"/>
        <v>0.12569444444444444</v>
      </c>
      <c r="E73" s="72">
        <f t="shared" si="50"/>
        <v>0.53125000000000011</v>
      </c>
      <c r="F73" s="3">
        <f t="shared" si="51"/>
        <v>0.40555555555555567</v>
      </c>
      <c r="G73" s="5">
        <f t="shared" si="52"/>
        <v>0.1659722222222223</v>
      </c>
      <c r="H73" s="6">
        <f t="shared" si="53"/>
        <v>0</v>
      </c>
      <c r="I73" s="62">
        <f t="shared" si="54"/>
        <v>3.9833333333333352</v>
      </c>
      <c r="J73" s="99">
        <f t="shared" si="55"/>
        <v>1</v>
      </c>
    </row>
    <row r="74" spans="2:10" x14ac:dyDescent="0.25">
      <c r="B74" s="61">
        <f t="shared" si="48"/>
        <v>0.12569444444444444</v>
      </c>
      <c r="C74" s="61">
        <f t="shared" si="56"/>
        <v>0.57291666666666674</v>
      </c>
      <c r="D74" s="98">
        <f t="shared" si="49"/>
        <v>0.12569444444444444</v>
      </c>
      <c r="E74" s="72">
        <f t="shared" si="50"/>
        <v>0.57291666666666674</v>
      </c>
      <c r="F74" s="3">
        <f t="shared" si="51"/>
        <v>0.4472222222222223</v>
      </c>
      <c r="G74" s="5">
        <f t="shared" si="52"/>
        <v>0.1659722222222223</v>
      </c>
      <c r="H74" s="6">
        <f t="shared" si="53"/>
        <v>0</v>
      </c>
      <c r="I74" s="62">
        <f t="shared" si="54"/>
        <v>3.9833333333333352</v>
      </c>
      <c r="J74" s="99">
        <f t="shared" si="55"/>
        <v>1</v>
      </c>
    </row>
    <row r="75" spans="2:10" x14ac:dyDescent="0.25">
      <c r="B75" s="61">
        <f t="shared" si="48"/>
        <v>0.12569444444444444</v>
      </c>
      <c r="C75" s="61">
        <f t="shared" si="56"/>
        <v>0.61458333333333337</v>
      </c>
      <c r="D75" s="98">
        <f t="shared" si="49"/>
        <v>0.12569444444444444</v>
      </c>
      <c r="E75" s="72">
        <f t="shared" si="50"/>
        <v>0.61458333333333337</v>
      </c>
      <c r="F75" s="3">
        <f t="shared" si="51"/>
        <v>0.48888888888888893</v>
      </c>
      <c r="G75" s="5">
        <f t="shared" si="52"/>
        <v>0.1659722222222223</v>
      </c>
      <c r="H75" s="6">
        <f t="shared" si="53"/>
        <v>0</v>
      </c>
      <c r="I75" s="62">
        <f t="shared" si="54"/>
        <v>3.9833333333333352</v>
      </c>
      <c r="J75" s="99">
        <f t="shared" si="55"/>
        <v>1</v>
      </c>
    </row>
    <row r="76" spans="2:10" x14ac:dyDescent="0.25">
      <c r="B76" s="61">
        <f t="shared" si="48"/>
        <v>0.12569444444444444</v>
      </c>
      <c r="C76" s="61">
        <f t="shared" si="56"/>
        <v>0.65625</v>
      </c>
      <c r="D76" s="98">
        <f t="shared" si="49"/>
        <v>0.12569444444444444</v>
      </c>
      <c r="E76" s="72">
        <f t="shared" si="50"/>
        <v>0.65625</v>
      </c>
      <c r="F76" s="3">
        <f t="shared" si="51"/>
        <v>0.53055555555555556</v>
      </c>
      <c r="G76" s="5">
        <f t="shared" si="52"/>
        <v>0.1659722222222223</v>
      </c>
      <c r="H76" s="6">
        <f t="shared" si="53"/>
        <v>0</v>
      </c>
      <c r="I76" s="62">
        <f t="shared" si="54"/>
        <v>3.9833333333333352</v>
      </c>
      <c r="J76" s="99">
        <f t="shared" si="55"/>
        <v>1</v>
      </c>
    </row>
    <row r="77" spans="2:10" x14ac:dyDescent="0.25">
      <c r="B77" s="61">
        <f t="shared" si="48"/>
        <v>0.12569444444444444</v>
      </c>
      <c r="C77" s="61">
        <f t="shared" si="56"/>
        <v>0.69791666666666663</v>
      </c>
      <c r="D77" s="98">
        <f t="shared" si="49"/>
        <v>0.12569444444444444</v>
      </c>
      <c r="E77" s="72">
        <f t="shared" si="50"/>
        <v>0.69791666666666663</v>
      </c>
      <c r="F77" s="3">
        <f t="shared" si="51"/>
        <v>0.57222222222222219</v>
      </c>
      <c r="G77" s="5">
        <f t="shared" si="52"/>
        <v>0.1659722222222223</v>
      </c>
      <c r="H77" s="6">
        <f t="shared" si="53"/>
        <v>0</v>
      </c>
      <c r="I77" s="62">
        <f t="shared" si="54"/>
        <v>3.9833333333333352</v>
      </c>
      <c r="J77" s="99">
        <f t="shared" si="55"/>
        <v>1</v>
      </c>
    </row>
    <row r="78" spans="2:10" x14ac:dyDescent="0.25">
      <c r="B78" s="61">
        <f t="shared" si="48"/>
        <v>0.12569444444444444</v>
      </c>
      <c r="C78" s="61">
        <f t="shared" si="56"/>
        <v>0.73958333333333326</v>
      </c>
      <c r="D78" s="98">
        <f t="shared" si="49"/>
        <v>0.12569444444444444</v>
      </c>
      <c r="E78" s="72">
        <f t="shared" si="50"/>
        <v>0.73958333333333326</v>
      </c>
      <c r="F78" s="3">
        <f t="shared" si="51"/>
        <v>0.61388888888888882</v>
      </c>
      <c r="G78" s="5">
        <f t="shared" si="52"/>
        <v>0.1659722222222223</v>
      </c>
      <c r="H78" s="6">
        <f t="shared" si="53"/>
        <v>0</v>
      </c>
      <c r="I78" s="62">
        <f t="shared" si="54"/>
        <v>3.9833333333333352</v>
      </c>
      <c r="J78" s="99">
        <f t="shared" si="55"/>
        <v>1</v>
      </c>
    </row>
    <row r="79" spans="2:10" x14ac:dyDescent="0.25">
      <c r="B79" s="61">
        <f t="shared" si="48"/>
        <v>0.12569444444444444</v>
      </c>
      <c r="C79" s="61">
        <f t="shared" si="56"/>
        <v>0.78124999999999989</v>
      </c>
      <c r="D79" s="98">
        <f t="shared" si="49"/>
        <v>0.12569444444444444</v>
      </c>
      <c r="E79" s="72">
        <f t="shared" si="50"/>
        <v>0.78124999999999989</v>
      </c>
      <c r="F79" s="3">
        <f t="shared" si="51"/>
        <v>0.65555555555555545</v>
      </c>
      <c r="G79" s="5">
        <f t="shared" si="52"/>
        <v>0.1659722222222223</v>
      </c>
      <c r="H79" s="6">
        <f t="shared" si="53"/>
        <v>0</v>
      </c>
      <c r="I79" s="62">
        <f t="shared" si="54"/>
        <v>3.9833333333333352</v>
      </c>
      <c r="J79" s="99">
        <f t="shared" si="55"/>
        <v>1</v>
      </c>
    </row>
    <row r="80" spans="2:10" x14ac:dyDescent="0.25">
      <c r="B80" s="61">
        <f t="shared" si="48"/>
        <v>0.12569444444444444</v>
      </c>
      <c r="C80" s="61">
        <f t="shared" si="56"/>
        <v>0.82291666666666652</v>
      </c>
      <c r="D80" s="98">
        <f t="shared" si="49"/>
        <v>0.12569444444444444</v>
      </c>
      <c r="E80" s="72">
        <f t="shared" si="50"/>
        <v>0.82291666666666652</v>
      </c>
      <c r="F80" s="3">
        <f t="shared" si="51"/>
        <v>0.69722222222222208</v>
      </c>
      <c r="G80" s="5">
        <f t="shared" si="52"/>
        <v>0.1659722222222223</v>
      </c>
      <c r="H80" s="6">
        <f t="shared" si="53"/>
        <v>0</v>
      </c>
      <c r="I80" s="62">
        <f t="shared" si="54"/>
        <v>3.9833333333333352</v>
      </c>
      <c r="J80" s="99">
        <f t="shared" si="55"/>
        <v>2</v>
      </c>
    </row>
    <row r="81" spans="2:10" x14ac:dyDescent="0.25">
      <c r="B81" s="61">
        <f t="shared" si="48"/>
        <v>0.12569444444444444</v>
      </c>
      <c r="C81" s="61">
        <f t="shared" si="56"/>
        <v>0.86458333333333315</v>
      </c>
      <c r="D81" s="98">
        <f t="shared" si="49"/>
        <v>0.12569444444444444</v>
      </c>
      <c r="E81" s="72">
        <f t="shared" si="50"/>
        <v>0.86458333333333315</v>
      </c>
      <c r="F81" s="3">
        <f t="shared" si="51"/>
        <v>0.73888888888888871</v>
      </c>
      <c r="G81" s="5">
        <f t="shared" si="52"/>
        <v>0.1659722222222223</v>
      </c>
      <c r="H81" s="6">
        <f t="shared" si="53"/>
        <v>0</v>
      </c>
      <c r="I81" s="62">
        <f t="shared" si="54"/>
        <v>3.9833333333333352</v>
      </c>
      <c r="J81" s="99">
        <f t="shared" si="55"/>
        <v>2</v>
      </c>
    </row>
    <row r="82" spans="2:10" x14ac:dyDescent="0.25">
      <c r="B82" s="61">
        <f t="shared" si="48"/>
        <v>0.12569444444444444</v>
      </c>
      <c r="C82" s="61">
        <f t="shared" si="56"/>
        <v>0.90624999999999978</v>
      </c>
      <c r="D82" s="98">
        <f t="shared" si="49"/>
        <v>0.12569444444444444</v>
      </c>
      <c r="E82" s="72">
        <f t="shared" si="50"/>
        <v>0.90624999999999978</v>
      </c>
      <c r="F82" s="3">
        <f t="shared" si="51"/>
        <v>0.78055555555555534</v>
      </c>
      <c r="G82" s="5">
        <f t="shared" si="52"/>
        <v>0.1659722222222223</v>
      </c>
      <c r="H82" s="6">
        <f t="shared" si="53"/>
        <v>0</v>
      </c>
      <c r="I82" s="62">
        <f t="shared" si="54"/>
        <v>3.9833333333333352</v>
      </c>
      <c r="J82" s="99">
        <f t="shared" si="55"/>
        <v>2</v>
      </c>
    </row>
    <row r="83" spans="2:10" x14ac:dyDescent="0.25">
      <c r="B83" s="61">
        <f t="shared" si="48"/>
        <v>0.12569444444444444</v>
      </c>
      <c r="C83" s="61">
        <f t="shared" si="56"/>
        <v>0.94791666666666641</v>
      </c>
      <c r="D83" s="98">
        <f t="shared" si="49"/>
        <v>0.12569444444444444</v>
      </c>
      <c r="E83" s="72">
        <f t="shared" si="50"/>
        <v>0.94791666666666641</v>
      </c>
      <c r="F83" s="3">
        <f t="shared" si="51"/>
        <v>0.82222222222222197</v>
      </c>
      <c r="G83" s="5">
        <f t="shared" si="52"/>
        <v>0.19722222222222208</v>
      </c>
      <c r="H83" s="6">
        <f t="shared" si="53"/>
        <v>0</v>
      </c>
      <c r="I83" s="62">
        <f t="shared" si="54"/>
        <v>4.7333333333333298</v>
      </c>
      <c r="J83" s="99">
        <f t="shared" si="55"/>
        <v>2</v>
      </c>
    </row>
    <row r="84" spans="2:10" x14ac:dyDescent="0.25">
      <c r="B84" s="61">
        <f>+B83</f>
        <v>0.12569444444444444</v>
      </c>
      <c r="C84" s="61">
        <f t="shared" si="56"/>
        <v>0.98958333333333304</v>
      </c>
      <c r="D84" s="98">
        <f t="shared" si="49"/>
        <v>0.12569444444444444</v>
      </c>
      <c r="E84" s="72">
        <f t="shared" si="50"/>
        <v>0.98958333333333304</v>
      </c>
      <c r="F84" s="3">
        <f t="shared" si="51"/>
        <v>0.8638888888888886</v>
      </c>
      <c r="G84" s="5">
        <f t="shared" si="52"/>
        <v>0.23888888888888871</v>
      </c>
      <c r="H84" s="6">
        <f t="shared" si="53"/>
        <v>0</v>
      </c>
      <c r="I84" s="62">
        <f t="shared" si="54"/>
        <v>5.733333333333329</v>
      </c>
      <c r="J84" s="99">
        <f t="shared" si="55"/>
        <v>2</v>
      </c>
    </row>
    <row r="85" spans="2:10" x14ac:dyDescent="0.25">
      <c r="B85" s="61">
        <f t="shared" ref="B85:B87" si="57">+B84</f>
        <v>0.12569444444444444</v>
      </c>
      <c r="C85" s="61">
        <f t="shared" si="56"/>
        <v>3.1249999999999778E-2</v>
      </c>
      <c r="D85" s="98">
        <f t="shared" ref="D85:D87" si="58">IF(B85="toute la journée",$N$5,IF(COUNT(B85:C85)&lt;&gt;2,"-",B85))</f>
        <v>0.12569444444444444</v>
      </c>
      <c r="E85" s="72">
        <f t="shared" ref="E85:E87" si="59">IF(D85="-","-",IF(B85="toute la journée",$O$5+($O$5&lt;D85),C85+(C85&lt;D85)))</f>
        <v>1.0312499999999998</v>
      </c>
      <c r="F85" s="3">
        <f t="shared" ref="F85:F87" si="60">IF(ISNUMBER(D85),E85-D85,"-")</f>
        <v>0.90555555555555534</v>
      </c>
      <c r="G85" s="5">
        <f t="shared" ref="G85:G87" si="61">IF(ISNUMBER(F85),MAX(0,MIN(MOD($O$1,1),E85)-MAX(D85,0))+MAX(0,MIN($O$1,E85)-MAX(D85,$N$1)),"-")</f>
        <v>0.28055555555555545</v>
      </c>
      <c r="H85" s="6">
        <f t="shared" ref="H85:H87" si="62">IF(ISNUMBER(F85),--(G85&gt;=TIME(6,0,0)),0)</f>
        <v>1</v>
      </c>
      <c r="I85" s="62" t="str">
        <f t="shared" ref="I85:I87" si="63">IF(AND(ISNUMBER(F85),H85=0),G85*24,"")</f>
        <v/>
      </c>
      <c r="J85" s="99">
        <f t="shared" ref="J85:J87" si="64">IF(ISNUMBER(F85),
(MAX(0,MIN($O$3,E85)-MAX($N$3,D85))&gt;0)+(MAX(0,MIN($O$4,E85)-MAX($N$4,D85))&gt;0)+
(MAX(0,MIN($O$3+1,E85)-MAX($N$3+1,D85))&gt;0)+(MAX(0,MIN($O$4+1,E85)-MAX($N$4+1,D85))&gt;0),0)</f>
        <v>2</v>
      </c>
    </row>
    <row r="86" spans="2:10" x14ac:dyDescent="0.25">
      <c r="B86" s="61">
        <f t="shared" si="57"/>
        <v>0.12569444444444444</v>
      </c>
      <c r="C86" s="61">
        <f t="shared" si="56"/>
        <v>7.2916666666666435E-2</v>
      </c>
      <c r="D86" s="98">
        <f t="shared" si="58"/>
        <v>0.12569444444444444</v>
      </c>
      <c r="E86" s="72">
        <f t="shared" si="59"/>
        <v>1.0729166666666665</v>
      </c>
      <c r="F86" s="3">
        <f t="shared" si="60"/>
        <v>0.94722222222222208</v>
      </c>
      <c r="G86" s="5">
        <f t="shared" si="61"/>
        <v>0.32222222222222219</v>
      </c>
      <c r="H86" s="6">
        <f t="shared" si="62"/>
        <v>1</v>
      </c>
      <c r="I86" s="62" t="str">
        <f t="shared" si="63"/>
        <v/>
      </c>
      <c r="J86" s="99">
        <f t="shared" si="64"/>
        <v>2</v>
      </c>
    </row>
    <row r="87" spans="2:10" x14ac:dyDescent="0.25">
      <c r="B87" s="61">
        <f t="shared" si="57"/>
        <v>0.12569444444444444</v>
      </c>
      <c r="C87" s="61">
        <f t="shared" si="56"/>
        <v>0.11458333333333309</v>
      </c>
      <c r="D87" s="98">
        <f t="shared" si="58"/>
        <v>0.12569444444444444</v>
      </c>
      <c r="E87" s="72">
        <f t="shared" si="59"/>
        <v>1.114583333333333</v>
      </c>
      <c r="F87" s="3">
        <f t="shared" si="60"/>
        <v>0.9888888888888886</v>
      </c>
      <c r="G87" s="5">
        <f t="shared" si="61"/>
        <v>0.36388888888888871</v>
      </c>
      <c r="H87" s="6">
        <f t="shared" si="62"/>
        <v>1</v>
      </c>
      <c r="I87" s="62" t="str">
        <f t="shared" si="63"/>
        <v/>
      </c>
      <c r="J87" s="99">
        <f t="shared" si="64"/>
        <v>2</v>
      </c>
    </row>
    <row r="88" spans="2:10" x14ac:dyDescent="0.25">
      <c r="B88" s="61">
        <f t="shared" ref="B88" si="65">+B87</f>
        <v>0.12569444444444444</v>
      </c>
      <c r="C88" s="61">
        <f t="shared" ref="C88" si="66">MOD(+C87+TIME(1,0,0),1)</f>
        <v>0.15624999999999975</v>
      </c>
      <c r="D88" s="98">
        <f t="shared" ref="D88" si="67">IF(B88="toute la journée",$N$5,IF(COUNT(B88:C88)&lt;&gt;2,"-",B88))</f>
        <v>0.12569444444444444</v>
      </c>
      <c r="E88" s="72">
        <f t="shared" ref="E88" si="68">IF(D88="-","-",IF(B88="toute la journée",$O$5+($O$5&lt;D88),C88+(C88&lt;D88)))</f>
        <v>0.15624999999999975</v>
      </c>
      <c r="F88" s="3">
        <f t="shared" ref="F88" si="69">IF(ISNUMBER(D88),E88-D88,"-")</f>
        <v>3.0555555555555308E-2</v>
      </c>
      <c r="G88" s="5">
        <f t="shared" ref="G88" si="70">IF(ISNUMBER(F88),MAX(0,MIN(MOD($O$1,1),E88)-MAX(D88,0))+MAX(0,MIN($O$1,E88)-MAX(D88,$N$1)),"-")</f>
        <v>3.0555555555555308E-2</v>
      </c>
      <c r="H88" s="6">
        <f t="shared" ref="H88" si="71">IF(ISNUMBER(F88),--(G88&gt;=TIME(6,0,0)),0)</f>
        <v>0</v>
      </c>
      <c r="I88" s="62">
        <f t="shared" ref="I88" si="72">IF(AND(ISNUMBER(F88),H88=0),G88*24,"")</f>
        <v>0.7333333333333274</v>
      </c>
      <c r="J88" s="99">
        <f t="shared" ref="J88" si="73">IF(ISNUMBER(F88),
(MAX(0,MIN($O$3,E88)-MAX($N$3,D88))&gt;0)+(MAX(0,MIN($O$4,E88)-MAX($N$4,D88))&gt;0)+
(MAX(0,MIN($O$3+1,E88)-MAX($N$3+1,D88))&gt;0)+(MAX(0,MIN($O$4+1,E88)-MAX($N$4+1,D88))&gt;0),0)</f>
        <v>0</v>
      </c>
    </row>
  </sheetData>
  <conditionalFormatting sqref="F26:G40">
    <cfRule type="expression" dxfId="0" priority="1">
      <formula>F26*24&lt;&gt;K26</formula>
    </cfRule>
  </conditionalFormatting>
  <dataValidations xWindow="140" yWindow="763" count="2">
    <dataValidation allowBlank="1" showInputMessage="1" showErrorMessage="1" promptTitle="Heure de début" prompt="Saisir au format HH:MM." sqref="B26:B63 B65:B88" xr:uid="{6F32A03C-1BFD-4DC1-96FC-060DEE214726}"/>
    <dataValidation allowBlank="1" showInputMessage="1" showErrorMessage="1" promptTitle="Heure de fin" prompt="Saisir au format HH:MM._x000a_Si l’heure de fin est minuit, saisir 24:00, l’affichge se transformera en 00:00, mais vaudra 24:00." sqref="C26:C63 C65:C88" xr:uid="{66B0CC22-4778-4F24-9FD4-C4E442ADE4CA}"/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Pack</dc:creator>
  <cp:lastModifiedBy>Bart Strubbe</cp:lastModifiedBy>
  <dcterms:created xsi:type="dcterms:W3CDTF">2024-08-01T14:59:15Z</dcterms:created>
  <dcterms:modified xsi:type="dcterms:W3CDTF">2024-08-03T07:59:54Z</dcterms:modified>
</cp:coreProperties>
</file>