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F57BDDA-4076-4B06-A8DF-381AD81FE476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Horaires" sheetId="1" r:id="rId1"/>
    <sheet name="Planning Juillet 24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2" i="2" l="1" a="1"/>
  <c r="R22" i="2" s="1"/>
  <c r="R15" i="2" a="1"/>
  <c r="R15" i="2"/>
  <c r="R16" i="2" a="1"/>
  <c r="R16" i="2" s="1"/>
  <c r="R17" i="2" a="1"/>
  <c r="R17" i="2"/>
  <c r="R18" i="2" a="1"/>
  <c r="R18" i="2" s="1"/>
  <c r="R19" i="2" a="1"/>
  <c r="R19" i="2"/>
  <c r="R20" i="2" a="1"/>
  <c r="R20" i="2" s="1"/>
  <c r="R21" i="2" a="1"/>
  <c r="R21" i="2" s="1"/>
  <c r="R5" i="2" a="1"/>
  <c r="R5" i="2"/>
  <c r="R6" i="2" a="1"/>
  <c r="R6" i="2"/>
  <c r="R7" i="2" a="1"/>
  <c r="R7" i="2"/>
  <c r="R8" i="2" a="1"/>
  <c r="R8" i="2"/>
  <c r="R9" i="2" a="1"/>
  <c r="R9" i="2" s="1"/>
  <c r="R10" i="2" a="1"/>
  <c r="R10" i="2"/>
  <c r="R11" i="2" a="1"/>
  <c r="R11" i="2" s="1"/>
  <c r="R4" i="2" a="1"/>
  <c r="R4" i="2" s="1"/>
  <c r="N3" i="1"/>
  <c r="N4" i="1"/>
  <c r="N5" i="1"/>
  <c r="N6" i="1"/>
  <c r="N7" i="1"/>
  <c r="N8" i="1"/>
  <c r="N9" i="1"/>
  <c r="N10" i="1"/>
  <c r="N11" i="1"/>
  <c r="N12" i="1"/>
  <c r="N2" i="1"/>
  <c r="L3" i="1"/>
  <c r="M3" i="1"/>
  <c r="L4" i="1"/>
  <c r="M4" i="1"/>
  <c r="L5" i="1"/>
  <c r="M5" i="1"/>
  <c r="L6" i="1"/>
  <c r="M6" i="1"/>
  <c r="L7" i="1"/>
  <c r="M7" i="1"/>
  <c r="L8" i="1"/>
  <c r="M8" i="1"/>
  <c r="L9" i="1"/>
  <c r="M9" i="1"/>
  <c r="L10" i="1"/>
  <c r="M10" i="1"/>
  <c r="L11" i="1"/>
  <c r="M11" i="1"/>
  <c r="L12" i="1"/>
  <c r="M12" i="1"/>
  <c r="M2" i="1"/>
  <c r="L2" i="1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C13" i="2"/>
  <c r="B13" i="2"/>
  <c r="C2" i="2"/>
  <c r="D2" i="2"/>
  <c r="E2" i="2"/>
  <c r="F2" i="2"/>
  <c r="G2" i="2"/>
  <c r="H2" i="2"/>
  <c r="I2" i="2"/>
  <c r="J2" i="2"/>
  <c r="K2" i="2"/>
  <c r="L2" i="2"/>
  <c r="M2" i="2"/>
  <c r="N2" i="2"/>
  <c r="O2" i="2"/>
  <c r="P2" i="2"/>
  <c r="B2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<sst xmlns="http://schemas.openxmlformats.org/spreadsheetml/2006/main" count="156" uniqueCount="68">
  <si>
    <t>Kévin</t>
  </si>
  <si>
    <t>Loïc</t>
  </si>
  <si>
    <t>Nohan</t>
  </si>
  <si>
    <t>Maxime</t>
  </si>
  <si>
    <t>Sophie</t>
  </si>
  <si>
    <t>Vanessa</t>
  </si>
  <si>
    <t>Vadim</t>
  </si>
  <si>
    <t>Alya</t>
  </si>
  <si>
    <t>Secteur Administratif</t>
  </si>
  <si>
    <t>Secteur Tacos</t>
  </si>
  <si>
    <t>1S</t>
  </si>
  <si>
    <t>1C</t>
  </si>
  <si>
    <t>2S</t>
  </si>
  <si>
    <t>2C</t>
  </si>
  <si>
    <t>3S</t>
  </si>
  <si>
    <t>3C</t>
  </si>
  <si>
    <t>4S</t>
  </si>
  <si>
    <t>4C</t>
  </si>
  <si>
    <t>A</t>
  </si>
  <si>
    <t>T</t>
  </si>
  <si>
    <t>Pauses</t>
  </si>
  <si>
    <t>Horaires</t>
  </si>
  <si>
    <t>Arrêt accident</t>
  </si>
  <si>
    <t>Arrêt maladie</t>
  </si>
  <si>
    <t>Vacances</t>
  </si>
  <si>
    <t>V</t>
  </si>
  <si>
    <t>P</t>
  </si>
  <si>
    <t>10h00-10h15 / 22h00-22h15</t>
  </si>
  <si>
    <t>11h00-11h15 / 22h15-22h30</t>
  </si>
  <si>
    <t>11h00-11h15 / 14h00-14h15</t>
  </si>
  <si>
    <t>07h00-16h30</t>
  </si>
  <si>
    <t>11h00-11h30</t>
  </si>
  <si>
    <t>09h00-15h00</t>
  </si>
  <si>
    <t>18h00-23h00</t>
  </si>
  <si>
    <t>21h45-22h00</t>
  </si>
  <si>
    <t>09h00-14h00 / 18h00-23h00</t>
  </si>
  <si>
    <t>10h00-13h00 / 18h00-00h00</t>
  </si>
  <si>
    <t>10h00-14h00 / 18h00-23h00</t>
  </si>
  <si>
    <t>11h00-14h00 / 19h00-23h00</t>
  </si>
  <si>
    <t>11h45-12h00 / 22h30-22h45</t>
  </si>
  <si>
    <t>AA</t>
  </si>
  <si>
    <t>AM</t>
  </si>
  <si>
    <t>Secteur Cuisine</t>
  </si>
  <si>
    <t>Secteur Salle</t>
  </si>
  <si>
    <t>PLANNING JUILLET 2024 – RESTAURANT  ET TACOS</t>
  </si>
  <si>
    <t>total</t>
  </si>
  <si>
    <t>09:00</t>
  </si>
  <si>
    <t>14:00</t>
  </si>
  <si>
    <t>18:00</t>
  </si>
  <si>
    <t>23:00</t>
  </si>
  <si>
    <t>10:00</t>
  </si>
  <si>
    <t>10:15</t>
  </si>
  <si>
    <t>22:00</t>
  </si>
  <si>
    <t>22:15</t>
  </si>
  <si>
    <t>13:00</t>
  </si>
  <si>
    <t>11:00</t>
  </si>
  <si>
    <t>11:15</t>
  </si>
  <si>
    <t>22:30</t>
  </si>
  <si>
    <t>15:00</t>
  </si>
  <si>
    <t>14:15</t>
  </si>
  <si>
    <t>21:45</t>
  </si>
  <si>
    <t>07:00</t>
  </si>
  <si>
    <t>16:30</t>
  </si>
  <si>
    <t>11:30</t>
  </si>
  <si>
    <t>19:00</t>
  </si>
  <si>
    <t>11:45</t>
  </si>
  <si>
    <t>12:00</t>
  </si>
  <si>
    <t>22:45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</si>
</sst>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/"/>
    <numFmt numFmtId="165" formatCode="d/m/yy"/>
    <numFmt numFmtId="166" formatCode="h:mm:ss;@"/>
    <numFmt numFmtId="167" formatCode="[h]:mm:ss;@"/>
  </numFmts>
  <fonts count="1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000000"/>
      <name val="Arial"/>
      <family val="2"/>
    </font>
    <font>
      <b/>
      <sz val="16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lightUp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65" fontId="8" fillId="0" borderId="1" xfId="0" applyNumberFormat="1" applyFont="1" applyBorder="1" applyAlignment="1">
      <alignment vertical="center" wrapText="1"/>
    </xf>
    <xf numFmtId="165" fontId="8" fillId="2" borderId="1" xfId="0" applyNumberFormat="1" applyFont="1" applyFill="1" applyBorder="1" applyAlignment="1">
      <alignment horizontal="center" vertical="center" wrapText="1"/>
    </xf>
    <xf numFmtId="165" fontId="10" fillId="2" borderId="1" xfId="0" applyNumberFormat="1" applyFont="1" applyFill="1" applyBorder="1" applyAlignment="1">
      <alignment horizontal="center" vertical="center" wrapText="1"/>
    </xf>
    <xf numFmtId="165" fontId="8" fillId="0" borderId="0" xfId="0" applyNumberFormat="1" applyFont="1" applyAlignment="1">
      <alignment vertical="center"/>
    </xf>
    <xf numFmtId="165" fontId="9" fillId="0" borderId="0" xfId="0" applyNumberFormat="1" applyFont="1" applyAlignment="1">
      <alignment vertical="center"/>
    </xf>
    <xf numFmtId="0" fontId="8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66" fontId="0" fillId="0" borderId="0" xfId="0" applyNumberFormat="1" applyAlignment="1">
      <alignment vertical="center"/>
    </xf>
    <xf numFmtId="166" fontId="1" fillId="4" borderId="0" xfId="0" applyNumberFormat="1" applyFont="1" applyFill="1" applyAlignment="1">
      <alignment horizontal="center" vertical="center"/>
    </xf>
    <xf numFmtId="167" fontId="4" fillId="0" borderId="0" xfId="0" applyNumberFormat="1" applyFont="1" applyAlignment="1">
      <alignment vertical="center"/>
    </xf>
    <xf numFmtId="167" fontId="9" fillId="0" borderId="0" xfId="0" applyNumberFormat="1" applyFont="1" applyAlignment="1">
      <alignment vertical="center"/>
    </xf>
    <xf numFmtId="167" fontId="5" fillId="0" borderId="0" xfId="0" applyNumberFormat="1" applyFont="1" applyAlignment="1">
      <alignment vertical="center"/>
    </xf>
    <xf numFmtId="167" fontId="5" fillId="0" borderId="0" xfId="0" applyNumberFormat="1" applyFont="1" applyAlignment="1">
      <alignment horizontal="center" vertical="center"/>
    </xf>
    <xf numFmtId="167" fontId="9" fillId="4" borderId="0" xfId="0" applyNumberFormat="1" applyFont="1" applyFill="1" applyAlignment="1">
      <alignment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9"/>
  <sheetViews>
    <sheetView zoomScale="145" zoomScaleNormal="145" workbookViewId="0">
      <selection activeCell="K18" sqref="K18"/>
    </sheetView>
  </sheetViews>
  <sheetFormatPr defaultColWidth="11.42578125" defaultRowHeight="15" x14ac:dyDescent="0.25"/>
  <cols>
    <col min="1" max="1" width="6" style="1" customWidth="1"/>
    <col min="2" max="3" width="31.140625" style="1" customWidth="1"/>
    <col min="4" max="4" width="5.7109375" style="1" bestFit="1" customWidth="1"/>
    <col min="5" max="5" width="5.85546875" style="1" bestFit="1" customWidth="1"/>
    <col min="6" max="7" width="5.7109375" style="1" bestFit="1" customWidth="1"/>
    <col min="8" max="8" width="8.5703125" style="1" bestFit="1" customWidth="1"/>
    <col min="9" max="9" width="9.140625" style="1" bestFit="1" customWidth="1"/>
    <col min="10" max="10" width="9.42578125" style="1" bestFit="1" customWidth="1"/>
    <col min="11" max="11" width="8.85546875" style="1" bestFit="1" customWidth="1"/>
    <col min="12" max="12" width="8.42578125" style="35" bestFit="1" customWidth="1"/>
    <col min="13" max="13" width="7.28515625" style="35" bestFit="1" customWidth="1"/>
    <col min="14" max="14" width="9.140625" style="35" bestFit="1" customWidth="1"/>
    <col min="15" max="15" width="8.5703125" style="1" bestFit="1" customWidth="1"/>
    <col min="16" max="16" width="9.140625" style="1" bestFit="1" customWidth="1"/>
    <col min="17" max="17" width="9.42578125" style="1" bestFit="1" customWidth="1"/>
    <col min="18" max="18" width="8.85546875" style="1" bestFit="1" customWidth="1"/>
    <col min="19" max="19" width="8.5703125" style="1" bestFit="1" customWidth="1"/>
    <col min="20" max="21" width="9.140625" style="1" bestFit="1" customWidth="1"/>
    <col min="22" max="22" width="8.5703125" style="1" bestFit="1" customWidth="1"/>
    <col min="23" max="23" width="9.140625" style="1" bestFit="1" customWidth="1"/>
    <col min="24" max="24" width="9.42578125" style="1" bestFit="1" customWidth="1"/>
    <col min="25" max="25" width="8.85546875" style="1" bestFit="1" customWidth="1"/>
    <col min="26" max="26" width="8.5703125" style="1" bestFit="1" customWidth="1"/>
    <col min="27" max="27" width="9.140625" style="1" bestFit="1" customWidth="1"/>
    <col min="28" max="16384" width="11.42578125" style="1"/>
  </cols>
  <sheetData>
    <row r="1" spans="1:14" ht="24" customHeight="1" x14ac:dyDescent="0.25">
      <c r="B1" s="17" t="s">
        <v>21</v>
      </c>
      <c r="C1" s="17" t="s">
        <v>20</v>
      </c>
      <c r="L1" s="35" t="s">
        <v>45</v>
      </c>
    </row>
    <row r="2" spans="1:14" ht="17.25" customHeight="1" x14ac:dyDescent="0.25">
      <c r="A2" s="14" t="s">
        <v>10</v>
      </c>
      <c r="B2" s="10" t="s">
        <v>35</v>
      </c>
      <c r="C2" s="10" t="s">
        <v>27</v>
      </c>
      <c r="D2" s="1" t="s">
        <v>46</v>
      </c>
      <c r="E2" s="2" t="s">
        <v>47</v>
      </c>
      <c r="F2" s="1" t="s">
        <v>48</v>
      </c>
      <c r="G2" s="1" t="s">
        <v>49</v>
      </c>
      <c r="H2" s="1" t="s">
        <v>50</v>
      </c>
      <c r="I2" s="1" t="s">
        <v>51</v>
      </c>
      <c r="J2" s="1" t="s">
        <v>52</v>
      </c>
      <c r="K2" s="1" t="s">
        <v>53</v>
      </c>
      <c r="L2" s="35">
        <f>+G2-F2+E2-D2</f>
        <v>0.41666666666666674</v>
      </c>
      <c r="M2" s="35">
        <f>+K2-J2+I2-H2</f>
        <v>2.083333333333337E-2</v>
      </c>
      <c r="N2" s="36">
        <f>+L2-M2</f>
        <v>0.39583333333333337</v>
      </c>
    </row>
    <row r="3" spans="1:14" ht="17.25" customHeight="1" x14ac:dyDescent="0.25">
      <c r="A3" s="14" t="s">
        <v>11</v>
      </c>
      <c r="B3" s="10" t="s">
        <v>35</v>
      </c>
      <c r="C3" s="10" t="s">
        <v>27</v>
      </c>
      <c r="D3" s="1" t="s">
        <v>46</v>
      </c>
      <c r="E3" s="2" t="s">
        <v>47</v>
      </c>
      <c r="F3" s="1" t="s">
        <v>48</v>
      </c>
      <c r="G3" s="1" t="s">
        <v>49</v>
      </c>
      <c r="H3" s="1" t="s">
        <v>50</v>
      </c>
      <c r="I3" s="1" t="s">
        <v>51</v>
      </c>
      <c r="J3" s="1" t="s">
        <v>52</v>
      </c>
      <c r="K3" s="1" t="s">
        <v>53</v>
      </c>
      <c r="L3" s="35">
        <f t="shared" ref="L3:L12" si="0">+G3-F3+E3-D3</f>
        <v>0.41666666666666674</v>
      </c>
      <c r="M3" s="35">
        <f t="shared" ref="M3:M12" si="1">+K3-J3+I3-H3</f>
        <v>2.083333333333337E-2</v>
      </c>
      <c r="N3" s="36">
        <f t="shared" ref="N3:N12" si="2">+L3-M3</f>
        <v>0.39583333333333337</v>
      </c>
    </row>
    <row r="4" spans="1:14" ht="17.25" customHeight="1" x14ac:dyDescent="0.25">
      <c r="A4" s="14" t="s">
        <v>12</v>
      </c>
      <c r="B4" s="10" t="s">
        <v>36</v>
      </c>
      <c r="C4" s="10" t="s">
        <v>28</v>
      </c>
      <c r="D4" s="1" t="s">
        <v>50</v>
      </c>
      <c r="E4" s="2" t="s">
        <v>54</v>
      </c>
      <c r="F4" s="1" t="s">
        <v>48</v>
      </c>
      <c r="G4" s="1">
        <v>1</v>
      </c>
      <c r="H4" s="1" t="s">
        <v>55</v>
      </c>
      <c r="I4" s="1" t="s">
        <v>56</v>
      </c>
      <c r="J4" s="1" t="s">
        <v>53</v>
      </c>
      <c r="K4" s="1" t="s">
        <v>57</v>
      </c>
      <c r="L4" s="35">
        <f t="shared" si="0"/>
        <v>0.37499999999999994</v>
      </c>
      <c r="M4" s="35">
        <f t="shared" si="1"/>
        <v>2.0833333333333315E-2</v>
      </c>
      <c r="N4" s="36">
        <f t="shared" si="2"/>
        <v>0.35416666666666663</v>
      </c>
    </row>
    <row r="5" spans="1:14" ht="17.25" customHeight="1" x14ac:dyDescent="0.25">
      <c r="A5" s="14" t="s">
        <v>13</v>
      </c>
      <c r="B5" s="10" t="s">
        <v>36</v>
      </c>
      <c r="C5" s="10" t="s">
        <v>28</v>
      </c>
      <c r="D5" s="1" t="s">
        <v>50</v>
      </c>
      <c r="E5" s="3" t="s">
        <v>54</v>
      </c>
      <c r="F5" s="1" t="s">
        <v>48</v>
      </c>
      <c r="G5" s="1">
        <v>1</v>
      </c>
      <c r="H5" s="1" t="s">
        <v>55</v>
      </c>
      <c r="I5" s="1" t="s">
        <v>56</v>
      </c>
      <c r="J5" s="1" t="s">
        <v>53</v>
      </c>
      <c r="K5" s="1" t="s">
        <v>57</v>
      </c>
      <c r="L5" s="35">
        <f t="shared" si="0"/>
        <v>0.37499999999999994</v>
      </c>
      <c r="M5" s="35">
        <f t="shared" si="1"/>
        <v>2.0833333333333315E-2</v>
      </c>
      <c r="N5" s="36">
        <f t="shared" si="2"/>
        <v>0.35416666666666663</v>
      </c>
    </row>
    <row r="6" spans="1:14" ht="17.25" customHeight="1" x14ac:dyDescent="0.25">
      <c r="A6" s="14" t="s">
        <v>14</v>
      </c>
      <c r="B6" s="10" t="s">
        <v>32</v>
      </c>
      <c r="C6" s="10" t="s">
        <v>29</v>
      </c>
      <c r="D6" s="1" t="s">
        <v>46</v>
      </c>
      <c r="E6" s="3" t="s">
        <v>58</v>
      </c>
      <c r="H6" s="1" t="s">
        <v>55</v>
      </c>
      <c r="I6" s="1" t="s">
        <v>56</v>
      </c>
      <c r="J6" s="1" t="s">
        <v>47</v>
      </c>
      <c r="K6" s="1" t="s">
        <v>59</v>
      </c>
      <c r="L6" s="35">
        <f t="shared" si="0"/>
        <v>0.25</v>
      </c>
      <c r="M6" s="35">
        <f t="shared" si="1"/>
        <v>2.0833333333333315E-2</v>
      </c>
      <c r="N6" s="36">
        <f t="shared" si="2"/>
        <v>0.22916666666666669</v>
      </c>
    </row>
    <row r="7" spans="1:14" ht="17.25" customHeight="1" x14ac:dyDescent="0.25">
      <c r="A7" s="14" t="s">
        <v>15</v>
      </c>
      <c r="B7" s="10" t="s">
        <v>32</v>
      </c>
      <c r="C7" s="10" t="s">
        <v>29</v>
      </c>
      <c r="D7" s="1" t="s">
        <v>46</v>
      </c>
      <c r="E7" s="3" t="s">
        <v>58</v>
      </c>
      <c r="H7" s="1" t="s">
        <v>55</v>
      </c>
      <c r="I7" s="1" t="s">
        <v>56</v>
      </c>
      <c r="J7" s="1" t="s">
        <v>47</v>
      </c>
      <c r="K7" s="1" t="s">
        <v>59</v>
      </c>
      <c r="L7" s="35">
        <f t="shared" si="0"/>
        <v>0.25</v>
      </c>
      <c r="M7" s="35">
        <f t="shared" si="1"/>
        <v>2.0833333333333315E-2</v>
      </c>
      <c r="N7" s="36">
        <f t="shared" si="2"/>
        <v>0.22916666666666669</v>
      </c>
    </row>
    <row r="8" spans="1:14" ht="17.25" customHeight="1" x14ac:dyDescent="0.25">
      <c r="A8" s="15" t="s">
        <v>16</v>
      </c>
      <c r="B8" s="11" t="s">
        <v>33</v>
      </c>
      <c r="C8" s="12" t="s">
        <v>34</v>
      </c>
      <c r="D8" s="1" t="s">
        <v>48</v>
      </c>
      <c r="E8" s="3" t="s">
        <v>49</v>
      </c>
      <c r="H8" s="1" t="s">
        <v>60</v>
      </c>
      <c r="I8" s="1" t="s">
        <v>52</v>
      </c>
      <c r="L8" s="35">
        <f t="shared" si="0"/>
        <v>0.20833333333333337</v>
      </c>
      <c r="M8" s="35">
        <f t="shared" si="1"/>
        <v>1.041666666666663E-2</v>
      </c>
      <c r="N8" s="36">
        <f t="shared" si="2"/>
        <v>0.19791666666666674</v>
      </c>
    </row>
    <row r="9" spans="1:14" ht="17.25" customHeight="1" x14ac:dyDescent="0.25">
      <c r="A9" s="15" t="s">
        <v>17</v>
      </c>
      <c r="B9" s="11" t="s">
        <v>33</v>
      </c>
      <c r="C9" s="12" t="s">
        <v>34</v>
      </c>
      <c r="D9" s="1" t="s">
        <v>48</v>
      </c>
      <c r="E9" s="3" t="s">
        <v>49</v>
      </c>
      <c r="H9" s="1" t="s">
        <v>60</v>
      </c>
      <c r="I9" s="1" t="s">
        <v>52</v>
      </c>
      <c r="L9" s="35">
        <f t="shared" si="0"/>
        <v>0.20833333333333337</v>
      </c>
      <c r="M9" s="35">
        <f t="shared" si="1"/>
        <v>1.041666666666663E-2</v>
      </c>
      <c r="N9" s="36">
        <f t="shared" si="2"/>
        <v>0.19791666666666674</v>
      </c>
    </row>
    <row r="10" spans="1:14" ht="17.25" customHeight="1" x14ac:dyDescent="0.25">
      <c r="A10" s="15" t="s">
        <v>18</v>
      </c>
      <c r="B10" s="11" t="s">
        <v>30</v>
      </c>
      <c r="C10" s="12" t="s">
        <v>31</v>
      </c>
      <c r="D10" s="1" t="s">
        <v>61</v>
      </c>
      <c r="E10" s="3" t="s">
        <v>62</v>
      </c>
      <c r="H10" s="1" t="s">
        <v>55</v>
      </c>
      <c r="I10" s="1" t="s">
        <v>63</v>
      </c>
      <c r="L10" s="35">
        <f t="shared" si="0"/>
        <v>0.39583333333333331</v>
      </c>
      <c r="M10" s="35">
        <f t="shared" si="1"/>
        <v>2.083333333333337E-2</v>
      </c>
      <c r="N10" s="36">
        <f t="shared" si="2"/>
        <v>0.37499999999999994</v>
      </c>
    </row>
    <row r="11" spans="1:14" ht="17.25" customHeight="1" x14ac:dyDescent="0.25">
      <c r="A11" s="15" t="s">
        <v>19</v>
      </c>
      <c r="B11" s="11" t="s">
        <v>37</v>
      </c>
      <c r="C11" s="12" t="s">
        <v>28</v>
      </c>
      <c r="D11" s="1" t="s">
        <v>50</v>
      </c>
      <c r="E11" s="3" t="s">
        <v>47</v>
      </c>
      <c r="F11" s="1" t="s">
        <v>48</v>
      </c>
      <c r="G11" s="1" t="s">
        <v>49</v>
      </c>
      <c r="H11" s="1" t="s">
        <v>55</v>
      </c>
      <c r="I11" s="1" t="s">
        <v>56</v>
      </c>
      <c r="J11" s="1" t="s">
        <v>53</v>
      </c>
      <c r="K11" s="1" t="s">
        <v>57</v>
      </c>
      <c r="L11" s="35">
        <f t="shared" si="0"/>
        <v>0.37500000000000006</v>
      </c>
      <c r="M11" s="35">
        <f t="shared" si="1"/>
        <v>2.0833333333333315E-2</v>
      </c>
      <c r="N11" s="36">
        <f t="shared" si="2"/>
        <v>0.35416666666666674</v>
      </c>
    </row>
    <row r="12" spans="1:14" ht="17.25" customHeight="1" x14ac:dyDescent="0.25">
      <c r="A12" s="16" t="s">
        <v>26</v>
      </c>
      <c r="B12" s="9" t="s">
        <v>38</v>
      </c>
      <c r="C12" s="13" t="s">
        <v>39</v>
      </c>
      <c r="D12" s="1" t="s">
        <v>55</v>
      </c>
      <c r="E12" s="1" t="s">
        <v>47</v>
      </c>
      <c r="F12" s="1" t="s">
        <v>64</v>
      </c>
      <c r="G12" s="1" t="s">
        <v>49</v>
      </c>
      <c r="H12" s="1" t="s">
        <v>65</v>
      </c>
      <c r="I12" s="1" t="s">
        <v>66</v>
      </c>
      <c r="J12" s="1" t="s">
        <v>57</v>
      </c>
      <c r="K12" s="1" t="s">
        <v>67</v>
      </c>
      <c r="L12" s="35">
        <f t="shared" si="0"/>
        <v>0.2916666666666668</v>
      </c>
      <c r="M12" s="35">
        <f t="shared" si="1"/>
        <v>2.0833333333333315E-2</v>
      </c>
      <c r="N12" s="36">
        <f t="shared" si="2"/>
        <v>0.27083333333333348</v>
      </c>
    </row>
    <row r="13" spans="1:14" x14ac:dyDescent="0.25">
      <c r="A13" s="30" t="s">
        <v>40</v>
      </c>
      <c r="B13" s="28" t="s">
        <v>22</v>
      </c>
      <c r="C13" s="29"/>
    </row>
    <row r="14" spans="1:14" x14ac:dyDescent="0.25">
      <c r="A14" s="30" t="s">
        <v>41</v>
      </c>
      <c r="B14" s="28" t="s">
        <v>23</v>
      </c>
      <c r="C14" s="29"/>
    </row>
    <row r="15" spans="1:14" x14ac:dyDescent="0.25">
      <c r="A15" s="30" t="s">
        <v>25</v>
      </c>
      <c r="B15" s="28" t="s">
        <v>24</v>
      </c>
      <c r="C15" s="29"/>
    </row>
    <row r="16" spans="1:14" x14ac:dyDescent="0.25">
      <c r="A16" s="33" t="s">
        <v>42</v>
      </c>
      <c r="B16" s="33"/>
      <c r="C16" s="33"/>
    </row>
    <row r="17" spans="1:3" x14ac:dyDescent="0.25">
      <c r="A17" s="33" t="s">
        <v>43</v>
      </c>
      <c r="B17" s="33"/>
      <c r="C17" s="33"/>
    </row>
    <row r="18" spans="1:3" x14ac:dyDescent="0.25">
      <c r="A18" s="33" t="s">
        <v>8</v>
      </c>
      <c r="B18" s="33"/>
      <c r="C18" s="33"/>
    </row>
    <row r="19" spans="1:3" x14ac:dyDescent="0.25">
      <c r="A19" s="33" t="s">
        <v>9</v>
      </c>
      <c r="B19" s="33"/>
      <c r="C19" s="33"/>
    </row>
  </sheetData>
  <mergeCells count="4">
    <mergeCell ref="A17:C17"/>
    <mergeCell ref="A18:C18"/>
    <mergeCell ref="A19:C19"/>
    <mergeCell ref="A16:C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30"/>
  <sheetViews>
    <sheetView tabSelected="1" zoomScale="130" zoomScaleNormal="130" workbookViewId="0">
      <selection activeCell="M26" sqref="M26"/>
    </sheetView>
  </sheetViews>
  <sheetFormatPr defaultColWidth="11.42578125" defaultRowHeight="15" x14ac:dyDescent="0.25"/>
  <cols>
    <col min="1" max="1" width="8.7109375" style="21" customWidth="1"/>
    <col min="2" max="17" width="8.7109375" style="6" customWidth="1"/>
    <col min="18" max="18" width="13.140625" style="40" customWidth="1"/>
    <col min="19" max="32" width="8.7109375" style="6" customWidth="1"/>
    <col min="33" max="16384" width="11.42578125" style="5"/>
  </cols>
  <sheetData>
    <row r="1" spans="1:32" ht="29.25" customHeight="1" x14ac:dyDescent="0.25">
      <c r="A1" s="34" t="s">
        <v>44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7"/>
      <c r="R1" s="3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</row>
    <row r="2" spans="1:32" s="21" customFormat="1" x14ac:dyDescent="0.25">
      <c r="A2" s="32"/>
      <c r="B2" s="19">
        <f>B3</f>
        <v>45474</v>
      </c>
      <c r="C2" s="19">
        <f t="shared" ref="C2:P2" si="0">C3</f>
        <v>45475</v>
      </c>
      <c r="D2" s="19">
        <f t="shared" si="0"/>
        <v>45476</v>
      </c>
      <c r="E2" s="19">
        <f t="shared" si="0"/>
        <v>45477</v>
      </c>
      <c r="F2" s="19">
        <f t="shared" si="0"/>
        <v>45478</v>
      </c>
      <c r="G2" s="19">
        <f t="shared" si="0"/>
        <v>45479</v>
      </c>
      <c r="H2" s="19">
        <f t="shared" si="0"/>
        <v>45480</v>
      </c>
      <c r="I2" s="19">
        <f t="shared" si="0"/>
        <v>45481</v>
      </c>
      <c r="J2" s="19">
        <f t="shared" si="0"/>
        <v>45482</v>
      </c>
      <c r="K2" s="19">
        <f t="shared" si="0"/>
        <v>45483</v>
      </c>
      <c r="L2" s="19">
        <f t="shared" si="0"/>
        <v>45484</v>
      </c>
      <c r="M2" s="19">
        <f t="shared" si="0"/>
        <v>45485</v>
      </c>
      <c r="N2" s="19">
        <f t="shared" si="0"/>
        <v>45486</v>
      </c>
      <c r="O2" s="19">
        <f t="shared" si="0"/>
        <v>45487</v>
      </c>
      <c r="P2" s="19">
        <f t="shared" si="0"/>
        <v>45488</v>
      </c>
      <c r="Q2" s="20"/>
      <c r="R2" s="38"/>
    </row>
    <row r="3" spans="1:32" s="26" customFormat="1" x14ac:dyDescent="0.25">
      <c r="A3" s="22"/>
      <c r="B3" s="23">
        <v>45474</v>
      </c>
      <c r="C3" s="24">
        <v>45475</v>
      </c>
      <c r="D3" s="23">
        <v>45476</v>
      </c>
      <c r="E3" s="23">
        <v>45477</v>
      </c>
      <c r="F3" s="23">
        <v>45478</v>
      </c>
      <c r="G3" s="23">
        <v>45479</v>
      </c>
      <c r="H3" s="23">
        <v>45480</v>
      </c>
      <c r="I3" s="23">
        <v>45481</v>
      </c>
      <c r="J3" s="24">
        <v>45482</v>
      </c>
      <c r="K3" s="23">
        <v>45483</v>
      </c>
      <c r="L3" s="23">
        <v>45484</v>
      </c>
      <c r="M3" s="23">
        <v>45485</v>
      </c>
      <c r="N3" s="23">
        <v>45486</v>
      </c>
      <c r="O3" s="23">
        <v>45487</v>
      </c>
      <c r="P3" s="23">
        <v>45488</v>
      </c>
      <c r="Q3" s="25"/>
      <c r="R3" s="38"/>
    </row>
    <row r="4" spans="1:32" x14ac:dyDescent="0.25">
      <c r="A4" s="27" t="s">
        <v>0</v>
      </c>
      <c r="B4" s="31"/>
      <c r="C4" s="31"/>
      <c r="D4" s="31"/>
      <c r="E4" s="4" t="s">
        <v>10</v>
      </c>
      <c r="F4" s="4" t="s">
        <v>11</v>
      </c>
      <c r="G4" s="4" t="s">
        <v>16</v>
      </c>
      <c r="H4" s="4" t="s">
        <v>16</v>
      </c>
      <c r="I4" s="31"/>
      <c r="J4" s="31"/>
      <c r="K4" s="31"/>
      <c r="L4" s="4" t="s">
        <v>10</v>
      </c>
      <c r="M4" s="4" t="s">
        <v>17</v>
      </c>
      <c r="N4" s="4" t="s">
        <v>17</v>
      </c>
      <c r="O4" s="4" t="s">
        <v>17</v>
      </c>
      <c r="P4" s="31"/>
      <c r="Q4" s="7"/>
      <c r="R4" s="41" cm="1">
        <f t="array" ref="R4">SUM(IF($B4:$P4&lt;&gt;"",_xlfn.XLOOKUP($B4:$P4,Horaires!$A$2:$A$12,Horaires!$N$2:$N$12,0,1)))</f>
        <v>2.1770833333333339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x14ac:dyDescent="0.25">
      <c r="A5" s="27" t="s">
        <v>1</v>
      </c>
      <c r="B5" s="31"/>
      <c r="C5" s="31"/>
      <c r="D5" s="31"/>
      <c r="E5" s="4" t="s">
        <v>11</v>
      </c>
      <c r="F5" s="4"/>
      <c r="G5" s="4"/>
      <c r="H5" s="4"/>
      <c r="I5" s="31"/>
      <c r="J5" s="31"/>
      <c r="K5" s="31"/>
      <c r="L5" s="4"/>
      <c r="M5" s="4"/>
      <c r="N5" s="4"/>
      <c r="O5" s="4"/>
      <c r="P5" s="31"/>
      <c r="Q5" s="7"/>
      <c r="R5" s="41" cm="1">
        <f t="array" ref="R5">SUM(IF($B5:$P5&lt;&gt;"",_xlfn.XLOOKUP($B5:$P5,Horaires!$A$2:$A$12,Horaires!$N$2:$N$12,0,1)))</f>
        <v>0.39583333333333337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</row>
    <row r="6" spans="1:32" x14ac:dyDescent="0.25">
      <c r="A6" s="27" t="s">
        <v>2</v>
      </c>
      <c r="B6" s="31"/>
      <c r="C6" s="31"/>
      <c r="D6" s="31"/>
      <c r="E6" s="4" t="s">
        <v>12</v>
      </c>
      <c r="F6" s="4"/>
      <c r="G6" s="4"/>
      <c r="H6" s="4"/>
      <c r="I6" s="31"/>
      <c r="J6" s="31"/>
      <c r="K6" s="31"/>
      <c r="L6" s="4"/>
      <c r="M6" s="4"/>
      <c r="N6" s="4"/>
      <c r="O6" s="4"/>
      <c r="P6" s="31"/>
      <c r="Q6" s="7"/>
      <c r="R6" s="41" cm="1">
        <f t="array" ref="R6">SUM(IF($B6:$P6&lt;&gt;"",_xlfn.XLOOKUP($B6:$P6,Horaires!$A$2:$A$12,Horaires!$N$2:$N$12,0,1)))</f>
        <v>0.35416666666666663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x14ac:dyDescent="0.25">
      <c r="A7" s="27" t="s">
        <v>3</v>
      </c>
      <c r="B7" s="31"/>
      <c r="C7" s="31"/>
      <c r="D7" s="31"/>
      <c r="E7" s="4" t="s">
        <v>13</v>
      </c>
      <c r="F7" s="4"/>
      <c r="G7" s="4"/>
      <c r="H7" s="4"/>
      <c r="I7" s="31"/>
      <c r="J7" s="31"/>
      <c r="K7" s="31"/>
      <c r="L7" s="4"/>
      <c r="M7" s="4"/>
      <c r="N7" s="4"/>
      <c r="O7" s="4"/>
      <c r="P7" s="31"/>
      <c r="Q7" s="7"/>
      <c r="R7" s="41" cm="1">
        <f t="array" ref="R7">SUM(IF($B7:$P7&lt;&gt;"",_xlfn.XLOOKUP($B7:$P7,Horaires!$A$2:$A$12,Horaires!$N$2:$N$12,0,1)))</f>
        <v>0.35416666666666663</v>
      </c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x14ac:dyDescent="0.25">
      <c r="A8" s="27" t="s">
        <v>4</v>
      </c>
      <c r="B8" s="31"/>
      <c r="C8" s="31"/>
      <c r="D8" s="31"/>
      <c r="E8" s="4" t="s">
        <v>14</v>
      </c>
      <c r="F8" s="4"/>
      <c r="G8" s="4"/>
      <c r="H8" s="4"/>
      <c r="I8" s="31"/>
      <c r="J8" s="31"/>
      <c r="K8" s="31"/>
      <c r="L8" s="4"/>
      <c r="M8" s="4"/>
      <c r="N8" s="4"/>
      <c r="O8" s="4"/>
      <c r="P8" s="31"/>
      <c r="Q8" s="7"/>
      <c r="R8" s="41" cm="1">
        <f t="array" ref="R8">SUM(IF($B8:$P8&lt;&gt;"",_xlfn.XLOOKUP($B8:$P8,Horaires!$A$2:$A$12,Horaires!$N$2:$N$12,0,1)))</f>
        <v>0.22916666666666669</v>
      </c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</row>
    <row r="9" spans="1:32" x14ac:dyDescent="0.25">
      <c r="A9" s="27" t="s">
        <v>5</v>
      </c>
      <c r="B9" s="31"/>
      <c r="C9" s="31"/>
      <c r="D9" s="31"/>
      <c r="E9" s="4" t="s">
        <v>16</v>
      </c>
      <c r="F9" s="4"/>
      <c r="G9" s="4"/>
      <c r="H9" s="4"/>
      <c r="I9" s="31"/>
      <c r="J9" s="31"/>
      <c r="K9" s="31"/>
      <c r="L9" s="4"/>
      <c r="M9" s="4"/>
      <c r="N9" s="4"/>
      <c r="O9" s="4"/>
      <c r="P9" s="31"/>
      <c r="Q9" s="7"/>
      <c r="R9" s="41" cm="1">
        <f t="array" ref="R9">SUM(IF($B9:$P9&lt;&gt;"",_xlfn.XLOOKUP($B9:$P9,Horaires!$A$2:$A$12,Horaires!$N$2:$N$12,0,1)))</f>
        <v>0.19791666666666674</v>
      </c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</row>
    <row r="10" spans="1:32" x14ac:dyDescent="0.25">
      <c r="A10" s="27" t="s">
        <v>6</v>
      </c>
      <c r="B10" s="31"/>
      <c r="C10" s="31"/>
      <c r="D10" s="31"/>
      <c r="E10" s="4" t="s">
        <v>17</v>
      </c>
      <c r="F10" s="4"/>
      <c r="G10" s="4"/>
      <c r="H10" s="4"/>
      <c r="I10" s="31"/>
      <c r="J10" s="31"/>
      <c r="K10" s="31"/>
      <c r="L10" s="4"/>
      <c r="M10" s="4"/>
      <c r="N10" s="4"/>
      <c r="O10" s="4"/>
      <c r="P10" s="31"/>
      <c r="Q10" s="7"/>
      <c r="R10" s="41" cm="1">
        <f t="array" ref="R10">SUM(IF($B10:$P10&lt;&gt;"",_xlfn.XLOOKUP($B10:$P10,Horaires!$A$2:$A$12,Horaires!$N$2:$N$12,0,1)))</f>
        <v>0.19791666666666674</v>
      </c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x14ac:dyDescent="0.25">
      <c r="A11" s="27" t="s">
        <v>7</v>
      </c>
      <c r="B11" s="31"/>
      <c r="C11" s="31"/>
      <c r="D11" s="31"/>
      <c r="E11" s="4" t="s">
        <v>18</v>
      </c>
      <c r="F11" s="4"/>
      <c r="G11" s="4"/>
      <c r="H11" s="4"/>
      <c r="I11" s="31"/>
      <c r="J11" s="31"/>
      <c r="K11" s="31"/>
      <c r="L11" s="4"/>
      <c r="M11" s="4"/>
      <c r="N11" s="4"/>
      <c r="O11" s="4"/>
      <c r="P11" s="31"/>
      <c r="Q11" s="7"/>
      <c r="R11" s="41" cm="1">
        <f t="array" ref="R11">SUM(IF($B11:$P11&lt;&gt;"",_xlfn.XLOOKUP($B11:$P11,Horaires!$A$2:$A$12,Horaires!$N$2:$N$12,0,1)))</f>
        <v>0.37499999999999994</v>
      </c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ht="14.25" x14ac:dyDescent="0.25">
      <c r="A12" s="20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39"/>
    </row>
    <row r="13" spans="1:32" s="21" customFormat="1" x14ac:dyDescent="0.25">
      <c r="A13" s="18"/>
      <c r="B13" s="19">
        <f t="shared" ref="B13" si="1">B14</f>
        <v>45489</v>
      </c>
      <c r="C13" s="19">
        <f t="shared" ref="C13" si="2">C14</f>
        <v>45490</v>
      </c>
      <c r="D13" s="19">
        <f t="shared" ref="D13" si="3">D14</f>
        <v>45491</v>
      </c>
      <c r="E13" s="19">
        <f t="shared" ref="E13" si="4">E14</f>
        <v>45492</v>
      </c>
      <c r="F13" s="19">
        <f t="shared" ref="F13" si="5">F14</f>
        <v>45493</v>
      </c>
      <c r="G13" s="19">
        <f t="shared" ref="G13" si="6">G14</f>
        <v>45494</v>
      </c>
      <c r="H13" s="19">
        <f t="shared" ref="H13" si="7">H14</f>
        <v>45495</v>
      </c>
      <c r="I13" s="19">
        <f t="shared" ref="I13" si="8">I14</f>
        <v>45496</v>
      </c>
      <c r="J13" s="19">
        <f t="shared" ref="J13" si="9">J14</f>
        <v>45497</v>
      </c>
      <c r="K13" s="19">
        <f t="shared" ref="K13" si="10">K14</f>
        <v>45498</v>
      </c>
      <c r="L13" s="19">
        <f t="shared" ref="L13" si="11">L14</f>
        <v>45499</v>
      </c>
      <c r="M13" s="19">
        <f t="shared" ref="M13" si="12">M14</f>
        <v>45500</v>
      </c>
      <c r="N13" s="19">
        <f t="shared" ref="N13" si="13">N14</f>
        <v>45501</v>
      </c>
      <c r="O13" s="19">
        <f t="shared" ref="O13" si="14">O14</f>
        <v>45502</v>
      </c>
      <c r="P13" s="19">
        <f t="shared" ref="P13" si="15">P14</f>
        <v>45503</v>
      </c>
      <c r="Q13" s="19">
        <f t="shared" ref="Q13" si="16">Q14</f>
        <v>45504</v>
      </c>
      <c r="R13" s="39"/>
    </row>
    <row r="14" spans="1:32" s="26" customFormat="1" x14ac:dyDescent="0.25">
      <c r="A14" s="22"/>
      <c r="B14" s="24">
        <v>45489</v>
      </c>
      <c r="C14" s="23">
        <v>45490</v>
      </c>
      <c r="D14" s="23">
        <v>45491</v>
      </c>
      <c r="E14" s="23">
        <v>45492</v>
      </c>
      <c r="F14" s="23">
        <v>45493</v>
      </c>
      <c r="G14" s="23">
        <v>45494</v>
      </c>
      <c r="H14" s="23">
        <v>45495</v>
      </c>
      <c r="I14" s="24">
        <v>45496</v>
      </c>
      <c r="J14" s="23">
        <v>45497</v>
      </c>
      <c r="K14" s="23">
        <v>45498</v>
      </c>
      <c r="L14" s="23">
        <v>45499</v>
      </c>
      <c r="M14" s="23">
        <v>45500</v>
      </c>
      <c r="N14" s="23">
        <v>45501</v>
      </c>
      <c r="O14" s="23">
        <v>45502</v>
      </c>
      <c r="P14" s="24">
        <v>45503</v>
      </c>
      <c r="Q14" s="24">
        <v>45504</v>
      </c>
      <c r="R14" s="39"/>
    </row>
    <row r="15" spans="1:32" x14ac:dyDescent="0.25">
      <c r="A15" s="27" t="s">
        <v>0</v>
      </c>
      <c r="B15" s="31"/>
      <c r="C15" s="31"/>
      <c r="D15" s="4" t="s">
        <v>14</v>
      </c>
      <c r="E15" s="4" t="s">
        <v>12</v>
      </c>
      <c r="F15" s="4" t="s">
        <v>10</v>
      </c>
      <c r="G15" s="4" t="s">
        <v>16</v>
      </c>
      <c r="H15" s="31"/>
      <c r="I15" s="31"/>
      <c r="J15" s="31"/>
      <c r="K15" s="4" t="s">
        <v>16</v>
      </c>
      <c r="L15" s="4" t="s">
        <v>16</v>
      </c>
      <c r="M15" s="4" t="s">
        <v>16</v>
      </c>
      <c r="N15" s="4" t="s">
        <v>11</v>
      </c>
      <c r="O15" s="31"/>
      <c r="P15" s="31"/>
      <c r="Q15" s="31"/>
      <c r="R15" s="41" cm="1">
        <f t="array" ref="R15">SUM(IF($B15:$P15&lt;&gt;"",_xlfn.XLOOKUP($B15:$P15,Horaires!$A$2:$A$12,Horaires!$N$2:$N$12,0,1)))</f>
        <v>2.166666666666667</v>
      </c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</row>
    <row r="16" spans="1:32" x14ac:dyDescent="0.25">
      <c r="A16" s="27" t="s">
        <v>1</v>
      </c>
      <c r="B16" s="31"/>
      <c r="C16" s="31"/>
      <c r="D16" s="4"/>
      <c r="E16" s="4"/>
      <c r="F16" s="4"/>
      <c r="G16" s="4"/>
      <c r="H16" s="31"/>
      <c r="I16" s="31"/>
      <c r="J16" s="31"/>
      <c r="K16" s="4"/>
      <c r="L16" s="4"/>
      <c r="M16" s="4"/>
      <c r="N16" s="4"/>
      <c r="O16" s="31"/>
      <c r="P16" s="31"/>
      <c r="Q16" s="31"/>
      <c r="R16" s="41" cm="1">
        <f t="array" ref="R16">SUM(IF($B16:$P16&lt;&gt;"",_xlfn.XLOOKUP($B16:$P16,Horaires!$A$2:$A$12,Horaires!$N$2:$N$12,0,1)))</f>
        <v>0</v>
      </c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</row>
    <row r="17" spans="1:32" x14ac:dyDescent="0.25">
      <c r="A17" s="27" t="s">
        <v>2</v>
      </c>
      <c r="B17" s="31"/>
      <c r="C17" s="31"/>
      <c r="D17" s="4"/>
      <c r="E17" s="4"/>
      <c r="F17" s="4"/>
      <c r="G17" s="4"/>
      <c r="H17" s="31"/>
      <c r="I17" s="31"/>
      <c r="J17" s="31"/>
      <c r="K17" s="4"/>
      <c r="L17" s="4"/>
      <c r="M17" s="4"/>
      <c r="N17" s="4"/>
      <c r="O17" s="31"/>
      <c r="P17" s="31"/>
      <c r="Q17" s="31"/>
      <c r="R17" s="41" cm="1">
        <f t="array" ref="R17">SUM(IF($B17:$P17&lt;&gt;"",_xlfn.XLOOKUP($B17:$P17,Horaires!$A$2:$A$12,Horaires!$N$2:$N$12,0,1)))</f>
        <v>0</v>
      </c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</row>
    <row r="18" spans="1:32" x14ac:dyDescent="0.25">
      <c r="A18" s="27" t="s">
        <v>3</v>
      </c>
      <c r="B18" s="31"/>
      <c r="C18" s="31"/>
      <c r="D18" s="4"/>
      <c r="E18" s="4"/>
      <c r="F18" s="4"/>
      <c r="G18" s="4"/>
      <c r="H18" s="31"/>
      <c r="I18" s="31"/>
      <c r="J18" s="31"/>
      <c r="K18" s="4"/>
      <c r="L18" s="4"/>
      <c r="M18" s="4"/>
      <c r="N18" s="4"/>
      <c r="O18" s="31"/>
      <c r="P18" s="31"/>
      <c r="Q18" s="31"/>
      <c r="R18" s="41" cm="1">
        <f t="array" ref="R18">SUM(IF($B18:$P18&lt;&gt;"",_xlfn.XLOOKUP($B18:$P18,Horaires!$A$2:$A$12,Horaires!$N$2:$N$12,0,1)))</f>
        <v>0</v>
      </c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</row>
    <row r="19" spans="1:32" x14ac:dyDescent="0.25">
      <c r="A19" s="27" t="s">
        <v>4</v>
      </c>
      <c r="B19" s="31"/>
      <c r="C19" s="31"/>
      <c r="D19" s="4"/>
      <c r="E19" s="4"/>
      <c r="F19" s="4"/>
      <c r="G19" s="4"/>
      <c r="H19" s="31"/>
      <c r="I19" s="31"/>
      <c r="J19" s="31"/>
      <c r="K19" s="4"/>
      <c r="L19" s="4"/>
      <c r="M19" s="4"/>
      <c r="N19" s="4"/>
      <c r="O19" s="31"/>
      <c r="P19" s="31"/>
      <c r="Q19" s="31"/>
      <c r="R19" s="41" cm="1">
        <f t="array" ref="R19">SUM(IF($B19:$P19&lt;&gt;"",_xlfn.XLOOKUP($B19:$P19,Horaires!$A$2:$A$12,Horaires!$N$2:$N$12,0,1)))</f>
        <v>0</v>
      </c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</row>
    <row r="20" spans="1:32" x14ac:dyDescent="0.25">
      <c r="A20" s="27" t="s">
        <v>5</v>
      </c>
      <c r="B20" s="31"/>
      <c r="C20" s="31"/>
      <c r="D20" s="4"/>
      <c r="E20" s="4"/>
      <c r="F20" s="4"/>
      <c r="G20" s="4"/>
      <c r="H20" s="31"/>
      <c r="I20" s="31"/>
      <c r="J20" s="31"/>
      <c r="K20" s="4"/>
      <c r="L20" s="4"/>
      <c r="M20" s="4"/>
      <c r="N20" s="4"/>
      <c r="O20" s="31"/>
      <c r="P20" s="31"/>
      <c r="Q20" s="31"/>
      <c r="R20" s="41" cm="1">
        <f t="array" ref="R20">SUM(IF($B20:$P20&lt;&gt;"",_xlfn.XLOOKUP($B20:$P20,Horaires!$A$2:$A$12,Horaires!$N$2:$N$12,0,1)))</f>
        <v>0</v>
      </c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</row>
    <row r="21" spans="1:32" x14ac:dyDescent="0.25">
      <c r="A21" s="27" t="s">
        <v>6</v>
      </c>
      <c r="B21" s="31"/>
      <c r="C21" s="31"/>
      <c r="D21" s="4"/>
      <c r="E21" s="4"/>
      <c r="F21" s="4"/>
      <c r="G21" s="4"/>
      <c r="H21" s="31"/>
      <c r="I21" s="31"/>
      <c r="J21" s="31"/>
      <c r="K21" s="4"/>
      <c r="L21" s="4"/>
      <c r="M21" s="4"/>
      <c r="N21" s="4"/>
      <c r="O21" s="31"/>
      <c r="P21" s="31"/>
      <c r="Q21" s="31"/>
      <c r="R21" s="41" cm="1">
        <f t="array" ref="R21">SUM(IF($B21:$P21&lt;&gt;"",_xlfn.XLOOKUP($B21:$P21,Horaires!$A$2:$A$12,Horaires!$N$2:$N$12,0,1)))</f>
        <v>0</v>
      </c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</row>
    <row r="22" spans="1:32" x14ac:dyDescent="0.25">
      <c r="A22" s="27" t="s">
        <v>7</v>
      </c>
      <c r="B22" s="31"/>
      <c r="C22" s="31"/>
      <c r="D22" s="4"/>
      <c r="E22" s="4"/>
      <c r="F22" s="4"/>
      <c r="G22" s="4"/>
      <c r="H22" s="31"/>
      <c r="I22" s="31"/>
      <c r="J22" s="31"/>
      <c r="K22" s="4"/>
      <c r="L22" s="4"/>
      <c r="M22" s="4"/>
      <c r="N22" s="4"/>
      <c r="O22" s="31"/>
      <c r="P22" s="31"/>
      <c r="Q22" s="31"/>
      <c r="R22" s="41" cm="1">
        <f t="array" ref="R22">SUM(IF($B22:$P22&lt;&gt;"",_xlfn.XLOOKUP($B22:$P22,Horaires!$A$2:$A$12,Horaires!$N$2:$N$12,0,1)))</f>
        <v>0</v>
      </c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</row>
    <row r="23" spans="1:32" ht="14.25" x14ac:dyDescent="0.25">
      <c r="A23" s="20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</row>
    <row r="24" spans="1:32" ht="15" customHeight="1" x14ac:dyDescent="0.25"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39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</row>
    <row r="25" spans="1:32" x14ac:dyDescent="0.25"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39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</row>
    <row r="26" spans="1:32" x14ac:dyDescent="0.25"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39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</row>
    <row r="27" spans="1:32" x14ac:dyDescent="0.25"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39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</row>
    <row r="28" spans="1:32" x14ac:dyDescent="0.25"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39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</row>
    <row r="29" spans="1:32" x14ac:dyDescent="0.25"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39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</row>
    <row r="30" spans="1:32" ht="15.75" customHeight="1" x14ac:dyDescent="0.25"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39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</row>
  </sheetData>
  <mergeCells count="1">
    <mergeCell ref="A1:P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100-000000000000}">
          <x14:formula1>
            <xm:f>Horaires!$A$2:$A$15</xm:f>
          </x14:formula1>
          <xm:sqref>B15:Q22 B4:P11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Horaires</vt:lpstr>
      <vt:lpstr>Planning Juillet 24</vt:lpstr>
    </vt:vector>
  </TitlesOfParts>
  <Company>EtatFR-StaatFR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Cangiano Anne-Laure</dc:creator>
  <cp:lastModifiedBy>Bart Strubbe</cp:lastModifiedBy>
  <dcterms:created xsi:type="dcterms:W3CDTF">2024-06-29T08:29:25Z</dcterms:created>
  <dcterms:modified xsi:type="dcterms:W3CDTF">2024-06-29T15:49:13Z</dcterms:modified>
</cp:coreProperties>
</file>