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025A6EC-9C16-4BEB-AA3B-5C3918A4CA14}" xr6:coauthVersionLast="47" xr6:coauthVersionMax="47" xr10:uidLastSave="{00000000-0000-0000-0000-000000000000}"/>
  <bookViews>
    <workbookView xWindow="-120" yWindow="-120" windowWidth="29040" windowHeight="15990" xr2:uid="{A855BE74-9C66-480D-89F6-52114C0EA89E}"/>
  </bookViews>
  <sheets>
    <sheet name="ELEC - Relevés" sheetId="1" r:id="rId1"/>
    <sheet name="ELEC - Stats" sheetId="2" r:id="rId2"/>
  </sheets>
  <definedNames>
    <definedName name="dbb">'ELEC - Relevés'!$K$1:$R$176</definedName>
  </definedName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2" i="1"/>
  <c r="L2" i="1" s="1" a="1"/>
  <c r="L2" i="1" s="1"/>
  <c r="O2" i="1" s="1"/>
  <c r="K44" i="2"/>
  <c r="J44" i="2"/>
  <c r="I44" i="2"/>
  <c r="H44" i="2"/>
  <c r="G44" i="2"/>
  <c r="F44" i="2"/>
  <c r="E44" i="2"/>
  <c r="D44" i="2"/>
  <c r="C44" i="2"/>
  <c r="B44" i="2"/>
  <c r="K29" i="2"/>
  <c r="J29" i="2"/>
  <c r="I29" i="2"/>
  <c r="H29" i="2"/>
  <c r="G29" i="2"/>
  <c r="F29" i="2"/>
  <c r="E29" i="2"/>
  <c r="D29" i="2"/>
  <c r="C29" i="2"/>
  <c r="B29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2" i="1"/>
  <c r="C14" i="2"/>
  <c r="D14" i="2"/>
  <c r="E14" i="2"/>
  <c r="F14" i="2"/>
  <c r="G14" i="2"/>
  <c r="H14" i="2"/>
  <c r="I14" i="2"/>
  <c r="J14" i="2"/>
  <c r="K14" i="2"/>
  <c r="B14" i="2"/>
  <c r="M2" i="1" l="1"/>
  <c r="N2" i="1"/>
  <c r="K3" i="1"/>
  <c r="L3" i="1" l="1" a="1"/>
  <c r="L3" i="1" s="1"/>
  <c r="M3" i="1" s="1"/>
  <c r="P2" i="1" s="1"/>
  <c r="K4" i="1"/>
  <c r="O3" i="1" l="1"/>
  <c r="R2" i="1" s="1"/>
  <c r="N3" i="1"/>
  <c r="Q2" i="1" s="1"/>
  <c r="L4" i="1" a="1"/>
  <c r="L4" i="1" s="1"/>
  <c r="O4" i="1" s="1"/>
  <c r="R3" i="1" s="1"/>
  <c r="K5" i="1"/>
  <c r="N4" i="1" l="1"/>
  <c r="Q3" i="1" s="1"/>
  <c r="K6" i="1"/>
  <c r="L5" i="1" a="1"/>
  <c r="L5" i="1" s="1"/>
  <c r="N5" i="1" s="1"/>
  <c r="Q4" i="1" s="1"/>
  <c r="M4" i="1"/>
  <c r="P3" i="1" s="1"/>
  <c r="M5" i="1" l="1"/>
  <c r="P4" i="1" s="1"/>
  <c r="O5" i="1"/>
  <c r="R4" i="1" s="1"/>
  <c r="K7" i="1"/>
  <c r="L6" i="1" a="1"/>
  <c r="L6" i="1" s="1"/>
  <c r="O6" i="1" s="1"/>
  <c r="R5" i="1" l="1"/>
  <c r="M6" i="1"/>
  <c r="P5" i="1" s="1"/>
  <c r="N6" i="1"/>
  <c r="Q5" i="1" s="1"/>
  <c r="K8" i="1"/>
  <c r="L7" i="1" a="1"/>
  <c r="L7" i="1" s="1"/>
  <c r="O7" i="1" s="1"/>
  <c r="R6" i="1" s="1"/>
  <c r="M7" i="1" l="1"/>
  <c r="P6" i="1" s="1"/>
  <c r="N7" i="1"/>
  <c r="Q6" i="1" s="1"/>
  <c r="K9" i="1"/>
  <c r="L8" i="1" a="1"/>
  <c r="L8" i="1" s="1"/>
  <c r="M8" i="1" s="1"/>
  <c r="P7" i="1" s="1"/>
  <c r="N8" i="1" l="1"/>
  <c r="Q7" i="1" s="1"/>
  <c r="O8" i="1"/>
  <c r="R7" i="1" s="1"/>
  <c r="K10" i="1"/>
  <c r="L9" i="1" a="1"/>
  <c r="L9" i="1" s="1"/>
  <c r="N9" i="1" s="1"/>
  <c r="Q8" i="1" s="1"/>
  <c r="M9" i="1" l="1"/>
  <c r="P8" i="1" s="1"/>
  <c r="L10" i="1" a="1"/>
  <c r="L10" i="1" s="1"/>
  <c r="M10" i="1" s="1"/>
  <c r="P9" i="1" s="1"/>
  <c r="K11" i="1"/>
  <c r="O9" i="1"/>
  <c r="R8" i="1" s="1"/>
  <c r="O10" i="1" l="1"/>
  <c r="R9" i="1" s="1"/>
  <c r="N10" i="1"/>
  <c r="Q9" i="1" s="1"/>
  <c r="L11" i="1" a="1"/>
  <c r="L11" i="1" s="1"/>
  <c r="O11" i="1" s="1"/>
  <c r="R10" i="1" s="1"/>
  <c r="K12" i="1"/>
  <c r="N11" i="1" l="1"/>
  <c r="Q10" i="1" s="1"/>
  <c r="L12" i="1" a="1"/>
  <c r="L12" i="1" s="1"/>
  <c r="N12" i="1" s="1"/>
  <c r="K13" i="1"/>
  <c r="M11" i="1"/>
  <c r="P10" i="1" s="1"/>
  <c r="Q11" i="1" l="1"/>
  <c r="M12" i="1"/>
  <c r="P11" i="1" s="1"/>
  <c r="O12" i="1"/>
  <c r="R11" i="1" s="1"/>
  <c r="L13" i="1" a="1"/>
  <c r="L13" i="1" s="1"/>
  <c r="N13" i="1" s="1"/>
  <c r="Q12" i="1" s="1"/>
  <c r="K14" i="1"/>
  <c r="M13" i="1" l="1"/>
  <c r="P12" i="1" s="1"/>
  <c r="L14" i="1" a="1"/>
  <c r="L14" i="1" s="1"/>
  <c r="M14" i="1" s="1"/>
  <c r="K15" i="1"/>
  <c r="O13" i="1"/>
  <c r="R12" i="1" s="1"/>
  <c r="P13" i="1" l="1"/>
  <c r="N14" i="1"/>
  <c r="Q13" i="1" s="1"/>
  <c r="O14" i="1"/>
  <c r="R13" i="1" s="1"/>
  <c r="K16" i="1"/>
  <c r="L15" i="1" a="1"/>
  <c r="L15" i="1" s="1"/>
  <c r="O15" i="1" s="1"/>
  <c r="R14" i="1" l="1"/>
  <c r="N15" i="1"/>
  <c r="Q14" i="1" s="1"/>
  <c r="L16" i="1" a="1"/>
  <c r="L16" i="1" s="1"/>
  <c r="N16" i="1" s="1"/>
  <c r="K17" i="1"/>
  <c r="M15" i="1"/>
  <c r="P14" i="1" s="1"/>
  <c r="Q15" i="1" l="1"/>
  <c r="M16" i="1"/>
  <c r="P15" i="1" s="1"/>
  <c r="O16" i="1"/>
  <c r="R15" i="1" s="1"/>
  <c r="K18" i="1"/>
  <c r="L17" i="1" a="1"/>
  <c r="L17" i="1" s="1"/>
  <c r="N17" i="1" s="1"/>
  <c r="Q16" i="1" s="1"/>
  <c r="M17" i="1" l="1"/>
  <c r="P16" i="1" s="1"/>
  <c r="L18" i="1" a="1"/>
  <c r="L18" i="1" s="1"/>
  <c r="M18" i="1" s="1"/>
  <c r="K19" i="1"/>
  <c r="O17" i="1"/>
  <c r="R16" i="1" s="1"/>
  <c r="P17" i="1" l="1"/>
  <c r="N18" i="1"/>
  <c r="Q17" i="1" s="1"/>
  <c r="O18" i="1"/>
  <c r="R17" i="1" s="1"/>
  <c r="K20" i="1"/>
  <c r="L19" i="1" a="1"/>
  <c r="L19" i="1" s="1"/>
  <c r="O19" i="1" s="1"/>
  <c r="R18" i="1" l="1"/>
  <c r="M19" i="1"/>
  <c r="P18" i="1" s="1"/>
  <c r="N19" i="1"/>
  <c r="Q18" i="1" s="1"/>
  <c r="L20" i="1" a="1"/>
  <c r="L20" i="1" s="1"/>
  <c r="M20" i="1" s="1"/>
  <c r="P19" i="1" s="1"/>
  <c r="K21" i="1"/>
  <c r="L21" i="1" l="1" a="1"/>
  <c r="L21" i="1" s="1"/>
  <c r="O21" i="1" s="1"/>
  <c r="K22" i="1"/>
  <c r="N20" i="1"/>
  <c r="Q19" i="1" s="1"/>
  <c r="O20" i="1"/>
  <c r="R19" i="1" s="1"/>
  <c r="R20" i="1" l="1"/>
  <c r="N21" i="1"/>
  <c r="Q20" i="1" s="1"/>
  <c r="M21" i="1"/>
  <c r="P20" i="1" s="1"/>
  <c r="K23" i="1"/>
  <c r="L22" i="1" a="1"/>
  <c r="L22" i="1" s="1"/>
  <c r="O22" i="1" s="1"/>
  <c r="R21" i="1" s="1"/>
  <c r="M22" i="1" l="1"/>
  <c r="P21" i="1" s="1"/>
  <c r="N22" i="1"/>
  <c r="Q21" i="1" s="1"/>
  <c r="L23" i="1" a="1"/>
  <c r="L23" i="1" s="1"/>
  <c r="O23" i="1" s="1"/>
  <c r="R22" i="1" s="1"/>
  <c r="K24" i="1"/>
  <c r="N23" i="1" l="1"/>
  <c r="Q22" i="1" s="1"/>
  <c r="L24" i="1" a="1"/>
  <c r="L24" i="1" s="1"/>
  <c r="N24" i="1" s="1"/>
  <c r="K25" i="1"/>
  <c r="M23" i="1"/>
  <c r="P22" i="1" s="1"/>
  <c r="Q23" i="1" l="1"/>
  <c r="O24" i="1"/>
  <c r="R23" i="1" s="1"/>
  <c r="M24" i="1"/>
  <c r="P23" i="1" s="1"/>
  <c r="K26" i="1"/>
  <c r="L25" i="1" a="1"/>
  <c r="L25" i="1" s="1"/>
  <c r="N25" i="1" s="1"/>
  <c r="Q24" i="1" s="1"/>
  <c r="O25" i="1" l="1"/>
  <c r="R24" i="1" s="1"/>
  <c r="M25" i="1"/>
  <c r="P24" i="1" s="1"/>
  <c r="K27" i="1"/>
  <c r="L26" i="1" a="1"/>
  <c r="L26" i="1" s="1"/>
  <c r="O26" i="1" s="1"/>
  <c r="R25" i="1" l="1"/>
  <c r="M26" i="1"/>
  <c r="P25" i="1" s="1"/>
  <c r="N26" i="1"/>
  <c r="Q25" i="1" s="1"/>
  <c r="K28" i="1"/>
  <c r="L27" i="1" a="1"/>
  <c r="L27" i="1" s="1"/>
  <c r="O27" i="1" s="1"/>
  <c r="R26" i="1" s="1"/>
  <c r="M27" i="1" l="1"/>
  <c r="P26" i="1" s="1"/>
  <c r="N27" i="1"/>
  <c r="Q26" i="1" s="1"/>
  <c r="K29" i="1"/>
  <c r="L28" i="1" a="1"/>
  <c r="L28" i="1" s="1"/>
  <c r="M28" i="1" s="1"/>
  <c r="P27" i="1" l="1"/>
  <c r="N28" i="1"/>
  <c r="Q27" i="1" s="1"/>
  <c r="O28" i="1"/>
  <c r="R27" i="1" s="1"/>
  <c r="K30" i="1"/>
  <c r="L29" i="1" a="1"/>
  <c r="L29" i="1" s="1"/>
  <c r="N29" i="1" s="1"/>
  <c r="Q28" i="1" l="1"/>
  <c r="O29" i="1"/>
  <c r="R28" i="1" s="1"/>
  <c r="K31" i="1"/>
  <c r="L30" i="1" a="1"/>
  <c r="L30" i="1" s="1"/>
  <c r="O30" i="1" s="1"/>
  <c r="M29" i="1"/>
  <c r="P28" i="1" s="1"/>
  <c r="R29" i="1" l="1"/>
  <c r="N30" i="1"/>
  <c r="Q29" i="1" s="1"/>
  <c r="M30" i="1"/>
  <c r="P29" i="1" s="1"/>
  <c r="L31" i="1" a="1"/>
  <c r="L31" i="1" s="1"/>
  <c r="O31" i="1" s="1"/>
  <c r="R30" i="1" s="1"/>
  <c r="K32" i="1"/>
  <c r="K33" i="1" l="1"/>
  <c r="L32" i="1" a="1"/>
  <c r="L32" i="1" s="1"/>
  <c r="N32" i="1" s="1"/>
  <c r="M31" i="1"/>
  <c r="P30" i="1" s="1"/>
  <c r="N31" i="1"/>
  <c r="Q30" i="1" s="1"/>
  <c r="Q31" i="1" l="1"/>
  <c r="M32" i="1"/>
  <c r="P31" i="1" s="1"/>
  <c r="K34" i="1"/>
  <c r="L33" i="1" a="1"/>
  <c r="L33" i="1" s="1"/>
  <c r="N33" i="1" s="1"/>
  <c r="Q32" i="1" s="1"/>
  <c r="O32" i="1"/>
  <c r="R31" i="1" s="1"/>
  <c r="M33" i="1" l="1"/>
  <c r="P32" i="1" s="1"/>
  <c r="O33" i="1"/>
  <c r="R32" i="1" s="1"/>
  <c r="L34" i="1" a="1"/>
  <c r="L34" i="1" s="1"/>
  <c r="O34" i="1" s="1"/>
  <c r="K35" i="1"/>
  <c r="R33" i="1" l="1"/>
  <c r="K36" i="1"/>
  <c r="L35" i="1" a="1"/>
  <c r="L35" i="1" s="1"/>
  <c r="M35" i="1" s="1"/>
  <c r="M34" i="1"/>
  <c r="P33" i="1" s="1"/>
  <c r="N34" i="1"/>
  <c r="Q33" i="1" s="1"/>
  <c r="P34" i="1" l="1"/>
  <c r="K37" i="1"/>
  <c r="L36" i="1" a="1"/>
  <c r="L36" i="1" s="1"/>
  <c r="N36" i="1" s="1"/>
  <c r="O35" i="1"/>
  <c r="R34" i="1" s="1"/>
  <c r="N35" i="1"/>
  <c r="Q34" i="1" s="1"/>
  <c r="Q35" i="1" l="1"/>
  <c r="M36" i="1"/>
  <c r="P35" i="1" s="1"/>
  <c r="L37" i="1" a="1"/>
  <c r="L37" i="1" s="1"/>
  <c r="O37" i="1" s="1"/>
  <c r="R36" i="1" s="1"/>
  <c r="K38" i="1"/>
  <c r="O36" i="1"/>
  <c r="R35" i="1" s="1"/>
  <c r="M37" i="1" l="1"/>
  <c r="P36" i="1" s="1"/>
  <c r="N37" i="1"/>
  <c r="Q36" i="1" s="1"/>
  <c r="L38" i="1" a="1"/>
  <c r="L38" i="1" s="1"/>
  <c r="O38" i="1" s="1"/>
  <c r="R37" i="1" s="1"/>
  <c r="K39" i="1"/>
  <c r="N38" i="1" l="1"/>
  <c r="Q37" i="1" s="1"/>
  <c r="L39" i="1" a="1"/>
  <c r="L39" i="1" s="1"/>
  <c r="M39" i="1" s="1"/>
  <c r="K40" i="1"/>
  <c r="M38" i="1"/>
  <c r="P37" i="1" s="1"/>
  <c r="P38" i="1" l="1"/>
  <c r="N39" i="1"/>
  <c r="Q38" i="1" s="1"/>
  <c r="O39" i="1"/>
  <c r="R38" i="1" s="1"/>
  <c r="K41" i="1"/>
  <c r="L40" i="1" a="1"/>
  <c r="L40" i="1" s="1"/>
  <c r="M40" i="1" s="1"/>
  <c r="P39" i="1" s="1"/>
  <c r="N40" i="1" l="1"/>
  <c r="Q39" i="1" s="1"/>
  <c r="O40" i="1"/>
  <c r="R39" i="1" s="1"/>
  <c r="K42" i="1"/>
  <c r="L41" i="1" a="1"/>
  <c r="L41" i="1" s="1"/>
  <c r="N41" i="1" s="1"/>
  <c r="Q40" i="1" l="1"/>
  <c r="O41" i="1"/>
  <c r="R40" i="1" s="1"/>
  <c r="M41" i="1"/>
  <c r="P40" i="1" s="1"/>
  <c r="K43" i="1"/>
  <c r="L42" i="1" a="1"/>
  <c r="L42" i="1" s="1"/>
  <c r="O42" i="1" s="1"/>
  <c r="R41" i="1" l="1"/>
  <c r="M42" i="1"/>
  <c r="P41" i="1" s="1"/>
  <c r="N42" i="1"/>
  <c r="Q41" i="1" s="1"/>
  <c r="L43" i="1" a="1"/>
  <c r="L43" i="1" s="1"/>
  <c r="O43" i="1" s="1"/>
  <c r="R42" i="1" s="1"/>
  <c r="K44" i="1"/>
  <c r="N43" i="1" l="1"/>
  <c r="Q42" i="1" s="1"/>
  <c r="L44" i="1" a="1"/>
  <c r="L44" i="1" s="1"/>
  <c r="N44" i="1" s="1"/>
  <c r="Q43" i="1" s="1"/>
  <c r="K45" i="1"/>
  <c r="M43" i="1"/>
  <c r="P42" i="1" s="1"/>
  <c r="M44" i="1" l="1"/>
  <c r="P43" i="1" s="1"/>
  <c r="O44" i="1"/>
  <c r="R43" i="1" s="1"/>
  <c r="K46" i="1"/>
  <c r="L45" i="1" a="1"/>
  <c r="L45" i="1" s="1"/>
  <c r="N45" i="1" s="1"/>
  <c r="Q44" i="1" s="1"/>
  <c r="O45" i="1" l="1"/>
  <c r="R44" i="1" s="1"/>
  <c r="M45" i="1"/>
  <c r="P44" i="1" s="1"/>
  <c r="K47" i="1"/>
  <c r="L46" i="1" a="1"/>
  <c r="L46" i="1" s="1"/>
  <c r="O46" i="1" s="1"/>
  <c r="R45" i="1" l="1"/>
  <c r="M46" i="1"/>
  <c r="P45" i="1" s="1"/>
  <c r="N46" i="1"/>
  <c r="Q45" i="1" s="1"/>
  <c r="L47" i="1" a="1"/>
  <c r="L47" i="1" s="1"/>
  <c r="O47" i="1" s="1"/>
  <c r="R46" i="1" s="1"/>
  <c r="K48" i="1"/>
  <c r="N47" i="1" l="1"/>
  <c r="Q46" i="1" s="1"/>
  <c r="L48" i="1" a="1"/>
  <c r="L48" i="1" s="1"/>
  <c r="N48" i="1" s="1"/>
  <c r="Q47" i="1" s="1"/>
  <c r="K49" i="1"/>
  <c r="M47" i="1"/>
  <c r="P46" i="1" s="1"/>
  <c r="O48" i="1" l="1"/>
  <c r="R47" i="1" s="1"/>
  <c r="M48" i="1"/>
  <c r="P47" i="1" s="1"/>
  <c r="L49" i="1" a="1"/>
  <c r="L49" i="1" s="1"/>
  <c r="N49" i="1" s="1"/>
  <c r="Q48" i="1" s="1"/>
  <c r="K50" i="1"/>
  <c r="K51" i="1" l="1"/>
  <c r="L50" i="1" a="1"/>
  <c r="L50" i="1" s="1"/>
  <c r="M50" i="1" s="1"/>
  <c r="O49" i="1"/>
  <c r="R48" i="1" s="1"/>
  <c r="M49" i="1"/>
  <c r="P48" i="1" s="1"/>
  <c r="P49" i="1" l="1"/>
  <c r="O50" i="1"/>
  <c r="R49" i="1" s="1"/>
  <c r="K52" i="1"/>
  <c r="L51" i="1" a="1"/>
  <c r="L51" i="1" s="1"/>
  <c r="O51" i="1" s="1"/>
  <c r="R50" i="1" s="1"/>
  <c r="N50" i="1"/>
  <c r="Q49" i="1" s="1"/>
  <c r="N51" i="1" l="1"/>
  <c r="Q50" i="1" s="1"/>
  <c r="M51" i="1"/>
  <c r="P50" i="1" s="1"/>
  <c r="L52" i="1" a="1"/>
  <c r="L52" i="1" s="1"/>
  <c r="M52" i="1" s="1"/>
  <c r="P51" i="1" s="1"/>
  <c r="K53" i="1"/>
  <c r="K54" i="1" l="1"/>
  <c r="L53" i="1" a="1"/>
  <c r="L53" i="1" s="1"/>
  <c r="O53" i="1" s="1"/>
  <c r="N52" i="1"/>
  <c r="Q51" i="1" s="1"/>
  <c r="O52" i="1"/>
  <c r="R51" i="1" s="1"/>
  <c r="R52" i="1" l="1"/>
  <c r="K55" i="1"/>
  <c r="L54" i="1" a="1"/>
  <c r="L54" i="1" s="1"/>
  <c r="M54" i="1" s="1"/>
  <c r="N53" i="1"/>
  <c r="Q52" i="1" s="1"/>
  <c r="M53" i="1"/>
  <c r="P52" i="1" s="1"/>
  <c r="P53" i="1" l="1"/>
  <c r="O54" i="1"/>
  <c r="R53" i="1" s="1"/>
  <c r="L55" i="1" a="1"/>
  <c r="L55" i="1" s="1"/>
  <c r="M55" i="1" s="1"/>
  <c r="P54" i="1" s="1"/>
  <c r="K56" i="1"/>
  <c r="N54" i="1"/>
  <c r="Q53" i="1" s="1"/>
  <c r="N55" i="1" l="1"/>
  <c r="Q54" i="1" s="1"/>
  <c r="O55" i="1"/>
  <c r="R54" i="1" s="1"/>
  <c r="L56" i="1" a="1"/>
  <c r="L56" i="1" s="1"/>
  <c r="M56" i="1" s="1"/>
  <c r="P55" i="1" s="1"/>
  <c r="K57" i="1"/>
  <c r="O56" i="1" l="1"/>
  <c r="R55" i="1" s="1"/>
  <c r="K58" i="1"/>
  <c r="L57" i="1" a="1"/>
  <c r="L57" i="1" s="1"/>
  <c r="O57" i="1" s="1"/>
  <c r="N56" i="1"/>
  <c r="Q55" i="1" s="1"/>
  <c r="R56" i="1" l="1"/>
  <c r="N57" i="1"/>
  <c r="Q56" i="1" s="1"/>
  <c r="M57" i="1"/>
  <c r="P56" i="1" s="1"/>
  <c r="K59" i="1"/>
  <c r="L58" i="1" a="1"/>
  <c r="L58" i="1" s="1"/>
  <c r="O58" i="1" s="1"/>
  <c r="R57" i="1" s="1"/>
  <c r="M58" i="1" l="1"/>
  <c r="P57" i="1" s="1"/>
  <c r="N58" i="1"/>
  <c r="Q57" i="1" s="1"/>
  <c r="K60" i="1"/>
  <c r="L59" i="1" a="1"/>
  <c r="L59" i="1" s="1"/>
  <c r="O59" i="1" s="1"/>
  <c r="R58" i="1" s="1"/>
  <c r="M59" i="1" l="1"/>
  <c r="P58" i="1" s="1"/>
  <c r="N59" i="1"/>
  <c r="Q58" i="1" s="1"/>
  <c r="K61" i="1"/>
  <c r="L60" i="1" a="1"/>
  <c r="L60" i="1" s="1"/>
  <c r="M60" i="1" s="1"/>
  <c r="P59" i="1" l="1"/>
  <c r="N60" i="1"/>
  <c r="Q59" i="1" s="1"/>
  <c r="O60" i="1"/>
  <c r="R59" i="1" s="1"/>
  <c r="K62" i="1"/>
  <c r="L61" i="1" a="1"/>
  <c r="L61" i="1" s="1"/>
  <c r="N61" i="1" s="1"/>
  <c r="Q60" i="1" s="1"/>
  <c r="O61" i="1" l="1"/>
  <c r="R60" i="1" s="1"/>
  <c r="M61" i="1"/>
  <c r="P60" i="1" s="1"/>
  <c r="K63" i="1"/>
  <c r="L62" i="1" a="1"/>
  <c r="L62" i="1" s="1"/>
  <c r="O62" i="1" s="1"/>
  <c r="R61" i="1" s="1"/>
  <c r="M62" i="1" l="1"/>
  <c r="P61" i="1" s="1"/>
  <c r="N62" i="1"/>
  <c r="Q61" i="1" s="1"/>
  <c r="K64" i="1"/>
  <c r="L63" i="1" a="1"/>
  <c r="L63" i="1" s="1"/>
  <c r="O63" i="1" s="1"/>
  <c r="R62" i="1" s="1"/>
  <c r="M63" i="1" l="1"/>
  <c r="P62" i="1" s="1"/>
  <c r="N63" i="1"/>
  <c r="Q62" i="1" s="1"/>
  <c r="K65" i="1"/>
  <c r="L64" i="1" a="1"/>
  <c r="L64" i="1" s="1"/>
  <c r="M64" i="1" s="1"/>
  <c r="P63" i="1" s="1"/>
  <c r="O64" i="1" l="1"/>
  <c r="R63" i="1" s="1"/>
  <c r="K66" i="1"/>
  <c r="L65" i="1" a="1"/>
  <c r="L65" i="1" s="1"/>
  <c r="O65" i="1" s="1"/>
  <c r="N64" i="1"/>
  <c r="Q63" i="1" s="1"/>
  <c r="R64" i="1" l="1"/>
  <c r="N65" i="1"/>
  <c r="Q64" i="1" s="1"/>
  <c r="M65" i="1"/>
  <c r="P64" i="1" s="1"/>
  <c r="K67" i="1"/>
  <c r="L66" i="1" a="1"/>
  <c r="L66" i="1" s="1"/>
  <c r="O66" i="1" s="1"/>
  <c r="R65" i="1" s="1"/>
  <c r="M66" i="1" l="1"/>
  <c r="P65" i="1" s="1"/>
  <c r="N66" i="1"/>
  <c r="Q65" i="1" s="1"/>
  <c r="K68" i="1"/>
  <c r="L67" i="1" a="1"/>
  <c r="L67" i="1" s="1"/>
  <c r="O67" i="1" s="1"/>
  <c r="R66" i="1" s="1"/>
  <c r="M67" i="1" l="1"/>
  <c r="P66" i="1" s="1"/>
  <c r="N67" i="1"/>
  <c r="Q66" i="1" s="1"/>
  <c r="K69" i="1"/>
  <c r="L68" i="1" a="1"/>
  <c r="L68" i="1" s="1"/>
  <c r="M68" i="1" s="1"/>
  <c r="P67" i="1" s="1"/>
  <c r="N68" i="1" l="1"/>
  <c r="Q67" i="1" s="1"/>
  <c r="O68" i="1"/>
  <c r="R67" i="1" s="1"/>
  <c r="K70" i="1"/>
  <c r="L69" i="1" a="1"/>
  <c r="L69" i="1" s="1"/>
  <c r="N69" i="1" s="1"/>
  <c r="Q68" i="1" l="1"/>
  <c r="O69" i="1"/>
  <c r="R68" i="1" s="1"/>
  <c r="K71" i="1"/>
  <c r="L70" i="1" a="1"/>
  <c r="L70" i="1" s="1"/>
  <c r="O70" i="1" s="1"/>
  <c r="R69" i="1" s="1"/>
  <c r="M69" i="1"/>
  <c r="P68" i="1" s="1"/>
  <c r="N70" i="1" l="1"/>
  <c r="Q69" i="1" s="1"/>
  <c r="M70" i="1"/>
  <c r="P69" i="1" s="1"/>
  <c r="L71" i="1" a="1"/>
  <c r="L71" i="1" s="1"/>
  <c r="O71" i="1" s="1"/>
  <c r="R70" i="1" s="1"/>
  <c r="K72" i="1"/>
  <c r="K73" i="1" l="1"/>
  <c r="L72" i="1" a="1"/>
  <c r="L72" i="1" s="1"/>
  <c r="N72" i="1" s="1"/>
  <c r="M71" i="1"/>
  <c r="P70" i="1" s="1"/>
  <c r="N71" i="1"/>
  <c r="Q70" i="1" s="1"/>
  <c r="Q71" i="1" l="1"/>
  <c r="K74" i="1"/>
  <c r="L73" i="1" a="1"/>
  <c r="L73" i="1" s="1"/>
  <c r="O73" i="1" s="1"/>
  <c r="M72" i="1"/>
  <c r="P71" i="1" s="1"/>
  <c r="O72" i="1"/>
  <c r="R71" i="1" s="1"/>
  <c r="R72" i="1" l="1"/>
  <c r="L74" i="1" a="1"/>
  <c r="L74" i="1" s="1"/>
  <c r="M74" i="1" s="1"/>
  <c r="K75" i="1"/>
  <c r="N73" i="1"/>
  <c r="Q72" i="1" s="1"/>
  <c r="M73" i="1"/>
  <c r="P72" i="1" s="1"/>
  <c r="P73" i="1" l="1"/>
  <c r="N74" i="1"/>
  <c r="Q73" i="1" s="1"/>
  <c r="O74" i="1"/>
  <c r="R73" i="1" s="1"/>
  <c r="L75" i="1" a="1"/>
  <c r="L75" i="1" s="1"/>
  <c r="O75" i="1" s="1"/>
  <c r="K76" i="1"/>
  <c r="R74" i="1" l="1"/>
  <c r="N75" i="1"/>
  <c r="Q74" i="1" s="1"/>
  <c r="L76" i="1" a="1"/>
  <c r="L76" i="1" s="1"/>
  <c r="N76" i="1" s="1"/>
  <c r="K77" i="1"/>
  <c r="M75" i="1"/>
  <c r="P74" i="1" s="1"/>
  <c r="Q75" i="1" l="1"/>
  <c r="M76" i="1"/>
  <c r="P75" i="1" s="1"/>
  <c r="O76" i="1"/>
  <c r="R75" i="1" s="1"/>
  <c r="L77" i="1" a="1"/>
  <c r="L77" i="1" s="1"/>
  <c r="N77" i="1" s="1"/>
  <c r="Q76" i="1" s="1"/>
  <c r="K78" i="1"/>
  <c r="M77" i="1" l="1"/>
  <c r="P76" i="1" s="1"/>
  <c r="L78" i="1" a="1"/>
  <c r="L78" i="1" s="1"/>
  <c r="M78" i="1" s="1"/>
  <c r="P77" i="1" s="1"/>
  <c r="K79" i="1"/>
  <c r="O77" i="1"/>
  <c r="R76" i="1" s="1"/>
  <c r="O78" i="1" l="1"/>
  <c r="R77" i="1" s="1"/>
  <c r="N78" i="1"/>
  <c r="Q77" i="1" s="1"/>
  <c r="L79" i="1" a="1"/>
  <c r="L79" i="1" s="1"/>
  <c r="O79" i="1" s="1"/>
  <c r="K80" i="1"/>
  <c r="R78" i="1" l="1"/>
  <c r="N79" i="1"/>
  <c r="Q78" i="1" s="1"/>
  <c r="L80" i="1" a="1"/>
  <c r="L80" i="1" s="1"/>
  <c r="N80" i="1" s="1"/>
  <c r="Q79" i="1" s="1"/>
  <c r="K81" i="1"/>
  <c r="M79" i="1"/>
  <c r="P78" i="1" s="1"/>
  <c r="M80" i="1" l="1"/>
  <c r="P79" i="1" s="1"/>
  <c r="O80" i="1"/>
  <c r="R79" i="1" s="1"/>
  <c r="L81" i="1" a="1"/>
  <c r="L81" i="1" s="1"/>
  <c r="N81" i="1" s="1"/>
  <c r="Q80" i="1" s="1"/>
  <c r="K82" i="1"/>
  <c r="M81" i="1" l="1"/>
  <c r="P80" i="1" s="1"/>
  <c r="L82" i="1" a="1"/>
  <c r="L82" i="1" s="1"/>
  <c r="M82" i="1" s="1"/>
  <c r="K83" i="1"/>
  <c r="O81" i="1"/>
  <c r="R80" i="1" s="1"/>
  <c r="P81" i="1" l="1"/>
  <c r="O82" i="1"/>
  <c r="R81" i="1" s="1"/>
  <c r="N82" i="1"/>
  <c r="Q81" i="1" s="1"/>
  <c r="L83" i="1" a="1"/>
  <c r="L83" i="1" s="1"/>
  <c r="O83" i="1" s="1"/>
  <c r="K84" i="1"/>
  <c r="R82" i="1" l="1"/>
  <c r="N83" i="1"/>
  <c r="Q82" i="1" s="1"/>
  <c r="L84" i="1" a="1"/>
  <c r="L84" i="1" s="1"/>
  <c r="N84" i="1" s="1"/>
  <c r="K85" i="1"/>
  <c r="M83" i="1"/>
  <c r="P82" i="1" s="1"/>
  <c r="Q83" i="1" l="1"/>
  <c r="M84" i="1"/>
  <c r="P83" i="1" s="1"/>
  <c r="O84" i="1"/>
  <c r="R83" i="1" s="1"/>
  <c r="L85" i="1" a="1"/>
  <c r="L85" i="1" s="1"/>
  <c r="N85" i="1" s="1"/>
  <c r="Q84" i="1" s="1"/>
  <c r="K86" i="1"/>
  <c r="L86" i="1" l="1" a="1"/>
  <c r="L86" i="1" s="1"/>
  <c r="M86" i="1" s="1"/>
  <c r="K87" i="1"/>
  <c r="O85" i="1"/>
  <c r="R84" i="1" s="1"/>
  <c r="M85" i="1"/>
  <c r="P84" i="1" s="1"/>
  <c r="P85" i="1" l="1"/>
  <c r="O86" i="1"/>
  <c r="R85" i="1" s="1"/>
  <c r="N86" i="1"/>
  <c r="Q85" i="1" s="1"/>
  <c r="K88" i="1"/>
  <c r="L87" i="1" a="1"/>
  <c r="L87" i="1" s="1"/>
  <c r="O87" i="1" s="1"/>
  <c r="R86" i="1" l="1"/>
  <c r="M87" i="1"/>
  <c r="P86" i="1" s="1"/>
  <c r="N87" i="1"/>
  <c r="Q86" i="1" s="1"/>
  <c r="L88" i="1" a="1"/>
  <c r="L88" i="1" s="1"/>
  <c r="M88" i="1" s="1"/>
  <c r="P87" i="1" s="1"/>
  <c r="K89" i="1"/>
  <c r="O88" i="1" l="1"/>
  <c r="R87" i="1" s="1"/>
  <c r="L89" i="1" a="1"/>
  <c r="L89" i="1" s="1"/>
  <c r="O89" i="1" s="1"/>
  <c r="K90" i="1"/>
  <c r="N88" i="1"/>
  <c r="Q87" i="1" s="1"/>
  <c r="R88" i="1" l="1"/>
  <c r="N89" i="1"/>
  <c r="Q88" i="1" s="1"/>
  <c r="M89" i="1"/>
  <c r="P88" i="1" s="1"/>
  <c r="K91" i="1"/>
  <c r="L90" i="1" a="1"/>
  <c r="L90" i="1" s="1"/>
  <c r="O90" i="1" s="1"/>
  <c r="R89" i="1" s="1"/>
  <c r="M90" i="1" l="1"/>
  <c r="P89" i="1" s="1"/>
  <c r="N90" i="1"/>
  <c r="Q89" i="1" s="1"/>
  <c r="L91" i="1" a="1"/>
  <c r="L91" i="1" s="1"/>
  <c r="O91" i="1" s="1"/>
  <c r="R90" i="1" s="1"/>
  <c r="K92" i="1"/>
  <c r="L92" i="1" l="1" a="1"/>
  <c r="L92" i="1" s="1"/>
  <c r="N92" i="1" s="1"/>
  <c r="K93" i="1"/>
  <c r="M91" i="1"/>
  <c r="P90" i="1" s="1"/>
  <c r="N91" i="1"/>
  <c r="Q90" i="1" s="1"/>
  <c r="Q91" i="1" l="1"/>
  <c r="M92" i="1"/>
  <c r="P91" i="1" s="1"/>
  <c r="O92" i="1"/>
  <c r="R91" i="1" s="1"/>
  <c r="K94" i="1"/>
  <c r="L93" i="1" a="1"/>
  <c r="L93" i="1" s="1"/>
  <c r="N93" i="1" s="1"/>
  <c r="Q92" i="1" s="1"/>
  <c r="O93" i="1" l="1"/>
  <c r="R92" i="1" s="1"/>
  <c r="M93" i="1"/>
  <c r="P92" i="1" s="1"/>
  <c r="L94" i="1" a="1"/>
  <c r="L94" i="1" s="1"/>
  <c r="O94" i="1" s="1"/>
  <c r="K95" i="1"/>
  <c r="R93" i="1" l="1"/>
  <c r="K96" i="1"/>
  <c r="L95" i="1" a="1"/>
  <c r="L95" i="1" s="1"/>
  <c r="M95" i="1" s="1"/>
  <c r="M94" i="1"/>
  <c r="P93" i="1" s="1"/>
  <c r="N94" i="1"/>
  <c r="Q93" i="1" s="1"/>
  <c r="P94" i="1" l="1"/>
  <c r="O95" i="1"/>
  <c r="R94" i="1" s="1"/>
  <c r="K97" i="1"/>
  <c r="L96" i="1" a="1"/>
  <c r="L96" i="1" s="1"/>
  <c r="M96" i="1" s="1"/>
  <c r="P95" i="1" s="1"/>
  <c r="N95" i="1"/>
  <c r="Q94" i="1" s="1"/>
  <c r="O96" i="1" l="1"/>
  <c r="R95" i="1" s="1"/>
  <c r="N96" i="1"/>
  <c r="Q95" i="1" s="1"/>
  <c r="L97" i="1" a="1"/>
  <c r="L97" i="1" s="1"/>
  <c r="N97" i="1" s="1"/>
  <c r="K98" i="1"/>
  <c r="Q96" i="1" l="1"/>
  <c r="K99" i="1"/>
  <c r="L98" i="1" a="1"/>
  <c r="L98" i="1" s="1"/>
  <c r="M98" i="1" s="1"/>
  <c r="O97" i="1"/>
  <c r="R96" i="1" s="1"/>
  <c r="M97" i="1"/>
  <c r="P96" i="1" s="1"/>
  <c r="P97" i="1" l="1"/>
  <c r="O98" i="1"/>
  <c r="R97" i="1" s="1"/>
  <c r="K100" i="1"/>
  <c r="L99" i="1" a="1"/>
  <c r="L99" i="1" s="1"/>
  <c r="O99" i="1" s="1"/>
  <c r="N98" i="1"/>
  <c r="Q97" i="1" s="1"/>
  <c r="R98" i="1" l="1"/>
  <c r="N99" i="1"/>
  <c r="Q98" i="1" s="1"/>
  <c r="M99" i="1"/>
  <c r="P98" i="1" s="1"/>
  <c r="L100" i="1" a="1"/>
  <c r="L100" i="1" s="1"/>
  <c r="M100" i="1" s="1"/>
  <c r="K101" i="1"/>
  <c r="P99" i="1" l="1"/>
  <c r="K102" i="1"/>
  <c r="L101" i="1" a="1"/>
  <c r="L101" i="1" s="1"/>
  <c r="O101" i="1" s="1"/>
  <c r="N100" i="1"/>
  <c r="Q99" i="1" s="1"/>
  <c r="O100" i="1"/>
  <c r="R99" i="1" s="1"/>
  <c r="R100" i="1" l="1"/>
  <c r="K103" i="1"/>
  <c r="L102" i="1" a="1"/>
  <c r="L102" i="1" s="1"/>
  <c r="M102" i="1" s="1"/>
  <c r="N101" i="1"/>
  <c r="Q100" i="1" s="1"/>
  <c r="M101" i="1"/>
  <c r="P100" i="1" s="1"/>
  <c r="P101" i="1" l="1"/>
  <c r="O102" i="1"/>
  <c r="R101" i="1" s="1"/>
  <c r="L103" i="1" a="1"/>
  <c r="L103" i="1" s="1"/>
  <c r="M103" i="1" s="1"/>
  <c r="P102" i="1" s="1"/>
  <c r="K104" i="1"/>
  <c r="N102" i="1"/>
  <c r="Q101" i="1" s="1"/>
  <c r="N103" i="1" l="1"/>
  <c r="Q102" i="1" s="1"/>
  <c r="O103" i="1"/>
  <c r="R102" i="1" s="1"/>
  <c r="L104" i="1" a="1"/>
  <c r="L104" i="1" s="1"/>
  <c r="M104" i="1" s="1"/>
  <c r="P103" i="1" s="1"/>
  <c r="K105" i="1"/>
  <c r="O104" i="1" l="1"/>
  <c r="R103" i="1" s="1"/>
  <c r="K106" i="1"/>
  <c r="L105" i="1" a="1"/>
  <c r="L105" i="1" s="1"/>
  <c r="O105" i="1" s="1"/>
  <c r="R104" i="1" s="1"/>
  <c r="N104" i="1"/>
  <c r="Q103" i="1" s="1"/>
  <c r="N105" i="1" l="1"/>
  <c r="Q104" i="1" s="1"/>
  <c r="M105" i="1"/>
  <c r="P104" i="1" s="1"/>
  <c r="K107" i="1"/>
  <c r="L106" i="1" a="1"/>
  <c r="L106" i="1" s="1"/>
  <c r="O106" i="1" s="1"/>
  <c r="R105" i="1" s="1"/>
  <c r="M106" i="1" l="1"/>
  <c r="P105" i="1" s="1"/>
  <c r="N106" i="1"/>
  <c r="Q105" i="1" s="1"/>
  <c r="K108" i="1"/>
  <c r="L107" i="1" a="1"/>
  <c r="L107" i="1" s="1"/>
  <c r="O107" i="1" s="1"/>
  <c r="R106" i="1" s="1"/>
  <c r="M107" i="1" l="1"/>
  <c r="P106" i="1" s="1"/>
  <c r="N107" i="1"/>
  <c r="Q106" i="1" s="1"/>
  <c r="K109" i="1"/>
  <c r="L108" i="1" a="1"/>
  <c r="L108" i="1" s="1"/>
  <c r="M108" i="1" s="1"/>
  <c r="P107" i="1" l="1"/>
  <c r="N108" i="1"/>
  <c r="Q107" i="1" s="1"/>
  <c r="O108" i="1"/>
  <c r="R107" i="1" s="1"/>
  <c r="K110" i="1"/>
  <c r="L109" i="1" a="1"/>
  <c r="L109" i="1" s="1"/>
  <c r="N109" i="1" s="1"/>
  <c r="Q108" i="1" l="1"/>
  <c r="O109" i="1"/>
  <c r="R108" i="1" s="1"/>
  <c r="M109" i="1"/>
  <c r="P108" i="1" s="1"/>
  <c r="K111" i="1"/>
  <c r="L110" i="1" a="1"/>
  <c r="L110" i="1" s="1"/>
  <c r="O110" i="1" s="1"/>
  <c r="R109" i="1" l="1"/>
  <c r="M110" i="1"/>
  <c r="P109" i="1" s="1"/>
  <c r="N110" i="1"/>
  <c r="Q109" i="1" s="1"/>
  <c r="K112" i="1"/>
  <c r="L111" i="1" a="1"/>
  <c r="L111" i="1" s="1"/>
  <c r="O111" i="1" s="1"/>
  <c r="R110" i="1" s="1"/>
  <c r="M111" i="1" l="1"/>
  <c r="P110" i="1" s="1"/>
  <c r="N111" i="1"/>
  <c r="Q110" i="1" s="1"/>
  <c r="L112" i="1" a="1"/>
  <c r="L112" i="1" s="1"/>
  <c r="M112" i="1" s="1"/>
  <c r="K113" i="1"/>
  <c r="P111" i="1" l="1"/>
  <c r="L113" i="1" a="1"/>
  <c r="L113" i="1" s="1"/>
  <c r="O113" i="1" s="1"/>
  <c r="K114" i="1"/>
  <c r="N112" i="1"/>
  <c r="Q111" i="1" s="1"/>
  <c r="O112" i="1"/>
  <c r="R111" i="1" s="1"/>
  <c r="R112" i="1" l="1"/>
  <c r="N113" i="1"/>
  <c r="Q112" i="1" s="1"/>
  <c r="M113" i="1"/>
  <c r="P112" i="1" s="1"/>
  <c r="K115" i="1"/>
  <c r="L114" i="1" a="1"/>
  <c r="L114" i="1" s="1"/>
  <c r="O114" i="1" s="1"/>
  <c r="R113" i="1" s="1"/>
  <c r="M114" i="1" l="1"/>
  <c r="P113" i="1" s="1"/>
  <c r="N114" i="1"/>
  <c r="Q113" i="1" s="1"/>
  <c r="K116" i="1"/>
  <c r="L115" i="1" a="1"/>
  <c r="L115" i="1" s="1"/>
  <c r="O115" i="1" s="1"/>
  <c r="R114" i="1" s="1"/>
  <c r="M115" i="1" l="1"/>
  <c r="P114" i="1" s="1"/>
  <c r="N115" i="1"/>
  <c r="Q114" i="1" s="1"/>
  <c r="L116" i="1" a="1"/>
  <c r="L116" i="1" s="1"/>
  <c r="O116" i="1" s="1"/>
  <c r="R115" i="1" s="1"/>
  <c r="K117" i="1"/>
  <c r="L117" i="1" l="1" a="1"/>
  <c r="L117" i="1" s="1"/>
  <c r="O117" i="1" s="1"/>
  <c r="R116" i="1" s="1"/>
  <c r="K118" i="1"/>
  <c r="M116" i="1"/>
  <c r="P115" i="1" s="1"/>
  <c r="N116" i="1"/>
  <c r="Q115" i="1" s="1"/>
  <c r="M117" i="1" l="1"/>
  <c r="P116" i="1" s="1"/>
  <c r="N117" i="1"/>
  <c r="Q116" i="1" s="1"/>
  <c r="K119" i="1"/>
  <c r="L118" i="1" a="1"/>
  <c r="L118" i="1" s="1"/>
  <c r="N118" i="1" s="1"/>
  <c r="Q117" i="1" l="1"/>
  <c r="M118" i="1"/>
  <c r="P117" i="1" s="1"/>
  <c r="O118" i="1"/>
  <c r="R117" i="1" s="1"/>
  <c r="L119" i="1" a="1"/>
  <c r="L119" i="1" s="1"/>
  <c r="O119" i="1" s="1"/>
  <c r="K120" i="1"/>
  <c r="R118" i="1" l="1"/>
  <c r="N119" i="1"/>
  <c r="Q118" i="1" s="1"/>
  <c r="L120" i="1" a="1"/>
  <c r="L120" i="1" s="1"/>
  <c r="N120" i="1" s="1"/>
  <c r="K121" i="1"/>
  <c r="M119" i="1"/>
  <c r="P118" i="1" s="1"/>
  <c r="Q119" i="1" l="1"/>
  <c r="M120" i="1"/>
  <c r="P119" i="1" s="1"/>
  <c r="O120" i="1"/>
  <c r="R119" i="1" s="1"/>
  <c r="L121" i="1" a="1"/>
  <c r="L121" i="1" s="1"/>
  <c r="M121" i="1" s="1"/>
  <c r="K122" i="1"/>
  <c r="P120" i="1" l="1"/>
  <c r="N121" i="1"/>
  <c r="Q120" i="1" s="1"/>
  <c r="L122" i="1" a="1"/>
  <c r="L122" i="1" s="1"/>
  <c r="M122" i="1" s="1"/>
  <c r="P121" i="1" s="1"/>
  <c r="K123" i="1"/>
  <c r="O121" i="1"/>
  <c r="R120" i="1" s="1"/>
  <c r="O122" i="1" l="1"/>
  <c r="R121" i="1" s="1"/>
  <c r="N122" i="1"/>
  <c r="Q121" i="1" s="1"/>
  <c r="L123" i="1" a="1"/>
  <c r="L123" i="1" s="1"/>
  <c r="O123" i="1" s="1"/>
  <c r="R122" i="1" s="1"/>
  <c r="K124" i="1"/>
  <c r="L124" i="1" l="1" a="1"/>
  <c r="L124" i="1" s="1"/>
  <c r="N124" i="1" s="1"/>
  <c r="K125" i="1"/>
  <c r="M123" i="1"/>
  <c r="P122" i="1" s="1"/>
  <c r="N123" i="1"/>
  <c r="Q122" i="1" s="1"/>
  <c r="Q123" i="1" l="1"/>
  <c r="M124" i="1"/>
  <c r="P123" i="1" s="1"/>
  <c r="O124" i="1"/>
  <c r="R123" i="1" s="1"/>
  <c r="K126" i="1"/>
  <c r="L125" i="1" a="1"/>
  <c r="L125" i="1" s="1"/>
  <c r="N125" i="1" s="1"/>
  <c r="Q124" i="1" s="1"/>
  <c r="L126" i="1" l="1" a="1"/>
  <c r="L126" i="1" s="1"/>
  <c r="N126" i="1" s="1"/>
  <c r="Q125" i="1" s="1"/>
  <c r="K127" i="1"/>
  <c r="M125" i="1"/>
  <c r="P124" i="1" s="1"/>
  <c r="O125" i="1"/>
  <c r="R124" i="1" s="1"/>
  <c r="L127" i="1" l="1" a="1"/>
  <c r="L127" i="1" s="1"/>
  <c r="M127" i="1" s="1"/>
  <c r="K128" i="1"/>
  <c r="M126" i="1"/>
  <c r="P125" i="1" s="1"/>
  <c r="O126" i="1"/>
  <c r="R125" i="1" s="1"/>
  <c r="P126" i="1" l="1"/>
  <c r="O127" i="1"/>
  <c r="R126" i="1" s="1"/>
  <c r="N127" i="1"/>
  <c r="Q126" i="1" s="1"/>
  <c r="L128" i="1" a="1"/>
  <c r="L128" i="1" s="1"/>
  <c r="M128" i="1" s="1"/>
  <c r="P127" i="1" s="1"/>
  <c r="K129" i="1"/>
  <c r="K130" i="1" l="1"/>
  <c r="L129" i="1" a="1"/>
  <c r="L129" i="1" s="1"/>
  <c r="M129" i="1" s="1"/>
  <c r="P128" i="1" s="1"/>
  <c r="N128" i="1"/>
  <c r="Q127" i="1" s="1"/>
  <c r="O128" i="1"/>
  <c r="R127" i="1" s="1"/>
  <c r="O129" i="1" l="1"/>
  <c r="R128" i="1" s="1"/>
  <c r="K131" i="1"/>
  <c r="L130" i="1" a="1"/>
  <c r="L130" i="1" s="1"/>
  <c r="M130" i="1" s="1"/>
  <c r="P129" i="1" s="1"/>
  <c r="N129" i="1"/>
  <c r="Q128" i="1" s="1"/>
  <c r="O130" i="1" l="1"/>
  <c r="R129" i="1" s="1"/>
  <c r="L131" i="1" a="1"/>
  <c r="L131" i="1" s="1"/>
  <c r="M131" i="1" s="1"/>
  <c r="P130" i="1" s="1"/>
  <c r="K132" i="1"/>
  <c r="N130" i="1"/>
  <c r="Q129" i="1" s="1"/>
  <c r="O131" i="1" l="1"/>
  <c r="R130" i="1" s="1"/>
  <c r="N131" i="1"/>
  <c r="Q130" i="1" s="1"/>
  <c r="K133" i="1"/>
  <c r="L132" i="1" a="1"/>
  <c r="L132" i="1" s="1"/>
  <c r="O132" i="1" s="1"/>
  <c r="R131" i="1" l="1"/>
  <c r="N132" i="1"/>
  <c r="Q131" i="1" s="1"/>
  <c r="M132" i="1"/>
  <c r="P131" i="1" s="1"/>
  <c r="L133" i="1" a="1"/>
  <c r="L133" i="1" s="1"/>
  <c r="N133" i="1" s="1"/>
  <c r="K134" i="1"/>
  <c r="Q132" i="1" l="1"/>
  <c r="L134" i="1" a="1"/>
  <c r="L134" i="1" s="1"/>
  <c r="M134" i="1" s="1"/>
  <c r="K135" i="1"/>
  <c r="O133" i="1"/>
  <c r="R132" i="1" s="1"/>
  <c r="M133" i="1"/>
  <c r="P132" i="1" s="1"/>
  <c r="P133" i="1" l="1"/>
  <c r="O134" i="1"/>
  <c r="R133" i="1" s="1"/>
  <c r="N134" i="1"/>
  <c r="Q133" i="1" s="1"/>
  <c r="K136" i="1"/>
  <c r="L135" i="1" a="1"/>
  <c r="L135" i="1" s="1"/>
  <c r="M135" i="1" s="1"/>
  <c r="P134" i="1" s="1"/>
  <c r="O135" i="1" l="1"/>
  <c r="R134" i="1" s="1"/>
  <c r="N135" i="1"/>
  <c r="Q134" i="1" s="1"/>
  <c r="L136" i="1" a="1"/>
  <c r="L136" i="1" s="1"/>
  <c r="M136" i="1" s="1"/>
  <c r="P135" i="1" s="1"/>
  <c r="K137" i="1"/>
  <c r="O136" i="1" l="1"/>
  <c r="R135" i="1" s="1"/>
  <c r="K138" i="1"/>
  <c r="L137" i="1" a="1"/>
  <c r="L137" i="1" s="1"/>
  <c r="O137" i="1" s="1"/>
  <c r="N136" i="1"/>
  <c r="Q135" i="1" s="1"/>
  <c r="R136" i="1" l="1"/>
  <c r="N137" i="1"/>
  <c r="Q136" i="1" s="1"/>
  <c r="M137" i="1"/>
  <c r="P136" i="1" s="1"/>
  <c r="L138" i="1" a="1"/>
  <c r="L138" i="1" s="1"/>
  <c r="N138" i="1" s="1"/>
  <c r="K139" i="1"/>
  <c r="Q137" i="1" l="1"/>
  <c r="O138" i="1"/>
  <c r="R137" i="1" s="1"/>
  <c r="K140" i="1"/>
  <c r="L139" i="1" a="1"/>
  <c r="L139" i="1" s="1"/>
  <c r="M139" i="1" s="1"/>
  <c r="M138" i="1"/>
  <c r="P137" i="1" s="1"/>
  <c r="P138" i="1" l="1"/>
  <c r="O139" i="1"/>
  <c r="R138" i="1" s="1"/>
  <c r="N139" i="1"/>
  <c r="Q138" i="1" s="1"/>
  <c r="L140" i="1" a="1"/>
  <c r="L140" i="1" s="1"/>
  <c r="M140" i="1" s="1"/>
  <c r="P139" i="1" s="1"/>
  <c r="K141" i="1"/>
  <c r="O140" i="1" l="1"/>
  <c r="R139" i="1" s="1"/>
  <c r="K142" i="1"/>
  <c r="L141" i="1" a="1"/>
  <c r="L141" i="1" s="1"/>
  <c r="O141" i="1" s="1"/>
  <c r="N140" i="1"/>
  <c r="Q139" i="1" s="1"/>
  <c r="R140" i="1" l="1"/>
  <c r="M141" i="1"/>
  <c r="P140" i="1" s="1"/>
  <c r="N141" i="1"/>
  <c r="Q140" i="1" s="1"/>
  <c r="L142" i="1" a="1"/>
  <c r="L142" i="1" s="1"/>
  <c r="O142" i="1" s="1"/>
  <c r="R141" i="1" s="1"/>
  <c r="K143" i="1"/>
  <c r="N142" i="1" l="1"/>
  <c r="Q141" i="1" s="1"/>
  <c r="K144" i="1"/>
  <c r="L143" i="1" a="1"/>
  <c r="L143" i="1" s="1"/>
  <c r="M143" i="1" s="1"/>
  <c r="M142" i="1"/>
  <c r="P141" i="1" s="1"/>
  <c r="P142" i="1" l="1"/>
  <c r="O143" i="1"/>
  <c r="R142" i="1" s="1"/>
  <c r="N143" i="1"/>
  <c r="Q142" i="1" s="1"/>
  <c r="L144" i="1" a="1"/>
  <c r="L144" i="1" s="1"/>
  <c r="M144" i="1" s="1"/>
  <c r="P143" i="1" s="1"/>
  <c r="K145" i="1"/>
  <c r="O144" i="1" l="1"/>
  <c r="R143" i="1" s="1"/>
  <c r="K146" i="1"/>
  <c r="L145" i="1" a="1"/>
  <c r="L145" i="1" s="1"/>
  <c r="O145" i="1" s="1"/>
  <c r="N144" i="1"/>
  <c r="Q143" i="1" s="1"/>
  <c r="R144" i="1" l="1"/>
  <c r="N145" i="1"/>
  <c r="Q144" i="1" s="1"/>
  <c r="M145" i="1"/>
  <c r="P144" i="1" s="1"/>
  <c r="K147" i="1"/>
  <c r="L146" i="1" a="1"/>
  <c r="L146" i="1" s="1"/>
  <c r="N146" i="1" s="1"/>
  <c r="Q145" i="1" l="1"/>
  <c r="O146" i="1"/>
  <c r="R145" i="1" s="1"/>
  <c r="M146" i="1"/>
  <c r="P145" i="1" s="1"/>
  <c r="K148" i="1"/>
  <c r="L147" i="1" a="1"/>
  <c r="L147" i="1" s="1"/>
  <c r="O147" i="1" s="1"/>
  <c r="R146" i="1" l="1"/>
  <c r="N147" i="1"/>
  <c r="Q146" i="1" s="1"/>
  <c r="M147" i="1"/>
  <c r="P146" i="1" s="1"/>
  <c r="K149" i="1"/>
  <c r="L148" i="1" a="1"/>
  <c r="L148" i="1" s="1"/>
  <c r="N148" i="1" s="1"/>
  <c r="Q147" i="1" l="1"/>
  <c r="K150" i="1"/>
  <c r="L149" i="1" a="1"/>
  <c r="L149" i="1" s="1"/>
  <c r="O149" i="1" s="1"/>
  <c r="M148" i="1"/>
  <c r="P147" i="1" s="1"/>
  <c r="O148" i="1"/>
  <c r="R147" i="1" s="1"/>
  <c r="R148" i="1" l="1"/>
  <c r="L150" i="1" a="1"/>
  <c r="L150" i="1" s="1"/>
  <c r="M150" i="1" s="1"/>
  <c r="K151" i="1"/>
  <c r="M149" i="1"/>
  <c r="P148" i="1" s="1"/>
  <c r="N149" i="1"/>
  <c r="Q148" i="1" s="1"/>
  <c r="P149" i="1" l="1"/>
  <c r="O150" i="1"/>
  <c r="R149" i="1" s="1"/>
  <c r="N150" i="1"/>
  <c r="Q149" i="1" s="1"/>
  <c r="L151" i="1" a="1"/>
  <c r="L151" i="1" s="1"/>
  <c r="O151" i="1" s="1"/>
  <c r="K152" i="1"/>
  <c r="R150" i="1" l="1"/>
  <c r="N151" i="1"/>
  <c r="Q150" i="1" s="1"/>
  <c r="L152" i="1" a="1"/>
  <c r="L152" i="1" s="1"/>
  <c r="N152" i="1" s="1"/>
  <c r="K153" i="1"/>
  <c r="M151" i="1"/>
  <c r="P150" i="1" s="1"/>
  <c r="Q151" i="1" l="1"/>
  <c r="M152" i="1"/>
  <c r="P151" i="1" s="1"/>
  <c r="O152" i="1"/>
  <c r="R151" i="1" s="1"/>
  <c r="K154" i="1"/>
  <c r="L153" i="1" a="1"/>
  <c r="L153" i="1" s="1"/>
  <c r="N153" i="1" s="1"/>
  <c r="Q152" i="1" s="1"/>
  <c r="K155" i="1" l="1"/>
  <c r="L154" i="1" a="1"/>
  <c r="L154" i="1" s="1"/>
  <c r="M154" i="1" s="1"/>
  <c r="M153" i="1"/>
  <c r="P152" i="1" s="1"/>
  <c r="O153" i="1"/>
  <c r="R152" i="1" s="1"/>
  <c r="P153" i="1" l="1"/>
  <c r="L155" i="1" a="1"/>
  <c r="L155" i="1" s="1"/>
  <c r="M155" i="1" s="1"/>
  <c r="P154" i="1" s="1"/>
  <c r="K156" i="1"/>
  <c r="N154" i="1"/>
  <c r="Q153" i="1" s="1"/>
  <c r="O154" i="1"/>
  <c r="R153" i="1" s="1"/>
  <c r="O155" i="1" l="1"/>
  <c r="R154" i="1" s="1"/>
  <c r="N155" i="1"/>
  <c r="Q154" i="1" s="1"/>
  <c r="K157" i="1"/>
  <c r="L156" i="1" a="1"/>
  <c r="L156" i="1" s="1"/>
  <c r="M156" i="1" s="1"/>
  <c r="P155" i="1" s="1"/>
  <c r="L157" i="1" l="1" a="1"/>
  <c r="L157" i="1" s="1"/>
  <c r="O157" i="1" s="1"/>
  <c r="K158" i="1"/>
  <c r="O156" i="1"/>
  <c r="R155" i="1" s="1"/>
  <c r="N156" i="1"/>
  <c r="Q155" i="1" s="1"/>
  <c r="R156" i="1" l="1"/>
  <c r="M157" i="1"/>
  <c r="P156" i="1" s="1"/>
  <c r="N157" i="1"/>
  <c r="Q156" i="1" s="1"/>
  <c r="L158" i="1" a="1"/>
  <c r="L158" i="1" s="1"/>
  <c r="O158" i="1" s="1"/>
  <c r="R157" i="1" s="1"/>
  <c r="K159" i="1"/>
  <c r="N158" i="1" l="1"/>
  <c r="Q157" i="1" s="1"/>
  <c r="L159" i="1" a="1"/>
  <c r="L159" i="1" s="1"/>
  <c r="M159" i="1" s="1"/>
  <c r="K160" i="1"/>
  <c r="M158" i="1"/>
  <c r="P157" i="1" s="1"/>
  <c r="P158" i="1" l="1"/>
  <c r="O159" i="1"/>
  <c r="R158" i="1" s="1"/>
  <c r="N159" i="1"/>
  <c r="Q158" i="1" s="1"/>
  <c r="L160" i="1" a="1"/>
  <c r="L160" i="1" s="1"/>
  <c r="M160" i="1" s="1"/>
  <c r="P159" i="1" s="1"/>
  <c r="K161" i="1"/>
  <c r="O160" i="1" l="1"/>
  <c r="R159" i="1" s="1"/>
  <c r="K162" i="1"/>
  <c r="L161" i="1" a="1"/>
  <c r="L161" i="1" s="1"/>
  <c r="O161" i="1" s="1"/>
  <c r="N160" i="1"/>
  <c r="Q159" i="1" s="1"/>
  <c r="R160" i="1" l="1"/>
  <c r="N161" i="1"/>
  <c r="Q160" i="1" s="1"/>
  <c r="M161" i="1"/>
  <c r="P160" i="1" s="1"/>
  <c r="L162" i="1" a="1"/>
  <c r="L162" i="1" s="1"/>
  <c r="N162" i="1" s="1"/>
  <c r="K163" i="1"/>
  <c r="Q161" i="1" l="1"/>
  <c r="O162" i="1"/>
  <c r="R161" i="1" s="1"/>
  <c r="K164" i="1"/>
  <c r="L163" i="1" a="1"/>
  <c r="L163" i="1" s="1"/>
  <c r="M163" i="1" s="1"/>
  <c r="M162" i="1"/>
  <c r="P161" i="1" s="1"/>
  <c r="P162" i="1" l="1"/>
  <c r="O163" i="1"/>
  <c r="R162" i="1" s="1"/>
  <c r="N163" i="1"/>
  <c r="Q162" i="1" s="1"/>
  <c r="L164" i="1" a="1"/>
  <c r="L164" i="1" s="1"/>
  <c r="M164" i="1" s="1"/>
  <c r="P163" i="1" s="1"/>
  <c r="K165" i="1"/>
  <c r="O164" i="1" l="1"/>
  <c r="R163" i="1" s="1"/>
  <c r="K166" i="1"/>
  <c r="L165" i="1" a="1"/>
  <c r="L165" i="1" s="1"/>
  <c r="O165" i="1" s="1"/>
  <c r="R164" i="1" s="1"/>
  <c r="N164" i="1"/>
  <c r="Q163" i="1" s="1"/>
  <c r="M165" i="1" l="1"/>
  <c r="P164" i="1" s="1"/>
  <c r="N165" i="1"/>
  <c r="Q164" i="1" s="1"/>
  <c r="K167" i="1"/>
  <c r="L166" i="1" a="1"/>
  <c r="L166" i="1" s="1"/>
  <c r="O166" i="1" s="1"/>
  <c r="R165" i="1" s="1"/>
  <c r="N166" i="1" l="1"/>
  <c r="Q165" i="1" s="1"/>
  <c r="M166" i="1"/>
  <c r="P165" i="1" s="1"/>
  <c r="K168" i="1"/>
  <c r="L167" i="1" a="1"/>
  <c r="L167" i="1" s="1"/>
  <c r="O167" i="1" s="1"/>
  <c r="R166" i="1" s="1"/>
  <c r="N167" i="1" l="1"/>
  <c r="Q166" i="1" s="1"/>
  <c r="M167" i="1"/>
  <c r="P166" i="1" s="1"/>
  <c r="K169" i="1"/>
  <c r="L168" i="1" a="1"/>
  <c r="L168" i="1" s="1"/>
  <c r="M168" i="1" s="1"/>
  <c r="P167" i="1" l="1"/>
  <c r="O168" i="1"/>
  <c r="R167" i="1" s="1"/>
  <c r="N168" i="1"/>
  <c r="Q167" i="1" s="1"/>
  <c r="K170" i="1"/>
  <c r="L169" i="1" a="1"/>
  <c r="L169" i="1" s="1"/>
  <c r="M169" i="1" s="1"/>
  <c r="P168" i="1" s="1"/>
  <c r="N169" i="1" l="1"/>
  <c r="Q168" i="1" s="1"/>
  <c r="O169" i="1"/>
  <c r="R168" i="1" s="1"/>
  <c r="K171" i="1"/>
  <c r="L170" i="1" a="1"/>
  <c r="L170" i="1" s="1"/>
  <c r="O170" i="1" s="1"/>
  <c r="R169" i="1" s="1"/>
  <c r="N170" i="1" l="1"/>
  <c r="Q169" i="1" s="1"/>
  <c r="M170" i="1"/>
  <c r="P169" i="1" s="1"/>
  <c r="K172" i="1"/>
  <c r="L171" i="1" a="1"/>
  <c r="L171" i="1" s="1"/>
  <c r="M171" i="1" s="1"/>
  <c r="P170" i="1" s="1"/>
  <c r="K173" i="1" l="1"/>
  <c r="L172" i="1" a="1"/>
  <c r="L172" i="1" s="1"/>
  <c r="N172" i="1" s="1"/>
  <c r="Q171" i="1" s="1"/>
  <c r="O171" i="1"/>
  <c r="R170" i="1" s="1"/>
  <c r="N171" i="1"/>
  <c r="Q170" i="1" s="1"/>
  <c r="L173" i="1" l="1" a="1"/>
  <c r="L173" i="1" s="1"/>
  <c r="O173" i="1" s="1"/>
  <c r="R172" i="1" s="1"/>
  <c r="K174" i="1"/>
  <c r="M172" i="1"/>
  <c r="P171" i="1" s="1"/>
  <c r="O172" i="1"/>
  <c r="R171" i="1" s="1"/>
  <c r="N173" i="1" l="1"/>
  <c r="Q172" i="1" s="1"/>
  <c r="M173" i="1"/>
  <c r="P172" i="1" s="1"/>
  <c r="K175" i="1"/>
  <c r="L174" i="1" a="1"/>
  <c r="L174" i="1" s="1"/>
  <c r="M174" i="1" s="1"/>
  <c r="P173" i="1" s="1"/>
  <c r="L175" i="1" l="1" a="1"/>
  <c r="L175" i="1" s="1"/>
  <c r="M175" i="1" s="1"/>
  <c r="P174" i="1" s="1"/>
  <c r="K176" i="1"/>
  <c r="N174" i="1"/>
  <c r="Q173" i="1" s="1"/>
  <c r="O174" i="1"/>
  <c r="R173" i="1" s="1"/>
  <c r="O175" i="1" l="1"/>
  <c r="R174" i="1" s="1"/>
  <c r="N175" i="1"/>
  <c r="Q174" i="1" s="1"/>
  <c r="L176" i="1" a="1"/>
  <c r="L176" i="1" s="1"/>
  <c r="N176" i="1" s="1"/>
  <c r="Q175" i="1" s="1"/>
  <c r="P176" i="1"/>
  <c r="Q176" i="1"/>
  <c r="R176" i="1"/>
  <c r="M176" i="1" l="1"/>
  <c r="P175" i="1" s="1"/>
  <c r="O176" i="1"/>
  <c r="R17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<sst xmlns="http://schemas.openxmlformats.org/spreadsheetml/2006/main" count="428" uniqueCount="79">
  <si>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</si>
  <si>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</si>
  <si>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</si>
  <si>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</si>
  <si>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</si>
  <si>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</si>
  <si>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</si>
  <si>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</si>
  <si>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</si>
  <si>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</si>
  <si>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</si>
  <si>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</si>
  <si>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Index JOUR</t>
  </si>
  <si>
    <t>Index NUIT</t>
  </si>
  <si>
    <t>Index TOTAL</t>
  </si>
  <si>
    <t>Date</t>
  </si>
  <si>
    <t>Heure</t>
  </si>
  <si>
    <t>Total année</t>
  </si>
  <si>
    <t>Electricité JOUR</t>
  </si>
  <si>
    <t>Electricité NUIT</t>
  </si>
  <si>
    <t>Electricité TOTAL</t>
  </si>
  <si>
    <t>d+h</t>
  </si>
  <si>
    <t>jour</t>
  </si>
  <si>
    <t>nuit</t>
  </si>
  <si>
    <t>total</t>
  </si>
  <si>
    <t>ligne</t>
  </si>
  <si>
    <t>jour2</t>
  </si>
  <si>
    <t>nuit2</t>
  </si>
  <si>
    <t>total2</t>
  </si>
  <si>
    <t>date</t>
  </si>
  <si>
    <t>Eindtotaal</t>
  </si>
  <si>
    <t>Waarden</t>
  </si>
  <si>
    <t>Som van jour2</t>
  </si>
  <si>
    <t>Som van nuit2</t>
  </si>
  <si>
    <t>Som van total2</t>
  </si>
  <si>
    <t>Jaren (date)</t>
  </si>
  <si>
    <t>Maanden (date)</t>
  </si>
  <si>
    <t>2010</t>
  </si>
  <si>
    <t>jun</t>
  </si>
  <si>
    <t>jul</t>
  </si>
  <si>
    <t>aug</t>
  </si>
  <si>
    <t>sep</t>
  </si>
  <si>
    <t>okt</t>
  </si>
  <si>
    <t>nov</t>
  </si>
  <si>
    <t>dec</t>
  </si>
  <si>
    <t>Totaal 2010</t>
  </si>
  <si>
    <t>2011</t>
  </si>
  <si>
    <t>jan</t>
  </si>
  <si>
    <t>feb</t>
  </si>
  <si>
    <t>mrt</t>
  </si>
  <si>
    <t>apr</t>
  </si>
  <si>
    <t>mei</t>
  </si>
  <si>
    <t>Totaal 2011</t>
  </si>
  <si>
    <t>2012</t>
  </si>
  <si>
    <t>Totaal 2012</t>
  </si>
  <si>
    <t>2013</t>
  </si>
  <si>
    <t>Totaal 2013</t>
  </si>
  <si>
    <t>2014</t>
  </si>
  <si>
    <t>Totaal 2014</t>
  </si>
  <si>
    <t>2015</t>
  </si>
  <si>
    <t>Totaal 2015</t>
  </si>
  <si>
    <t>2016</t>
  </si>
  <si>
    <t>Totaal 2016</t>
  </si>
  <si>
    <t>2017</t>
  </si>
  <si>
    <t>Totaal 2017</t>
  </si>
  <si>
    <t>2018</t>
  </si>
  <si>
    <t>Totaal 2018</t>
  </si>
  <si>
    <t>2019</t>
  </si>
  <si>
    <t>Totaal 2019</t>
  </si>
  <si>
    <t>2020</t>
  </si>
  <si>
    <t>Totaal 2020</t>
  </si>
  <si>
    <t>2021</t>
  </si>
  <si>
    <t>Totaal 2021</t>
  </si>
  <si>
    <t>2022</t>
  </si>
  <si>
    <t>Totaal 2022</t>
  </si>
  <si>
    <t>2023</t>
  </si>
  <si>
    <t>Totaal 2023</t>
  </si>
  <si>
    <t>2024</t>
  </si>
  <si>
    <t>Totaal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</si>
</sst>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;@"/>
    <numFmt numFmtId="165" formatCode="0\ &quot;kWh&quot;"/>
    <numFmt numFmtId="166" formatCode="dd/mm/yyyy\ hh:mm"/>
    <numFmt numFmtId="168" formatCode="dd\-mm\-yy;@"/>
    <numFmt numFmtId="169" formatCode="#,##0.0"/>
    <numFmt numFmtId="170" formatCode="0.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2A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4" borderId="1" xfId="0" applyFill="1" applyBorder="1"/>
    <xf numFmtId="0" fontId="2" fillId="5" borderId="1" xfId="0" applyFont="1" applyFill="1" applyBorder="1"/>
    <xf numFmtId="0" fontId="2" fillId="6" borderId="1" xfId="0" applyFont="1" applyFill="1" applyBorder="1"/>
    <xf numFmtId="164" fontId="2" fillId="2" borderId="0" xfId="0" applyNumberFormat="1" applyFont="1" applyFill="1" applyBorder="1" applyAlignment="1">
      <alignment horizontal="center"/>
    </xf>
    <xf numFmtId="20" fontId="2" fillId="2" borderId="0" xfId="0" applyNumberFormat="1" applyFont="1" applyFill="1" applyBorder="1" applyAlignment="1">
      <alignment horizontal="center"/>
    </xf>
    <xf numFmtId="165" fontId="2" fillId="2" borderId="0" xfId="0" applyNumberFormat="1" applyFont="1" applyFill="1" applyBorder="1" applyAlignment="1">
      <alignment horizontal="center"/>
    </xf>
    <xf numFmtId="166" fontId="2" fillId="2" borderId="0" xfId="0" applyNumberFormat="1" applyFont="1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20" fontId="0" fillId="0" borderId="0" xfId="0" applyNumberFormat="1" applyBorder="1"/>
    <xf numFmtId="165" fontId="0" fillId="0" borderId="0" xfId="0" applyNumberFormat="1" applyBorder="1"/>
    <xf numFmtId="166" fontId="0" fillId="0" borderId="0" xfId="0" applyNumberFormat="1" applyBorder="1"/>
    <xf numFmtId="1" fontId="0" fillId="0" borderId="0" xfId="0" applyNumberFormat="1" applyBorder="1"/>
    <xf numFmtId="168" fontId="0" fillId="0" borderId="0" xfId="0" applyNumberFormat="1" applyBorder="1"/>
    <xf numFmtId="169" fontId="0" fillId="0" borderId="0" xfId="0" applyNumberFormat="1" applyBorder="1"/>
    <xf numFmtId="0" fontId="0" fillId="0" borderId="0" xfId="0" pivotButton="1"/>
    <xf numFmtId="170" fontId="0" fillId="0" borderId="0" xfId="0" applyNumberFormat="1"/>
    <xf numFmtId="0" fontId="0" fillId="2" borderId="0" xfId="0" applyFill="1"/>
    <xf numFmtId="170" fontId="0" fillId="2" borderId="0" xfId="0" applyNumberFormat="1" applyFill="1"/>
    <xf numFmtId="0" fontId="0" fillId="7" borderId="0" xfId="0" applyFill="1"/>
    <xf numFmtId="170" fontId="0" fillId="7" borderId="0" xfId="0" applyNumberFormat="1" applyFill="1"/>
  </cellXfs>
  <cellStyles count="1">
    <cellStyle name="Standaard" xfId="0" builtinId="0"/>
  </cellStyles>
  <dxfs count="10">
    <dxf>
      <fill>
        <patternFill patternType="solid">
          <bgColor rgb="FF92D050"/>
        </patternFill>
      </fill>
    </dxf>
    <dxf>
      <fill>
        <patternFill patternType="solid">
          <bgColor rgb="FFFFFF00"/>
        </patternFill>
      </fill>
    </dxf>
    <dxf>
      <numFmt numFmtId="166" formatCode="dd/mm/yyyy\ hh:mm"/>
    </dxf>
    <dxf>
      <numFmt numFmtId="165" formatCode="0\ &quot;kWh&quot;"/>
    </dxf>
    <dxf>
      <numFmt numFmtId="165" formatCode="0\ &quot;kWh&quot;"/>
    </dxf>
    <dxf>
      <numFmt numFmtId="165" formatCode="0\ &quot;kWh&quot;"/>
    </dxf>
    <dxf>
      <numFmt numFmtId="25" formatCode="h:mm"/>
    </dxf>
    <dxf>
      <numFmt numFmtId="164" formatCode="dd/mm/yy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\ &quot;kWh&quot;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D2A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(4).xlsx]ELEC - Relevés!Draaitabel2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2596316076681022E-2"/>
          <c:y val="0.10771488209643086"/>
          <c:w val="0.92339686904673768"/>
          <c:h val="0.66529357058714123"/>
        </c:manualLayout>
      </c:layout>
      <c:lineChart>
        <c:grouping val="standard"/>
        <c:varyColors val="0"/>
        <c:ser>
          <c:idx val="0"/>
          <c:order val="0"/>
          <c:tx>
            <c:strRef>
              <c:f>'ELEC - Relevés'!$W$1:$W$2</c:f>
              <c:strCache>
                <c:ptCount val="1"/>
                <c:pt idx="0">
                  <c:v>Som van jour2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'ELEC - Relevés'!$U$3:$V$208</c:f>
              <c:multiLvlStrCache>
                <c:ptCount val="175"/>
                <c:lvl>
                  <c:pt idx="0">
                    <c:v>jun</c:v>
                  </c:pt>
                  <c:pt idx="1">
                    <c:v>jul</c:v>
                  </c:pt>
                  <c:pt idx="2">
                    <c:v>aug</c:v>
                  </c:pt>
                  <c:pt idx="3">
                    <c:v>sep</c:v>
                  </c:pt>
                  <c:pt idx="4">
                    <c:v>okt</c:v>
                  </c:pt>
                  <c:pt idx="5">
                    <c:v>nov</c:v>
                  </c:pt>
                  <c:pt idx="6">
                    <c:v>dec</c:v>
                  </c:pt>
                  <c:pt idx="7">
                    <c:v>jan</c:v>
                  </c:pt>
                  <c:pt idx="8">
                    <c:v>feb</c:v>
                  </c:pt>
                  <c:pt idx="9">
                    <c:v>mrt</c:v>
                  </c:pt>
                  <c:pt idx="10">
                    <c:v>apr</c:v>
                  </c:pt>
                  <c:pt idx="11">
                    <c:v>mei</c:v>
                  </c:pt>
                  <c:pt idx="12">
                    <c:v>jun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sep</c:v>
                  </c:pt>
                  <c:pt idx="16">
                    <c:v>okt</c:v>
                  </c:pt>
                  <c:pt idx="17">
                    <c:v>nov</c:v>
                  </c:pt>
                  <c:pt idx="18">
                    <c:v>dec</c:v>
                  </c:pt>
                  <c:pt idx="19">
                    <c:v>jan</c:v>
                  </c:pt>
                  <c:pt idx="20">
                    <c:v>feb</c:v>
                  </c:pt>
                  <c:pt idx="21">
                    <c:v>mrt</c:v>
                  </c:pt>
                  <c:pt idx="22">
                    <c:v>apr</c:v>
                  </c:pt>
                  <c:pt idx="23">
                    <c:v>mei</c:v>
                  </c:pt>
                  <c:pt idx="24">
                    <c:v>jun</c:v>
                  </c:pt>
                  <c:pt idx="25">
                    <c:v>jul</c:v>
                  </c:pt>
                  <c:pt idx="26">
                    <c:v>aug</c:v>
                  </c:pt>
                  <c:pt idx="27">
                    <c:v>sep</c:v>
                  </c:pt>
                  <c:pt idx="28">
                    <c:v>okt</c:v>
                  </c:pt>
                  <c:pt idx="29">
                    <c:v>nov</c:v>
                  </c:pt>
                  <c:pt idx="30">
                    <c:v>dec</c:v>
                  </c:pt>
                  <c:pt idx="31">
                    <c:v>jan</c:v>
                  </c:pt>
                  <c:pt idx="32">
                    <c:v>feb</c:v>
                  </c:pt>
                  <c:pt idx="33">
                    <c:v>mrt</c:v>
                  </c:pt>
                  <c:pt idx="34">
                    <c:v>apr</c:v>
                  </c:pt>
                  <c:pt idx="35">
                    <c:v>mei</c:v>
                  </c:pt>
                  <c:pt idx="36">
                    <c:v>jun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sep</c:v>
                  </c:pt>
                  <c:pt idx="40">
                    <c:v>okt</c:v>
                  </c:pt>
                  <c:pt idx="41">
                    <c:v>nov</c:v>
                  </c:pt>
                  <c:pt idx="42">
                    <c:v>dec</c:v>
                  </c:pt>
                  <c:pt idx="43">
                    <c:v>jan</c:v>
                  </c:pt>
                  <c:pt idx="44">
                    <c:v>feb</c:v>
                  </c:pt>
                  <c:pt idx="45">
                    <c:v>mrt</c:v>
                  </c:pt>
                  <c:pt idx="46">
                    <c:v>apr</c:v>
                  </c:pt>
                  <c:pt idx="47">
                    <c:v>mei</c:v>
                  </c:pt>
                  <c:pt idx="48">
                    <c:v>jun</c:v>
                  </c:pt>
                  <c:pt idx="49">
                    <c:v>jul</c:v>
                  </c:pt>
                  <c:pt idx="50">
                    <c:v>aug</c:v>
                  </c:pt>
                  <c:pt idx="51">
                    <c:v>sep</c:v>
                  </c:pt>
                  <c:pt idx="52">
                    <c:v>okt</c:v>
                  </c:pt>
                  <c:pt idx="53">
                    <c:v>nov</c:v>
                  </c:pt>
                  <c:pt idx="54">
                    <c:v>dec</c:v>
                  </c:pt>
                  <c:pt idx="55">
                    <c:v>jan</c:v>
                  </c:pt>
                  <c:pt idx="56">
                    <c:v>feb</c:v>
                  </c:pt>
                  <c:pt idx="57">
                    <c:v>mrt</c:v>
                  </c:pt>
                  <c:pt idx="58">
                    <c:v>apr</c:v>
                  </c:pt>
                  <c:pt idx="59">
                    <c:v>mei</c:v>
                  </c:pt>
                  <c:pt idx="60">
                    <c:v>jun</c:v>
                  </c:pt>
                  <c:pt idx="61">
                    <c:v>jul</c:v>
                  </c:pt>
                  <c:pt idx="62">
                    <c:v>aug</c:v>
                  </c:pt>
                  <c:pt idx="63">
                    <c:v>sep</c:v>
                  </c:pt>
                  <c:pt idx="64">
                    <c:v>okt</c:v>
                  </c:pt>
                  <c:pt idx="65">
                    <c:v>nov</c:v>
                  </c:pt>
                  <c:pt idx="66">
                    <c:v>dec</c:v>
                  </c:pt>
                  <c:pt idx="67">
                    <c:v>jan</c:v>
                  </c:pt>
                  <c:pt idx="68">
                    <c:v>feb</c:v>
                  </c:pt>
                  <c:pt idx="69">
                    <c:v>mrt</c:v>
                  </c:pt>
                  <c:pt idx="70">
                    <c:v>apr</c:v>
                  </c:pt>
                  <c:pt idx="71">
                    <c:v>mei</c:v>
                  </c:pt>
                  <c:pt idx="72">
                    <c:v>jun</c:v>
                  </c:pt>
                  <c:pt idx="73">
                    <c:v>jul</c:v>
                  </c:pt>
                  <c:pt idx="74">
                    <c:v>aug</c:v>
                  </c:pt>
                  <c:pt idx="75">
                    <c:v>sep</c:v>
                  </c:pt>
                  <c:pt idx="76">
                    <c:v>okt</c:v>
                  </c:pt>
                  <c:pt idx="77">
                    <c:v>nov</c:v>
                  </c:pt>
                  <c:pt idx="78">
                    <c:v>dec</c:v>
                  </c:pt>
                  <c:pt idx="79">
                    <c:v>jan</c:v>
                  </c:pt>
                  <c:pt idx="80">
                    <c:v>feb</c:v>
                  </c:pt>
                  <c:pt idx="81">
                    <c:v>mrt</c:v>
                  </c:pt>
                  <c:pt idx="82">
                    <c:v>apr</c:v>
                  </c:pt>
                  <c:pt idx="83">
                    <c:v>mei</c:v>
                  </c:pt>
                  <c:pt idx="84">
                    <c:v>jun</c:v>
                  </c:pt>
                  <c:pt idx="85">
                    <c:v>jul</c:v>
                  </c:pt>
                  <c:pt idx="86">
                    <c:v>aug</c:v>
                  </c:pt>
                  <c:pt idx="87">
                    <c:v>sep</c:v>
                  </c:pt>
                  <c:pt idx="88">
                    <c:v>okt</c:v>
                  </c:pt>
                  <c:pt idx="89">
                    <c:v>nov</c:v>
                  </c:pt>
                  <c:pt idx="90">
                    <c:v>dec</c:v>
                  </c:pt>
                  <c:pt idx="91">
                    <c:v>jan</c:v>
                  </c:pt>
                  <c:pt idx="92">
                    <c:v>feb</c:v>
                  </c:pt>
                  <c:pt idx="93">
                    <c:v>mrt</c:v>
                  </c:pt>
                  <c:pt idx="94">
                    <c:v>apr</c:v>
                  </c:pt>
                  <c:pt idx="95">
                    <c:v>mei</c:v>
                  </c:pt>
                  <c:pt idx="96">
                    <c:v>jun</c:v>
                  </c:pt>
                  <c:pt idx="97">
                    <c:v>jul</c:v>
                  </c:pt>
                  <c:pt idx="98">
                    <c:v>aug</c:v>
                  </c:pt>
                  <c:pt idx="99">
                    <c:v>sep</c:v>
                  </c:pt>
                  <c:pt idx="100">
                    <c:v>okt</c:v>
                  </c:pt>
                  <c:pt idx="101">
                    <c:v>nov</c:v>
                  </c:pt>
                  <c:pt idx="102">
                    <c:v>dec</c:v>
                  </c:pt>
                  <c:pt idx="103">
                    <c:v>jan</c:v>
                  </c:pt>
                  <c:pt idx="104">
                    <c:v>feb</c:v>
                  </c:pt>
                  <c:pt idx="105">
                    <c:v>mrt</c:v>
                  </c:pt>
                  <c:pt idx="106">
                    <c:v>apr</c:v>
                  </c:pt>
                  <c:pt idx="107">
                    <c:v>mei</c:v>
                  </c:pt>
                  <c:pt idx="108">
                    <c:v>jun</c:v>
                  </c:pt>
                  <c:pt idx="109">
                    <c:v>jul</c:v>
                  </c:pt>
                  <c:pt idx="110">
                    <c:v>aug</c:v>
                  </c:pt>
                  <c:pt idx="111">
                    <c:v>sep</c:v>
                  </c:pt>
                  <c:pt idx="112">
                    <c:v>okt</c:v>
                  </c:pt>
                  <c:pt idx="113">
                    <c:v>nov</c:v>
                  </c:pt>
                  <c:pt idx="114">
                    <c:v>dec</c:v>
                  </c:pt>
                  <c:pt idx="115">
                    <c:v>jan</c:v>
                  </c:pt>
                  <c:pt idx="116">
                    <c:v>feb</c:v>
                  </c:pt>
                  <c:pt idx="117">
                    <c:v>mrt</c:v>
                  </c:pt>
                  <c:pt idx="118">
                    <c:v>apr</c:v>
                  </c:pt>
                  <c:pt idx="119">
                    <c:v>mei</c:v>
                  </c:pt>
                  <c:pt idx="120">
                    <c:v>jun</c:v>
                  </c:pt>
                  <c:pt idx="121">
                    <c:v>jul</c:v>
                  </c:pt>
                  <c:pt idx="122">
                    <c:v>aug</c:v>
                  </c:pt>
                  <c:pt idx="123">
                    <c:v>sep</c:v>
                  </c:pt>
                  <c:pt idx="124">
                    <c:v>okt</c:v>
                  </c:pt>
                  <c:pt idx="125">
                    <c:v>nov</c:v>
                  </c:pt>
                  <c:pt idx="126">
                    <c:v>dec</c:v>
                  </c:pt>
                  <c:pt idx="127">
                    <c:v>jan</c:v>
                  </c:pt>
                  <c:pt idx="128">
                    <c:v>feb</c:v>
                  </c:pt>
                  <c:pt idx="129">
                    <c:v>mrt</c:v>
                  </c:pt>
                  <c:pt idx="130">
                    <c:v>apr</c:v>
                  </c:pt>
                  <c:pt idx="131">
                    <c:v>mei</c:v>
                  </c:pt>
                  <c:pt idx="132">
                    <c:v>jun</c:v>
                  </c:pt>
                  <c:pt idx="133">
                    <c:v>jul</c:v>
                  </c:pt>
                  <c:pt idx="134">
                    <c:v>aug</c:v>
                  </c:pt>
                  <c:pt idx="135">
                    <c:v>sep</c:v>
                  </c:pt>
                  <c:pt idx="136">
                    <c:v>okt</c:v>
                  </c:pt>
                  <c:pt idx="137">
                    <c:v>nov</c:v>
                  </c:pt>
                  <c:pt idx="138">
                    <c:v>dec</c:v>
                  </c:pt>
                  <c:pt idx="139">
                    <c:v>jan</c:v>
                  </c:pt>
                  <c:pt idx="140">
                    <c:v>feb</c:v>
                  </c:pt>
                  <c:pt idx="141">
                    <c:v>mrt</c:v>
                  </c:pt>
                  <c:pt idx="142">
                    <c:v>apr</c:v>
                  </c:pt>
                  <c:pt idx="143">
                    <c:v>mei</c:v>
                  </c:pt>
                  <c:pt idx="144">
                    <c:v>jun</c:v>
                  </c:pt>
                  <c:pt idx="145">
                    <c:v>jul</c:v>
                  </c:pt>
                  <c:pt idx="146">
                    <c:v>aug</c:v>
                  </c:pt>
                  <c:pt idx="147">
                    <c:v>sep</c:v>
                  </c:pt>
                  <c:pt idx="148">
                    <c:v>okt</c:v>
                  </c:pt>
                  <c:pt idx="149">
                    <c:v>nov</c:v>
                  </c:pt>
                  <c:pt idx="150">
                    <c:v>dec</c:v>
                  </c:pt>
                  <c:pt idx="151">
                    <c:v>jan</c:v>
                  </c:pt>
                  <c:pt idx="152">
                    <c:v>feb</c:v>
                  </c:pt>
                  <c:pt idx="153">
                    <c:v>mrt</c:v>
                  </c:pt>
                  <c:pt idx="154">
                    <c:v>apr</c:v>
                  </c:pt>
                  <c:pt idx="155">
                    <c:v>mei</c:v>
                  </c:pt>
                  <c:pt idx="156">
                    <c:v>jun</c:v>
                  </c:pt>
                  <c:pt idx="157">
                    <c:v>jul</c:v>
                  </c:pt>
                  <c:pt idx="158">
                    <c:v>aug</c:v>
                  </c:pt>
                  <c:pt idx="159">
                    <c:v>sep</c:v>
                  </c:pt>
                  <c:pt idx="160">
                    <c:v>okt</c:v>
                  </c:pt>
                  <c:pt idx="161">
                    <c:v>nov</c:v>
                  </c:pt>
                  <c:pt idx="162">
                    <c:v>dec</c:v>
                  </c:pt>
                  <c:pt idx="163">
                    <c:v>jan</c:v>
                  </c:pt>
                  <c:pt idx="164">
                    <c:v>feb</c:v>
                  </c:pt>
                  <c:pt idx="165">
                    <c:v>mrt</c:v>
                  </c:pt>
                  <c:pt idx="166">
                    <c:v>apr</c:v>
                  </c:pt>
                  <c:pt idx="167">
                    <c:v>mei</c:v>
                  </c:pt>
                  <c:pt idx="168">
                    <c:v>jun</c:v>
                  </c:pt>
                  <c:pt idx="169">
                    <c:v>jul</c:v>
                  </c:pt>
                  <c:pt idx="170">
                    <c:v>aug</c:v>
                  </c:pt>
                  <c:pt idx="171">
                    <c:v>sep</c:v>
                  </c:pt>
                  <c:pt idx="172">
                    <c:v>okt</c:v>
                  </c:pt>
                  <c:pt idx="173">
                    <c:v>nov</c:v>
                  </c:pt>
                  <c:pt idx="174">
                    <c:v>dec</c:v>
                  </c:pt>
                </c:lvl>
                <c:lvl>
                  <c:pt idx="0">
                    <c:v>2010</c:v>
                  </c:pt>
                  <c:pt idx="7">
                    <c:v>2011</c:v>
                  </c:pt>
                  <c:pt idx="19">
                    <c:v>2012</c:v>
                  </c:pt>
                  <c:pt idx="31">
                    <c:v>2013</c:v>
                  </c:pt>
                  <c:pt idx="43">
                    <c:v>2014</c:v>
                  </c:pt>
                  <c:pt idx="55">
                    <c:v>2015</c:v>
                  </c:pt>
                  <c:pt idx="67">
                    <c:v>2016</c:v>
                  </c:pt>
                  <c:pt idx="79">
                    <c:v>2017</c:v>
                  </c:pt>
                  <c:pt idx="91">
                    <c:v>2018</c:v>
                  </c:pt>
                  <c:pt idx="103">
                    <c:v>2019</c:v>
                  </c:pt>
                  <c:pt idx="115">
                    <c:v>2020</c:v>
                  </c:pt>
                  <c:pt idx="127">
                    <c:v>2021</c:v>
                  </c:pt>
                  <c:pt idx="139">
                    <c:v>2022</c:v>
                  </c:pt>
                  <c:pt idx="151">
                    <c:v>2023</c:v>
                  </c:pt>
                  <c:pt idx="163">
                    <c:v>2024</c:v>
                  </c:pt>
                </c:lvl>
              </c:multiLvlStrCache>
            </c:multiLvlStrRef>
          </c:cat>
          <c:val>
            <c:numRef>
              <c:f>'ELEC - Relevés'!$W$3:$W$208</c:f>
              <c:numCache>
                <c:formatCode>0.0</c:formatCode>
                <c:ptCount val="175"/>
                <c:pt idx="0">
                  <c:v>82.191283292981097</c:v>
                </c:pt>
                <c:pt idx="1">
                  <c:v>84.930992736073676</c:v>
                </c:pt>
                <c:pt idx="2">
                  <c:v>84.930992736073676</c:v>
                </c:pt>
                <c:pt idx="3">
                  <c:v>82.191283292981097</c:v>
                </c:pt>
                <c:pt idx="4">
                  <c:v>84.930992736073676</c:v>
                </c:pt>
                <c:pt idx="5">
                  <c:v>82.191283292981097</c:v>
                </c:pt>
                <c:pt idx="6">
                  <c:v>84.930992736073676</c:v>
                </c:pt>
                <c:pt idx="7">
                  <c:v>84.930992736088228</c:v>
                </c:pt>
                <c:pt idx="8">
                  <c:v>76.711864406781388</c:v>
                </c:pt>
                <c:pt idx="9">
                  <c:v>84.930992736073676</c:v>
                </c:pt>
                <c:pt idx="10">
                  <c:v>82.191283292981097</c:v>
                </c:pt>
                <c:pt idx="11">
                  <c:v>84.930992736073676</c:v>
                </c:pt>
                <c:pt idx="12">
                  <c:v>82.191283292981097</c:v>
                </c:pt>
                <c:pt idx="13">
                  <c:v>84.930992736073676</c:v>
                </c:pt>
                <c:pt idx="14">
                  <c:v>84.930992736073676</c:v>
                </c:pt>
                <c:pt idx="15">
                  <c:v>82.191283292981097</c:v>
                </c:pt>
                <c:pt idx="16">
                  <c:v>84.930992736073676</c:v>
                </c:pt>
                <c:pt idx="17">
                  <c:v>82.191283292981097</c:v>
                </c:pt>
                <c:pt idx="18">
                  <c:v>84.930992736073676</c:v>
                </c:pt>
                <c:pt idx="19">
                  <c:v>84.930992736088228</c:v>
                </c:pt>
                <c:pt idx="20">
                  <c:v>79.451573849873967</c:v>
                </c:pt>
                <c:pt idx="21">
                  <c:v>84.930992736073676</c:v>
                </c:pt>
                <c:pt idx="22">
                  <c:v>82.191283292981097</c:v>
                </c:pt>
                <c:pt idx="23">
                  <c:v>84.930992736073676</c:v>
                </c:pt>
                <c:pt idx="24">
                  <c:v>82.191283292981097</c:v>
                </c:pt>
                <c:pt idx="25">
                  <c:v>84.930992736073676</c:v>
                </c:pt>
                <c:pt idx="26">
                  <c:v>84.930992736088228</c:v>
                </c:pt>
                <c:pt idx="27">
                  <c:v>82.191283292966546</c:v>
                </c:pt>
                <c:pt idx="28">
                  <c:v>84.930992736088228</c:v>
                </c:pt>
                <c:pt idx="29">
                  <c:v>82.191283292966546</c:v>
                </c:pt>
                <c:pt idx="30">
                  <c:v>84.930992736088228</c:v>
                </c:pt>
                <c:pt idx="31">
                  <c:v>84.930992736073676</c:v>
                </c:pt>
                <c:pt idx="32">
                  <c:v>76.711864406781388</c:v>
                </c:pt>
                <c:pt idx="33">
                  <c:v>84.930992736073676</c:v>
                </c:pt>
                <c:pt idx="34">
                  <c:v>82.191283292981097</c:v>
                </c:pt>
                <c:pt idx="35">
                  <c:v>84.930992736073676</c:v>
                </c:pt>
                <c:pt idx="36">
                  <c:v>82.191283292981097</c:v>
                </c:pt>
                <c:pt idx="37">
                  <c:v>84.930992736073676</c:v>
                </c:pt>
                <c:pt idx="38">
                  <c:v>84.930992736073676</c:v>
                </c:pt>
                <c:pt idx="39">
                  <c:v>82.191283292981097</c:v>
                </c:pt>
                <c:pt idx="40">
                  <c:v>84.930992736088228</c:v>
                </c:pt>
                <c:pt idx="41">
                  <c:v>82.191283292966546</c:v>
                </c:pt>
                <c:pt idx="42">
                  <c:v>84.930992736088228</c:v>
                </c:pt>
                <c:pt idx="43">
                  <c:v>84.930992736073676</c:v>
                </c:pt>
                <c:pt idx="44">
                  <c:v>76.711864406781388</c:v>
                </c:pt>
                <c:pt idx="45">
                  <c:v>84.930992736073676</c:v>
                </c:pt>
                <c:pt idx="46">
                  <c:v>82.191283292981097</c:v>
                </c:pt>
                <c:pt idx="47">
                  <c:v>84.930992736073676</c:v>
                </c:pt>
                <c:pt idx="48">
                  <c:v>82.191283292981097</c:v>
                </c:pt>
                <c:pt idx="49">
                  <c:v>84.930992736073676</c:v>
                </c:pt>
                <c:pt idx="50">
                  <c:v>84.930992736073676</c:v>
                </c:pt>
                <c:pt idx="51">
                  <c:v>82.191283292981097</c:v>
                </c:pt>
                <c:pt idx="52">
                  <c:v>84.930992736073676</c:v>
                </c:pt>
                <c:pt idx="53">
                  <c:v>94.11791767552495</c:v>
                </c:pt>
                <c:pt idx="54">
                  <c:v>113.04334975371603</c:v>
                </c:pt>
                <c:pt idx="55">
                  <c:v>112.24137931034784</c:v>
                </c:pt>
                <c:pt idx="56">
                  <c:v>101.37931034481153</c:v>
                </c:pt>
                <c:pt idx="57">
                  <c:v>117.70219435737818</c:v>
                </c:pt>
                <c:pt idx="58">
                  <c:v>101.90340909091174</c:v>
                </c:pt>
                <c:pt idx="59">
                  <c:v>83.5625</c:v>
                </c:pt>
                <c:pt idx="60">
                  <c:v>80.897727272720658</c:v>
                </c:pt>
                <c:pt idx="61">
                  <c:v>94.909090909102815</c:v>
                </c:pt>
                <c:pt idx="62">
                  <c:v>97.243181818179437</c:v>
                </c:pt>
                <c:pt idx="63">
                  <c:v>92.908333333340124</c:v>
                </c:pt>
                <c:pt idx="64">
                  <c:v>95.666666666656965</c:v>
                </c:pt>
                <c:pt idx="65">
                  <c:v>84.173913043487119</c:v>
                </c:pt>
                <c:pt idx="66">
                  <c:v>115.8715415019542</c:v>
                </c:pt>
                <c:pt idx="67">
                  <c:v>123.62121212124475</c:v>
                </c:pt>
                <c:pt idx="68">
                  <c:v>96.476190476183547</c:v>
                </c:pt>
                <c:pt idx="69">
                  <c:v>97.079365079378476</c:v>
                </c:pt>
                <c:pt idx="70">
                  <c:v>93.333333333313931</c:v>
                </c:pt>
                <c:pt idx="71">
                  <c:v>97.867521367530571</c:v>
                </c:pt>
                <c:pt idx="72">
                  <c:v>91.492177314183209</c:v>
                </c:pt>
                <c:pt idx="73">
                  <c:v>85.644067796616582</c:v>
                </c:pt>
                <c:pt idx="74">
                  <c:v>84.462900188329513</c:v>
                </c:pt>
                <c:pt idx="75">
                  <c:v>81.085885885884636</c:v>
                </c:pt>
                <c:pt idx="76">
                  <c:v>96.351351351331687</c:v>
                </c:pt>
                <c:pt idx="77">
                  <c:v>101.25482625485165</c:v>
                </c:pt>
                <c:pt idx="78">
                  <c:v>125.46992481203051</c:v>
                </c:pt>
                <c:pt idx="79">
                  <c:v>123.14912280699355</c:v>
                </c:pt>
                <c:pt idx="80">
                  <c:v>98.666666666686069</c:v>
                </c:pt>
                <c:pt idx="81">
                  <c:v>103.54545454545587</c:v>
                </c:pt>
                <c:pt idx="82">
                  <c:v>88.636363636367605</c:v>
                </c:pt>
                <c:pt idx="83">
                  <c:v>88.151515151505009</c:v>
                </c:pt>
                <c:pt idx="84">
                  <c:v>68</c:v>
                </c:pt>
                <c:pt idx="85">
                  <c:v>70.266666666677338</c:v>
                </c:pt>
                <c:pt idx="86">
                  <c:v>70.266666666662786</c:v>
                </c:pt>
                <c:pt idx="87">
                  <c:v>68</c:v>
                </c:pt>
                <c:pt idx="88">
                  <c:v>70.266666666662786</c:v>
                </c:pt>
                <c:pt idx="89">
                  <c:v>128.3801801801892</c:v>
                </c:pt>
                <c:pt idx="90">
                  <c:v>151.64864864866831</c:v>
                </c:pt>
                <c:pt idx="91">
                  <c:v>131.08228228225198</c:v>
                </c:pt>
                <c:pt idx="92">
                  <c:v>84.62222222222772</c:v>
                </c:pt>
                <c:pt idx="93">
                  <c:v>93.688888888893416</c:v>
                </c:pt>
                <c:pt idx="94">
                  <c:v>90.666666666656965</c:v>
                </c:pt>
                <c:pt idx="95">
                  <c:v>93.688888888893416</c:v>
                </c:pt>
                <c:pt idx="96">
                  <c:v>90.666666666671517</c:v>
                </c:pt>
                <c:pt idx="97">
                  <c:v>93.688888888878864</c:v>
                </c:pt>
                <c:pt idx="98">
                  <c:v>93.688888888893416</c:v>
                </c:pt>
                <c:pt idx="99">
                  <c:v>103.40808080809074</c:v>
                </c:pt>
                <c:pt idx="100">
                  <c:v>118.67207792206318</c:v>
                </c:pt>
                <c:pt idx="101">
                  <c:v>126.07142857144936</c:v>
                </c:pt>
                <c:pt idx="102">
                  <c:v>130.27380952378735</c:v>
                </c:pt>
                <c:pt idx="103">
                  <c:v>129.23333333333721</c:v>
                </c:pt>
                <c:pt idx="104">
                  <c:v>116.39999999999418</c:v>
                </c:pt>
                <c:pt idx="105">
                  <c:v>117.78945260349428</c:v>
                </c:pt>
                <c:pt idx="106">
                  <c:v>97.009345794387627</c:v>
                </c:pt>
                <c:pt idx="107">
                  <c:v>100.24299065419473</c:v>
                </c:pt>
                <c:pt idx="108">
                  <c:v>97.009345794387627</c:v>
                </c:pt>
                <c:pt idx="109">
                  <c:v>105.46856002180721</c:v>
                </c:pt>
                <c:pt idx="110">
                  <c:v>106.24271844659233</c:v>
                </c:pt>
                <c:pt idx="111">
                  <c:v>102.81553398058168</c:v>
                </c:pt>
                <c:pt idx="112">
                  <c:v>124.74110032361932</c:v>
                </c:pt>
                <c:pt idx="113">
                  <c:v>137.5</c:v>
                </c:pt>
                <c:pt idx="114">
                  <c:v>142.08333333331393</c:v>
                </c:pt>
                <c:pt idx="115">
                  <c:v>140.2676233635575</c:v>
                </c:pt>
                <c:pt idx="116">
                  <c:v>128.52870090634678</c:v>
                </c:pt>
                <c:pt idx="117">
                  <c:v>137.39274924469646</c:v>
                </c:pt>
                <c:pt idx="118">
                  <c:v>132.96072507553617</c:v>
                </c:pt>
                <c:pt idx="119">
                  <c:v>137.39274924472556</c:v>
                </c:pt>
                <c:pt idx="120">
                  <c:v>132.96072507553617</c:v>
                </c:pt>
                <c:pt idx="121">
                  <c:v>137.39274924469646</c:v>
                </c:pt>
                <c:pt idx="122">
                  <c:v>137.39274924472556</c:v>
                </c:pt>
                <c:pt idx="123">
                  <c:v>132.96072507550707</c:v>
                </c:pt>
                <c:pt idx="124">
                  <c:v>137.39274924472556</c:v>
                </c:pt>
                <c:pt idx="125">
                  <c:v>132.96072507553617</c:v>
                </c:pt>
                <c:pt idx="126">
                  <c:v>146.48036253775354</c:v>
                </c:pt>
                <c:pt idx="127">
                  <c:v>135.15037593984744</c:v>
                </c:pt>
                <c:pt idx="128">
                  <c:v>102.94736842106795</c:v>
                </c:pt>
                <c:pt idx="129">
                  <c:v>113.97744360900833</c:v>
                </c:pt>
                <c:pt idx="130">
                  <c:v>110.30075187972398</c:v>
                </c:pt>
                <c:pt idx="131">
                  <c:v>112.96514542168006</c:v>
                </c:pt>
                <c:pt idx="132">
                  <c:v>95.116279069741722</c:v>
                </c:pt>
                <c:pt idx="133">
                  <c:v>98.286821705434704</c:v>
                </c:pt>
                <c:pt idx="134">
                  <c:v>98.286821705434704</c:v>
                </c:pt>
                <c:pt idx="135">
                  <c:v>95.116279069770826</c:v>
                </c:pt>
                <c:pt idx="136">
                  <c:v>105.74633019955945</c:v>
                </c:pt>
                <c:pt idx="137">
                  <c:v>106.46638297871687</c:v>
                </c:pt>
                <c:pt idx="138">
                  <c:v>141.23999999999069</c:v>
                </c:pt>
                <c:pt idx="139">
                  <c:v>129.6105263158388</c:v>
                </c:pt>
                <c:pt idx="140">
                  <c:v>120.21804511273513</c:v>
                </c:pt>
                <c:pt idx="141">
                  <c:v>130.95073891628999</c:v>
                </c:pt>
                <c:pt idx="142">
                  <c:v>101.09526592632756</c:v>
                </c:pt>
                <c:pt idx="143">
                  <c:v>98.779661016946193</c:v>
                </c:pt>
                <c:pt idx="144">
                  <c:v>102.09870388836134</c:v>
                </c:pt>
                <c:pt idx="145">
                  <c:v>94.82352941177669</c:v>
                </c:pt>
                <c:pt idx="146">
                  <c:v>94.823529411747586</c:v>
                </c:pt>
                <c:pt idx="147">
                  <c:v>91.4375</c:v>
                </c:pt>
                <c:pt idx="148">
                  <c:v>115.09441489362507</c:v>
                </c:pt>
                <c:pt idx="149">
                  <c:v>125.10638297870173</c:v>
                </c:pt>
                <c:pt idx="150">
                  <c:v>136.8617021276732</c:v>
                </c:pt>
                <c:pt idx="151">
                  <c:v>154.5</c:v>
                </c:pt>
                <c:pt idx="152">
                  <c:v>108.26666666666279</c:v>
                </c:pt>
                <c:pt idx="153">
                  <c:v>133.39999999999418</c:v>
                </c:pt>
                <c:pt idx="154">
                  <c:v>123.90476190476329</c:v>
                </c:pt>
                <c:pt idx="155">
                  <c:v>109.76190476192278</c:v>
                </c:pt>
                <c:pt idx="156">
                  <c:v>80</c:v>
                </c:pt>
                <c:pt idx="157">
                  <c:v>97.066666666680248</c:v>
                </c:pt>
                <c:pt idx="158">
                  <c:v>99.199999999982538</c:v>
                </c:pt>
                <c:pt idx="159">
                  <c:v>87.528205128197442</c:v>
                </c:pt>
                <c:pt idx="160">
                  <c:v>126.87179487179674</c:v>
                </c:pt>
                <c:pt idx="161">
                  <c:v>142.05882352942717</c:v>
                </c:pt>
                <c:pt idx="162">
                  <c:v>152.14117647058447</c:v>
                </c:pt>
                <c:pt idx="163">
                  <c:v>142.71304347825935</c:v>
                </c:pt>
                <c:pt idx="164">
                  <c:v>116.70764617688837</c:v>
                </c:pt>
                <c:pt idx="165">
                  <c:v>124.7959770114976</c:v>
                </c:pt>
                <c:pt idx="166">
                  <c:v>111.85606060607824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01B-4130-86E2-F52A2C5C5CC1}"/>
            </c:ext>
          </c:extLst>
        </c:ser>
        <c:ser>
          <c:idx val="1"/>
          <c:order val="1"/>
          <c:tx>
            <c:strRef>
              <c:f>'ELEC - Relevés'!$X$1:$X$2</c:f>
              <c:strCache>
                <c:ptCount val="1"/>
                <c:pt idx="0">
                  <c:v>Som van nuit2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'ELEC - Relevés'!$U$3:$V$208</c:f>
              <c:multiLvlStrCache>
                <c:ptCount val="175"/>
                <c:lvl>
                  <c:pt idx="0">
                    <c:v>jun</c:v>
                  </c:pt>
                  <c:pt idx="1">
                    <c:v>jul</c:v>
                  </c:pt>
                  <c:pt idx="2">
                    <c:v>aug</c:v>
                  </c:pt>
                  <c:pt idx="3">
                    <c:v>sep</c:v>
                  </c:pt>
                  <c:pt idx="4">
                    <c:v>okt</c:v>
                  </c:pt>
                  <c:pt idx="5">
                    <c:v>nov</c:v>
                  </c:pt>
                  <c:pt idx="6">
                    <c:v>dec</c:v>
                  </c:pt>
                  <c:pt idx="7">
                    <c:v>jan</c:v>
                  </c:pt>
                  <c:pt idx="8">
                    <c:v>feb</c:v>
                  </c:pt>
                  <c:pt idx="9">
                    <c:v>mrt</c:v>
                  </c:pt>
                  <c:pt idx="10">
                    <c:v>apr</c:v>
                  </c:pt>
                  <c:pt idx="11">
                    <c:v>mei</c:v>
                  </c:pt>
                  <c:pt idx="12">
                    <c:v>jun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sep</c:v>
                  </c:pt>
                  <c:pt idx="16">
                    <c:v>okt</c:v>
                  </c:pt>
                  <c:pt idx="17">
                    <c:v>nov</c:v>
                  </c:pt>
                  <c:pt idx="18">
                    <c:v>dec</c:v>
                  </c:pt>
                  <c:pt idx="19">
                    <c:v>jan</c:v>
                  </c:pt>
                  <c:pt idx="20">
                    <c:v>feb</c:v>
                  </c:pt>
                  <c:pt idx="21">
                    <c:v>mrt</c:v>
                  </c:pt>
                  <c:pt idx="22">
                    <c:v>apr</c:v>
                  </c:pt>
                  <c:pt idx="23">
                    <c:v>mei</c:v>
                  </c:pt>
                  <c:pt idx="24">
                    <c:v>jun</c:v>
                  </c:pt>
                  <c:pt idx="25">
                    <c:v>jul</c:v>
                  </c:pt>
                  <c:pt idx="26">
                    <c:v>aug</c:v>
                  </c:pt>
                  <c:pt idx="27">
                    <c:v>sep</c:v>
                  </c:pt>
                  <c:pt idx="28">
                    <c:v>okt</c:v>
                  </c:pt>
                  <c:pt idx="29">
                    <c:v>nov</c:v>
                  </c:pt>
                  <c:pt idx="30">
                    <c:v>dec</c:v>
                  </c:pt>
                  <c:pt idx="31">
                    <c:v>jan</c:v>
                  </c:pt>
                  <c:pt idx="32">
                    <c:v>feb</c:v>
                  </c:pt>
                  <c:pt idx="33">
                    <c:v>mrt</c:v>
                  </c:pt>
                  <c:pt idx="34">
                    <c:v>apr</c:v>
                  </c:pt>
                  <c:pt idx="35">
                    <c:v>mei</c:v>
                  </c:pt>
                  <c:pt idx="36">
                    <c:v>jun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sep</c:v>
                  </c:pt>
                  <c:pt idx="40">
                    <c:v>okt</c:v>
                  </c:pt>
                  <c:pt idx="41">
                    <c:v>nov</c:v>
                  </c:pt>
                  <c:pt idx="42">
                    <c:v>dec</c:v>
                  </c:pt>
                  <c:pt idx="43">
                    <c:v>jan</c:v>
                  </c:pt>
                  <c:pt idx="44">
                    <c:v>feb</c:v>
                  </c:pt>
                  <c:pt idx="45">
                    <c:v>mrt</c:v>
                  </c:pt>
                  <c:pt idx="46">
                    <c:v>apr</c:v>
                  </c:pt>
                  <c:pt idx="47">
                    <c:v>mei</c:v>
                  </c:pt>
                  <c:pt idx="48">
                    <c:v>jun</c:v>
                  </c:pt>
                  <c:pt idx="49">
                    <c:v>jul</c:v>
                  </c:pt>
                  <c:pt idx="50">
                    <c:v>aug</c:v>
                  </c:pt>
                  <c:pt idx="51">
                    <c:v>sep</c:v>
                  </c:pt>
                  <c:pt idx="52">
                    <c:v>okt</c:v>
                  </c:pt>
                  <c:pt idx="53">
                    <c:v>nov</c:v>
                  </c:pt>
                  <c:pt idx="54">
                    <c:v>dec</c:v>
                  </c:pt>
                  <c:pt idx="55">
                    <c:v>jan</c:v>
                  </c:pt>
                  <c:pt idx="56">
                    <c:v>feb</c:v>
                  </c:pt>
                  <c:pt idx="57">
                    <c:v>mrt</c:v>
                  </c:pt>
                  <c:pt idx="58">
                    <c:v>apr</c:v>
                  </c:pt>
                  <c:pt idx="59">
                    <c:v>mei</c:v>
                  </c:pt>
                  <c:pt idx="60">
                    <c:v>jun</c:v>
                  </c:pt>
                  <c:pt idx="61">
                    <c:v>jul</c:v>
                  </c:pt>
                  <c:pt idx="62">
                    <c:v>aug</c:v>
                  </c:pt>
                  <c:pt idx="63">
                    <c:v>sep</c:v>
                  </c:pt>
                  <c:pt idx="64">
                    <c:v>okt</c:v>
                  </c:pt>
                  <c:pt idx="65">
                    <c:v>nov</c:v>
                  </c:pt>
                  <c:pt idx="66">
                    <c:v>dec</c:v>
                  </c:pt>
                  <c:pt idx="67">
                    <c:v>jan</c:v>
                  </c:pt>
                  <c:pt idx="68">
                    <c:v>feb</c:v>
                  </c:pt>
                  <c:pt idx="69">
                    <c:v>mrt</c:v>
                  </c:pt>
                  <c:pt idx="70">
                    <c:v>apr</c:v>
                  </c:pt>
                  <c:pt idx="71">
                    <c:v>mei</c:v>
                  </c:pt>
                  <c:pt idx="72">
                    <c:v>jun</c:v>
                  </c:pt>
                  <c:pt idx="73">
                    <c:v>jul</c:v>
                  </c:pt>
                  <c:pt idx="74">
                    <c:v>aug</c:v>
                  </c:pt>
                  <c:pt idx="75">
                    <c:v>sep</c:v>
                  </c:pt>
                  <c:pt idx="76">
                    <c:v>okt</c:v>
                  </c:pt>
                  <c:pt idx="77">
                    <c:v>nov</c:v>
                  </c:pt>
                  <c:pt idx="78">
                    <c:v>dec</c:v>
                  </c:pt>
                  <c:pt idx="79">
                    <c:v>jan</c:v>
                  </c:pt>
                  <c:pt idx="80">
                    <c:v>feb</c:v>
                  </c:pt>
                  <c:pt idx="81">
                    <c:v>mrt</c:v>
                  </c:pt>
                  <c:pt idx="82">
                    <c:v>apr</c:v>
                  </c:pt>
                  <c:pt idx="83">
                    <c:v>mei</c:v>
                  </c:pt>
                  <c:pt idx="84">
                    <c:v>jun</c:v>
                  </c:pt>
                  <c:pt idx="85">
                    <c:v>jul</c:v>
                  </c:pt>
                  <c:pt idx="86">
                    <c:v>aug</c:v>
                  </c:pt>
                  <c:pt idx="87">
                    <c:v>sep</c:v>
                  </c:pt>
                  <c:pt idx="88">
                    <c:v>okt</c:v>
                  </c:pt>
                  <c:pt idx="89">
                    <c:v>nov</c:v>
                  </c:pt>
                  <c:pt idx="90">
                    <c:v>dec</c:v>
                  </c:pt>
                  <c:pt idx="91">
                    <c:v>jan</c:v>
                  </c:pt>
                  <c:pt idx="92">
                    <c:v>feb</c:v>
                  </c:pt>
                  <c:pt idx="93">
                    <c:v>mrt</c:v>
                  </c:pt>
                  <c:pt idx="94">
                    <c:v>apr</c:v>
                  </c:pt>
                  <c:pt idx="95">
                    <c:v>mei</c:v>
                  </c:pt>
                  <c:pt idx="96">
                    <c:v>jun</c:v>
                  </c:pt>
                  <c:pt idx="97">
                    <c:v>jul</c:v>
                  </c:pt>
                  <c:pt idx="98">
                    <c:v>aug</c:v>
                  </c:pt>
                  <c:pt idx="99">
                    <c:v>sep</c:v>
                  </c:pt>
                  <c:pt idx="100">
                    <c:v>okt</c:v>
                  </c:pt>
                  <c:pt idx="101">
                    <c:v>nov</c:v>
                  </c:pt>
                  <c:pt idx="102">
                    <c:v>dec</c:v>
                  </c:pt>
                  <c:pt idx="103">
                    <c:v>jan</c:v>
                  </c:pt>
                  <c:pt idx="104">
                    <c:v>feb</c:v>
                  </c:pt>
                  <c:pt idx="105">
                    <c:v>mrt</c:v>
                  </c:pt>
                  <c:pt idx="106">
                    <c:v>apr</c:v>
                  </c:pt>
                  <c:pt idx="107">
                    <c:v>mei</c:v>
                  </c:pt>
                  <c:pt idx="108">
                    <c:v>jun</c:v>
                  </c:pt>
                  <c:pt idx="109">
                    <c:v>jul</c:v>
                  </c:pt>
                  <c:pt idx="110">
                    <c:v>aug</c:v>
                  </c:pt>
                  <c:pt idx="111">
                    <c:v>sep</c:v>
                  </c:pt>
                  <c:pt idx="112">
                    <c:v>okt</c:v>
                  </c:pt>
                  <c:pt idx="113">
                    <c:v>nov</c:v>
                  </c:pt>
                  <c:pt idx="114">
                    <c:v>dec</c:v>
                  </c:pt>
                  <c:pt idx="115">
                    <c:v>jan</c:v>
                  </c:pt>
                  <c:pt idx="116">
                    <c:v>feb</c:v>
                  </c:pt>
                  <c:pt idx="117">
                    <c:v>mrt</c:v>
                  </c:pt>
                  <c:pt idx="118">
                    <c:v>apr</c:v>
                  </c:pt>
                  <c:pt idx="119">
                    <c:v>mei</c:v>
                  </c:pt>
                  <c:pt idx="120">
                    <c:v>jun</c:v>
                  </c:pt>
                  <c:pt idx="121">
                    <c:v>jul</c:v>
                  </c:pt>
                  <c:pt idx="122">
                    <c:v>aug</c:v>
                  </c:pt>
                  <c:pt idx="123">
                    <c:v>sep</c:v>
                  </c:pt>
                  <c:pt idx="124">
                    <c:v>okt</c:v>
                  </c:pt>
                  <c:pt idx="125">
                    <c:v>nov</c:v>
                  </c:pt>
                  <c:pt idx="126">
                    <c:v>dec</c:v>
                  </c:pt>
                  <c:pt idx="127">
                    <c:v>jan</c:v>
                  </c:pt>
                  <c:pt idx="128">
                    <c:v>feb</c:v>
                  </c:pt>
                  <c:pt idx="129">
                    <c:v>mrt</c:v>
                  </c:pt>
                  <c:pt idx="130">
                    <c:v>apr</c:v>
                  </c:pt>
                  <c:pt idx="131">
                    <c:v>mei</c:v>
                  </c:pt>
                  <c:pt idx="132">
                    <c:v>jun</c:v>
                  </c:pt>
                  <c:pt idx="133">
                    <c:v>jul</c:v>
                  </c:pt>
                  <c:pt idx="134">
                    <c:v>aug</c:v>
                  </c:pt>
                  <c:pt idx="135">
                    <c:v>sep</c:v>
                  </c:pt>
                  <c:pt idx="136">
                    <c:v>okt</c:v>
                  </c:pt>
                  <c:pt idx="137">
                    <c:v>nov</c:v>
                  </c:pt>
                  <c:pt idx="138">
                    <c:v>dec</c:v>
                  </c:pt>
                  <c:pt idx="139">
                    <c:v>jan</c:v>
                  </c:pt>
                  <c:pt idx="140">
                    <c:v>feb</c:v>
                  </c:pt>
                  <c:pt idx="141">
                    <c:v>mrt</c:v>
                  </c:pt>
                  <c:pt idx="142">
                    <c:v>apr</c:v>
                  </c:pt>
                  <c:pt idx="143">
                    <c:v>mei</c:v>
                  </c:pt>
                  <c:pt idx="144">
                    <c:v>jun</c:v>
                  </c:pt>
                  <c:pt idx="145">
                    <c:v>jul</c:v>
                  </c:pt>
                  <c:pt idx="146">
                    <c:v>aug</c:v>
                  </c:pt>
                  <c:pt idx="147">
                    <c:v>sep</c:v>
                  </c:pt>
                  <c:pt idx="148">
                    <c:v>okt</c:v>
                  </c:pt>
                  <c:pt idx="149">
                    <c:v>nov</c:v>
                  </c:pt>
                  <c:pt idx="150">
                    <c:v>dec</c:v>
                  </c:pt>
                  <c:pt idx="151">
                    <c:v>jan</c:v>
                  </c:pt>
                  <c:pt idx="152">
                    <c:v>feb</c:v>
                  </c:pt>
                  <c:pt idx="153">
                    <c:v>mrt</c:v>
                  </c:pt>
                  <c:pt idx="154">
                    <c:v>apr</c:v>
                  </c:pt>
                  <c:pt idx="155">
                    <c:v>mei</c:v>
                  </c:pt>
                  <c:pt idx="156">
                    <c:v>jun</c:v>
                  </c:pt>
                  <c:pt idx="157">
                    <c:v>jul</c:v>
                  </c:pt>
                  <c:pt idx="158">
                    <c:v>aug</c:v>
                  </c:pt>
                  <c:pt idx="159">
                    <c:v>sep</c:v>
                  </c:pt>
                  <c:pt idx="160">
                    <c:v>okt</c:v>
                  </c:pt>
                  <c:pt idx="161">
                    <c:v>nov</c:v>
                  </c:pt>
                  <c:pt idx="162">
                    <c:v>dec</c:v>
                  </c:pt>
                  <c:pt idx="163">
                    <c:v>jan</c:v>
                  </c:pt>
                  <c:pt idx="164">
                    <c:v>feb</c:v>
                  </c:pt>
                  <c:pt idx="165">
                    <c:v>mrt</c:v>
                  </c:pt>
                  <c:pt idx="166">
                    <c:v>apr</c:v>
                  </c:pt>
                  <c:pt idx="167">
                    <c:v>mei</c:v>
                  </c:pt>
                  <c:pt idx="168">
                    <c:v>jun</c:v>
                  </c:pt>
                  <c:pt idx="169">
                    <c:v>jul</c:v>
                  </c:pt>
                  <c:pt idx="170">
                    <c:v>aug</c:v>
                  </c:pt>
                  <c:pt idx="171">
                    <c:v>sep</c:v>
                  </c:pt>
                  <c:pt idx="172">
                    <c:v>okt</c:v>
                  </c:pt>
                  <c:pt idx="173">
                    <c:v>nov</c:v>
                  </c:pt>
                  <c:pt idx="174">
                    <c:v>dec</c:v>
                  </c:pt>
                </c:lvl>
                <c:lvl>
                  <c:pt idx="0">
                    <c:v>2010</c:v>
                  </c:pt>
                  <c:pt idx="7">
                    <c:v>2011</c:v>
                  </c:pt>
                  <c:pt idx="19">
                    <c:v>2012</c:v>
                  </c:pt>
                  <c:pt idx="31">
                    <c:v>2013</c:v>
                  </c:pt>
                  <c:pt idx="43">
                    <c:v>2014</c:v>
                  </c:pt>
                  <c:pt idx="55">
                    <c:v>2015</c:v>
                  </c:pt>
                  <c:pt idx="67">
                    <c:v>2016</c:v>
                  </c:pt>
                  <c:pt idx="79">
                    <c:v>2017</c:v>
                  </c:pt>
                  <c:pt idx="91">
                    <c:v>2018</c:v>
                  </c:pt>
                  <c:pt idx="103">
                    <c:v>2019</c:v>
                  </c:pt>
                  <c:pt idx="115">
                    <c:v>2020</c:v>
                  </c:pt>
                  <c:pt idx="127">
                    <c:v>2021</c:v>
                  </c:pt>
                  <c:pt idx="139">
                    <c:v>2022</c:v>
                  </c:pt>
                  <c:pt idx="151">
                    <c:v>2023</c:v>
                  </c:pt>
                  <c:pt idx="163">
                    <c:v>2024</c:v>
                  </c:pt>
                </c:lvl>
              </c:multiLvlStrCache>
            </c:multiLvlStrRef>
          </c:cat>
          <c:val>
            <c:numRef>
              <c:f>'ELEC - Relevés'!$X$3:$X$208</c:f>
              <c:numCache>
                <c:formatCode>0.0</c:formatCode>
                <c:ptCount val="175"/>
                <c:pt idx="0">
                  <c:v>76.670702179180807</c:v>
                </c:pt>
                <c:pt idx="1">
                  <c:v>79.226392251817742</c:v>
                </c:pt>
                <c:pt idx="2">
                  <c:v>79.226392251817742</c:v>
                </c:pt>
                <c:pt idx="3">
                  <c:v>76.670702179166256</c:v>
                </c:pt>
                <c:pt idx="4">
                  <c:v>79.226392251817742</c:v>
                </c:pt>
                <c:pt idx="5">
                  <c:v>76.670702179180807</c:v>
                </c:pt>
                <c:pt idx="6">
                  <c:v>79.226392251817742</c:v>
                </c:pt>
                <c:pt idx="7">
                  <c:v>79.226392251817742</c:v>
                </c:pt>
                <c:pt idx="8">
                  <c:v>71.559322033892386</c:v>
                </c:pt>
                <c:pt idx="9">
                  <c:v>79.226392251817742</c:v>
                </c:pt>
                <c:pt idx="10">
                  <c:v>76.670702179180807</c:v>
                </c:pt>
                <c:pt idx="11">
                  <c:v>79.226392251817742</c:v>
                </c:pt>
                <c:pt idx="12">
                  <c:v>76.670702179166256</c:v>
                </c:pt>
                <c:pt idx="13">
                  <c:v>79.226392251817742</c:v>
                </c:pt>
                <c:pt idx="14">
                  <c:v>79.226392251817742</c:v>
                </c:pt>
                <c:pt idx="15">
                  <c:v>76.670702179180807</c:v>
                </c:pt>
                <c:pt idx="16">
                  <c:v>79.226392251817742</c:v>
                </c:pt>
                <c:pt idx="17">
                  <c:v>76.670702179166256</c:v>
                </c:pt>
                <c:pt idx="18">
                  <c:v>79.226392251817742</c:v>
                </c:pt>
                <c:pt idx="19">
                  <c:v>79.226392251817742</c:v>
                </c:pt>
                <c:pt idx="20">
                  <c:v>74.115012106543873</c:v>
                </c:pt>
                <c:pt idx="21">
                  <c:v>79.226392251817742</c:v>
                </c:pt>
                <c:pt idx="22">
                  <c:v>76.670702179166256</c:v>
                </c:pt>
                <c:pt idx="23">
                  <c:v>79.226392251817742</c:v>
                </c:pt>
                <c:pt idx="24">
                  <c:v>76.670702179180807</c:v>
                </c:pt>
                <c:pt idx="25">
                  <c:v>79.226392251817742</c:v>
                </c:pt>
                <c:pt idx="26">
                  <c:v>79.226392251817742</c:v>
                </c:pt>
                <c:pt idx="27">
                  <c:v>76.670702179166256</c:v>
                </c:pt>
                <c:pt idx="28">
                  <c:v>79.226392251817742</c:v>
                </c:pt>
                <c:pt idx="29">
                  <c:v>76.670702179180807</c:v>
                </c:pt>
                <c:pt idx="30">
                  <c:v>79.226392251817742</c:v>
                </c:pt>
                <c:pt idx="31">
                  <c:v>79.226392251817742</c:v>
                </c:pt>
                <c:pt idx="32">
                  <c:v>71.559322033892386</c:v>
                </c:pt>
                <c:pt idx="33">
                  <c:v>79.226392251817742</c:v>
                </c:pt>
                <c:pt idx="34">
                  <c:v>76.670702179180807</c:v>
                </c:pt>
                <c:pt idx="35">
                  <c:v>79.226392251817742</c:v>
                </c:pt>
                <c:pt idx="36">
                  <c:v>76.670702179166256</c:v>
                </c:pt>
                <c:pt idx="37">
                  <c:v>79.226392251817742</c:v>
                </c:pt>
                <c:pt idx="38">
                  <c:v>79.226392251817742</c:v>
                </c:pt>
                <c:pt idx="39">
                  <c:v>76.670702179180807</c:v>
                </c:pt>
                <c:pt idx="40">
                  <c:v>79.226392251817742</c:v>
                </c:pt>
                <c:pt idx="41">
                  <c:v>76.670702179166256</c:v>
                </c:pt>
                <c:pt idx="42">
                  <c:v>79.226392251817742</c:v>
                </c:pt>
                <c:pt idx="43">
                  <c:v>79.226392251817742</c:v>
                </c:pt>
                <c:pt idx="44">
                  <c:v>71.559322033906938</c:v>
                </c:pt>
                <c:pt idx="45">
                  <c:v>79.22639225180319</c:v>
                </c:pt>
                <c:pt idx="46">
                  <c:v>76.670702179180807</c:v>
                </c:pt>
                <c:pt idx="47">
                  <c:v>79.226392251817742</c:v>
                </c:pt>
                <c:pt idx="48">
                  <c:v>76.670702179180807</c:v>
                </c:pt>
                <c:pt idx="49">
                  <c:v>79.226392251817742</c:v>
                </c:pt>
                <c:pt idx="50">
                  <c:v>79.226392251817742</c:v>
                </c:pt>
                <c:pt idx="51">
                  <c:v>76.670702179166256</c:v>
                </c:pt>
                <c:pt idx="52">
                  <c:v>79.226392251817742</c:v>
                </c:pt>
                <c:pt idx="53">
                  <c:v>86.532445520570036</c:v>
                </c:pt>
                <c:pt idx="54">
                  <c:v>113.15566502464935</c:v>
                </c:pt>
                <c:pt idx="55">
                  <c:v>138.60919540229952</c:v>
                </c:pt>
                <c:pt idx="56">
                  <c:v>125.19540229885024</c:v>
                </c:pt>
                <c:pt idx="57">
                  <c:v>146.49947753397282</c:v>
                </c:pt>
                <c:pt idx="58">
                  <c:v>132.70454545452958</c:v>
                </c:pt>
                <c:pt idx="59">
                  <c:v>111.6875</c:v>
                </c:pt>
                <c:pt idx="60">
                  <c:v>112.88068181817653</c:v>
                </c:pt>
                <c:pt idx="61">
                  <c:v>126.78787878787261</c:v>
                </c:pt>
                <c:pt idx="62">
                  <c:v>126.54393939394504</c:v>
                </c:pt>
                <c:pt idx="63">
                  <c:v>111.38333333334594</c:v>
                </c:pt>
                <c:pt idx="64">
                  <c:v>110.86666666665406</c:v>
                </c:pt>
                <c:pt idx="65">
                  <c:v>110.33913043478969</c:v>
                </c:pt>
                <c:pt idx="66">
                  <c:v>134.03359683795134</c:v>
                </c:pt>
                <c:pt idx="67">
                  <c:v>139.46969696969609</c:v>
                </c:pt>
                <c:pt idx="68">
                  <c:v>139.56709956709528</c:v>
                </c:pt>
                <c:pt idx="69">
                  <c:v>117.22222222221899</c:v>
                </c:pt>
                <c:pt idx="70">
                  <c:v>111.90476190476329</c:v>
                </c:pt>
                <c:pt idx="71">
                  <c:v>118.06349206349114</c:v>
                </c:pt>
                <c:pt idx="72">
                  <c:v>115.15254237287445</c:v>
                </c:pt>
                <c:pt idx="73">
                  <c:v>112.44067796610761</c:v>
                </c:pt>
                <c:pt idx="74">
                  <c:v>100.98455743880186</c:v>
                </c:pt>
                <c:pt idx="75">
                  <c:v>87.935735735707567</c:v>
                </c:pt>
                <c:pt idx="76">
                  <c:v>108.91891891893465</c:v>
                </c:pt>
                <c:pt idx="77">
                  <c:v>130.42471042470424</c:v>
                </c:pt>
                <c:pt idx="78">
                  <c:v>129.14285714286962</c:v>
                </c:pt>
                <c:pt idx="79">
                  <c:v>127.77777777778101</c:v>
                </c:pt>
                <c:pt idx="80">
                  <c:v>119.55555555553292</c:v>
                </c:pt>
                <c:pt idx="81">
                  <c:v>122.69696969698998</c:v>
                </c:pt>
                <c:pt idx="82">
                  <c:v>99.090909090911737</c:v>
                </c:pt>
                <c:pt idx="83">
                  <c:v>103.69696969696088</c:v>
                </c:pt>
                <c:pt idx="84">
                  <c:v>106.90909090908826</c:v>
                </c:pt>
                <c:pt idx="85">
                  <c:v>110.47272727271775</c:v>
                </c:pt>
                <c:pt idx="86">
                  <c:v>110.47272727271775</c:v>
                </c:pt>
                <c:pt idx="87">
                  <c:v>106.90909090911737</c:v>
                </c:pt>
                <c:pt idx="88">
                  <c:v>110.47272727271775</c:v>
                </c:pt>
                <c:pt idx="89">
                  <c:v>126.2697788697842</c:v>
                </c:pt>
                <c:pt idx="90">
                  <c:v>136.56756756757386</c:v>
                </c:pt>
                <c:pt idx="91">
                  <c:v>128.39255255254102</c:v>
                </c:pt>
                <c:pt idx="92">
                  <c:v>102.54222222222597</c:v>
                </c:pt>
                <c:pt idx="93">
                  <c:v>113.52888888888992</c:v>
                </c:pt>
                <c:pt idx="94">
                  <c:v>109.86666666666861</c:v>
                </c:pt>
                <c:pt idx="95">
                  <c:v>113.52888888888992</c:v>
                </c:pt>
                <c:pt idx="96">
                  <c:v>109.86666666666861</c:v>
                </c:pt>
                <c:pt idx="97">
                  <c:v>113.52888888888992</c:v>
                </c:pt>
                <c:pt idx="98">
                  <c:v>113.52888888888992</c:v>
                </c:pt>
                <c:pt idx="99">
                  <c:v>104.05171717173653</c:v>
                </c:pt>
                <c:pt idx="100">
                  <c:v>126.16558441557572</c:v>
                </c:pt>
                <c:pt idx="101">
                  <c:v>141.78571428571013</c:v>
                </c:pt>
                <c:pt idx="102">
                  <c:v>146.51190476189367</c:v>
                </c:pt>
                <c:pt idx="103">
                  <c:v>148.20952380954986</c:v>
                </c:pt>
                <c:pt idx="104">
                  <c:v>134.39999999999418</c:v>
                </c:pt>
                <c:pt idx="105">
                  <c:v>139.87289719624096</c:v>
                </c:pt>
                <c:pt idx="106">
                  <c:v>121.68224299064605</c:v>
                </c:pt>
                <c:pt idx="107">
                  <c:v>125.73831775700091</c:v>
                </c:pt>
                <c:pt idx="108">
                  <c:v>121.68224299067515</c:v>
                </c:pt>
                <c:pt idx="109">
                  <c:v>122.38934760913253</c:v>
                </c:pt>
                <c:pt idx="110">
                  <c:v>121.89320388349006</c:v>
                </c:pt>
                <c:pt idx="111">
                  <c:v>117.96116504853126</c:v>
                </c:pt>
                <c:pt idx="112">
                  <c:v>142.31391585760866</c:v>
                </c:pt>
                <c:pt idx="113">
                  <c:v>156.25</c:v>
                </c:pt>
                <c:pt idx="114">
                  <c:v>161.45833333331393</c:v>
                </c:pt>
                <c:pt idx="115">
                  <c:v>162.32993454177631</c:v>
                </c:pt>
                <c:pt idx="116">
                  <c:v>153.14803625378408</c:v>
                </c:pt>
                <c:pt idx="117">
                  <c:v>163.70996978852781</c:v>
                </c:pt>
                <c:pt idx="118">
                  <c:v>158.42900302115595</c:v>
                </c:pt>
                <c:pt idx="119">
                  <c:v>163.70996978849871</c:v>
                </c:pt>
                <c:pt idx="120">
                  <c:v>158.42900302115595</c:v>
                </c:pt>
                <c:pt idx="121">
                  <c:v>163.70996978852781</c:v>
                </c:pt>
                <c:pt idx="122">
                  <c:v>163.70996978852781</c:v>
                </c:pt>
                <c:pt idx="123">
                  <c:v>158.42900302112685</c:v>
                </c:pt>
                <c:pt idx="124">
                  <c:v>163.70996978852781</c:v>
                </c:pt>
                <c:pt idx="125">
                  <c:v>158.42900302115595</c:v>
                </c:pt>
                <c:pt idx="126">
                  <c:v>171.21450151057797</c:v>
                </c:pt>
                <c:pt idx="127">
                  <c:v>156.84962406015256</c:v>
                </c:pt>
                <c:pt idx="128">
                  <c:v>121.05263157893205</c:v>
                </c:pt>
                <c:pt idx="129">
                  <c:v>134.02255639099167</c:v>
                </c:pt>
                <c:pt idx="130">
                  <c:v>129.69924812027602</c:v>
                </c:pt>
                <c:pt idx="131">
                  <c:v>132.64725767908385</c:v>
                </c:pt>
                <c:pt idx="132">
                  <c:v>109.0697674418625</c:v>
                </c:pt>
                <c:pt idx="133">
                  <c:v>112.70542635660968</c:v>
                </c:pt>
                <c:pt idx="134">
                  <c:v>112.70542635658057</c:v>
                </c:pt>
                <c:pt idx="135">
                  <c:v>109.0697674418625</c:v>
                </c:pt>
                <c:pt idx="136">
                  <c:v>120.62510308428318</c:v>
                </c:pt>
                <c:pt idx="137">
                  <c:v>128.39319148936193</c:v>
                </c:pt>
                <c:pt idx="138">
                  <c:v>150.41714285712806</c:v>
                </c:pt>
                <c:pt idx="139">
                  <c:v>144.26917293234146</c:v>
                </c:pt>
                <c:pt idx="140">
                  <c:v>130.7593984962441</c:v>
                </c:pt>
                <c:pt idx="141">
                  <c:v>132.88669950739131</c:v>
                </c:pt>
                <c:pt idx="142">
                  <c:v>122.86148451198824</c:v>
                </c:pt>
                <c:pt idx="143">
                  <c:v>126.62711864404264</c:v>
                </c:pt>
                <c:pt idx="144">
                  <c:v>125.25074775674148</c:v>
                </c:pt>
                <c:pt idx="145">
                  <c:v>123.54411764707766</c:v>
                </c:pt>
                <c:pt idx="146">
                  <c:v>123.54411764704855</c:v>
                </c:pt>
                <c:pt idx="147">
                  <c:v>120.3125</c:v>
                </c:pt>
                <c:pt idx="148">
                  <c:v>131.6875</c:v>
                </c:pt>
                <c:pt idx="149">
                  <c:v>120</c:v>
                </c:pt>
                <c:pt idx="150">
                  <c:v>156.73076923078042</c:v>
                </c:pt>
                <c:pt idx="151">
                  <c:v>156.26923076921958</c:v>
                </c:pt>
                <c:pt idx="152">
                  <c:v>128.79999999998836</c:v>
                </c:pt>
                <c:pt idx="153">
                  <c:v>167.38181818183511</c:v>
                </c:pt>
                <c:pt idx="154">
                  <c:v>132.48484848483349</c:v>
                </c:pt>
                <c:pt idx="155">
                  <c:v>132.92307692309259</c:v>
                </c:pt>
                <c:pt idx="156">
                  <c:v>111.53846153846825</c:v>
                </c:pt>
                <c:pt idx="157">
                  <c:v>109.82179487176472</c:v>
                </c:pt>
                <c:pt idx="158">
                  <c:v>109.01666666669189</c:v>
                </c:pt>
                <c:pt idx="159">
                  <c:v>103.23846153845079</c:v>
                </c:pt>
                <c:pt idx="160">
                  <c:v>152.19487179483986</c:v>
                </c:pt>
                <c:pt idx="161">
                  <c:v>299.01176470593782</c:v>
                </c:pt>
                <c:pt idx="162">
                  <c:v>251.38823529408546</c:v>
                </c:pt>
                <c:pt idx="163">
                  <c:v>250.7652173913084</c:v>
                </c:pt>
                <c:pt idx="164">
                  <c:v>230.60719640180469</c:v>
                </c:pt>
                <c:pt idx="165">
                  <c:v>232.24425287355552</c:v>
                </c:pt>
                <c:pt idx="166">
                  <c:v>155.90151515151956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01B-4130-86E2-F52A2C5C5CC1}"/>
            </c:ext>
          </c:extLst>
        </c:ser>
        <c:ser>
          <c:idx val="2"/>
          <c:order val="2"/>
          <c:tx>
            <c:strRef>
              <c:f>'ELEC - Relevés'!$Y$1:$Y$2</c:f>
              <c:strCache>
                <c:ptCount val="1"/>
                <c:pt idx="0">
                  <c:v>Som van total2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'ELEC - Relevés'!$U$3:$V$208</c:f>
              <c:multiLvlStrCache>
                <c:ptCount val="175"/>
                <c:lvl>
                  <c:pt idx="0">
                    <c:v>jun</c:v>
                  </c:pt>
                  <c:pt idx="1">
                    <c:v>jul</c:v>
                  </c:pt>
                  <c:pt idx="2">
                    <c:v>aug</c:v>
                  </c:pt>
                  <c:pt idx="3">
                    <c:v>sep</c:v>
                  </c:pt>
                  <c:pt idx="4">
                    <c:v>okt</c:v>
                  </c:pt>
                  <c:pt idx="5">
                    <c:v>nov</c:v>
                  </c:pt>
                  <c:pt idx="6">
                    <c:v>dec</c:v>
                  </c:pt>
                  <c:pt idx="7">
                    <c:v>jan</c:v>
                  </c:pt>
                  <c:pt idx="8">
                    <c:v>feb</c:v>
                  </c:pt>
                  <c:pt idx="9">
                    <c:v>mrt</c:v>
                  </c:pt>
                  <c:pt idx="10">
                    <c:v>apr</c:v>
                  </c:pt>
                  <c:pt idx="11">
                    <c:v>mei</c:v>
                  </c:pt>
                  <c:pt idx="12">
                    <c:v>jun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sep</c:v>
                  </c:pt>
                  <c:pt idx="16">
                    <c:v>okt</c:v>
                  </c:pt>
                  <c:pt idx="17">
                    <c:v>nov</c:v>
                  </c:pt>
                  <c:pt idx="18">
                    <c:v>dec</c:v>
                  </c:pt>
                  <c:pt idx="19">
                    <c:v>jan</c:v>
                  </c:pt>
                  <c:pt idx="20">
                    <c:v>feb</c:v>
                  </c:pt>
                  <c:pt idx="21">
                    <c:v>mrt</c:v>
                  </c:pt>
                  <c:pt idx="22">
                    <c:v>apr</c:v>
                  </c:pt>
                  <c:pt idx="23">
                    <c:v>mei</c:v>
                  </c:pt>
                  <c:pt idx="24">
                    <c:v>jun</c:v>
                  </c:pt>
                  <c:pt idx="25">
                    <c:v>jul</c:v>
                  </c:pt>
                  <c:pt idx="26">
                    <c:v>aug</c:v>
                  </c:pt>
                  <c:pt idx="27">
                    <c:v>sep</c:v>
                  </c:pt>
                  <c:pt idx="28">
                    <c:v>okt</c:v>
                  </c:pt>
                  <c:pt idx="29">
                    <c:v>nov</c:v>
                  </c:pt>
                  <c:pt idx="30">
                    <c:v>dec</c:v>
                  </c:pt>
                  <c:pt idx="31">
                    <c:v>jan</c:v>
                  </c:pt>
                  <c:pt idx="32">
                    <c:v>feb</c:v>
                  </c:pt>
                  <c:pt idx="33">
                    <c:v>mrt</c:v>
                  </c:pt>
                  <c:pt idx="34">
                    <c:v>apr</c:v>
                  </c:pt>
                  <c:pt idx="35">
                    <c:v>mei</c:v>
                  </c:pt>
                  <c:pt idx="36">
                    <c:v>jun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sep</c:v>
                  </c:pt>
                  <c:pt idx="40">
                    <c:v>okt</c:v>
                  </c:pt>
                  <c:pt idx="41">
                    <c:v>nov</c:v>
                  </c:pt>
                  <c:pt idx="42">
                    <c:v>dec</c:v>
                  </c:pt>
                  <c:pt idx="43">
                    <c:v>jan</c:v>
                  </c:pt>
                  <c:pt idx="44">
                    <c:v>feb</c:v>
                  </c:pt>
                  <c:pt idx="45">
                    <c:v>mrt</c:v>
                  </c:pt>
                  <c:pt idx="46">
                    <c:v>apr</c:v>
                  </c:pt>
                  <c:pt idx="47">
                    <c:v>mei</c:v>
                  </c:pt>
                  <c:pt idx="48">
                    <c:v>jun</c:v>
                  </c:pt>
                  <c:pt idx="49">
                    <c:v>jul</c:v>
                  </c:pt>
                  <c:pt idx="50">
                    <c:v>aug</c:v>
                  </c:pt>
                  <c:pt idx="51">
                    <c:v>sep</c:v>
                  </c:pt>
                  <c:pt idx="52">
                    <c:v>okt</c:v>
                  </c:pt>
                  <c:pt idx="53">
                    <c:v>nov</c:v>
                  </c:pt>
                  <c:pt idx="54">
                    <c:v>dec</c:v>
                  </c:pt>
                  <c:pt idx="55">
                    <c:v>jan</c:v>
                  </c:pt>
                  <c:pt idx="56">
                    <c:v>feb</c:v>
                  </c:pt>
                  <c:pt idx="57">
                    <c:v>mrt</c:v>
                  </c:pt>
                  <c:pt idx="58">
                    <c:v>apr</c:v>
                  </c:pt>
                  <c:pt idx="59">
                    <c:v>mei</c:v>
                  </c:pt>
                  <c:pt idx="60">
                    <c:v>jun</c:v>
                  </c:pt>
                  <c:pt idx="61">
                    <c:v>jul</c:v>
                  </c:pt>
                  <c:pt idx="62">
                    <c:v>aug</c:v>
                  </c:pt>
                  <c:pt idx="63">
                    <c:v>sep</c:v>
                  </c:pt>
                  <c:pt idx="64">
                    <c:v>okt</c:v>
                  </c:pt>
                  <c:pt idx="65">
                    <c:v>nov</c:v>
                  </c:pt>
                  <c:pt idx="66">
                    <c:v>dec</c:v>
                  </c:pt>
                  <c:pt idx="67">
                    <c:v>jan</c:v>
                  </c:pt>
                  <c:pt idx="68">
                    <c:v>feb</c:v>
                  </c:pt>
                  <c:pt idx="69">
                    <c:v>mrt</c:v>
                  </c:pt>
                  <c:pt idx="70">
                    <c:v>apr</c:v>
                  </c:pt>
                  <c:pt idx="71">
                    <c:v>mei</c:v>
                  </c:pt>
                  <c:pt idx="72">
                    <c:v>jun</c:v>
                  </c:pt>
                  <c:pt idx="73">
                    <c:v>jul</c:v>
                  </c:pt>
                  <c:pt idx="74">
                    <c:v>aug</c:v>
                  </c:pt>
                  <c:pt idx="75">
                    <c:v>sep</c:v>
                  </c:pt>
                  <c:pt idx="76">
                    <c:v>okt</c:v>
                  </c:pt>
                  <c:pt idx="77">
                    <c:v>nov</c:v>
                  </c:pt>
                  <c:pt idx="78">
                    <c:v>dec</c:v>
                  </c:pt>
                  <c:pt idx="79">
                    <c:v>jan</c:v>
                  </c:pt>
                  <c:pt idx="80">
                    <c:v>feb</c:v>
                  </c:pt>
                  <c:pt idx="81">
                    <c:v>mrt</c:v>
                  </c:pt>
                  <c:pt idx="82">
                    <c:v>apr</c:v>
                  </c:pt>
                  <c:pt idx="83">
                    <c:v>mei</c:v>
                  </c:pt>
                  <c:pt idx="84">
                    <c:v>jun</c:v>
                  </c:pt>
                  <c:pt idx="85">
                    <c:v>jul</c:v>
                  </c:pt>
                  <c:pt idx="86">
                    <c:v>aug</c:v>
                  </c:pt>
                  <c:pt idx="87">
                    <c:v>sep</c:v>
                  </c:pt>
                  <c:pt idx="88">
                    <c:v>okt</c:v>
                  </c:pt>
                  <c:pt idx="89">
                    <c:v>nov</c:v>
                  </c:pt>
                  <c:pt idx="90">
                    <c:v>dec</c:v>
                  </c:pt>
                  <c:pt idx="91">
                    <c:v>jan</c:v>
                  </c:pt>
                  <c:pt idx="92">
                    <c:v>feb</c:v>
                  </c:pt>
                  <c:pt idx="93">
                    <c:v>mrt</c:v>
                  </c:pt>
                  <c:pt idx="94">
                    <c:v>apr</c:v>
                  </c:pt>
                  <c:pt idx="95">
                    <c:v>mei</c:v>
                  </c:pt>
                  <c:pt idx="96">
                    <c:v>jun</c:v>
                  </c:pt>
                  <c:pt idx="97">
                    <c:v>jul</c:v>
                  </c:pt>
                  <c:pt idx="98">
                    <c:v>aug</c:v>
                  </c:pt>
                  <c:pt idx="99">
                    <c:v>sep</c:v>
                  </c:pt>
                  <c:pt idx="100">
                    <c:v>okt</c:v>
                  </c:pt>
                  <c:pt idx="101">
                    <c:v>nov</c:v>
                  </c:pt>
                  <c:pt idx="102">
                    <c:v>dec</c:v>
                  </c:pt>
                  <c:pt idx="103">
                    <c:v>jan</c:v>
                  </c:pt>
                  <c:pt idx="104">
                    <c:v>feb</c:v>
                  </c:pt>
                  <c:pt idx="105">
                    <c:v>mrt</c:v>
                  </c:pt>
                  <c:pt idx="106">
                    <c:v>apr</c:v>
                  </c:pt>
                  <c:pt idx="107">
                    <c:v>mei</c:v>
                  </c:pt>
                  <c:pt idx="108">
                    <c:v>jun</c:v>
                  </c:pt>
                  <c:pt idx="109">
                    <c:v>jul</c:v>
                  </c:pt>
                  <c:pt idx="110">
                    <c:v>aug</c:v>
                  </c:pt>
                  <c:pt idx="111">
                    <c:v>sep</c:v>
                  </c:pt>
                  <c:pt idx="112">
                    <c:v>okt</c:v>
                  </c:pt>
                  <c:pt idx="113">
                    <c:v>nov</c:v>
                  </c:pt>
                  <c:pt idx="114">
                    <c:v>dec</c:v>
                  </c:pt>
                  <c:pt idx="115">
                    <c:v>jan</c:v>
                  </c:pt>
                  <c:pt idx="116">
                    <c:v>feb</c:v>
                  </c:pt>
                  <c:pt idx="117">
                    <c:v>mrt</c:v>
                  </c:pt>
                  <c:pt idx="118">
                    <c:v>apr</c:v>
                  </c:pt>
                  <c:pt idx="119">
                    <c:v>mei</c:v>
                  </c:pt>
                  <c:pt idx="120">
                    <c:v>jun</c:v>
                  </c:pt>
                  <c:pt idx="121">
                    <c:v>jul</c:v>
                  </c:pt>
                  <c:pt idx="122">
                    <c:v>aug</c:v>
                  </c:pt>
                  <c:pt idx="123">
                    <c:v>sep</c:v>
                  </c:pt>
                  <c:pt idx="124">
                    <c:v>okt</c:v>
                  </c:pt>
                  <c:pt idx="125">
                    <c:v>nov</c:v>
                  </c:pt>
                  <c:pt idx="126">
                    <c:v>dec</c:v>
                  </c:pt>
                  <c:pt idx="127">
                    <c:v>jan</c:v>
                  </c:pt>
                  <c:pt idx="128">
                    <c:v>feb</c:v>
                  </c:pt>
                  <c:pt idx="129">
                    <c:v>mrt</c:v>
                  </c:pt>
                  <c:pt idx="130">
                    <c:v>apr</c:v>
                  </c:pt>
                  <c:pt idx="131">
                    <c:v>mei</c:v>
                  </c:pt>
                  <c:pt idx="132">
                    <c:v>jun</c:v>
                  </c:pt>
                  <c:pt idx="133">
                    <c:v>jul</c:v>
                  </c:pt>
                  <c:pt idx="134">
                    <c:v>aug</c:v>
                  </c:pt>
                  <c:pt idx="135">
                    <c:v>sep</c:v>
                  </c:pt>
                  <c:pt idx="136">
                    <c:v>okt</c:v>
                  </c:pt>
                  <c:pt idx="137">
                    <c:v>nov</c:v>
                  </c:pt>
                  <c:pt idx="138">
                    <c:v>dec</c:v>
                  </c:pt>
                  <c:pt idx="139">
                    <c:v>jan</c:v>
                  </c:pt>
                  <c:pt idx="140">
                    <c:v>feb</c:v>
                  </c:pt>
                  <c:pt idx="141">
                    <c:v>mrt</c:v>
                  </c:pt>
                  <c:pt idx="142">
                    <c:v>apr</c:v>
                  </c:pt>
                  <c:pt idx="143">
                    <c:v>mei</c:v>
                  </c:pt>
                  <c:pt idx="144">
                    <c:v>jun</c:v>
                  </c:pt>
                  <c:pt idx="145">
                    <c:v>jul</c:v>
                  </c:pt>
                  <c:pt idx="146">
                    <c:v>aug</c:v>
                  </c:pt>
                  <c:pt idx="147">
                    <c:v>sep</c:v>
                  </c:pt>
                  <c:pt idx="148">
                    <c:v>okt</c:v>
                  </c:pt>
                  <c:pt idx="149">
                    <c:v>nov</c:v>
                  </c:pt>
                  <c:pt idx="150">
                    <c:v>dec</c:v>
                  </c:pt>
                  <c:pt idx="151">
                    <c:v>jan</c:v>
                  </c:pt>
                  <c:pt idx="152">
                    <c:v>feb</c:v>
                  </c:pt>
                  <c:pt idx="153">
                    <c:v>mrt</c:v>
                  </c:pt>
                  <c:pt idx="154">
                    <c:v>apr</c:v>
                  </c:pt>
                  <c:pt idx="155">
                    <c:v>mei</c:v>
                  </c:pt>
                  <c:pt idx="156">
                    <c:v>jun</c:v>
                  </c:pt>
                  <c:pt idx="157">
                    <c:v>jul</c:v>
                  </c:pt>
                  <c:pt idx="158">
                    <c:v>aug</c:v>
                  </c:pt>
                  <c:pt idx="159">
                    <c:v>sep</c:v>
                  </c:pt>
                  <c:pt idx="160">
                    <c:v>okt</c:v>
                  </c:pt>
                  <c:pt idx="161">
                    <c:v>nov</c:v>
                  </c:pt>
                  <c:pt idx="162">
                    <c:v>dec</c:v>
                  </c:pt>
                  <c:pt idx="163">
                    <c:v>jan</c:v>
                  </c:pt>
                  <c:pt idx="164">
                    <c:v>feb</c:v>
                  </c:pt>
                  <c:pt idx="165">
                    <c:v>mrt</c:v>
                  </c:pt>
                  <c:pt idx="166">
                    <c:v>apr</c:v>
                  </c:pt>
                  <c:pt idx="167">
                    <c:v>mei</c:v>
                  </c:pt>
                  <c:pt idx="168">
                    <c:v>jun</c:v>
                  </c:pt>
                  <c:pt idx="169">
                    <c:v>jul</c:v>
                  </c:pt>
                  <c:pt idx="170">
                    <c:v>aug</c:v>
                  </c:pt>
                  <c:pt idx="171">
                    <c:v>sep</c:v>
                  </c:pt>
                  <c:pt idx="172">
                    <c:v>okt</c:v>
                  </c:pt>
                  <c:pt idx="173">
                    <c:v>nov</c:v>
                  </c:pt>
                  <c:pt idx="174">
                    <c:v>dec</c:v>
                  </c:pt>
                </c:lvl>
                <c:lvl>
                  <c:pt idx="0">
                    <c:v>2010</c:v>
                  </c:pt>
                  <c:pt idx="7">
                    <c:v>2011</c:v>
                  </c:pt>
                  <c:pt idx="19">
                    <c:v>2012</c:v>
                  </c:pt>
                  <c:pt idx="31">
                    <c:v>2013</c:v>
                  </c:pt>
                  <c:pt idx="43">
                    <c:v>2014</c:v>
                  </c:pt>
                  <c:pt idx="55">
                    <c:v>2015</c:v>
                  </c:pt>
                  <c:pt idx="67">
                    <c:v>2016</c:v>
                  </c:pt>
                  <c:pt idx="79">
                    <c:v>2017</c:v>
                  </c:pt>
                  <c:pt idx="91">
                    <c:v>2018</c:v>
                  </c:pt>
                  <c:pt idx="103">
                    <c:v>2019</c:v>
                  </c:pt>
                  <c:pt idx="115">
                    <c:v>2020</c:v>
                  </c:pt>
                  <c:pt idx="127">
                    <c:v>2021</c:v>
                  </c:pt>
                  <c:pt idx="139">
                    <c:v>2022</c:v>
                  </c:pt>
                  <c:pt idx="151">
                    <c:v>2023</c:v>
                  </c:pt>
                  <c:pt idx="163">
                    <c:v>2024</c:v>
                  </c:pt>
                </c:lvl>
              </c:multiLvlStrCache>
            </c:multiLvlStrRef>
          </c:cat>
          <c:val>
            <c:numRef>
              <c:f>'ELEC - Relevés'!$Y$3:$Y$208</c:f>
              <c:numCache>
                <c:formatCode>0.0</c:formatCode>
                <c:ptCount val="175"/>
                <c:pt idx="0">
                  <c:v>158.86198547214735</c:v>
                </c:pt>
                <c:pt idx="1">
                  <c:v>164.15738498789142</c:v>
                </c:pt>
                <c:pt idx="2">
                  <c:v>164.15738498789142</c:v>
                </c:pt>
                <c:pt idx="3">
                  <c:v>158.86198547214735</c:v>
                </c:pt>
                <c:pt idx="4">
                  <c:v>164.15738498789142</c:v>
                </c:pt>
                <c:pt idx="5">
                  <c:v>158.86198547217646</c:v>
                </c:pt>
                <c:pt idx="6">
                  <c:v>164.15738498789142</c:v>
                </c:pt>
                <c:pt idx="7">
                  <c:v>164.15738498789142</c:v>
                </c:pt>
                <c:pt idx="8">
                  <c:v>148.27118644065922</c:v>
                </c:pt>
                <c:pt idx="9">
                  <c:v>164.15738498789142</c:v>
                </c:pt>
                <c:pt idx="10">
                  <c:v>158.86198547217646</c:v>
                </c:pt>
                <c:pt idx="11">
                  <c:v>164.15738498789142</c:v>
                </c:pt>
                <c:pt idx="12">
                  <c:v>158.86198547214735</c:v>
                </c:pt>
                <c:pt idx="13">
                  <c:v>164.15738498789142</c:v>
                </c:pt>
                <c:pt idx="14">
                  <c:v>164.15738498789142</c:v>
                </c:pt>
                <c:pt idx="15">
                  <c:v>158.86198547214735</c:v>
                </c:pt>
                <c:pt idx="16">
                  <c:v>164.15738498789142</c:v>
                </c:pt>
                <c:pt idx="17">
                  <c:v>158.86198547217646</c:v>
                </c:pt>
                <c:pt idx="18">
                  <c:v>164.15738498789142</c:v>
                </c:pt>
                <c:pt idx="19">
                  <c:v>164.15738498789142</c:v>
                </c:pt>
                <c:pt idx="20">
                  <c:v>153.56658595640329</c:v>
                </c:pt>
                <c:pt idx="21">
                  <c:v>164.15738498789142</c:v>
                </c:pt>
                <c:pt idx="22">
                  <c:v>158.86198547217646</c:v>
                </c:pt>
                <c:pt idx="23">
                  <c:v>164.15738498789142</c:v>
                </c:pt>
                <c:pt idx="24">
                  <c:v>158.86198547214735</c:v>
                </c:pt>
                <c:pt idx="25">
                  <c:v>164.15738498789142</c:v>
                </c:pt>
                <c:pt idx="26">
                  <c:v>164.15738498789142</c:v>
                </c:pt>
                <c:pt idx="27">
                  <c:v>158.86198547214735</c:v>
                </c:pt>
                <c:pt idx="28">
                  <c:v>164.15738498789142</c:v>
                </c:pt>
                <c:pt idx="29">
                  <c:v>158.86198547217646</c:v>
                </c:pt>
                <c:pt idx="30">
                  <c:v>164.15738498789142</c:v>
                </c:pt>
                <c:pt idx="31">
                  <c:v>164.15738498789142</c:v>
                </c:pt>
                <c:pt idx="32">
                  <c:v>148.27118644065922</c:v>
                </c:pt>
                <c:pt idx="33">
                  <c:v>164.15738498792052</c:v>
                </c:pt>
                <c:pt idx="34">
                  <c:v>158.86198547214735</c:v>
                </c:pt>
                <c:pt idx="35">
                  <c:v>164.15738498789142</c:v>
                </c:pt>
                <c:pt idx="36">
                  <c:v>158.86198547214735</c:v>
                </c:pt>
                <c:pt idx="37">
                  <c:v>164.15738498789142</c:v>
                </c:pt>
                <c:pt idx="38">
                  <c:v>164.15738498789142</c:v>
                </c:pt>
                <c:pt idx="39">
                  <c:v>158.86198547217646</c:v>
                </c:pt>
                <c:pt idx="40">
                  <c:v>164.15738498789142</c:v>
                </c:pt>
                <c:pt idx="41">
                  <c:v>158.86198547214735</c:v>
                </c:pt>
                <c:pt idx="42">
                  <c:v>164.15738498789142</c:v>
                </c:pt>
                <c:pt idx="43">
                  <c:v>164.15738498789142</c:v>
                </c:pt>
                <c:pt idx="44">
                  <c:v>148.27118644068833</c:v>
                </c:pt>
                <c:pt idx="45">
                  <c:v>164.15738498789142</c:v>
                </c:pt>
                <c:pt idx="46">
                  <c:v>158.86198547214735</c:v>
                </c:pt>
                <c:pt idx="47">
                  <c:v>164.15738498789142</c:v>
                </c:pt>
                <c:pt idx="48">
                  <c:v>158.86198547214735</c:v>
                </c:pt>
                <c:pt idx="49">
                  <c:v>164.15738498789142</c:v>
                </c:pt>
                <c:pt idx="50">
                  <c:v>164.15738498789142</c:v>
                </c:pt>
                <c:pt idx="51">
                  <c:v>158.86198547217646</c:v>
                </c:pt>
                <c:pt idx="52">
                  <c:v>164.15738498789142</c:v>
                </c:pt>
                <c:pt idx="53">
                  <c:v>180.65036319615319</c:v>
                </c:pt>
                <c:pt idx="54">
                  <c:v>226.19901477830717</c:v>
                </c:pt>
                <c:pt idx="55">
                  <c:v>250.85057471267646</c:v>
                </c:pt>
                <c:pt idx="56">
                  <c:v>226.57471264369087</c:v>
                </c:pt>
                <c:pt idx="57">
                  <c:v>264.20167189126369</c:v>
                </c:pt>
                <c:pt idx="58">
                  <c:v>234.60795454547042</c:v>
                </c:pt>
                <c:pt idx="59">
                  <c:v>195.25</c:v>
                </c:pt>
                <c:pt idx="60">
                  <c:v>193.77840909094084</c:v>
                </c:pt>
                <c:pt idx="61">
                  <c:v>221.69696969696088</c:v>
                </c:pt>
                <c:pt idx="62">
                  <c:v>223.78712121210992</c:v>
                </c:pt>
                <c:pt idx="63">
                  <c:v>204.29166666662786</c:v>
                </c:pt>
                <c:pt idx="64">
                  <c:v>206.53333333338378</c:v>
                </c:pt>
                <c:pt idx="65">
                  <c:v>194.51304347824771</c:v>
                </c:pt>
                <c:pt idx="66">
                  <c:v>249.90513833990553</c:v>
                </c:pt>
                <c:pt idx="67">
                  <c:v>263.09090909088263</c:v>
                </c:pt>
                <c:pt idx="68">
                  <c:v>236.04329004336614</c:v>
                </c:pt>
                <c:pt idx="69">
                  <c:v>214.30158730153926</c:v>
                </c:pt>
                <c:pt idx="70">
                  <c:v>205.23809523810633</c:v>
                </c:pt>
                <c:pt idx="71">
                  <c:v>215.93101343099261</c:v>
                </c:pt>
                <c:pt idx="72">
                  <c:v>206.64471968711587</c:v>
                </c:pt>
                <c:pt idx="73">
                  <c:v>198.08474576269509</c:v>
                </c:pt>
                <c:pt idx="74">
                  <c:v>185.44745762713137</c:v>
                </c:pt>
                <c:pt idx="75">
                  <c:v>169.0216216215922</c:v>
                </c:pt>
                <c:pt idx="76">
                  <c:v>205.27027027029544</c:v>
                </c:pt>
                <c:pt idx="77">
                  <c:v>231.679536679585</c:v>
                </c:pt>
                <c:pt idx="78">
                  <c:v>254.61278195487102</c:v>
                </c:pt>
                <c:pt idx="79">
                  <c:v>250.92690058477456</c:v>
                </c:pt>
                <c:pt idx="80">
                  <c:v>218.22222222218988</c:v>
                </c:pt>
                <c:pt idx="81">
                  <c:v>226.2424242424313</c:v>
                </c:pt>
                <c:pt idx="82">
                  <c:v>187.72727272729389</c:v>
                </c:pt>
                <c:pt idx="83">
                  <c:v>191.84848484848044</c:v>
                </c:pt>
                <c:pt idx="84">
                  <c:v>174.90909090908826</c:v>
                </c:pt>
                <c:pt idx="85">
                  <c:v>180.73939393938053</c:v>
                </c:pt>
                <c:pt idx="86">
                  <c:v>180.73939393940964</c:v>
                </c:pt>
                <c:pt idx="87">
                  <c:v>174.90909090908826</c:v>
                </c:pt>
                <c:pt idx="88">
                  <c:v>180.73939393938053</c:v>
                </c:pt>
                <c:pt idx="89">
                  <c:v>254.6499590499443</c:v>
                </c:pt>
                <c:pt idx="90">
                  <c:v>288.21621621621307</c:v>
                </c:pt>
                <c:pt idx="91">
                  <c:v>259.47483483486576</c:v>
                </c:pt>
                <c:pt idx="92">
                  <c:v>187.16444444441004</c:v>
                </c:pt>
                <c:pt idx="93">
                  <c:v>207.21777777781244</c:v>
                </c:pt>
                <c:pt idx="94">
                  <c:v>200.53333333332557</c:v>
                </c:pt>
                <c:pt idx="95">
                  <c:v>207.21777777775424</c:v>
                </c:pt>
                <c:pt idx="96">
                  <c:v>200.53333333338378</c:v>
                </c:pt>
                <c:pt idx="97">
                  <c:v>207.21777777775424</c:v>
                </c:pt>
                <c:pt idx="98">
                  <c:v>207.21777777775424</c:v>
                </c:pt>
                <c:pt idx="99">
                  <c:v>207.45979797985638</c:v>
                </c:pt>
                <c:pt idx="100">
                  <c:v>244.8376623375807</c:v>
                </c:pt>
                <c:pt idx="101">
                  <c:v>267.85714285715949</c:v>
                </c:pt>
                <c:pt idx="102">
                  <c:v>276.78571428573923</c:v>
                </c:pt>
                <c:pt idx="103">
                  <c:v>277.44285714282887</c:v>
                </c:pt>
                <c:pt idx="104">
                  <c:v>250.79999999998836</c:v>
                </c:pt>
                <c:pt idx="105">
                  <c:v>257.66234979982255</c:v>
                </c:pt>
                <c:pt idx="106">
                  <c:v>218.69158878503367</c:v>
                </c:pt>
                <c:pt idx="107">
                  <c:v>225.98130841122475</c:v>
                </c:pt>
                <c:pt idx="108">
                  <c:v>218.69158878503367</c:v>
                </c:pt>
                <c:pt idx="109">
                  <c:v>227.85790763085242</c:v>
                </c:pt>
                <c:pt idx="110">
                  <c:v>228.1359223301406</c:v>
                </c:pt>
                <c:pt idx="111">
                  <c:v>220.77669902908383</c:v>
                </c:pt>
                <c:pt idx="112">
                  <c:v>267.05501618125709</c:v>
                </c:pt>
                <c:pt idx="113">
                  <c:v>293.75</c:v>
                </c:pt>
                <c:pt idx="114">
                  <c:v>303.54166666662786</c:v>
                </c:pt>
                <c:pt idx="115">
                  <c:v>302.59755790536292</c:v>
                </c:pt>
                <c:pt idx="116">
                  <c:v>281.67673716013087</c:v>
                </c:pt>
                <c:pt idx="117">
                  <c:v>301.10271903319517</c:v>
                </c:pt>
                <c:pt idx="118">
                  <c:v>291.38972809672123</c:v>
                </c:pt>
                <c:pt idx="119">
                  <c:v>301.10271903319517</c:v>
                </c:pt>
                <c:pt idx="120">
                  <c:v>291.38972809666302</c:v>
                </c:pt>
                <c:pt idx="121">
                  <c:v>301.10271903325338</c:v>
                </c:pt>
                <c:pt idx="122">
                  <c:v>301.10271903325338</c:v>
                </c:pt>
                <c:pt idx="123">
                  <c:v>291.38972809666302</c:v>
                </c:pt>
                <c:pt idx="124">
                  <c:v>301.10271903325338</c:v>
                </c:pt>
                <c:pt idx="125">
                  <c:v>291.38972809666302</c:v>
                </c:pt>
                <c:pt idx="126">
                  <c:v>317.69486404833151</c:v>
                </c:pt>
                <c:pt idx="127">
                  <c:v>292</c:v>
                </c:pt>
                <c:pt idx="128">
                  <c:v>224</c:v>
                </c:pt>
                <c:pt idx="129">
                  <c:v>248</c:v>
                </c:pt>
                <c:pt idx="130">
                  <c:v>240</c:v>
                </c:pt>
                <c:pt idx="131">
                  <c:v>245.61240310076391</c:v>
                </c:pt>
                <c:pt idx="132">
                  <c:v>204.18604651163332</c:v>
                </c:pt>
                <c:pt idx="133">
                  <c:v>210.99224806198617</c:v>
                </c:pt>
                <c:pt idx="134">
                  <c:v>210.99224806204438</c:v>
                </c:pt>
                <c:pt idx="135">
                  <c:v>204.18604651163332</c:v>
                </c:pt>
                <c:pt idx="136">
                  <c:v>226.37143328384263</c:v>
                </c:pt>
                <c:pt idx="137">
                  <c:v>234.85957446810789</c:v>
                </c:pt>
                <c:pt idx="138">
                  <c:v>291.65714285708964</c:v>
                </c:pt>
                <c:pt idx="139">
                  <c:v>273.87969924818026</c:v>
                </c:pt>
                <c:pt idx="140">
                  <c:v>250.97744360897923</c:v>
                </c:pt>
                <c:pt idx="141">
                  <c:v>263.8374384236522</c:v>
                </c:pt>
                <c:pt idx="142">
                  <c:v>223.95675043831579</c:v>
                </c:pt>
                <c:pt idx="143">
                  <c:v>225.40677966101794</c:v>
                </c:pt>
                <c:pt idx="144">
                  <c:v>227.34945164510282</c:v>
                </c:pt>
                <c:pt idx="145">
                  <c:v>218.36764705879614</c:v>
                </c:pt>
                <c:pt idx="146">
                  <c:v>218.36764705885435</c:v>
                </c:pt>
                <c:pt idx="147">
                  <c:v>211.75</c:v>
                </c:pt>
                <c:pt idx="148">
                  <c:v>246.78191489359597</c:v>
                </c:pt>
                <c:pt idx="149">
                  <c:v>245.10638297873084</c:v>
                </c:pt>
                <c:pt idx="150">
                  <c:v>293.59247135842452</c:v>
                </c:pt>
                <c:pt idx="151">
                  <c:v>310.76923076924868</c:v>
                </c:pt>
                <c:pt idx="152">
                  <c:v>237.06666666665114</c:v>
                </c:pt>
                <c:pt idx="153">
                  <c:v>300.78181818180019</c:v>
                </c:pt>
                <c:pt idx="154">
                  <c:v>256.38961038965499</c:v>
                </c:pt>
                <c:pt idx="155">
                  <c:v>242.68498168495717</c:v>
                </c:pt>
                <c:pt idx="156">
                  <c:v>191.53846153849736</c:v>
                </c:pt>
                <c:pt idx="157">
                  <c:v>206.88846153847408</c:v>
                </c:pt>
                <c:pt idx="158">
                  <c:v>208.21666666661622</c:v>
                </c:pt>
                <c:pt idx="159">
                  <c:v>190.76666666666279</c:v>
                </c:pt>
                <c:pt idx="160">
                  <c:v>279.06666666670935</c:v>
                </c:pt>
                <c:pt idx="161">
                  <c:v>441.07058823527768</c:v>
                </c:pt>
                <c:pt idx="162">
                  <c:v>403.52941176469903</c:v>
                </c:pt>
                <c:pt idx="163">
                  <c:v>393.47826086950954</c:v>
                </c:pt>
                <c:pt idx="164">
                  <c:v>347.31484257872216</c:v>
                </c:pt>
                <c:pt idx="165">
                  <c:v>357.04022988508223</c:v>
                </c:pt>
                <c:pt idx="166">
                  <c:v>267.7575757575687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01B-4130-86E2-F52A2C5C5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91284496"/>
        <c:axId val="691292776"/>
      </c:lineChart>
      <c:catAx>
        <c:axId val="691284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292776"/>
        <c:crosses val="autoZero"/>
        <c:auto val="1"/>
        <c:lblAlgn val="ctr"/>
        <c:lblOffset val="100"/>
        <c:noMultiLvlLbl val="0"/>
      </c:catAx>
      <c:valAx>
        <c:axId val="691292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284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3098237406252788"/>
          <c:y val="0.14102382871432412"/>
          <c:w val="0.10041271361695213"/>
          <c:h val="0.228013584916058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285748</xdr:colOff>
      <xdr:row>0</xdr:row>
      <xdr:rowOff>76199</xdr:rowOff>
    </xdr:from>
    <xdr:to>
      <xdr:col>39</xdr:col>
      <xdr:colOff>552449</xdr:colOff>
      <xdr:row>19</xdr:row>
      <xdr:rowOff>85724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BA62B0F1-C5C6-2BB7-CB3E-7FDCB2EBAA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464.856833217593" createdVersion="8" refreshedVersion="8" minRefreshableVersion="3" recordCount="175" xr:uid="{A36C0709-B28B-4A14-B15B-FCE7F0FF5851}">
  <cacheSource type="worksheet">
    <worksheetSource ref="K1:R176" sheet="ELEC - Relevés"/>
  </cacheSource>
  <cacheFields count="10">
    <cacheField name="date" numFmtId="168">
      <sharedItems containsSemiMixedTypes="0" containsNonDate="0" containsDate="1" containsString="0" minDate="2010-06-01T00:00:00" maxDate="2024-12-02T00:00:00" count="175">
        <d v="2010-06-01T00:00:00"/>
        <d v="2010-07-01T00:00:00"/>
        <d v="2010-08-01T00:00:00"/>
        <d v="2010-09-01T00:00:00"/>
        <d v="2010-10-01T00:00:00"/>
        <d v="2010-11-01T00:00:00"/>
        <d v="2010-12-01T00:00:00"/>
        <d v="2011-01-01T00:00:00"/>
        <d v="2011-02-01T00:00:00"/>
        <d v="2011-03-01T00:00:00"/>
        <d v="2011-04-01T00:00:00"/>
        <d v="2011-05-01T00:00:00"/>
        <d v="2011-06-01T00:00:00"/>
        <d v="2011-07-01T00:00:00"/>
        <d v="2011-08-01T00:00:00"/>
        <d v="2011-09-01T00:00:00"/>
        <d v="2011-10-01T00:00:00"/>
        <d v="2011-11-01T00:00:00"/>
        <d v="2011-12-01T00:00:00"/>
        <d v="2012-01-01T00:00:00"/>
        <d v="2012-02-01T00:00:00"/>
        <d v="2012-03-01T00:00:00"/>
        <d v="2012-04-01T00:00:00"/>
        <d v="2012-05-01T00:00:00"/>
        <d v="2012-06-01T00:00:00"/>
        <d v="2012-07-01T00:00:00"/>
        <d v="2012-08-01T00:00:00"/>
        <d v="2012-09-01T00:00:00"/>
        <d v="2012-10-01T00:00:00"/>
        <d v="2012-11-01T00:00:00"/>
        <d v="2012-12-01T00:00:00"/>
        <d v="2013-01-01T00:00:00"/>
        <d v="2013-02-01T00:00:00"/>
        <d v="2013-03-01T00:00:00"/>
        <d v="2013-04-01T00:00:00"/>
        <d v="2013-05-01T00:00:00"/>
        <d v="2013-06-01T00:00:00"/>
        <d v="2013-07-01T00:00:00"/>
        <d v="2013-08-01T00:00:00"/>
        <d v="2013-09-01T00:00:00"/>
        <d v="2013-10-01T00:00:00"/>
        <d v="2013-11-01T00:00:00"/>
        <d v="2013-12-01T00:00:00"/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08-01T00:00:00"/>
        <d v="2023-09-01T00:00:00"/>
        <d v="2023-10-01T00:00:00"/>
        <d v="2023-11-01T00:00:00"/>
        <d v="2023-12-01T00:00:00"/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</sharedItems>
      <fieldGroup par="9"/>
    </cacheField>
    <cacheField name="ligne" numFmtId="1">
      <sharedItems containsSemiMixedTypes="0" containsString="0" containsNumber="1" containsInteger="1" minValue="2" maxValue="83"/>
    </cacheField>
    <cacheField name="jour" numFmtId="169">
      <sharedItems containsMixedTypes="1" containsNumber="1" minValue="57.533898305089679" maxValue="16996.272727272735"/>
    </cacheField>
    <cacheField name="nuit" numFmtId="169">
      <sharedItems containsMixedTypes="1" containsNumber="1" minValue="53.669491525419289" maxValue="19433.318181818177"/>
    </cacheField>
    <cacheField name="total" numFmtId="169">
      <sharedItems containsMixedTypes="1" containsNumber="1" minValue="111.20338983050897" maxValue="36429.590909090883"/>
    </cacheField>
    <cacheField name="jour2" numFmtId="169">
      <sharedItems containsMixedTypes="1" containsNumber="1" minValue="68" maxValue="154.5"/>
    </cacheField>
    <cacheField name="nuit2" numFmtId="169">
      <sharedItems containsMixedTypes="1" containsNumber="1" minValue="71.559322033892386" maxValue="299.01176470593782"/>
    </cacheField>
    <cacheField name="total2" numFmtId="169">
      <sharedItems containsMixedTypes="1" containsNumber="1" minValue="148.27118644065922" maxValue="441.07058823527768"/>
    </cacheField>
    <cacheField name="Maanden (date)" numFmtId="0" databaseField="0">
      <fieldGroup base="0">
        <rangePr groupBy="months" startDate="2010-06-01T00:00:00" endDate="2024-12-02T00:00:00"/>
        <groupItems count="14">
          <s v="&lt;1/06/2010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2/12/2024"/>
        </groupItems>
      </fieldGroup>
    </cacheField>
    <cacheField name="Jaren (date)" numFmtId="0" databaseField="0">
      <fieldGroup base="0">
        <rangePr groupBy="years" startDate="2010-06-01T00:00:00" endDate="2024-12-02T00:00:00"/>
        <groupItems count="17">
          <s v="&lt;1/06/2010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2024"/>
          <s v="&gt;2/1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5">
  <r>
    <x v="0"/>
    <n v="2"/>
    <n v="57.533898305089679"/>
    <n v="53.669491525419289"/>
    <n v="111.20338983050897"/>
    <n v="82.191283292981097"/>
    <n v="76.670702179180807"/>
    <n v="158.86198547214735"/>
  </r>
  <r>
    <x v="1"/>
    <n v="2"/>
    <n v="139.72518159807078"/>
    <n v="130.3401937046001"/>
    <n v="270.06537530265632"/>
    <n v="84.930992736073676"/>
    <n v="79.226392251817742"/>
    <n v="164.15738498789142"/>
  </r>
  <r>
    <x v="2"/>
    <n v="2"/>
    <n v="224.65617433414445"/>
    <n v="209.56658595641784"/>
    <n v="434.22276029054774"/>
    <n v="84.930992736073676"/>
    <n v="79.226392251817742"/>
    <n v="164.15738498789142"/>
  </r>
  <r>
    <x v="3"/>
    <n v="2"/>
    <n v="309.58716707021813"/>
    <n v="288.79297820823558"/>
    <n v="598.38014527843916"/>
    <n v="82.191283292981097"/>
    <n v="76.670702179166256"/>
    <n v="158.86198547214735"/>
  </r>
  <r>
    <x v="4"/>
    <n v="2"/>
    <n v="391.77845036319923"/>
    <n v="365.46368038740184"/>
    <n v="757.24213075058651"/>
    <n v="84.930992736073676"/>
    <n v="79.226392251817742"/>
    <n v="164.15738498789142"/>
  </r>
  <r>
    <x v="5"/>
    <n v="2"/>
    <n v="476.7094430992729"/>
    <n v="444.69007263921958"/>
    <n v="921.39951573847793"/>
    <n v="82.191283292981097"/>
    <n v="76.670702179180807"/>
    <n v="158.86198547217646"/>
  </r>
  <r>
    <x v="6"/>
    <n v="2"/>
    <n v="558.900726392254"/>
    <n v="521.36077481840039"/>
    <n v="1080.2615012106544"/>
    <n v="84.930992736073676"/>
    <n v="79.226392251817742"/>
    <n v="164.15738498789142"/>
  </r>
  <r>
    <x v="7"/>
    <n v="2"/>
    <n v="643.83171912832768"/>
    <n v="600.58716707021813"/>
    <n v="1244.4188861985458"/>
    <n v="84.930992736088228"/>
    <n v="79.226392251817742"/>
    <n v="164.15738498789142"/>
  </r>
  <r>
    <x v="8"/>
    <n v="2"/>
    <n v="728.76271186441591"/>
    <n v="679.81355932203587"/>
    <n v="1408.5762711864372"/>
    <n v="76.711864406781388"/>
    <n v="71.559322033892386"/>
    <n v="148.27118644065922"/>
  </r>
  <r>
    <x v="9"/>
    <n v="2"/>
    <n v="805.47457627119729"/>
    <n v="751.37288135592826"/>
    <n v="1556.8474576270964"/>
    <n v="84.930992736073676"/>
    <n v="79.226392251817742"/>
    <n v="164.15738498789142"/>
  </r>
  <r>
    <x v="10"/>
    <n v="2"/>
    <n v="890.40556900727097"/>
    <n v="830.599273607746"/>
    <n v="1721.0048426149879"/>
    <n v="82.191283292981097"/>
    <n v="76.670702179180807"/>
    <n v="158.86198547217646"/>
  </r>
  <r>
    <x v="11"/>
    <n v="2"/>
    <n v="972.59685230025207"/>
    <n v="907.26997578692681"/>
    <n v="1879.8668280871643"/>
    <n v="84.930992736073676"/>
    <n v="79.226392251817742"/>
    <n v="164.15738498789142"/>
  </r>
  <r>
    <x v="12"/>
    <n v="2"/>
    <n v="1057.5278450363257"/>
    <n v="986.49636803874455"/>
    <n v="2044.0242130750557"/>
    <n v="82.191283292981097"/>
    <n v="76.670702179166256"/>
    <n v="158.86198547214735"/>
  </r>
  <r>
    <x v="13"/>
    <n v="2"/>
    <n v="1139.7191283293068"/>
    <n v="1063.1670702179108"/>
    <n v="2202.8861985472031"/>
    <n v="84.930992736073676"/>
    <n v="79.226392251817742"/>
    <n v="164.15738498789142"/>
  </r>
  <r>
    <x v="14"/>
    <n v="2"/>
    <n v="1224.6501210653805"/>
    <n v="1142.3934624697285"/>
    <n v="2367.0435835350945"/>
    <n v="84.930992736073676"/>
    <n v="79.226392251817742"/>
    <n v="164.15738498789142"/>
  </r>
  <r>
    <x v="15"/>
    <n v="2"/>
    <n v="1309.5811138014542"/>
    <n v="1221.6198547215463"/>
    <n v="2531.2009685229859"/>
    <n v="82.191283292981097"/>
    <n v="76.670702179180807"/>
    <n v="158.86198547214735"/>
  </r>
  <r>
    <x v="16"/>
    <n v="2"/>
    <n v="1391.7723970944353"/>
    <n v="1298.2905569007271"/>
    <n v="2690.0629539951333"/>
    <n v="84.930992736073676"/>
    <n v="79.226392251817742"/>
    <n v="164.15738498789142"/>
  </r>
  <r>
    <x v="17"/>
    <n v="2"/>
    <n v="1476.703389830509"/>
    <n v="1377.5169491525448"/>
    <n v="2854.2203389830247"/>
    <n v="82.191283292981097"/>
    <n v="76.670702179166256"/>
    <n v="158.86198547217646"/>
  </r>
  <r>
    <x v="18"/>
    <n v="2"/>
    <n v="1558.8946731234901"/>
    <n v="1454.1876513317111"/>
    <n v="3013.0823244552012"/>
    <n v="84.930992736073676"/>
    <n v="79.226392251817742"/>
    <n v="164.15738498789142"/>
  </r>
  <r>
    <x v="19"/>
    <n v="2"/>
    <n v="1643.8256658595637"/>
    <n v="1533.4140435835288"/>
    <n v="3177.2397094430926"/>
    <n v="84.930992736088228"/>
    <n v="79.226392251817742"/>
    <n v="164.15738498789142"/>
  </r>
  <r>
    <x v="20"/>
    <n v="2"/>
    <n v="1728.756658595652"/>
    <n v="1612.6404358353466"/>
    <n v="3341.397094430984"/>
    <n v="79.451573849873967"/>
    <n v="74.115012106543873"/>
    <n v="153.56658595640329"/>
  </r>
  <r>
    <x v="21"/>
    <n v="2"/>
    <n v="1808.2082324455259"/>
    <n v="1686.7554479418905"/>
    <n v="3494.9636803873873"/>
    <n v="84.930992736073676"/>
    <n v="79.226392251817742"/>
    <n v="164.15738498789142"/>
  </r>
  <r>
    <x v="22"/>
    <n v="2"/>
    <n v="1893.1392251815996"/>
    <n v="1765.9818401937082"/>
    <n v="3659.1210653752787"/>
    <n v="82.191283292981097"/>
    <n v="76.670702179166256"/>
    <n v="158.86198547217646"/>
  </r>
  <r>
    <x v="23"/>
    <n v="2"/>
    <n v="1975.3305084745807"/>
    <n v="1842.6525423728744"/>
    <n v="3817.9830508474552"/>
    <n v="84.930992736073676"/>
    <n v="79.226392251817742"/>
    <n v="164.15738498789142"/>
  </r>
  <r>
    <x v="24"/>
    <n v="2"/>
    <n v="2060.2615012106544"/>
    <n v="1921.8789346246922"/>
    <n v="3982.1404358353466"/>
    <n v="82.191283292981097"/>
    <n v="76.670702179180807"/>
    <n v="158.86198547214735"/>
  </r>
  <r>
    <x v="25"/>
    <n v="2"/>
    <n v="2142.4527845036355"/>
    <n v="1998.549636803873"/>
    <n v="4141.0024213074939"/>
    <n v="84.930992736073676"/>
    <n v="79.226392251817742"/>
    <n v="164.15738498789142"/>
  </r>
  <r>
    <x v="26"/>
    <n v="2"/>
    <n v="2227.3837772397092"/>
    <n v="2077.7760290556907"/>
    <n v="4305.1598062953854"/>
    <n v="84.930992736088228"/>
    <n v="79.226392251817742"/>
    <n v="164.15738498789142"/>
  </r>
  <r>
    <x v="27"/>
    <n v="2"/>
    <n v="2312.3147699757974"/>
    <n v="2157.0024213075085"/>
    <n v="4469.3171912832768"/>
    <n v="82.191283292966546"/>
    <n v="76.670702179166256"/>
    <n v="158.86198547214735"/>
  </r>
  <r>
    <x v="28"/>
    <n v="2"/>
    <n v="2394.5060532687639"/>
    <n v="2233.6731234866747"/>
    <n v="4628.1791767554241"/>
    <n v="84.930992736088228"/>
    <n v="79.226392251817742"/>
    <n v="164.15738498789142"/>
  </r>
  <r>
    <x v="29"/>
    <n v="2"/>
    <n v="2479.4370460048522"/>
    <n v="2312.8995157384925"/>
    <n v="4792.3365617433155"/>
    <n v="82.191283292966546"/>
    <n v="76.670702179180807"/>
    <n v="158.86198547217646"/>
  </r>
  <r>
    <x v="30"/>
    <n v="2"/>
    <n v="2561.6283292978187"/>
    <n v="2389.5702179176733"/>
    <n v="4951.198547215492"/>
    <n v="84.930992736088228"/>
    <n v="79.226392251817742"/>
    <n v="164.15738498789142"/>
  </r>
  <r>
    <x v="31"/>
    <n v="2"/>
    <n v="2646.5593220339069"/>
    <n v="2468.796610169491"/>
    <n v="5115.3559322033834"/>
    <n v="84.930992736073676"/>
    <n v="79.226392251817742"/>
    <n v="164.15738498789142"/>
  </r>
  <r>
    <x v="32"/>
    <n v="2"/>
    <n v="2731.4903147699806"/>
    <n v="2548.0230024213088"/>
    <n v="5279.5133171912748"/>
    <n v="76.711864406781388"/>
    <n v="71.559322033892386"/>
    <n v="148.27118644065922"/>
  </r>
  <r>
    <x v="33"/>
    <n v="2"/>
    <n v="2808.202179176762"/>
    <n v="2619.5823244552012"/>
    <n v="5427.7845036319341"/>
    <n v="84.930992736073676"/>
    <n v="79.226392251817742"/>
    <n v="164.15738498792052"/>
  </r>
  <r>
    <x v="34"/>
    <n v="2"/>
    <n v="2893.1331719128357"/>
    <n v="2698.8087167070189"/>
    <n v="5591.9418886198546"/>
    <n v="82.191283292981097"/>
    <n v="76.670702179180807"/>
    <n v="158.86198547214735"/>
  </r>
  <r>
    <x v="35"/>
    <n v="2"/>
    <n v="2975.3244552058168"/>
    <n v="2775.4794188861997"/>
    <n v="5750.8038740920019"/>
    <n v="84.930992736073676"/>
    <n v="79.226392251817742"/>
    <n v="164.15738498789142"/>
  </r>
  <r>
    <x v="36"/>
    <n v="2"/>
    <n v="3060.2554479418905"/>
    <n v="2854.7058111380175"/>
    <n v="5914.9612590798934"/>
    <n v="82.191283292981097"/>
    <n v="76.670702179166256"/>
    <n v="158.86198547214735"/>
  </r>
  <r>
    <x v="37"/>
    <n v="2"/>
    <n v="3142.4467312348715"/>
    <n v="2931.3765133171837"/>
    <n v="6073.8232445520407"/>
    <n v="84.930992736073676"/>
    <n v="79.226392251817742"/>
    <n v="164.15738498789142"/>
  </r>
  <r>
    <x v="38"/>
    <n v="2"/>
    <n v="3227.3777239709452"/>
    <n v="3010.6029055690015"/>
    <n v="6237.9806295399321"/>
    <n v="84.930992736073676"/>
    <n v="79.226392251817742"/>
    <n v="164.15738498789142"/>
  </r>
  <r>
    <x v="39"/>
    <n v="2"/>
    <n v="3312.3087167070189"/>
    <n v="3089.8292978208192"/>
    <n v="6402.1380145278235"/>
    <n v="82.191283292981097"/>
    <n v="76.670702179180807"/>
    <n v="158.86198547217646"/>
  </r>
  <r>
    <x v="40"/>
    <n v="2"/>
    <n v="3394.5"/>
    <n v="3166.5"/>
    <n v="6561"/>
    <n v="84.930992736088228"/>
    <n v="79.226392251817742"/>
    <n v="164.15738498789142"/>
  </r>
  <r>
    <x v="41"/>
    <n v="2"/>
    <n v="3479.4309927360882"/>
    <n v="3245.7263922518177"/>
    <n v="6725.1573849878914"/>
    <n v="82.191283292966546"/>
    <n v="76.670702179166256"/>
    <n v="158.86198547214735"/>
  </r>
  <r>
    <x v="42"/>
    <n v="2"/>
    <n v="3561.6222760290548"/>
    <n v="3322.397094430984"/>
    <n v="6884.0193704600388"/>
    <n v="84.930992736088228"/>
    <n v="79.226392251817742"/>
    <n v="164.15738498789142"/>
  </r>
  <r>
    <x v="43"/>
    <n v="2"/>
    <n v="3646.553268765143"/>
    <n v="3401.6234866828017"/>
    <n v="7048.1767554479302"/>
    <n v="84.930992736073676"/>
    <n v="79.226392251817742"/>
    <n v="164.15738498789142"/>
  </r>
  <r>
    <x v="44"/>
    <n v="2"/>
    <n v="3731.4842615012167"/>
    <n v="3480.8498789346195"/>
    <n v="7212.3341404358216"/>
    <n v="76.711864406781388"/>
    <n v="71.559322033906938"/>
    <n v="148.27118644068833"/>
  </r>
  <r>
    <x v="45"/>
    <n v="2"/>
    <n v="3808.1961259079981"/>
    <n v="3552.4092009685264"/>
    <n v="7360.6053268765099"/>
    <n v="84.930992736073676"/>
    <n v="79.22639225180319"/>
    <n v="164.15738498789142"/>
  </r>
  <r>
    <x v="46"/>
    <n v="2"/>
    <n v="3893.1271186440717"/>
    <n v="3631.6355932203296"/>
    <n v="7524.7627118644014"/>
    <n v="82.191283292981097"/>
    <n v="76.670702179180807"/>
    <n v="158.86198547214735"/>
  </r>
  <r>
    <x v="47"/>
    <n v="2"/>
    <n v="3975.3184019370528"/>
    <n v="3708.3062953995104"/>
    <n v="7683.6246973365487"/>
    <n v="84.930992736073676"/>
    <n v="79.226392251817742"/>
    <n v="164.15738498789142"/>
  </r>
  <r>
    <x v="48"/>
    <n v="2"/>
    <n v="4060.2493946731265"/>
    <n v="3787.5326876513282"/>
    <n v="7847.7820823244401"/>
    <n v="82.191283292981097"/>
    <n v="76.670702179180807"/>
    <n v="158.86198547214735"/>
  </r>
  <r>
    <x v="49"/>
    <n v="2"/>
    <n v="4142.4406779661076"/>
    <n v="3864.203389830509"/>
    <n v="8006.6440677965875"/>
    <n v="84.930992736073676"/>
    <n v="79.226392251817742"/>
    <n v="164.15738498789142"/>
  </r>
  <r>
    <x v="50"/>
    <n v="2"/>
    <n v="4227.3716707021813"/>
    <n v="3943.4297820823267"/>
    <n v="8170.8014527844789"/>
    <n v="84.930992736073676"/>
    <n v="79.226392251817742"/>
    <n v="164.15738498789142"/>
  </r>
  <r>
    <x v="51"/>
    <n v="2"/>
    <n v="4312.302663438255"/>
    <n v="4022.6561743341445"/>
    <n v="8334.9588377723703"/>
    <n v="82.191283292981097"/>
    <n v="76.670702179166256"/>
    <n v="158.86198547217646"/>
  </r>
  <r>
    <x v="52"/>
    <n v="2"/>
    <n v="4394.4939467312361"/>
    <n v="4099.3268765133107"/>
    <n v="8493.8208232445468"/>
    <n v="84.930992736073676"/>
    <n v="79.226392251817742"/>
    <n v="164.15738498789142"/>
  </r>
  <r>
    <x v="53"/>
    <n v="2"/>
    <n v="4479.4249394673097"/>
    <n v="4178.5532687651285"/>
    <n v="8657.9782082324382"/>
    <n v="94.11791767552495"/>
    <n v="86.532445520570036"/>
    <n v="180.65036319615319"/>
  </r>
  <r>
    <x v="54"/>
    <n v="3"/>
    <n v="4573.5428571428347"/>
    <n v="4265.0857142856985"/>
    <n v="8838.6285714285914"/>
    <n v="113.04334975371603"/>
    <n v="113.15566502464935"/>
    <n v="226.19901477830717"/>
  </r>
  <r>
    <x v="55"/>
    <n v="4"/>
    <n v="4686.5862068965507"/>
    <n v="4378.2413793103478"/>
    <n v="9064.8275862068986"/>
    <n v="112.24137931034784"/>
    <n v="138.60919540229952"/>
    <n v="250.85057471267646"/>
  </r>
  <r>
    <x v="56"/>
    <n v="4"/>
    <n v="4798.8275862068986"/>
    <n v="4516.8505747126474"/>
    <n v="9315.678160919575"/>
    <n v="101.37931034481153"/>
    <n v="125.19540229885024"/>
    <n v="226.57471264369087"/>
  </r>
  <r>
    <x v="57"/>
    <n v="4"/>
    <n v="4900.2068965517101"/>
    <n v="4642.0459770114976"/>
    <n v="9542.2528735632659"/>
    <n v="117.70219435737818"/>
    <n v="146.49947753397282"/>
    <n v="264.20167189126369"/>
  </r>
  <r>
    <x v="58"/>
    <n v="7"/>
    <n v="5017.9090909090883"/>
    <n v="4788.5454545454704"/>
    <n v="9806.4545454545296"/>
    <n v="101.90340909091174"/>
    <n v="132.70454545452958"/>
    <n v="234.60795454547042"/>
  </r>
  <r>
    <x v="59"/>
    <n v="9"/>
    <n v="5119.8125"/>
    <n v="4921.25"/>
    <n v="10041.0625"/>
    <n v="83.5625"/>
    <n v="111.6875"/>
    <n v="195.25"/>
  </r>
  <r>
    <x v="60"/>
    <n v="11"/>
    <n v="5203.375"/>
    <n v="5032.9375"/>
    <n v="10236.3125"/>
    <n v="80.897727272720658"/>
    <n v="112.88068181817653"/>
    <n v="193.77840909094084"/>
  </r>
  <r>
    <x v="61"/>
    <n v="12"/>
    <n v="5284.2727272727207"/>
    <n v="5145.8181818181765"/>
    <n v="10430.090909090941"/>
    <n v="94.909090909102815"/>
    <n v="126.78787878787261"/>
    <n v="221.69696969696088"/>
  </r>
  <r>
    <x v="62"/>
    <n v="13"/>
    <n v="5379.1818181818235"/>
    <n v="5272.6060606060491"/>
    <n v="10651.787878787902"/>
    <n v="97.243181818179437"/>
    <n v="126.54393939394504"/>
    <n v="223.78712121210992"/>
  </r>
  <r>
    <x v="63"/>
    <n v="14"/>
    <n v="5476.4250000000029"/>
    <n v="5399.1499999999942"/>
    <n v="10875.575000000012"/>
    <n v="92.908333333340124"/>
    <n v="111.38333333334594"/>
    <n v="204.29166666662786"/>
  </r>
  <r>
    <x v="64"/>
    <n v="15"/>
    <n v="5569.333333333343"/>
    <n v="5510.5333333333401"/>
    <n v="11079.86666666664"/>
    <n v="95.666666666656965"/>
    <n v="110.86666666665406"/>
    <n v="206.53333333338378"/>
  </r>
  <r>
    <x v="65"/>
    <n v="16"/>
    <n v="5665"/>
    <n v="5621.3999999999942"/>
    <n v="11286.400000000023"/>
    <n v="84.173913043487119"/>
    <n v="110.33913043478969"/>
    <n v="194.51304347824771"/>
  </r>
  <r>
    <x v="66"/>
    <n v="18"/>
    <n v="5749.1739130434871"/>
    <n v="5731.7391304347839"/>
    <n v="11480.913043478271"/>
    <n v="115.8715415019542"/>
    <n v="134.03359683795134"/>
    <n v="249.90513833990553"/>
  </r>
  <r>
    <x v="67"/>
    <n v="19"/>
    <n v="5865.0454545454413"/>
    <n v="5865.7727272727352"/>
    <n v="11730.818181818177"/>
    <n v="123.62121212124475"/>
    <n v="139.46969696969609"/>
    <n v="263.09090909088263"/>
  </r>
  <r>
    <x v="68"/>
    <n v="20"/>
    <n v="5988.6666666666861"/>
    <n v="6005.2424242424313"/>
    <n v="11993.909090909059"/>
    <n v="96.476190476183547"/>
    <n v="139.56709956709528"/>
    <n v="236.04329004336614"/>
  </r>
  <r>
    <x v="69"/>
    <n v="21"/>
    <n v="6085.1428571428696"/>
    <n v="6144.8095238095266"/>
    <n v="12229.952380952425"/>
    <n v="97.079365079378476"/>
    <n v="117.22222222221899"/>
    <n v="214.30158730153926"/>
  </r>
  <r>
    <x v="70"/>
    <n v="22"/>
    <n v="6182.2222222222481"/>
    <n v="6262.0317460317456"/>
    <n v="12444.253968253965"/>
    <n v="93.333333333313931"/>
    <n v="111.90476190476329"/>
    <n v="205.23809523810633"/>
  </r>
  <r>
    <x v="71"/>
    <n v="22"/>
    <n v="6275.555555555562"/>
    <n v="6373.9365079365089"/>
    <n v="12649.492063492071"/>
    <n v="97.867521367530571"/>
    <n v="118.06349206349114"/>
    <n v="215.93101343099261"/>
  </r>
  <r>
    <x v="72"/>
    <n v="23"/>
    <n v="6373.4230769230926"/>
    <n v="6492"/>
    <n v="12865.423076923063"/>
    <n v="91.492177314183209"/>
    <n v="115.15254237287445"/>
    <n v="206.64471968711587"/>
  </r>
  <r>
    <x v="73"/>
    <n v="24"/>
    <n v="6464.9152542372758"/>
    <n v="6607.1525423728744"/>
    <n v="13072.067796610179"/>
    <n v="85.644067796616582"/>
    <n v="112.44067796610761"/>
    <n v="198.08474576269509"/>
  </r>
  <r>
    <x v="74"/>
    <n v="24"/>
    <n v="6550.5593220338924"/>
    <n v="6719.5932203389821"/>
    <n v="13270.152542372874"/>
    <n v="84.462900188329513"/>
    <n v="100.98455743880186"/>
    <n v="185.44745762713137"/>
  </r>
  <r>
    <x v="75"/>
    <n v="25"/>
    <n v="6635.0222222222219"/>
    <n v="6820.5777777777839"/>
    <n v="13455.600000000006"/>
    <n v="81.085885885884636"/>
    <n v="87.935735735707567"/>
    <n v="169.0216216215922"/>
  </r>
  <r>
    <x v="76"/>
    <n v="26"/>
    <n v="6716.1081081081065"/>
    <n v="6908.5135135134915"/>
    <n v="13624.621621621598"/>
    <n v="96.351351351331687"/>
    <n v="108.91891891893465"/>
    <n v="205.27027027029544"/>
  </r>
  <r>
    <x v="77"/>
    <n v="26"/>
    <n v="6812.4594594594382"/>
    <n v="7017.4324324324261"/>
    <n v="13829.891891891893"/>
    <n v="101.25482625485165"/>
    <n v="130.42471042470424"/>
    <n v="231.679536679585"/>
  </r>
  <r>
    <x v="78"/>
    <n v="27"/>
    <n v="6913.7142857142899"/>
    <n v="7147.8571428571304"/>
    <n v="14061.571428571478"/>
    <n v="125.46992481203051"/>
    <n v="129.14285714286962"/>
    <n v="254.61278195487102"/>
  </r>
  <r>
    <x v="79"/>
    <n v="28"/>
    <n v="7039.1842105263204"/>
    <n v="7277"/>
    <n v="14316.184210526349"/>
    <n v="123.14912280699355"/>
    <n v="127.77777777778101"/>
    <n v="250.92690058477456"/>
  </r>
  <r>
    <x v="80"/>
    <n v="29"/>
    <n v="7162.3333333333139"/>
    <n v="7404.777777777781"/>
    <n v="14567.111111111124"/>
    <n v="98.666666666686069"/>
    <n v="119.55555555553292"/>
    <n v="218.22222222218988"/>
  </r>
  <r>
    <x v="81"/>
    <n v="29"/>
    <n v="7261"/>
    <n v="7524.3333333333139"/>
    <n v="14785.333333333314"/>
    <n v="103.54545454545587"/>
    <n v="122.69696969698998"/>
    <n v="226.2424242424313"/>
  </r>
  <r>
    <x v="82"/>
    <n v="30"/>
    <n v="7364.5454545454559"/>
    <n v="7647.0303030303039"/>
    <n v="15011.575757575745"/>
    <n v="88.636363636367605"/>
    <n v="99.090909090911737"/>
    <n v="187.72727272729389"/>
  </r>
  <r>
    <x v="83"/>
    <n v="30"/>
    <n v="7453.1818181818235"/>
    <n v="7746.1212121212156"/>
    <n v="15199.303030303039"/>
    <n v="88.151515151505009"/>
    <n v="103.69696969696088"/>
    <n v="191.84848484848044"/>
  </r>
  <r>
    <x v="84"/>
    <n v="31"/>
    <n v="7541.3333333333285"/>
    <n v="7849.8181818181765"/>
    <n v="15391.15151515152"/>
    <n v="68"/>
    <n v="106.90909090908826"/>
    <n v="174.90909090908826"/>
  </r>
  <r>
    <x v="85"/>
    <n v="31"/>
    <n v="7609.3333333333285"/>
    <n v="7956.7272727272648"/>
    <n v="15566.060606060608"/>
    <n v="70.266666666677338"/>
    <n v="110.47272727271775"/>
    <n v="180.73939393938053"/>
  </r>
  <r>
    <x v="86"/>
    <n v="31"/>
    <n v="7679.6000000000058"/>
    <n v="8067.1999999999825"/>
    <n v="15746.799999999988"/>
    <n v="70.266666666662786"/>
    <n v="110.47272727271775"/>
    <n v="180.73939393940964"/>
  </r>
  <r>
    <x v="87"/>
    <n v="31"/>
    <n v="7749.8666666666686"/>
    <n v="8177.6727272727003"/>
    <n v="15927.539393939398"/>
    <n v="68"/>
    <n v="106.90909090911737"/>
    <n v="174.90909090908826"/>
  </r>
  <r>
    <x v="88"/>
    <n v="31"/>
    <n v="7817.8666666666686"/>
    <n v="8284.5818181818177"/>
    <n v="16102.448484848486"/>
    <n v="70.266666666662786"/>
    <n v="110.47272727271775"/>
    <n v="180.73939393938053"/>
  </r>
  <r>
    <x v="89"/>
    <n v="31"/>
    <n v="7888.1333333333314"/>
    <n v="8395.0545454545354"/>
    <n v="16283.187878787867"/>
    <n v="128.3801801801892"/>
    <n v="126.2697788697842"/>
    <n v="254.6499590499443"/>
  </r>
  <r>
    <x v="90"/>
    <n v="32"/>
    <n v="8016.5135135135206"/>
    <n v="8521.3243243243196"/>
    <n v="16537.837837837811"/>
    <n v="151.64864864866831"/>
    <n v="136.56756756757386"/>
    <n v="288.21621621621307"/>
  </r>
  <r>
    <x v="91"/>
    <n v="32"/>
    <n v="8168.1621621621889"/>
    <n v="8657.8918918918935"/>
    <n v="16826.054054054024"/>
    <n v="131.08228228225198"/>
    <n v="128.39255255254102"/>
    <n v="259.47483483486576"/>
  </r>
  <r>
    <x v="92"/>
    <n v="33"/>
    <n v="8299.2444444444409"/>
    <n v="8786.2844444444345"/>
    <n v="17085.52888888889"/>
    <n v="84.62222222222772"/>
    <n v="102.54222222222597"/>
    <n v="187.16444444441004"/>
  </r>
  <r>
    <x v="93"/>
    <n v="33"/>
    <n v="8383.8666666666686"/>
    <n v="8888.8266666666605"/>
    <n v="17272.6933333333"/>
    <n v="93.688888888893416"/>
    <n v="113.52888888888992"/>
    <n v="207.21777777781244"/>
  </r>
  <r>
    <x v="94"/>
    <n v="33"/>
    <n v="8477.555555555562"/>
    <n v="9002.3555555555504"/>
    <n v="17479.911111111112"/>
    <n v="90.666666666656965"/>
    <n v="109.86666666666861"/>
    <n v="200.53333333332557"/>
  </r>
  <r>
    <x v="95"/>
    <n v="33"/>
    <n v="8568.222222222219"/>
    <n v="9112.222222222219"/>
    <n v="17680.444444444438"/>
    <n v="93.688888888893416"/>
    <n v="113.52888888888992"/>
    <n v="207.21777777775424"/>
  </r>
  <r>
    <x v="96"/>
    <n v="33"/>
    <n v="8661.9111111111124"/>
    <n v="9225.7511111111089"/>
    <n v="17887.662222222192"/>
    <n v="90.666666666671517"/>
    <n v="109.86666666666861"/>
    <n v="200.53333333338378"/>
  </r>
  <r>
    <x v="97"/>
    <n v="33"/>
    <n v="8752.5777777777839"/>
    <n v="9335.6177777777775"/>
    <n v="18088.195555555576"/>
    <n v="93.688888888878864"/>
    <n v="113.52888888888992"/>
    <n v="207.21777777775424"/>
  </r>
  <r>
    <x v="98"/>
    <n v="33"/>
    <n v="8846.2666666666628"/>
    <n v="9449.1466666666674"/>
    <n v="18295.41333333333"/>
    <n v="93.688888888893416"/>
    <n v="113.52888888888992"/>
    <n v="207.21777777775424"/>
  </r>
  <r>
    <x v="99"/>
    <n v="33"/>
    <n v="8939.9555555555562"/>
    <n v="9562.6755555555574"/>
    <n v="18502.631111111084"/>
    <n v="103.40808080809074"/>
    <n v="104.05171717173653"/>
    <n v="207.45979797985638"/>
  </r>
  <r>
    <x v="100"/>
    <n v="34"/>
    <n v="9043.3636363636469"/>
    <n v="9666.7272727272939"/>
    <n v="18710.090909090941"/>
    <n v="118.67207792206318"/>
    <n v="126.16558441557572"/>
    <n v="244.8376623375807"/>
  </r>
  <r>
    <x v="101"/>
    <n v="35"/>
    <n v="9162.0357142857101"/>
    <n v="9792.8928571428696"/>
    <n v="18954.928571428522"/>
    <n v="126.07142857144936"/>
    <n v="141.78571428571013"/>
    <n v="267.85714285715949"/>
  </r>
  <r>
    <x v="102"/>
    <n v="35"/>
    <n v="9288.1071428571595"/>
    <n v="9934.6785714285797"/>
    <n v="19222.785714285681"/>
    <n v="130.27380952378735"/>
    <n v="146.51190476189367"/>
    <n v="276.78571428573923"/>
  </r>
  <r>
    <x v="103"/>
    <n v="35"/>
    <n v="9418.3809523809468"/>
    <n v="10081.190476190473"/>
    <n v="19499.57142857142"/>
    <n v="129.23333333333721"/>
    <n v="148.20952380954986"/>
    <n v="277.44285714282887"/>
  </r>
  <r>
    <x v="104"/>
    <n v="36"/>
    <n v="9547.6142857142841"/>
    <n v="10229.400000000023"/>
    <n v="19777.014285714249"/>
    <n v="116.39999999999418"/>
    <n v="134.39999999999418"/>
    <n v="250.79999999998836"/>
  </r>
  <r>
    <x v="105"/>
    <n v="36"/>
    <n v="9664.0142857142782"/>
    <n v="10363.800000000017"/>
    <n v="20027.814285714237"/>
    <n v="117.78945260349428"/>
    <n v="139.87289719624096"/>
    <n v="257.66234979982255"/>
  </r>
  <r>
    <x v="106"/>
    <n v="37"/>
    <n v="9781.8037383177725"/>
    <n v="10503.672897196258"/>
    <n v="20285.47663551406"/>
    <n v="97.009345794387627"/>
    <n v="121.68224299064605"/>
    <n v="218.69158878503367"/>
  </r>
  <r>
    <x v="107"/>
    <n v="37"/>
    <n v="9878.8130841121601"/>
    <n v="10625.355140186904"/>
    <n v="20504.168224299094"/>
    <n v="100.24299065419473"/>
    <n v="125.73831775700091"/>
    <n v="225.98130841122475"/>
  </r>
  <r>
    <x v="108"/>
    <n v="37"/>
    <n v="9979.0560747663549"/>
    <n v="10751.093457943905"/>
    <n v="20730.149532710318"/>
    <n v="97.009345794387627"/>
    <n v="121.68224299067515"/>
    <n v="218.69158878503367"/>
  </r>
  <r>
    <x v="109"/>
    <n v="37"/>
    <n v="10076.065420560742"/>
    <n v="10872.775700934581"/>
    <n v="20948.841121495352"/>
    <n v="105.46856002180721"/>
    <n v="122.38934760913253"/>
    <n v="227.85790763085242"/>
  </r>
  <r>
    <x v="110"/>
    <n v="38"/>
    <n v="10181.53398058255"/>
    <n v="10995.165048543713"/>
    <n v="21176.699029126205"/>
    <n v="106.24271844659233"/>
    <n v="121.89320388349006"/>
    <n v="228.1359223301406"/>
  </r>
  <r>
    <x v="111"/>
    <n v="38"/>
    <n v="10287.776699029142"/>
    <n v="11117.058252427203"/>
    <n v="21404.834951456345"/>
    <n v="102.81553398058168"/>
    <n v="117.96116504853126"/>
    <n v="220.77669902908383"/>
  </r>
  <r>
    <x v="112"/>
    <n v="38"/>
    <n v="10390.592233009724"/>
    <n v="11235.019417475734"/>
    <n v="21625.611650485429"/>
    <n v="124.74110032361932"/>
    <n v="142.31391585760866"/>
    <n v="267.05501618125709"/>
  </r>
  <r>
    <x v="113"/>
    <n v="39"/>
    <n v="10515.333333333343"/>
    <n v="11377.333333333343"/>
    <n v="21892.666666666686"/>
    <n v="137.5"/>
    <n v="156.25"/>
    <n v="293.75"/>
  </r>
  <r>
    <x v="114"/>
    <n v="39"/>
    <n v="10652.833333333343"/>
    <n v="11533.583333333343"/>
    <n v="22186.416666666686"/>
    <n v="142.08333333331393"/>
    <n v="161.45833333331393"/>
    <n v="303.54166666662786"/>
  </r>
  <r>
    <x v="115"/>
    <n v="39"/>
    <n v="10794.916666666657"/>
    <n v="11695.041666666657"/>
    <n v="22489.958333333314"/>
    <n v="140.2676233635575"/>
    <n v="162.32993454177631"/>
    <n v="302.59755790536292"/>
  </r>
  <r>
    <x v="116"/>
    <n v="40"/>
    <n v="10935.184290030214"/>
    <n v="11857.371601208433"/>
    <n v="22792.555891238677"/>
    <n v="128.52870090634678"/>
    <n v="153.14803625378408"/>
    <n v="281.67673716013087"/>
  </r>
  <r>
    <x v="117"/>
    <n v="40"/>
    <n v="11063.712990936561"/>
    <n v="12010.519637462217"/>
    <n v="23074.232628398808"/>
    <n v="137.39274924469646"/>
    <n v="163.70996978852781"/>
    <n v="301.10271903319517"/>
  </r>
  <r>
    <x v="118"/>
    <n v="40"/>
    <n v="11201.105740181258"/>
    <n v="12174.229607250745"/>
    <n v="23375.335347432003"/>
    <n v="132.96072507553617"/>
    <n v="158.42900302115595"/>
    <n v="291.38972809672123"/>
  </r>
  <r>
    <x v="119"/>
    <n v="40"/>
    <n v="11334.066465256794"/>
    <n v="12332.658610271901"/>
    <n v="23666.725075528724"/>
    <n v="137.39274924472556"/>
    <n v="163.70996978849871"/>
    <n v="301.10271903319517"/>
  </r>
  <r>
    <x v="120"/>
    <n v="40"/>
    <n v="11471.459214501519"/>
    <n v="12496.3685800604"/>
    <n v="23967.827794561919"/>
    <n v="132.96072507553617"/>
    <n v="158.42900302115595"/>
    <n v="291.38972809666302"/>
  </r>
  <r>
    <x v="121"/>
    <n v="40"/>
    <n v="11604.419939577056"/>
    <n v="12654.797583081556"/>
    <n v="24259.217522658582"/>
    <n v="137.39274924469646"/>
    <n v="163.70996978852781"/>
    <n v="301.10271903325338"/>
  </r>
  <r>
    <x v="122"/>
    <n v="40"/>
    <n v="11741.812688821752"/>
    <n v="12818.507552870084"/>
    <n v="24560.320241691836"/>
    <n v="137.39274924472556"/>
    <n v="163.70996978852781"/>
    <n v="301.10271903325338"/>
  </r>
  <r>
    <x v="123"/>
    <n v="40"/>
    <n v="11879.205438066478"/>
    <n v="12982.217522658611"/>
    <n v="24861.422960725089"/>
    <n v="132.96072507550707"/>
    <n v="158.42900302112685"/>
    <n v="291.38972809666302"/>
  </r>
  <r>
    <x v="124"/>
    <n v="40"/>
    <n v="12012.166163141985"/>
    <n v="13140.646525679738"/>
    <n v="25152.812688821752"/>
    <n v="137.39274924472556"/>
    <n v="163.70996978852781"/>
    <n v="301.10271903325338"/>
  </r>
  <r>
    <x v="125"/>
    <n v="40"/>
    <n v="12149.55891238671"/>
    <n v="13304.356495468266"/>
    <n v="25453.915407855005"/>
    <n v="132.96072507553617"/>
    <n v="158.42900302115595"/>
    <n v="291.38972809666302"/>
  </r>
  <r>
    <x v="126"/>
    <n v="40"/>
    <n v="12282.519637462246"/>
    <n v="13462.785498489422"/>
    <n v="25745.305135951668"/>
    <n v="146.48036253775354"/>
    <n v="171.21450151057797"/>
    <n v="317.69486404833151"/>
  </r>
  <r>
    <x v="127"/>
    <n v="41"/>
    <n v="12429"/>
    <n v="13634"/>
    <n v="26063"/>
    <n v="135.15037593984744"/>
    <n v="156.84962406015256"/>
    <n v="292"/>
  </r>
  <r>
    <x v="128"/>
    <n v="42"/>
    <n v="12564.150375939847"/>
    <n v="13790.849624060153"/>
    <n v="26355"/>
    <n v="102.94736842106795"/>
    <n v="121.05263157893205"/>
    <n v="224"/>
  </r>
  <r>
    <x v="129"/>
    <n v="42"/>
    <n v="12667.097744360915"/>
    <n v="13911.902255639085"/>
    <n v="26579"/>
    <n v="113.97744360900833"/>
    <n v="134.02255639099167"/>
    <n v="248"/>
  </r>
  <r>
    <x v="130"/>
    <n v="42"/>
    <n v="12781.075187969924"/>
    <n v="14045.924812030076"/>
    <n v="26827"/>
    <n v="110.30075187972398"/>
    <n v="129.69924812027602"/>
    <n v="240"/>
  </r>
  <r>
    <x v="131"/>
    <n v="42"/>
    <n v="12891.375939849648"/>
    <n v="14175.624060150352"/>
    <n v="27067"/>
    <n v="112.96514542168006"/>
    <n v="132.64725767908385"/>
    <n v="245.61240310076391"/>
  </r>
  <r>
    <x v="132"/>
    <n v="43"/>
    <n v="13004.341085271328"/>
    <n v="14308.271317829436"/>
    <n v="27312.612403100764"/>
    <n v="95.116279069741722"/>
    <n v="109.0697674418625"/>
    <n v="204.18604651163332"/>
  </r>
  <r>
    <x v="133"/>
    <n v="43"/>
    <n v="13099.457364341069"/>
    <n v="14417.341085271299"/>
    <n v="27516.798449612397"/>
    <n v="98.286821705434704"/>
    <n v="112.70542635660968"/>
    <n v="210.99224806198617"/>
  </r>
  <r>
    <x v="134"/>
    <n v="43"/>
    <n v="13197.744186046504"/>
    <n v="14530.046511627908"/>
    <n v="27727.790697674383"/>
    <n v="98.286821705434704"/>
    <n v="112.70542635658057"/>
    <n v="210.99224806204438"/>
  </r>
  <r>
    <x v="135"/>
    <n v="43"/>
    <n v="13296.031007751939"/>
    <n v="14642.751937984489"/>
    <n v="27938.782945736428"/>
    <n v="95.116279069770826"/>
    <n v="109.0697674418625"/>
    <n v="204.18604651163332"/>
  </r>
  <r>
    <x v="136"/>
    <n v="43"/>
    <n v="13391.14728682171"/>
    <n v="14751.821705426351"/>
    <n v="28142.968992248061"/>
    <n v="105.74633019955945"/>
    <n v="120.62510308428318"/>
    <n v="226.37143328384263"/>
  </r>
  <r>
    <x v="137"/>
    <n v="45"/>
    <n v="13496.893617021269"/>
    <n v="14872.446808510635"/>
    <n v="28369.340425531904"/>
    <n v="106.46638297871687"/>
    <n v="128.39319148936193"/>
    <n v="234.85957446810789"/>
  </r>
  <r>
    <x v="138"/>
    <n v="46"/>
    <n v="13603.359999999986"/>
    <n v="15000.839999999997"/>
    <n v="28604.200000000012"/>
    <n v="141.23999999999069"/>
    <n v="150.41714285712806"/>
    <n v="291.65714285708964"/>
  </r>
  <r>
    <x v="139"/>
    <n v="47"/>
    <n v="13744.599999999977"/>
    <n v="15151.257142857125"/>
    <n v="28895.857142857101"/>
    <n v="129.6105263158388"/>
    <n v="144.26917293234146"/>
    <n v="273.87969924818026"/>
  </r>
  <r>
    <x v="140"/>
    <n v="48"/>
    <n v="13874.210526315816"/>
    <n v="15295.526315789466"/>
    <n v="29169.736842105282"/>
    <n v="120.21804511273513"/>
    <n v="130.7593984962441"/>
    <n v="250.97744360897923"/>
  </r>
  <r>
    <x v="141"/>
    <n v="49"/>
    <n v="13994.428571428551"/>
    <n v="15426.28571428571"/>
    <n v="29420.714285714261"/>
    <n v="130.95073891628999"/>
    <n v="132.88669950739131"/>
    <n v="263.8374384236522"/>
  </r>
  <r>
    <x v="142"/>
    <n v="50"/>
    <n v="14125.379310344841"/>
    <n v="15559.172413793101"/>
    <n v="29684.551724137913"/>
    <n v="101.09526592632756"/>
    <n v="122.86148451198824"/>
    <n v="223.95675043831579"/>
  </r>
  <r>
    <x v="143"/>
    <n v="51"/>
    <n v="14226.474576271168"/>
    <n v="15682.03389830509"/>
    <n v="29908.508474576229"/>
    <n v="98.779661016946193"/>
    <n v="126.62711864404264"/>
    <n v="225.40677966101794"/>
  </r>
  <r>
    <x v="144"/>
    <n v="51"/>
    <n v="14325.254237288114"/>
    <n v="15808.661016949132"/>
    <n v="30133.915254237247"/>
    <n v="102.09870388836134"/>
    <n v="125.25074775674148"/>
    <n v="227.34945164510282"/>
  </r>
  <r>
    <x v="145"/>
    <n v="53"/>
    <n v="14427.352941176476"/>
    <n v="15933.911764705874"/>
    <n v="30361.26470588235"/>
    <n v="94.82352941177669"/>
    <n v="123.54411764707766"/>
    <n v="218.36764705879614"/>
  </r>
  <r>
    <x v="146"/>
    <n v="53"/>
    <n v="14522.176470588252"/>
    <n v="16057.455882352951"/>
    <n v="30579.632352941146"/>
    <n v="94.823529411747586"/>
    <n v="123.54411764704855"/>
    <n v="218.36764705885435"/>
  </r>
  <r>
    <x v="147"/>
    <n v="53"/>
    <n v="14617"/>
    <n v="16181"/>
    <n v="30798"/>
    <n v="91.4375"/>
    <n v="120.3125"/>
    <n v="211.75"/>
  </r>
  <r>
    <x v="148"/>
    <n v="56"/>
    <n v="14708.4375"/>
    <n v="16301.3125"/>
    <n v="31009.75"/>
    <n v="115.09441489362507"/>
    <n v="131.6875"/>
    <n v="246.78191489359597"/>
  </r>
  <r>
    <x v="149"/>
    <n v="58"/>
    <n v="14823.531914893625"/>
    <n v="16433"/>
    <n v="31256.531914893596"/>
    <n v="125.10638297870173"/>
    <n v="120"/>
    <n v="245.10638297873084"/>
  </r>
  <r>
    <x v="150"/>
    <n v="58"/>
    <n v="14948.638297872327"/>
    <n v="16553"/>
    <n v="31501.638297872327"/>
    <n v="136.8617021276732"/>
    <n v="156.73076923078042"/>
    <n v="293.59247135842452"/>
  </r>
  <r>
    <x v="151"/>
    <n v="59"/>
    <n v="15085.5"/>
    <n v="16709.73076923078"/>
    <n v="31795.230769230751"/>
    <n v="154.5"/>
    <n v="156.26923076921958"/>
    <n v="310.76923076924868"/>
  </r>
  <r>
    <x v="152"/>
    <n v="60"/>
    <n v="15240"/>
    <n v="16866"/>
    <n v="32106"/>
    <n v="108.26666666666279"/>
    <n v="128.79999999998836"/>
    <n v="237.06666666665114"/>
  </r>
  <r>
    <x v="153"/>
    <n v="61"/>
    <n v="15348.266666666663"/>
    <n v="16994.799999999988"/>
    <n v="32343.066666666651"/>
    <n v="133.39999999999418"/>
    <n v="167.38181818183511"/>
    <n v="300.78181818180019"/>
  </r>
  <r>
    <x v="154"/>
    <n v="62"/>
    <n v="15481.666666666657"/>
    <n v="17162.181818181823"/>
    <n v="32643.848484848451"/>
    <n v="123.90476190476329"/>
    <n v="132.48484848483349"/>
    <n v="256.38961038965499"/>
  </r>
  <r>
    <x v="155"/>
    <n v="66"/>
    <n v="15605.57142857142"/>
    <n v="17294.666666666657"/>
    <n v="32900.238095238106"/>
    <n v="109.76190476192278"/>
    <n v="132.92307692309259"/>
    <n v="242.68498168495717"/>
  </r>
  <r>
    <x v="156"/>
    <n v="68"/>
    <n v="15715.333333333343"/>
    <n v="17427.58974358975"/>
    <n v="33142.923076923063"/>
    <n v="80"/>
    <n v="111.53846153846825"/>
    <n v="191.53846153849736"/>
  </r>
  <r>
    <x v="157"/>
    <n v="68"/>
    <n v="15795.333333333343"/>
    <n v="17539.128205128218"/>
    <n v="33334.461538461561"/>
    <n v="97.066666666680248"/>
    <n v="109.82179487176472"/>
    <n v="206.88846153847408"/>
  </r>
  <r>
    <x v="158"/>
    <n v="69"/>
    <n v="15892.400000000023"/>
    <n v="17648.949999999983"/>
    <n v="33541.350000000035"/>
    <n v="99.199999999982538"/>
    <n v="109.01666666669189"/>
    <n v="208.21666666661622"/>
  </r>
  <r>
    <x v="159"/>
    <n v="69"/>
    <n v="15991.600000000006"/>
    <n v="17757.966666666674"/>
    <n v="33749.566666666651"/>
    <n v="87.528205128197442"/>
    <n v="103.23846153845079"/>
    <n v="190.76666666666279"/>
  </r>
  <r>
    <x v="160"/>
    <n v="70"/>
    <n v="16079.128205128203"/>
    <n v="17861.205128205125"/>
    <n v="33940.333333333314"/>
    <n v="126.87179487179674"/>
    <n v="152.19487179483986"/>
    <n v="279.06666666670935"/>
  </r>
  <r>
    <x v="161"/>
    <n v="72"/>
    <n v="16206"/>
    <n v="18013.399999999965"/>
    <n v="34219.400000000023"/>
    <n v="142.05882352942717"/>
    <n v="299.01176470593782"/>
    <n v="441.07058823527768"/>
  </r>
  <r>
    <x v="162"/>
    <n v="74"/>
    <n v="16348.058823529427"/>
    <n v="18312.411764705903"/>
    <n v="34660.470588235301"/>
    <n v="152.14117647058447"/>
    <n v="251.38823529408546"/>
    <n v="403.52941176469903"/>
  </r>
  <r>
    <x v="163"/>
    <n v="76"/>
    <n v="16500.200000000012"/>
    <n v="18563.799999999988"/>
    <n v="35064"/>
    <n v="142.71304347825935"/>
    <n v="250.7652173913084"/>
    <n v="393.47826086950954"/>
  </r>
  <r>
    <x v="164"/>
    <n v="77"/>
    <n v="16642.913043478271"/>
    <n v="18814.565217391297"/>
    <n v="35457.47826086951"/>
    <n v="116.70764617688837"/>
    <n v="230.60719640180469"/>
    <n v="347.31484257872216"/>
  </r>
  <r>
    <x v="165"/>
    <n v="78"/>
    <n v="16759.620689655159"/>
    <n v="19045.172413793101"/>
    <n v="35804.793103448232"/>
    <n v="124.7959770114976"/>
    <n v="232.24425287355552"/>
    <n v="357.04022988508223"/>
  </r>
  <r>
    <x v="166"/>
    <n v="80"/>
    <n v="16884.416666666657"/>
    <n v="19277.416666666657"/>
    <n v="36161.833333333314"/>
    <n v="111.85606060607824"/>
    <n v="155.90151515151956"/>
    <n v="267.7575757575687"/>
  </r>
  <r>
    <x v="167"/>
    <n v="81"/>
    <n v="16996.272727272735"/>
    <n v="19433.318181818177"/>
    <n v="36429.590909090883"/>
    <s v="-"/>
    <s v="-"/>
    <s v="-"/>
  </r>
  <r>
    <x v="168"/>
    <n v="83"/>
    <s v="-"/>
    <s v="-"/>
    <s v="-"/>
    <s v="-"/>
    <s v="-"/>
    <s v="-"/>
  </r>
  <r>
    <x v="169"/>
    <n v="83"/>
    <s v="-"/>
    <s v="-"/>
    <s v="-"/>
    <s v="-"/>
    <s v="-"/>
    <s v="-"/>
  </r>
  <r>
    <x v="170"/>
    <n v="83"/>
    <s v="-"/>
    <s v="-"/>
    <s v="-"/>
    <s v="-"/>
    <s v="-"/>
    <s v="-"/>
  </r>
  <r>
    <x v="171"/>
    <n v="83"/>
    <s v="-"/>
    <s v="-"/>
    <s v="-"/>
    <s v="-"/>
    <s v="-"/>
    <s v="-"/>
  </r>
  <r>
    <x v="172"/>
    <n v="83"/>
    <s v="-"/>
    <s v="-"/>
    <s v="-"/>
    <s v="-"/>
    <s v="-"/>
    <s v="-"/>
  </r>
  <r>
    <x v="173"/>
    <n v="83"/>
    <s v="-"/>
    <s v="-"/>
    <s v="-"/>
    <s v="-"/>
    <s v="-"/>
    <s v="-"/>
  </r>
  <r>
    <x v="174"/>
    <n v="83"/>
    <s v="-"/>
    <s v="-"/>
    <s v="-"/>
    <s v="-"/>
    <s v="-"/>
    <s v="-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8F0DA7-98B8-4377-8E13-E5D01041F38E}" name="Draaitabel2" cacheId="10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6">
  <location ref="U1:Y208" firstHeaderRow="1" firstDataRow="2" firstDataCol="2"/>
  <pivotFields count="10">
    <pivotField compact="0" numFmtId="168" outline="0" subtotalTop="0" showAll="0" insertBlankRow="1">
      <items count="1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9"/>
    <field x="8"/>
  </rowFields>
  <rowItems count="206">
    <i>
      <x v="1"/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"/>
    </i>
    <i t="blank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  <i t="blank">
      <x v="2"/>
    </i>
    <i>
      <x v="3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3"/>
    </i>
    <i t="blank">
      <x v="3"/>
    </i>
    <i>
      <x v="4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4"/>
    </i>
    <i t="blank">
      <x v="4"/>
    </i>
    <i>
      <x v="5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5"/>
    </i>
    <i t="blank">
      <x v="5"/>
    </i>
    <i>
      <x v="6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6"/>
    </i>
    <i t="blank">
      <x v="6"/>
    </i>
    <i>
      <x v="7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7"/>
    </i>
    <i t="blank">
      <x v="7"/>
    </i>
    <i>
      <x v="8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8"/>
    </i>
    <i t="blank">
      <x v="8"/>
    </i>
    <i>
      <x v="9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9"/>
    </i>
    <i t="blank">
      <x v="9"/>
    </i>
    <i>
      <x v="10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0"/>
    </i>
    <i t="blank">
      <x v="10"/>
    </i>
    <i>
      <x v="1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1"/>
    </i>
    <i t="blank">
      <x v="11"/>
    </i>
    <i>
      <x v="1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2"/>
    </i>
    <i t="blank">
      <x v="12"/>
    </i>
    <i>
      <x v="13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3"/>
    </i>
    <i t="blank">
      <x v="13"/>
    </i>
    <i>
      <x v="14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4"/>
    </i>
    <i t="blank">
      <x v="14"/>
    </i>
    <i>
      <x v="15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5"/>
    </i>
    <i t="blank">
      <x v="1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 van jour2" fld="5" baseField="0" baseItem="146" numFmtId="170"/>
    <dataField name="Som van nuit2" fld="6" baseField="0" baseItem="146" numFmtId="170"/>
    <dataField name="Som van total2" fld="7" baseField="0" baseItem="145" numFmtId="170"/>
  </dataFields>
  <formats count="2">
    <format dxfId="1">
      <pivotArea dataOnly="0" outline="0" fieldPosition="0">
        <references count="1">
          <reference field="9" count="0" defaultSubtotal="1"/>
        </references>
      </pivotArea>
    </format>
    <format dxfId="0">
      <pivotArea dataOnly="0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EEF8BA-849B-42CA-90D2-C4AA4B9A3763}" name="Tabel1" displayName="Tabel1" ref="A1:F83" totalsRowShown="0" headerRowDxfId="8" tableBorderDxfId="9">
  <autoFilter ref="A1:F83" xr:uid="{DDEEF8BA-849B-42CA-90D2-C4AA4B9A3763}"/>
  <tableColumns count="6">
    <tableColumn id="1" xr3:uid="{887CD90E-7622-45F4-9EE3-C6701E4DF951}" name="Date" dataDxfId="7"/>
    <tableColumn id="2" xr3:uid="{18361B73-D300-4B5D-B7A0-E5EE36BD30CB}" name="Heure" dataDxfId="6"/>
    <tableColumn id="3" xr3:uid="{CABC0EFD-C266-43E9-B105-D9F180B9D386}" name="Index JOUR" dataDxfId="5"/>
    <tableColumn id="4" xr3:uid="{B57F88B9-3E39-426F-95DE-C9547FAF0688}" name="Index NUIT" dataDxfId="4"/>
    <tableColumn id="5" xr3:uid="{46CFE2BC-E70F-454D-9BEC-59AFF0FD6C34}" name="Index TOTAL" dataDxfId="3">
      <calculatedColumnFormula>C2+D2</calculatedColumnFormula>
    </tableColumn>
    <tableColumn id="6" xr3:uid="{90DA2B4D-A2A7-460A-A241-39819BF70A97}" name="d+h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1B7F4-31D2-4340-AD96-5990CEDC7CD9}">
  <dimension ref="A1:AA215"/>
  <sheetViews>
    <sheetView tabSelected="1" topLeftCell="S1" workbookViewId="0">
      <pane ySplit="1" topLeftCell="A2" activePane="bottomLeft" state="frozen"/>
      <selection pane="bottomLeft" activeCell="T2" sqref="T2"/>
    </sheetView>
  </sheetViews>
  <sheetFormatPr defaultColWidth="11.42578125" defaultRowHeight="15" x14ac:dyDescent="0.25"/>
  <cols>
    <col min="1" max="1" width="16.140625" style="13" customWidth="1"/>
    <col min="2" max="2" width="16.140625" style="14" customWidth="1"/>
    <col min="3" max="5" width="14.85546875" style="15" customWidth="1"/>
    <col min="6" max="6" width="15.85546875" style="16" bestFit="1" customWidth="1"/>
    <col min="7" max="10" width="11.42578125" style="12"/>
    <col min="11" max="11" width="8.42578125" style="18" bestFit="1" customWidth="1"/>
    <col min="12" max="12" width="5.42578125" style="12" bestFit="1" customWidth="1"/>
    <col min="13" max="15" width="8.140625" style="19" bestFit="1" customWidth="1"/>
    <col min="16" max="18" width="5.5703125" style="19" bestFit="1" customWidth="1"/>
    <col min="19" max="20" width="11.42578125" style="12"/>
    <col min="21" max="21" width="10" style="12" bestFit="1" customWidth="1"/>
    <col min="22" max="22" width="17.7109375" style="12" bestFit="1" customWidth="1"/>
    <col min="23" max="24" width="13.5703125" style="12" bestFit="1" customWidth="1"/>
    <col min="25" max="25" width="14.140625" style="12" bestFit="1" customWidth="1"/>
    <col min="26" max="16384" width="11.42578125" style="12"/>
  </cols>
  <sheetData>
    <row r="1" spans="1:27" x14ac:dyDescent="0.25">
      <c r="A1" s="8" t="s">
        <v>15</v>
      </c>
      <c r="B1" s="9" t="s">
        <v>16</v>
      </c>
      <c r="C1" s="10" t="s">
        <v>12</v>
      </c>
      <c r="D1" s="10" t="s">
        <v>13</v>
      </c>
      <c r="E1" s="10" t="s">
        <v>14</v>
      </c>
      <c r="F1" s="11" t="s">
        <v>21</v>
      </c>
      <c r="K1" s="18" t="s">
        <v>29</v>
      </c>
      <c r="L1" s="12" t="s">
        <v>25</v>
      </c>
      <c r="M1" s="19" t="s">
        <v>22</v>
      </c>
      <c r="N1" s="19" t="s">
        <v>23</v>
      </c>
      <c r="O1" s="19" t="s">
        <v>24</v>
      </c>
      <c r="P1" s="19" t="s">
        <v>26</v>
      </c>
      <c r="Q1" s="19" t="s">
        <v>27</v>
      </c>
      <c r="R1" s="19" t="s">
        <v>28</v>
      </c>
      <c r="U1"/>
      <c r="V1"/>
      <c r="W1" s="20" t="s">
        <v>31</v>
      </c>
      <c r="X1"/>
      <c r="Y1"/>
      <c r="Z1"/>
      <c r="AA1"/>
    </row>
    <row r="2" spans="1:27" x14ac:dyDescent="0.25">
      <c r="A2" s="13">
        <v>40309</v>
      </c>
      <c r="B2" s="14">
        <v>0.5854166666666667</v>
      </c>
      <c r="C2" s="15">
        <v>0</v>
      </c>
      <c r="D2" s="15">
        <v>0</v>
      </c>
      <c r="E2" s="15">
        <f>C2+D2</f>
        <v>0</v>
      </c>
      <c r="F2" s="16">
        <f>+A2+B2</f>
        <v>40309.585416666669</v>
      </c>
      <c r="K2" s="18">
        <f>IF(ROW()=2,DATE(2010,6,1),EDATE(K1,1))</f>
        <v>40330</v>
      </c>
      <c r="L2" s="17" cm="1">
        <f t="array" ref="L2">IFERROR(_xlfn.AGGREGATE(14,6,ROW(Tabel1[d+h])/(Tabel1[d+h]&lt;=K2),1),"-")</f>
        <v>2</v>
      </c>
      <c r="M2" s="19">
        <f ca="1">IFERROR(_xlfn.FORECAST.LINEAR($K2,OFFSET(C$1,$L2-1,,2,),OFFSET($A$1,$L2-1,,2,)),"-")</f>
        <v>57.533898305089679</v>
      </c>
      <c r="N2" s="19">
        <f t="shared" ref="N2:O2" ca="1" si="0">IFERROR(_xlfn.FORECAST.LINEAR($K2,OFFSET(D$1,$L2-1,,2,),OFFSET($A$1,$L2-1,,2,)),"-")</f>
        <v>53.669491525419289</v>
      </c>
      <c r="O2" s="19">
        <f t="shared" ca="1" si="0"/>
        <v>111.20338983050897</v>
      </c>
      <c r="P2" s="19">
        <f ca="1">IF(ISNUMBER(M3),+M3-M2,"-")</f>
        <v>82.191283292981097</v>
      </c>
      <c r="Q2" s="19">
        <f t="shared" ref="Q2:R2" ca="1" si="1">IF(ISNUMBER(N3),+N3-N2,"-")</f>
        <v>76.670702179180807</v>
      </c>
      <c r="R2" s="19">
        <f t="shared" ca="1" si="1"/>
        <v>158.86198547214735</v>
      </c>
      <c r="U2" s="20" t="s">
        <v>35</v>
      </c>
      <c r="V2" s="20" t="s">
        <v>36</v>
      </c>
      <c r="W2" t="s">
        <v>32</v>
      </c>
      <c r="X2" t="s">
        <v>33</v>
      </c>
      <c r="Y2" t="s">
        <v>34</v>
      </c>
      <c r="Z2"/>
      <c r="AA2"/>
    </row>
    <row r="3" spans="1:27" x14ac:dyDescent="0.25">
      <c r="A3" s="13">
        <v>41961</v>
      </c>
      <c r="B3" s="14">
        <v>0.66666666666666663</v>
      </c>
      <c r="C3" s="15">
        <v>4526</v>
      </c>
      <c r="D3" s="15">
        <v>4222</v>
      </c>
      <c r="E3" s="15">
        <f t="shared" ref="E3:E66" si="2">C3+D3</f>
        <v>8748</v>
      </c>
      <c r="F3" s="16">
        <f t="shared" ref="F3:F66" si="3">+A3+B3</f>
        <v>41961.666666666664</v>
      </c>
      <c r="K3" s="18">
        <f t="shared" ref="K3:K66" si="4">IF(ROW()=2,DATE(2010,6,1),EDATE(K2,1))</f>
        <v>40360</v>
      </c>
      <c r="L3" s="17" cm="1">
        <f t="array" ref="L3">IFERROR(_xlfn.AGGREGATE(14,6,ROW(Tabel1[d+h])/(Tabel1[d+h]&lt;=K3),1),"-")</f>
        <v>2</v>
      </c>
      <c r="M3" s="19">
        <f t="shared" ref="M3:M66" ca="1" si="5">IFERROR(_xlfn.FORECAST.LINEAR($K3,OFFSET(C$1,$L3-1,,2,),OFFSET($A$1,$L3-1,,2,)),"-")</f>
        <v>139.72518159807078</v>
      </c>
      <c r="N3" s="19">
        <f t="shared" ref="N3:N66" ca="1" si="6">IFERROR(_xlfn.FORECAST.LINEAR($K3,OFFSET(D$1,$L3-1,,2,),OFFSET($A$1,$L3-1,,2,)),"-")</f>
        <v>130.3401937046001</v>
      </c>
      <c r="O3" s="19">
        <f t="shared" ref="O3:O66" ca="1" si="7">IFERROR(_xlfn.FORECAST.LINEAR($K3,OFFSET(E$1,$L3-1,,2,),OFFSET($A$1,$L3-1,,2,)),"-")</f>
        <v>270.06537530265632</v>
      </c>
      <c r="P3" s="19">
        <f t="shared" ref="P3:P66" ca="1" si="8">IF(ISNUMBER(M4),+M4-M3,"-")</f>
        <v>84.930992736073676</v>
      </c>
      <c r="Q3" s="19">
        <f t="shared" ref="Q3:Q66" ca="1" si="9">IF(ISNUMBER(N4),+N4-N3,"-")</f>
        <v>79.226392251817742</v>
      </c>
      <c r="R3" s="19">
        <f t="shared" ref="R3:R66" ca="1" si="10">IF(ISNUMBER(O4),+O4-O3,"-")</f>
        <v>164.15738498789142</v>
      </c>
      <c r="U3" t="s">
        <v>37</v>
      </c>
      <c r="V3" t="s">
        <v>38</v>
      </c>
      <c r="W3" s="21">
        <v>82.191283292981097</v>
      </c>
      <c r="X3" s="21">
        <v>76.670702179180807</v>
      </c>
      <c r="Y3" s="21">
        <v>158.86198547214735</v>
      </c>
      <c r="Z3"/>
      <c r="AA3"/>
    </row>
    <row r="4" spans="1:27" x14ac:dyDescent="0.25">
      <c r="A4" s="13">
        <v>41996</v>
      </c>
      <c r="B4" s="14">
        <v>0.66666666666666663</v>
      </c>
      <c r="C4" s="15">
        <v>4654</v>
      </c>
      <c r="D4" s="15">
        <v>4338</v>
      </c>
      <c r="E4" s="15">
        <f t="shared" si="2"/>
        <v>8992</v>
      </c>
      <c r="F4" s="16">
        <f t="shared" si="3"/>
        <v>41996.666666666664</v>
      </c>
      <c r="K4" s="18">
        <f t="shared" si="4"/>
        <v>40391</v>
      </c>
      <c r="L4" s="17" cm="1">
        <f t="array" ref="L4">IFERROR(_xlfn.AGGREGATE(14,6,ROW(Tabel1[d+h])/(Tabel1[d+h]&lt;=K4),1),"-")</f>
        <v>2</v>
      </c>
      <c r="M4" s="19">
        <f t="shared" ca="1" si="5"/>
        <v>224.65617433414445</v>
      </c>
      <c r="N4" s="19">
        <f t="shared" ca="1" si="6"/>
        <v>209.56658595641784</v>
      </c>
      <c r="O4" s="19">
        <f t="shared" ca="1" si="7"/>
        <v>434.22276029054774</v>
      </c>
      <c r="P4" s="19">
        <f t="shared" ca="1" si="8"/>
        <v>84.930992736073676</v>
      </c>
      <c r="Q4" s="19">
        <f t="shared" ca="1" si="9"/>
        <v>79.226392251817742</v>
      </c>
      <c r="R4" s="19">
        <f t="shared" ca="1" si="10"/>
        <v>164.15738498789142</v>
      </c>
      <c r="U4" t="s">
        <v>37</v>
      </c>
      <c r="V4" t="s">
        <v>39</v>
      </c>
      <c r="W4" s="21">
        <v>84.930992736073676</v>
      </c>
      <c r="X4" s="21">
        <v>79.226392251817742</v>
      </c>
      <c r="Y4" s="21">
        <v>164.15738498789142</v>
      </c>
      <c r="Z4"/>
      <c r="AA4"/>
    </row>
    <row r="5" spans="1:27" x14ac:dyDescent="0.25">
      <c r="A5" s="13">
        <v>42083</v>
      </c>
      <c r="B5" s="14">
        <v>0.86111111111111116</v>
      </c>
      <c r="C5" s="15">
        <v>4969</v>
      </c>
      <c r="D5" s="15">
        <v>4727</v>
      </c>
      <c r="E5" s="15">
        <f t="shared" si="2"/>
        <v>9696</v>
      </c>
      <c r="F5" s="16">
        <f t="shared" si="3"/>
        <v>42083.861111111109</v>
      </c>
      <c r="K5" s="18">
        <f t="shared" si="4"/>
        <v>40422</v>
      </c>
      <c r="L5" s="17" cm="1">
        <f t="array" ref="L5">IFERROR(_xlfn.AGGREGATE(14,6,ROW(Tabel1[d+h])/(Tabel1[d+h]&lt;=K5),1),"-")</f>
        <v>2</v>
      </c>
      <c r="M5" s="19">
        <f t="shared" ca="1" si="5"/>
        <v>309.58716707021813</v>
      </c>
      <c r="N5" s="19">
        <f t="shared" ca="1" si="6"/>
        <v>288.79297820823558</v>
      </c>
      <c r="O5" s="19">
        <f t="shared" ca="1" si="7"/>
        <v>598.38014527843916</v>
      </c>
      <c r="P5" s="19">
        <f t="shared" ca="1" si="8"/>
        <v>82.191283292981097</v>
      </c>
      <c r="Q5" s="19">
        <f t="shared" ca="1" si="9"/>
        <v>76.670702179166256</v>
      </c>
      <c r="R5" s="19">
        <f t="shared" ca="1" si="10"/>
        <v>158.86198547214735</v>
      </c>
      <c r="U5" t="s">
        <v>37</v>
      </c>
      <c r="V5" t="s">
        <v>40</v>
      </c>
      <c r="W5" s="21">
        <v>84.930992736073676</v>
      </c>
      <c r="X5" s="21">
        <v>79.226392251817742</v>
      </c>
      <c r="Y5" s="21">
        <v>164.15738498789142</v>
      </c>
      <c r="Z5"/>
      <c r="AA5"/>
    </row>
    <row r="6" spans="1:27" x14ac:dyDescent="0.25">
      <c r="A6" s="13">
        <v>42086</v>
      </c>
      <c r="B6" s="14">
        <v>0.41875000000000001</v>
      </c>
      <c r="C6" s="15">
        <v>4971</v>
      </c>
      <c r="D6" s="15">
        <v>4750</v>
      </c>
      <c r="E6" s="15">
        <f t="shared" si="2"/>
        <v>9721</v>
      </c>
      <c r="F6" s="16">
        <f t="shared" si="3"/>
        <v>42086.418749999997</v>
      </c>
      <c r="K6" s="18">
        <f t="shared" si="4"/>
        <v>40452</v>
      </c>
      <c r="L6" s="17" cm="1">
        <f t="array" ref="L6">IFERROR(_xlfn.AGGREGATE(14,6,ROW(Tabel1[d+h])/(Tabel1[d+h]&lt;=K6),1),"-")</f>
        <v>2</v>
      </c>
      <c r="M6" s="19">
        <f t="shared" ca="1" si="5"/>
        <v>391.77845036319923</v>
      </c>
      <c r="N6" s="19">
        <f t="shared" ca="1" si="6"/>
        <v>365.46368038740184</v>
      </c>
      <c r="O6" s="19">
        <f t="shared" ca="1" si="7"/>
        <v>757.24213075058651</v>
      </c>
      <c r="P6" s="19">
        <f t="shared" ca="1" si="8"/>
        <v>84.930992736073676</v>
      </c>
      <c r="Q6" s="19">
        <f t="shared" ca="1" si="9"/>
        <v>79.226392251817742</v>
      </c>
      <c r="R6" s="19">
        <f t="shared" ca="1" si="10"/>
        <v>164.15738498789142</v>
      </c>
      <c r="U6" t="s">
        <v>37</v>
      </c>
      <c r="V6" t="s">
        <v>41</v>
      </c>
      <c r="W6" s="21">
        <v>82.191283292981097</v>
      </c>
      <c r="X6" s="21">
        <v>76.670702179166256</v>
      </c>
      <c r="Y6" s="21">
        <v>158.86198547214735</v>
      </c>
      <c r="Z6"/>
      <c r="AA6"/>
    </row>
    <row r="7" spans="1:27" x14ac:dyDescent="0.25">
      <c r="A7" s="13">
        <v>42091</v>
      </c>
      <c r="B7" s="14">
        <v>0.79236111111111107</v>
      </c>
      <c r="C7" s="15">
        <v>5003</v>
      </c>
      <c r="D7" s="15">
        <v>4770</v>
      </c>
      <c r="E7" s="15">
        <f t="shared" si="2"/>
        <v>9773</v>
      </c>
      <c r="F7" s="16">
        <f t="shared" si="3"/>
        <v>42091.792361111111</v>
      </c>
      <c r="K7" s="18">
        <f t="shared" si="4"/>
        <v>40483</v>
      </c>
      <c r="L7" s="17" cm="1">
        <f t="array" ref="L7">IFERROR(_xlfn.AGGREGATE(14,6,ROW(Tabel1[d+h])/(Tabel1[d+h]&lt;=K7),1),"-")</f>
        <v>2</v>
      </c>
      <c r="M7" s="19">
        <f t="shared" ca="1" si="5"/>
        <v>476.7094430992729</v>
      </c>
      <c r="N7" s="19">
        <f t="shared" ca="1" si="6"/>
        <v>444.69007263921958</v>
      </c>
      <c r="O7" s="19">
        <f t="shared" ca="1" si="7"/>
        <v>921.39951573847793</v>
      </c>
      <c r="P7" s="19">
        <f t="shared" ca="1" si="8"/>
        <v>82.191283292981097</v>
      </c>
      <c r="Q7" s="19">
        <f t="shared" ca="1" si="9"/>
        <v>76.670702179180807</v>
      </c>
      <c r="R7" s="19">
        <f t="shared" ca="1" si="10"/>
        <v>158.86198547217646</v>
      </c>
      <c r="U7" t="s">
        <v>37</v>
      </c>
      <c r="V7" t="s">
        <v>42</v>
      </c>
      <c r="W7" s="21">
        <v>84.930992736073676</v>
      </c>
      <c r="X7" s="21">
        <v>79.226392251817742</v>
      </c>
      <c r="Y7" s="21">
        <v>164.15738498789142</v>
      </c>
      <c r="Z7"/>
      <c r="AA7"/>
    </row>
    <row r="8" spans="1:27" x14ac:dyDescent="0.25">
      <c r="A8" s="13">
        <v>42102</v>
      </c>
      <c r="B8" s="14">
        <v>0.37916666666666665</v>
      </c>
      <c r="C8" s="15">
        <v>5044</v>
      </c>
      <c r="D8" s="15">
        <v>4821</v>
      </c>
      <c r="E8" s="15">
        <f t="shared" si="2"/>
        <v>9865</v>
      </c>
      <c r="F8" s="16">
        <f t="shared" si="3"/>
        <v>42102.379166666666</v>
      </c>
      <c r="K8" s="18">
        <f t="shared" si="4"/>
        <v>40513</v>
      </c>
      <c r="L8" s="17" cm="1">
        <f t="array" ref="L8">IFERROR(_xlfn.AGGREGATE(14,6,ROW(Tabel1[d+h])/(Tabel1[d+h]&lt;=K8),1),"-")</f>
        <v>2</v>
      </c>
      <c r="M8" s="19">
        <f t="shared" ca="1" si="5"/>
        <v>558.900726392254</v>
      </c>
      <c r="N8" s="19">
        <f t="shared" ca="1" si="6"/>
        <v>521.36077481840039</v>
      </c>
      <c r="O8" s="19">
        <f t="shared" ca="1" si="7"/>
        <v>1080.2615012106544</v>
      </c>
      <c r="P8" s="19">
        <f t="shared" ca="1" si="8"/>
        <v>84.930992736073676</v>
      </c>
      <c r="Q8" s="19">
        <f t="shared" ca="1" si="9"/>
        <v>79.226392251817742</v>
      </c>
      <c r="R8" s="19">
        <f t="shared" ca="1" si="10"/>
        <v>164.15738498789142</v>
      </c>
      <c r="U8" t="s">
        <v>37</v>
      </c>
      <c r="V8" t="s">
        <v>43</v>
      </c>
      <c r="W8" s="21">
        <v>82.191283292981097</v>
      </c>
      <c r="X8" s="21">
        <v>76.670702179180807</v>
      </c>
      <c r="Y8" s="21">
        <v>158.86198547217646</v>
      </c>
      <c r="Z8"/>
      <c r="AA8"/>
    </row>
    <row r="9" spans="1:27" x14ac:dyDescent="0.25">
      <c r="A9" s="13">
        <v>42110</v>
      </c>
      <c r="B9" s="14">
        <v>0.59930555555555554</v>
      </c>
      <c r="C9" s="15">
        <v>5072</v>
      </c>
      <c r="D9" s="15">
        <v>4850</v>
      </c>
      <c r="E9" s="15">
        <f t="shared" si="2"/>
        <v>9922</v>
      </c>
      <c r="F9" s="16">
        <f t="shared" si="3"/>
        <v>42110.599305555559</v>
      </c>
      <c r="K9" s="18">
        <f t="shared" si="4"/>
        <v>40544</v>
      </c>
      <c r="L9" s="17" cm="1">
        <f t="array" ref="L9">IFERROR(_xlfn.AGGREGATE(14,6,ROW(Tabel1[d+h])/(Tabel1[d+h]&lt;=K9),1),"-")</f>
        <v>2</v>
      </c>
      <c r="M9" s="19">
        <f t="shared" ca="1" si="5"/>
        <v>643.83171912832768</v>
      </c>
      <c r="N9" s="19">
        <f t="shared" ca="1" si="6"/>
        <v>600.58716707021813</v>
      </c>
      <c r="O9" s="19">
        <f t="shared" ca="1" si="7"/>
        <v>1244.4188861985458</v>
      </c>
      <c r="P9" s="19">
        <f t="shared" ca="1" si="8"/>
        <v>84.930992736088228</v>
      </c>
      <c r="Q9" s="19">
        <f t="shared" ca="1" si="9"/>
        <v>79.226392251817742</v>
      </c>
      <c r="R9" s="19">
        <f t="shared" ca="1" si="10"/>
        <v>164.15738498789142</v>
      </c>
      <c r="U9" t="s">
        <v>37</v>
      </c>
      <c r="V9" t="s">
        <v>44</v>
      </c>
      <c r="W9" s="21">
        <v>84.930992736073676</v>
      </c>
      <c r="X9" s="21">
        <v>79.226392251817742</v>
      </c>
      <c r="Y9" s="21">
        <v>164.15738498789142</v>
      </c>
      <c r="Z9"/>
      <c r="AA9"/>
    </row>
    <row r="10" spans="1:27" x14ac:dyDescent="0.25">
      <c r="A10" s="13">
        <v>42126</v>
      </c>
      <c r="B10" s="14">
        <v>0.82847222222222228</v>
      </c>
      <c r="C10" s="15">
        <v>5123</v>
      </c>
      <c r="D10" s="15">
        <v>4926</v>
      </c>
      <c r="E10" s="15">
        <f t="shared" si="2"/>
        <v>10049</v>
      </c>
      <c r="F10" s="16">
        <f t="shared" si="3"/>
        <v>42126.828472222223</v>
      </c>
      <c r="K10" s="18">
        <f t="shared" si="4"/>
        <v>40575</v>
      </c>
      <c r="L10" s="17" cm="1">
        <f t="array" ref="L10">IFERROR(_xlfn.AGGREGATE(14,6,ROW(Tabel1[d+h])/(Tabel1[d+h]&lt;=K10),1),"-")</f>
        <v>2</v>
      </c>
      <c r="M10" s="19">
        <f t="shared" ca="1" si="5"/>
        <v>728.76271186441591</v>
      </c>
      <c r="N10" s="19">
        <f t="shared" ca="1" si="6"/>
        <v>679.81355932203587</v>
      </c>
      <c r="O10" s="19">
        <f t="shared" ca="1" si="7"/>
        <v>1408.5762711864372</v>
      </c>
      <c r="P10" s="19">
        <f t="shared" ca="1" si="8"/>
        <v>76.711864406781388</v>
      </c>
      <c r="Q10" s="19">
        <f t="shared" ca="1" si="9"/>
        <v>71.559322033892386</v>
      </c>
      <c r="R10" s="19">
        <f t="shared" ca="1" si="10"/>
        <v>148.27118644065922</v>
      </c>
      <c r="U10" s="22" t="s">
        <v>45</v>
      </c>
      <c r="V10" s="22"/>
      <c r="W10" s="23">
        <v>586.297820823238</v>
      </c>
      <c r="X10" s="23">
        <v>546.91767554479884</v>
      </c>
      <c r="Y10" s="23">
        <v>1133.2154963680368</v>
      </c>
      <c r="Z10"/>
      <c r="AA10"/>
    </row>
    <row r="11" spans="1:27" x14ac:dyDescent="0.25">
      <c r="A11" s="13">
        <v>42149</v>
      </c>
      <c r="B11" s="14">
        <v>0.8256944444444444</v>
      </c>
      <c r="C11" s="15">
        <v>5185</v>
      </c>
      <c r="D11" s="15">
        <v>5008</v>
      </c>
      <c r="E11" s="15">
        <f t="shared" si="2"/>
        <v>10193</v>
      </c>
      <c r="F11" s="16">
        <f t="shared" si="3"/>
        <v>42149.825694444444</v>
      </c>
      <c r="K11" s="18">
        <f t="shared" si="4"/>
        <v>40603</v>
      </c>
      <c r="L11" s="17" cm="1">
        <f t="array" ref="L11">IFERROR(_xlfn.AGGREGATE(14,6,ROW(Tabel1[d+h])/(Tabel1[d+h]&lt;=K11),1),"-")</f>
        <v>2</v>
      </c>
      <c r="M11" s="19">
        <f t="shared" ca="1" si="5"/>
        <v>805.47457627119729</v>
      </c>
      <c r="N11" s="19">
        <f t="shared" ca="1" si="6"/>
        <v>751.37288135592826</v>
      </c>
      <c r="O11" s="19">
        <f t="shared" ca="1" si="7"/>
        <v>1556.8474576270964</v>
      </c>
      <c r="P11" s="19">
        <f t="shared" ca="1" si="8"/>
        <v>84.930992736073676</v>
      </c>
      <c r="Q11" s="19">
        <f t="shared" ca="1" si="9"/>
        <v>79.226392251817742</v>
      </c>
      <c r="R11" s="19">
        <f t="shared" ca="1" si="10"/>
        <v>164.15738498789142</v>
      </c>
      <c r="U11"/>
      <c r="V11"/>
      <c r="W11" s="21"/>
      <c r="X11" s="21"/>
      <c r="Y11" s="21"/>
      <c r="Z11"/>
      <c r="AA11"/>
    </row>
    <row r="12" spans="1:27" x14ac:dyDescent="0.25">
      <c r="A12" s="13">
        <v>42165</v>
      </c>
      <c r="B12" s="14">
        <v>0.44791666666666669</v>
      </c>
      <c r="C12" s="15">
        <v>5227</v>
      </c>
      <c r="D12" s="15">
        <v>5065</v>
      </c>
      <c r="E12" s="15">
        <f t="shared" si="2"/>
        <v>10292</v>
      </c>
      <c r="F12" s="16">
        <f t="shared" si="3"/>
        <v>42165.447916666664</v>
      </c>
      <c r="K12" s="18">
        <f t="shared" si="4"/>
        <v>40634</v>
      </c>
      <c r="L12" s="17" cm="1">
        <f t="array" ref="L12">IFERROR(_xlfn.AGGREGATE(14,6,ROW(Tabel1[d+h])/(Tabel1[d+h]&lt;=K12),1),"-")</f>
        <v>2</v>
      </c>
      <c r="M12" s="19">
        <f t="shared" ca="1" si="5"/>
        <v>890.40556900727097</v>
      </c>
      <c r="N12" s="19">
        <f t="shared" ca="1" si="6"/>
        <v>830.599273607746</v>
      </c>
      <c r="O12" s="19">
        <f t="shared" ca="1" si="7"/>
        <v>1721.0048426149879</v>
      </c>
      <c r="P12" s="19">
        <f t="shared" ca="1" si="8"/>
        <v>82.191283292981097</v>
      </c>
      <c r="Q12" s="19">
        <f t="shared" ca="1" si="9"/>
        <v>76.670702179180807</v>
      </c>
      <c r="R12" s="19">
        <f t="shared" ca="1" si="10"/>
        <v>158.86198547217646</v>
      </c>
      <c r="U12" t="s">
        <v>46</v>
      </c>
      <c r="V12" t="s">
        <v>47</v>
      </c>
      <c r="W12" s="21">
        <v>84.930992736088228</v>
      </c>
      <c r="X12" s="21">
        <v>79.226392251817742</v>
      </c>
      <c r="Y12" s="21">
        <v>164.15738498789142</v>
      </c>
      <c r="Z12"/>
      <c r="AA12"/>
    </row>
    <row r="13" spans="1:27" x14ac:dyDescent="0.25">
      <c r="A13" s="13">
        <v>42198</v>
      </c>
      <c r="B13" s="14">
        <v>0.90069444444444446</v>
      </c>
      <c r="C13" s="15">
        <v>5317</v>
      </c>
      <c r="D13" s="15">
        <v>5192</v>
      </c>
      <c r="E13" s="15">
        <f t="shared" si="2"/>
        <v>10509</v>
      </c>
      <c r="F13" s="16">
        <f t="shared" si="3"/>
        <v>42198.900694444441</v>
      </c>
      <c r="K13" s="18">
        <f t="shared" si="4"/>
        <v>40664</v>
      </c>
      <c r="L13" s="17" cm="1">
        <f t="array" ref="L13">IFERROR(_xlfn.AGGREGATE(14,6,ROW(Tabel1[d+h])/(Tabel1[d+h]&lt;=K13),1),"-")</f>
        <v>2</v>
      </c>
      <c r="M13" s="19">
        <f t="shared" ca="1" si="5"/>
        <v>972.59685230025207</v>
      </c>
      <c r="N13" s="19">
        <f t="shared" ca="1" si="6"/>
        <v>907.26997578692681</v>
      </c>
      <c r="O13" s="19">
        <f t="shared" ca="1" si="7"/>
        <v>1879.8668280871643</v>
      </c>
      <c r="P13" s="19">
        <f t="shared" ca="1" si="8"/>
        <v>84.930992736073676</v>
      </c>
      <c r="Q13" s="19">
        <f t="shared" ca="1" si="9"/>
        <v>79.226392251817742</v>
      </c>
      <c r="R13" s="19">
        <f t="shared" ca="1" si="10"/>
        <v>164.15738498789142</v>
      </c>
      <c r="U13" t="s">
        <v>46</v>
      </c>
      <c r="V13" t="s">
        <v>48</v>
      </c>
      <c r="W13" s="21">
        <v>76.711864406781388</v>
      </c>
      <c r="X13" s="21">
        <v>71.559322033892386</v>
      </c>
      <c r="Y13" s="21">
        <v>148.27118644065922</v>
      </c>
      <c r="Z13"/>
      <c r="AA13"/>
    </row>
    <row r="14" spans="1:27" x14ac:dyDescent="0.25">
      <c r="A14" s="13">
        <v>42231</v>
      </c>
      <c r="B14" s="14">
        <v>0.63402777777777775</v>
      </c>
      <c r="C14" s="15">
        <v>5425</v>
      </c>
      <c r="D14" s="15">
        <v>5332</v>
      </c>
      <c r="E14" s="15">
        <f t="shared" si="2"/>
        <v>10757</v>
      </c>
      <c r="F14" s="16">
        <f t="shared" si="3"/>
        <v>42231.634027777778</v>
      </c>
      <c r="K14" s="18">
        <f t="shared" si="4"/>
        <v>40695</v>
      </c>
      <c r="L14" s="17" cm="1">
        <f t="array" ref="L14">IFERROR(_xlfn.AGGREGATE(14,6,ROW(Tabel1[d+h])/(Tabel1[d+h]&lt;=K14),1),"-")</f>
        <v>2</v>
      </c>
      <c r="M14" s="19">
        <f t="shared" ca="1" si="5"/>
        <v>1057.5278450363257</v>
      </c>
      <c r="N14" s="19">
        <f t="shared" ca="1" si="6"/>
        <v>986.49636803874455</v>
      </c>
      <c r="O14" s="19">
        <f t="shared" ca="1" si="7"/>
        <v>2044.0242130750557</v>
      </c>
      <c r="P14" s="19">
        <f t="shared" ca="1" si="8"/>
        <v>82.191283292981097</v>
      </c>
      <c r="Q14" s="19">
        <f t="shared" ca="1" si="9"/>
        <v>76.670702179166256</v>
      </c>
      <c r="R14" s="19">
        <f t="shared" ca="1" si="10"/>
        <v>158.86198547214735</v>
      </c>
      <c r="U14" t="s">
        <v>46</v>
      </c>
      <c r="V14" t="s">
        <v>49</v>
      </c>
      <c r="W14" s="21">
        <v>84.930992736073676</v>
      </c>
      <c r="X14" s="21">
        <v>79.226392251817742</v>
      </c>
      <c r="Y14" s="21">
        <v>164.15738498789142</v>
      </c>
      <c r="Z14"/>
      <c r="AA14"/>
    </row>
    <row r="15" spans="1:27" x14ac:dyDescent="0.25">
      <c r="A15" s="13">
        <v>42271</v>
      </c>
      <c r="B15" s="14">
        <v>0.92500000000000004</v>
      </c>
      <c r="C15" s="15">
        <v>5546</v>
      </c>
      <c r="D15" s="15">
        <v>5490</v>
      </c>
      <c r="E15" s="15">
        <f t="shared" si="2"/>
        <v>11036</v>
      </c>
      <c r="F15" s="16">
        <f t="shared" si="3"/>
        <v>42271.925000000003</v>
      </c>
      <c r="K15" s="18">
        <f t="shared" si="4"/>
        <v>40725</v>
      </c>
      <c r="L15" s="17" cm="1">
        <f t="array" ref="L15">IFERROR(_xlfn.AGGREGATE(14,6,ROW(Tabel1[d+h])/(Tabel1[d+h]&lt;=K15),1),"-")</f>
        <v>2</v>
      </c>
      <c r="M15" s="19">
        <f t="shared" ca="1" si="5"/>
        <v>1139.7191283293068</v>
      </c>
      <c r="N15" s="19">
        <f t="shared" ca="1" si="6"/>
        <v>1063.1670702179108</v>
      </c>
      <c r="O15" s="19">
        <f t="shared" ca="1" si="7"/>
        <v>2202.8861985472031</v>
      </c>
      <c r="P15" s="19">
        <f t="shared" ca="1" si="8"/>
        <v>84.930992736073676</v>
      </c>
      <c r="Q15" s="19">
        <f t="shared" ca="1" si="9"/>
        <v>79.226392251817742</v>
      </c>
      <c r="R15" s="19">
        <f t="shared" ca="1" si="10"/>
        <v>164.15738498789142</v>
      </c>
      <c r="U15" t="s">
        <v>46</v>
      </c>
      <c r="V15" t="s">
        <v>50</v>
      </c>
      <c r="W15" s="21">
        <v>82.191283292981097</v>
      </c>
      <c r="X15" s="21">
        <v>76.670702179180807</v>
      </c>
      <c r="Y15" s="21">
        <v>158.86198547217646</v>
      </c>
      <c r="Z15"/>
      <c r="AA15"/>
    </row>
    <row r="16" spans="1:27" x14ac:dyDescent="0.25">
      <c r="A16" s="13">
        <v>42286</v>
      </c>
      <c r="B16" s="14">
        <v>0.71805555555555556</v>
      </c>
      <c r="C16" s="15">
        <v>5596</v>
      </c>
      <c r="D16" s="15">
        <v>5534</v>
      </c>
      <c r="E16" s="15">
        <f t="shared" si="2"/>
        <v>11130</v>
      </c>
      <c r="F16" s="16">
        <f t="shared" si="3"/>
        <v>42286.718055555553</v>
      </c>
      <c r="K16" s="18">
        <f t="shared" si="4"/>
        <v>40756</v>
      </c>
      <c r="L16" s="17" cm="1">
        <f t="array" ref="L16">IFERROR(_xlfn.AGGREGATE(14,6,ROW(Tabel1[d+h])/(Tabel1[d+h]&lt;=K16),1),"-")</f>
        <v>2</v>
      </c>
      <c r="M16" s="19">
        <f t="shared" ca="1" si="5"/>
        <v>1224.6501210653805</v>
      </c>
      <c r="N16" s="19">
        <f t="shared" ca="1" si="6"/>
        <v>1142.3934624697285</v>
      </c>
      <c r="O16" s="19">
        <f t="shared" ca="1" si="7"/>
        <v>2367.0435835350945</v>
      </c>
      <c r="P16" s="19">
        <f t="shared" ca="1" si="8"/>
        <v>84.930992736073676</v>
      </c>
      <c r="Q16" s="19">
        <f t="shared" ca="1" si="9"/>
        <v>79.226392251817742</v>
      </c>
      <c r="R16" s="19">
        <f t="shared" ca="1" si="10"/>
        <v>164.15738498789142</v>
      </c>
      <c r="U16" t="s">
        <v>46</v>
      </c>
      <c r="V16" t="s">
        <v>51</v>
      </c>
      <c r="W16" s="21">
        <v>84.930992736073676</v>
      </c>
      <c r="X16" s="21">
        <v>79.226392251817742</v>
      </c>
      <c r="Y16" s="21">
        <v>164.15738498789142</v>
      </c>
      <c r="Z16"/>
      <c r="AA16"/>
    </row>
    <row r="17" spans="1:27" x14ac:dyDescent="0.25">
      <c r="A17" s="13">
        <v>42316</v>
      </c>
      <c r="B17" s="14">
        <v>0.37847222222222221</v>
      </c>
      <c r="C17" s="15">
        <v>5686</v>
      </c>
      <c r="D17" s="15">
        <v>5648</v>
      </c>
      <c r="E17" s="15">
        <f t="shared" si="2"/>
        <v>11334</v>
      </c>
      <c r="F17" s="16">
        <f t="shared" si="3"/>
        <v>42316.378472222219</v>
      </c>
      <c r="K17" s="18">
        <f t="shared" si="4"/>
        <v>40787</v>
      </c>
      <c r="L17" s="17" cm="1">
        <f t="array" ref="L17">IFERROR(_xlfn.AGGREGATE(14,6,ROW(Tabel1[d+h])/(Tabel1[d+h]&lt;=K17),1),"-")</f>
        <v>2</v>
      </c>
      <c r="M17" s="19">
        <f t="shared" ca="1" si="5"/>
        <v>1309.5811138014542</v>
      </c>
      <c r="N17" s="19">
        <f t="shared" ca="1" si="6"/>
        <v>1221.6198547215463</v>
      </c>
      <c r="O17" s="19">
        <f t="shared" ca="1" si="7"/>
        <v>2531.2009685229859</v>
      </c>
      <c r="P17" s="19">
        <f t="shared" ca="1" si="8"/>
        <v>82.191283292981097</v>
      </c>
      <c r="Q17" s="19">
        <f t="shared" ca="1" si="9"/>
        <v>76.670702179180807</v>
      </c>
      <c r="R17" s="19">
        <f t="shared" ca="1" si="10"/>
        <v>158.86198547214735</v>
      </c>
      <c r="U17" t="s">
        <v>46</v>
      </c>
      <c r="V17" t="s">
        <v>38</v>
      </c>
      <c r="W17" s="21">
        <v>82.191283292981097</v>
      </c>
      <c r="X17" s="21">
        <v>76.670702179166256</v>
      </c>
      <c r="Y17" s="21">
        <v>158.86198547214735</v>
      </c>
      <c r="Z17"/>
      <c r="AA17"/>
    </row>
    <row r="18" spans="1:27" x14ac:dyDescent="0.25">
      <c r="A18" s="13">
        <v>42329</v>
      </c>
      <c r="B18" s="14">
        <v>0.78541666666666665</v>
      </c>
      <c r="C18" s="15">
        <v>5717</v>
      </c>
      <c r="D18" s="15">
        <v>5690</v>
      </c>
      <c r="E18" s="15">
        <f t="shared" si="2"/>
        <v>11407</v>
      </c>
      <c r="F18" s="16">
        <f t="shared" si="3"/>
        <v>42329.785416666666</v>
      </c>
      <c r="K18" s="18">
        <f t="shared" si="4"/>
        <v>40817</v>
      </c>
      <c r="L18" s="17" cm="1">
        <f t="array" ref="L18">IFERROR(_xlfn.AGGREGATE(14,6,ROW(Tabel1[d+h])/(Tabel1[d+h]&lt;=K18),1),"-")</f>
        <v>2</v>
      </c>
      <c r="M18" s="19">
        <f t="shared" ca="1" si="5"/>
        <v>1391.7723970944353</v>
      </c>
      <c r="N18" s="19">
        <f t="shared" ca="1" si="6"/>
        <v>1298.2905569007271</v>
      </c>
      <c r="O18" s="19">
        <f t="shared" ca="1" si="7"/>
        <v>2690.0629539951333</v>
      </c>
      <c r="P18" s="19">
        <f t="shared" ca="1" si="8"/>
        <v>84.930992736073676</v>
      </c>
      <c r="Q18" s="19">
        <f t="shared" ca="1" si="9"/>
        <v>79.226392251817742</v>
      </c>
      <c r="R18" s="19">
        <f t="shared" ca="1" si="10"/>
        <v>164.15738498789142</v>
      </c>
      <c r="U18" t="s">
        <v>46</v>
      </c>
      <c r="V18" t="s">
        <v>39</v>
      </c>
      <c r="W18" s="21">
        <v>84.930992736073676</v>
      </c>
      <c r="X18" s="21">
        <v>79.226392251817742</v>
      </c>
      <c r="Y18" s="21">
        <v>164.15738498789142</v>
      </c>
      <c r="Z18"/>
      <c r="AA18"/>
    </row>
    <row r="19" spans="1:27" x14ac:dyDescent="0.25">
      <c r="A19" s="13">
        <v>42352</v>
      </c>
      <c r="B19" s="14">
        <v>0.51597222222222228</v>
      </c>
      <c r="C19" s="15">
        <v>5791</v>
      </c>
      <c r="D19" s="15">
        <v>5786</v>
      </c>
      <c r="E19" s="15">
        <f t="shared" si="2"/>
        <v>11577</v>
      </c>
      <c r="F19" s="16">
        <f t="shared" si="3"/>
        <v>42352.515972222223</v>
      </c>
      <c r="K19" s="18">
        <f t="shared" si="4"/>
        <v>40848</v>
      </c>
      <c r="L19" s="17" cm="1">
        <f t="array" ref="L19">IFERROR(_xlfn.AGGREGATE(14,6,ROW(Tabel1[d+h])/(Tabel1[d+h]&lt;=K19),1),"-")</f>
        <v>2</v>
      </c>
      <c r="M19" s="19">
        <f t="shared" ca="1" si="5"/>
        <v>1476.703389830509</v>
      </c>
      <c r="N19" s="19">
        <f t="shared" ca="1" si="6"/>
        <v>1377.5169491525448</v>
      </c>
      <c r="O19" s="19">
        <f t="shared" ca="1" si="7"/>
        <v>2854.2203389830247</v>
      </c>
      <c r="P19" s="19">
        <f t="shared" ca="1" si="8"/>
        <v>82.191283292981097</v>
      </c>
      <c r="Q19" s="19">
        <f t="shared" ca="1" si="9"/>
        <v>76.670702179166256</v>
      </c>
      <c r="R19" s="19">
        <f t="shared" ca="1" si="10"/>
        <v>158.86198547217646</v>
      </c>
      <c r="U19" t="s">
        <v>46</v>
      </c>
      <c r="V19" t="s">
        <v>40</v>
      </c>
      <c r="W19" s="21">
        <v>84.930992736073676</v>
      </c>
      <c r="X19" s="21">
        <v>79.226392251817742</v>
      </c>
      <c r="Y19" s="21">
        <v>164.15738498789142</v>
      </c>
      <c r="Z19"/>
      <c r="AA19"/>
    </row>
    <row r="20" spans="1:27" x14ac:dyDescent="0.25">
      <c r="A20" s="13">
        <v>42396</v>
      </c>
      <c r="B20" s="14">
        <v>0.90486111111111112</v>
      </c>
      <c r="C20" s="15">
        <v>5972</v>
      </c>
      <c r="D20" s="15">
        <v>5981</v>
      </c>
      <c r="E20" s="15">
        <f t="shared" si="2"/>
        <v>11953</v>
      </c>
      <c r="F20" s="16">
        <f t="shared" si="3"/>
        <v>42396.904861111114</v>
      </c>
      <c r="K20" s="18">
        <f t="shared" si="4"/>
        <v>40878</v>
      </c>
      <c r="L20" s="17" cm="1">
        <f t="array" ref="L20">IFERROR(_xlfn.AGGREGATE(14,6,ROW(Tabel1[d+h])/(Tabel1[d+h]&lt;=K20),1),"-")</f>
        <v>2</v>
      </c>
      <c r="M20" s="19">
        <f t="shared" ca="1" si="5"/>
        <v>1558.8946731234901</v>
      </c>
      <c r="N20" s="19">
        <f t="shared" ca="1" si="6"/>
        <v>1454.1876513317111</v>
      </c>
      <c r="O20" s="19">
        <f t="shared" ca="1" si="7"/>
        <v>3013.0823244552012</v>
      </c>
      <c r="P20" s="19">
        <f t="shared" ca="1" si="8"/>
        <v>84.930992736073676</v>
      </c>
      <c r="Q20" s="19">
        <f t="shared" ca="1" si="9"/>
        <v>79.226392251817742</v>
      </c>
      <c r="R20" s="19">
        <f t="shared" ca="1" si="10"/>
        <v>164.15738498789142</v>
      </c>
      <c r="U20" t="s">
        <v>46</v>
      </c>
      <c r="V20" t="s">
        <v>41</v>
      </c>
      <c r="W20" s="21">
        <v>82.191283292981097</v>
      </c>
      <c r="X20" s="21">
        <v>76.670702179180807</v>
      </c>
      <c r="Y20" s="21">
        <v>158.86198547214735</v>
      </c>
      <c r="Z20"/>
      <c r="AA20"/>
    </row>
    <row r="21" spans="1:27" x14ac:dyDescent="0.25">
      <c r="A21" s="13">
        <v>42429</v>
      </c>
      <c r="B21" s="14">
        <v>0.77777777777777779</v>
      </c>
      <c r="C21" s="15">
        <v>6082</v>
      </c>
      <c r="D21" s="15">
        <v>6141</v>
      </c>
      <c r="E21" s="15">
        <f t="shared" si="2"/>
        <v>12223</v>
      </c>
      <c r="F21" s="16">
        <f t="shared" si="3"/>
        <v>42429.777777777781</v>
      </c>
      <c r="K21" s="18">
        <f t="shared" si="4"/>
        <v>40909</v>
      </c>
      <c r="L21" s="17" cm="1">
        <f t="array" ref="L21">IFERROR(_xlfn.AGGREGATE(14,6,ROW(Tabel1[d+h])/(Tabel1[d+h]&lt;=K21),1),"-")</f>
        <v>2</v>
      </c>
      <c r="M21" s="19">
        <f t="shared" ca="1" si="5"/>
        <v>1643.8256658595637</v>
      </c>
      <c r="N21" s="19">
        <f t="shared" ca="1" si="6"/>
        <v>1533.4140435835288</v>
      </c>
      <c r="O21" s="19">
        <f t="shared" ca="1" si="7"/>
        <v>3177.2397094430926</v>
      </c>
      <c r="P21" s="19">
        <f t="shared" ca="1" si="8"/>
        <v>84.930992736088228</v>
      </c>
      <c r="Q21" s="19">
        <f t="shared" ca="1" si="9"/>
        <v>79.226392251817742</v>
      </c>
      <c r="R21" s="19">
        <f t="shared" ca="1" si="10"/>
        <v>164.15738498789142</v>
      </c>
      <c r="U21" t="s">
        <v>46</v>
      </c>
      <c r="V21" t="s">
        <v>42</v>
      </c>
      <c r="W21" s="21">
        <v>84.930992736073676</v>
      </c>
      <c r="X21" s="21">
        <v>79.226392251817742</v>
      </c>
      <c r="Y21" s="21">
        <v>164.15738498789142</v>
      </c>
      <c r="Z21"/>
      <c r="AA21"/>
    </row>
    <row r="22" spans="1:27" x14ac:dyDescent="0.25">
      <c r="A22" s="13">
        <v>42450</v>
      </c>
      <c r="B22" s="14">
        <v>0.5541666666666667</v>
      </c>
      <c r="C22" s="15">
        <v>6148</v>
      </c>
      <c r="D22" s="15">
        <v>6221</v>
      </c>
      <c r="E22" s="15">
        <f t="shared" si="2"/>
        <v>12369</v>
      </c>
      <c r="F22" s="16">
        <f t="shared" si="3"/>
        <v>42450.554166666669</v>
      </c>
      <c r="K22" s="18">
        <f t="shared" si="4"/>
        <v>40940</v>
      </c>
      <c r="L22" s="17" cm="1">
        <f t="array" ref="L22">IFERROR(_xlfn.AGGREGATE(14,6,ROW(Tabel1[d+h])/(Tabel1[d+h]&lt;=K22),1),"-")</f>
        <v>2</v>
      </c>
      <c r="M22" s="19">
        <f t="shared" ca="1" si="5"/>
        <v>1728.756658595652</v>
      </c>
      <c r="N22" s="19">
        <f t="shared" ca="1" si="6"/>
        <v>1612.6404358353466</v>
      </c>
      <c r="O22" s="19">
        <f t="shared" ca="1" si="7"/>
        <v>3341.397094430984</v>
      </c>
      <c r="P22" s="19">
        <f t="shared" ca="1" si="8"/>
        <v>79.451573849873967</v>
      </c>
      <c r="Q22" s="19">
        <f t="shared" ca="1" si="9"/>
        <v>74.115012106543873</v>
      </c>
      <c r="R22" s="19">
        <f t="shared" ca="1" si="10"/>
        <v>153.56658595640329</v>
      </c>
      <c r="U22" t="s">
        <v>46</v>
      </c>
      <c r="V22" t="s">
        <v>43</v>
      </c>
      <c r="W22" s="21">
        <v>82.191283292981097</v>
      </c>
      <c r="X22" s="21">
        <v>76.670702179166256</v>
      </c>
      <c r="Y22" s="21">
        <v>158.86198547217646</v>
      </c>
      <c r="Z22"/>
      <c r="AA22"/>
    </row>
    <row r="23" spans="1:27" x14ac:dyDescent="0.25">
      <c r="A23" s="13">
        <v>42513</v>
      </c>
      <c r="B23" s="14">
        <v>0.55763888888888891</v>
      </c>
      <c r="C23" s="15">
        <v>6344</v>
      </c>
      <c r="D23" s="15">
        <v>6456</v>
      </c>
      <c r="E23" s="15">
        <f t="shared" si="2"/>
        <v>12800</v>
      </c>
      <c r="F23" s="16">
        <f t="shared" si="3"/>
        <v>42513.557638888888</v>
      </c>
      <c r="K23" s="18">
        <f t="shared" si="4"/>
        <v>40969</v>
      </c>
      <c r="L23" s="17" cm="1">
        <f t="array" ref="L23">IFERROR(_xlfn.AGGREGATE(14,6,ROW(Tabel1[d+h])/(Tabel1[d+h]&lt;=K23),1),"-")</f>
        <v>2</v>
      </c>
      <c r="M23" s="19">
        <f t="shared" ca="1" si="5"/>
        <v>1808.2082324455259</v>
      </c>
      <c r="N23" s="19">
        <f t="shared" ca="1" si="6"/>
        <v>1686.7554479418905</v>
      </c>
      <c r="O23" s="19">
        <f t="shared" ca="1" si="7"/>
        <v>3494.9636803873873</v>
      </c>
      <c r="P23" s="19">
        <f t="shared" ca="1" si="8"/>
        <v>84.930992736073676</v>
      </c>
      <c r="Q23" s="19">
        <f t="shared" ca="1" si="9"/>
        <v>79.226392251817742</v>
      </c>
      <c r="R23" s="19">
        <f t="shared" ca="1" si="10"/>
        <v>164.15738498789142</v>
      </c>
      <c r="U23" t="s">
        <v>46</v>
      </c>
      <c r="V23" t="s">
        <v>44</v>
      </c>
      <c r="W23" s="21">
        <v>84.930992736073676</v>
      </c>
      <c r="X23" s="21">
        <v>79.226392251817742</v>
      </c>
      <c r="Y23" s="21">
        <v>164.15738498789142</v>
      </c>
      <c r="Z23"/>
      <c r="AA23"/>
    </row>
    <row r="24" spans="1:27" x14ac:dyDescent="0.25">
      <c r="A24" s="13">
        <v>42539</v>
      </c>
      <c r="B24" s="14">
        <v>0.83958333333333335</v>
      </c>
      <c r="C24" s="15">
        <v>6429</v>
      </c>
      <c r="D24" s="15">
        <v>6560</v>
      </c>
      <c r="E24" s="15">
        <f t="shared" si="2"/>
        <v>12989</v>
      </c>
      <c r="F24" s="16">
        <f t="shared" si="3"/>
        <v>42539.839583333334</v>
      </c>
      <c r="K24" s="18">
        <f t="shared" si="4"/>
        <v>41000</v>
      </c>
      <c r="L24" s="17" cm="1">
        <f t="array" ref="L24">IFERROR(_xlfn.AGGREGATE(14,6,ROW(Tabel1[d+h])/(Tabel1[d+h]&lt;=K24),1),"-")</f>
        <v>2</v>
      </c>
      <c r="M24" s="19">
        <f t="shared" ca="1" si="5"/>
        <v>1893.1392251815996</v>
      </c>
      <c r="N24" s="19">
        <f t="shared" ca="1" si="6"/>
        <v>1765.9818401937082</v>
      </c>
      <c r="O24" s="19">
        <f t="shared" ca="1" si="7"/>
        <v>3659.1210653752787</v>
      </c>
      <c r="P24" s="19">
        <f t="shared" ca="1" si="8"/>
        <v>82.191283292981097</v>
      </c>
      <c r="Q24" s="19">
        <f t="shared" ca="1" si="9"/>
        <v>76.670702179166256</v>
      </c>
      <c r="R24" s="19">
        <f t="shared" ca="1" si="10"/>
        <v>158.86198547217646</v>
      </c>
      <c r="U24" s="22" t="s">
        <v>52</v>
      </c>
      <c r="V24" s="22"/>
      <c r="W24" s="23">
        <v>999.99394673123606</v>
      </c>
      <c r="X24" s="23">
        <v>932.82687651331071</v>
      </c>
      <c r="Y24" s="23">
        <v>1932.8208232445468</v>
      </c>
      <c r="Z24"/>
      <c r="AA24"/>
    </row>
    <row r="25" spans="1:27" x14ac:dyDescent="0.25">
      <c r="A25" s="13">
        <v>42598</v>
      </c>
      <c r="B25" s="14">
        <v>0.84652777777777777</v>
      </c>
      <c r="C25" s="15">
        <v>6592</v>
      </c>
      <c r="D25" s="15">
        <v>6774</v>
      </c>
      <c r="E25" s="15">
        <f t="shared" si="2"/>
        <v>13366</v>
      </c>
      <c r="F25" s="16">
        <f t="shared" si="3"/>
        <v>42598.84652777778</v>
      </c>
      <c r="K25" s="18">
        <f t="shared" si="4"/>
        <v>41030</v>
      </c>
      <c r="L25" s="17" cm="1">
        <f t="array" ref="L25">IFERROR(_xlfn.AGGREGATE(14,6,ROW(Tabel1[d+h])/(Tabel1[d+h]&lt;=K25),1),"-")</f>
        <v>2</v>
      </c>
      <c r="M25" s="19">
        <f t="shared" ca="1" si="5"/>
        <v>1975.3305084745807</v>
      </c>
      <c r="N25" s="19">
        <f t="shared" ca="1" si="6"/>
        <v>1842.6525423728744</v>
      </c>
      <c r="O25" s="19">
        <f t="shared" ca="1" si="7"/>
        <v>3817.9830508474552</v>
      </c>
      <c r="P25" s="19">
        <f t="shared" ca="1" si="8"/>
        <v>84.930992736073676</v>
      </c>
      <c r="Q25" s="19">
        <f t="shared" ca="1" si="9"/>
        <v>79.226392251817742</v>
      </c>
      <c r="R25" s="19">
        <f t="shared" ca="1" si="10"/>
        <v>164.15738498789142</v>
      </c>
      <c r="U25"/>
      <c r="V25"/>
      <c r="W25" s="21"/>
      <c r="X25" s="21"/>
      <c r="Y25" s="21"/>
      <c r="Z25"/>
      <c r="AA25"/>
    </row>
    <row r="26" spans="1:27" x14ac:dyDescent="0.25">
      <c r="A26" s="13">
        <v>42643</v>
      </c>
      <c r="B26" s="14">
        <v>0.35555555555555557</v>
      </c>
      <c r="C26" s="15">
        <v>6713</v>
      </c>
      <c r="D26" s="15">
        <v>6905</v>
      </c>
      <c r="E26" s="15">
        <f t="shared" si="2"/>
        <v>13618</v>
      </c>
      <c r="F26" s="16">
        <f t="shared" si="3"/>
        <v>42643.355555555558</v>
      </c>
      <c r="K26" s="18">
        <f t="shared" si="4"/>
        <v>41061</v>
      </c>
      <c r="L26" s="17" cm="1">
        <f t="array" ref="L26">IFERROR(_xlfn.AGGREGATE(14,6,ROW(Tabel1[d+h])/(Tabel1[d+h]&lt;=K26),1),"-")</f>
        <v>2</v>
      </c>
      <c r="M26" s="19">
        <f t="shared" ca="1" si="5"/>
        <v>2060.2615012106544</v>
      </c>
      <c r="N26" s="19">
        <f t="shared" ca="1" si="6"/>
        <v>1921.8789346246922</v>
      </c>
      <c r="O26" s="19">
        <f t="shared" ca="1" si="7"/>
        <v>3982.1404358353466</v>
      </c>
      <c r="P26" s="19">
        <f t="shared" ca="1" si="8"/>
        <v>82.191283292981097</v>
      </c>
      <c r="Q26" s="19">
        <f t="shared" ca="1" si="9"/>
        <v>76.670702179180807</v>
      </c>
      <c r="R26" s="19">
        <f t="shared" ca="1" si="10"/>
        <v>158.86198547214735</v>
      </c>
      <c r="U26" t="s">
        <v>53</v>
      </c>
      <c r="V26" t="s">
        <v>47</v>
      </c>
      <c r="W26" s="21">
        <v>84.930992736088228</v>
      </c>
      <c r="X26" s="21">
        <v>79.226392251817742</v>
      </c>
      <c r="Y26" s="21">
        <v>164.15738498789142</v>
      </c>
      <c r="Z26"/>
      <c r="AA26"/>
    </row>
    <row r="27" spans="1:27" x14ac:dyDescent="0.25">
      <c r="A27" s="13">
        <v>42680</v>
      </c>
      <c r="B27" s="14">
        <v>0.68333333333333335</v>
      </c>
      <c r="C27" s="15">
        <v>6828</v>
      </c>
      <c r="D27" s="15">
        <v>7035</v>
      </c>
      <c r="E27" s="15">
        <f t="shared" si="2"/>
        <v>13863</v>
      </c>
      <c r="F27" s="16">
        <f t="shared" si="3"/>
        <v>42680.683333333334</v>
      </c>
      <c r="K27" s="18">
        <f t="shared" si="4"/>
        <v>41091</v>
      </c>
      <c r="L27" s="17" cm="1">
        <f t="array" ref="L27">IFERROR(_xlfn.AGGREGATE(14,6,ROW(Tabel1[d+h])/(Tabel1[d+h]&lt;=K27),1),"-")</f>
        <v>2</v>
      </c>
      <c r="M27" s="19">
        <f t="shared" ca="1" si="5"/>
        <v>2142.4527845036355</v>
      </c>
      <c r="N27" s="19">
        <f t="shared" ca="1" si="6"/>
        <v>1998.549636803873</v>
      </c>
      <c r="O27" s="19">
        <f t="shared" ca="1" si="7"/>
        <v>4141.0024213074939</v>
      </c>
      <c r="P27" s="19">
        <f t="shared" ca="1" si="8"/>
        <v>84.930992736073676</v>
      </c>
      <c r="Q27" s="19">
        <f t="shared" ca="1" si="9"/>
        <v>79.226392251817742</v>
      </c>
      <c r="R27" s="19">
        <f t="shared" ca="1" si="10"/>
        <v>164.15738498789142</v>
      </c>
      <c r="U27" t="s">
        <v>53</v>
      </c>
      <c r="V27" t="s">
        <v>48</v>
      </c>
      <c r="W27" s="21">
        <v>79.451573849873967</v>
      </c>
      <c r="X27" s="21">
        <v>74.115012106543873</v>
      </c>
      <c r="Y27" s="21">
        <v>153.56658595640329</v>
      </c>
      <c r="Z27"/>
      <c r="AA27"/>
    </row>
    <row r="28" spans="1:27" x14ac:dyDescent="0.25">
      <c r="A28" s="13">
        <v>42715</v>
      </c>
      <c r="B28" s="14">
        <v>0.89583333333333337</v>
      </c>
      <c r="C28" s="15">
        <v>6948</v>
      </c>
      <c r="D28" s="15">
        <v>7193</v>
      </c>
      <c r="E28" s="15">
        <f t="shared" si="2"/>
        <v>14141</v>
      </c>
      <c r="F28" s="16">
        <f t="shared" si="3"/>
        <v>42715.895833333336</v>
      </c>
      <c r="K28" s="18">
        <f t="shared" si="4"/>
        <v>41122</v>
      </c>
      <c r="L28" s="17" cm="1">
        <f t="array" ref="L28">IFERROR(_xlfn.AGGREGATE(14,6,ROW(Tabel1[d+h])/(Tabel1[d+h]&lt;=K28),1),"-")</f>
        <v>2</v>
      </c>
      <c r="M28" s="19">
        <f t="shared" ca="1" si="5"/>
        <v>2227.3837772397092</v>
      </c>
      <c r="N28" s="19">
        <f t="shared" ca="1" si="6"/>
        <v>2077.7760290556907</v>
      </c>
      <c r="O28" s="19">
        <f t="shared" ca="1" si="7"/>
        <v>4305.1598062953854</v>
      </c>
      <c r="P28" s="19">
        <f t="shared" ca="1" si="8"/>
        <v>84.930992736088228</v>
      </c>
      <c r="Q28" s="19">
        <f t="shared" ca="1" si="9"/>
        <v>79.226392251817742</v>
      </c>
      <c r="R28" s="19">
        <f t="shared" ca="1" si="10"/>
        <v>164.15738498789142</v>
      </c>
      <c r="U28" t="s">
        <v>53</v>
      </c>
      <c r="V28" t="s">
        <v>49</v>
      </c>
      <c r="W28" s="21">
        <v>84.930992736073676</v>
      </c>
      <c r="X28" s="21">
        <v>79.226392251817742</v>
      </c>
      <c r="Y28" s="21">
        <v>164.15738498789142</v>
      </c>
      <c r="Z28"/>
      <c r="AA28"/>
    </row>
    <row r="29" spans="1:27" x14ac:dyDescent="0.25">
      <c r="A29" s="13">
        <v>42753</v>
      </c>
      <c r="B29" s="14">
        <v>0.4513888888888889</v>
      </c>
      <c r="C29" s="15">
        <v>7113</v>
      </c>
      <c r="D29" s="15">
        <v>7345</v>
      </c>
      <c r="E29" s="15">
        <f t="shared" si="2"/>
        <v>14458</v>
      </c>
      <c r="F29" s="16">
        <f t="shared" si="3"/>
        <v>42753.451388888891</v>
      </c>
      <c r="K29" s="18">
        <f t="shared" si="4"/>
        <v>41153</v>
      </c>
      <c r="L29" s="17" cm="1">
        <f t="array" ref="L29">IFERROR(_xlfn.AGGREGATE(14,6,ROW(Tabel1[d+h])/(Tabel1[d+h]&lt;=K29),1),"-")</f>
        <v>2</v>
      </c>
      <c r="M29" s="19">
        <f t="shared" ca="1" si="5"/>
        <v>2312.3147699757974</v>
      </c>
      <c r="N29" s="19">
        <f t="shared" ca="1" si="6"/>
        <v>2157.0024213075085</v>
      </c>
      <c r="O29" s="19">
        <f t="shared" ca="1" si="7"/>
        <v>4469.3171912832768</v>
      </c>
      <c r="P29" s="19">
        <f t="shared" ca="1" si="8"/>
        <v>82.191283292966546</v>
      </c>
      <c r="Q29" s="19">
        <f t="shared" ca="1" si="9"/>
        <v>76.670702179166256</v>
      </c>
      <c r="R29" s="19">
        <f t="shared" ca="1" si="10"/>
        <v>158.86198547214735</v>
      </c>
      <c r="U29" t="s">
        <v>53</v>
      </c>
      <c r="V29" t="s">
        <v>50</v>
      </c>
      <c r="W29" s="21">
        <v>82.191283292981097</v>
      </c>
      <c r="X29" s="21">
        <v>76.670702179166256</v>
      </c>
      <c r="Y29" s="21">
        <v>158.86198547217646</v>
      </c>
      <c r="Z29"/>
      <c r="AA29"/>
    </row>
    <row r="30" spans="1:27" x14ac:dyDescent="0.25">
      <c r="A30" s="13">
        <v>42816</v>
      </c>
      <c r="B30" s="14">
        <v>0.73958333333333337</v>
      </c>
      <c r="C30" s="15">
        <v>7335</v>
      </c>
      <c r="D30" s="15">
        <v>7614</v>
      </c>
      <c r="E30" s="15">
        <f t="shared" si="2"/>
        <v>14949</v>
      </c>
      <c r="F30" s="16">
        <f t="shared" si="3"/>
        <v>42816.739583333336</v>
      </c>
      <c r="K30" s="18">
        <f t="shared" si="4"/>
        <v>41183</v>
      </c>
      <c r="L30" s="17" cm="1">
        <f t="array" ref="L30">IFERROR(_xlfn.AGGREGATE(14,6,ROW(Tabel1[d+h])/(Tabel1[d+h]&lt;=K30),1),"-")</f>
        <v>2</v>
      </c>
      <c r="M30" s="19">
        <f t="shared" ca="1" si="5"/>
        <v>2394.5060532687639</v>
      </c>
      <c r="N30" s="19">
        <f t="shared" ca="1" si="6"/>
        <v>2233.6731234866747</v>
      </c>
      <c r="O30" s="19">
        <f t="shared" ca="1" si="7"/>
        <v>4628.1791767554241</v>
      </c>
      <c r="P30" s="19">
        <f t="shared" ca="1" si="8"/>
        <v>84.930992736088228</v>
      </c>
      <c r="Q30" s="19">
        <f t="shared" ca="1" si="9"/>
        <v>79.226392251817742</v>
      </c>
      <c r="R30" s="19">
        <f t="shared" ca="1" si="10"/>
        <v>164.15738498789142</v>
      </c>
      <c r="U30" t="s">
        <v>53</v>
      </c>
      <c r="V30" t="s">
        <v>51</v>
      </c>
      <c r="W30" s="21">
        <v>84.930992736073676</v>
      </c>
      <c r="X30" s="21">
        <v>79.226392251817742</v>
      </c>
      <c r="Y30" s="21">
        <v>164.15738498789142</v>
      </c>
      <c r="Z30"/>
      <c r="AA30"/>
    </row>
    <row r="31" spans="1:27" x14ac:dyDescent="0.25">
      <c r="A31" s="13">
        <v>42882</v>
      </c>
      <c r="B31" s="14">
        <v>0.88958333333333328</v>
      </c>
      <c r="C31" s="15">
        <v>7530</v>
      </c>
      <c r="D31" s="15">
        <v>7832</v>
      </c>
      <c r="E31" s="15">
        <f t="shared" si="2"/>
        <v>15362</v>
      </c>
      <c r="F31" s="16">
        <f t="shared" si="3"/>
        <v>42882.88958333333</v>
      </c>
      <c r="K31" s="18">
        <f t="shared" si="4"/>
        <v>41214</v>
      </c>
      <c r="L31" s="17" cm="1">
        <f t="array" ref="L31">IFERROR(_xlfn.AGGREGATE(14,6,ROW(Tabel1[d+h])/(Tabel1[d+h]&lt;=K31),1),"-")</f>
        <v>2</v>
      </c>
      <c r="M31" s="19">
        <f t="shared" ca="1" si="5"/>
        <v>2479.4370460048522</v>
      </c>
      <c r="N31" s="19">
        <f t="shared" ca="1" si="6"/>
        <v>2312.8995157384925</v>
      </c>
      <c r="O31" s="19">
        <f t="shared" ca="1" si="7"/>
        <v>4792.3365617433155</v>
      </c>
      <c r="P31" s="19">
        <f t="shared" ca="1" si="8"/>
        <v>82.191283292966546</v>
      </c>
      <c r="Q31" s="19">
        <f t="shared" ca="1" si="9"/>
        <v>76.670702179180807</v>
      </c>
      <c r="R31" s="19">
        <f t="shared" ca="1" si="10"/>
        <v>158.86198547217646</v>
      </c>
      <c r="U31" t="s">
        <v>53</v>
      </c>
      <c r="V31" t="s">
        <v>38</v>
      </c>
      <c r="W31" s="21">
        <v>82.191283292981097</v>
      </c>
      <c r="X31" s="21">
        <v>76.670702179180807</v>
      </c>
      <c r="Y31" s="21">
        <v>158.86198547214735</v>
      </c>
      <c r="Z31"/>
      <c r="AA31"/>
    </row>
    <row r="32" spans="1:27" x14ac:dyDescent="0.25">
      <c r="A32" s="13">
        <v>43047</v>
      </c>
      <c r="B32" s="14">
        <v>0.71458333333333335</v>
      </c>
      <c r="C32" s="15">
        <v>7904</v>
      </c>
      <c r="D32" s="15">
        <v>8420</v>
      </c>
      <c r="E32" s="15">
        <f t="shared" si="2"/>
        <v>16324</v>
      </c>
      <c r="F32" s="16">
        <f t="shared" si="3"/>
        <v>43047.714583333334</v>
      </c>
      <c r="K32" s="18">
        <f t="shared" si="4"/>
        <v>41244</v>
      </c>
      <c r="L32" s="17" cm="1">
        <f t="array" ref="L32">IFERROR(_xlfn.AGGREGATE(14,6,ROW(Tabel1[d+h])/(Tabel1[d+h]&lt;=K32),1),"-")</f>
        <v>2</v>
      </c>
      <c r="M32" s="19">
        <f t="shared" ca="1" si="5"/>
        <v>2561.6283292978187</v>
      </c>
      <c r="N32" s="19">
        <f t="shared" ca="1" si="6"/>
        <v>2389.5702179176733</v>
      </c>
      <c r="O32" s="19">
        <f t="shared" ca="1" si="7"/>
        <v>4951.198547215492</v>
      </c>
      <c r="P32" s="19">
        <f t="shared" ca="1" si="8"/>
        <v>84.930992736088228</v>
      </c>
      <c r="Q32" s="19">
        <f t="shared" ca="1" si="9"/>
        <v>79.226392251817742</v>
      </c>
      <c r="R32" s="19">
        <f t="shared" ca="1" si="10"/>
        <v>164.15738498789142</v>
      </c>
      <c r="U32" t="s">
        <v>53</v>
      </c>
      <c r="V32" t="s">
        <v>39</v>
      </c>
      <c r="W32" s="21">
        <v>84.930992736073676</v>
      </c>
      <c r="X32" s="21">
        <v>79.226392251817742</v>
      </c>
      <c r="Y32" s="21">
        <v>164.15738498789142</v>
      </c>
      <c r="Z32"/>
      <c r="AA32"/>
    </row>
    <row r="33" spans="1:27" x14ac:dyDescent="0.25">
      <c r="A33" s="13">
        <v>43121</v>
      </c>
      <c r="B33" s="14">
        <v>0.72777777777777775</v>
      </c>
      <c r="C33" s="15">
        <v>8266</v>
      </c>
      <c r="D33" s="15">
        <v>8746</v>
      </c>
      <c r="E33" s="15">
        <f t="shared" si="2"/>
        <v>17012</v>
      </c>
      <c r="F33" s="16">
        <f t="shared" si="3"/>
        <v>43121.727777777778</v>
      </c>
      <c r="K33" s="18">
        <f t="shared" si="4"/>
        <v>41275</v>
      </c>
      <c r="L33" s="17" cm="1">
        <f t="array" ref="L33">IFERROR(_xlfn.AGGREGATE(14,6,ROW(Tabel1[d+h])/(Tabel1[d+h]&lt;=K33),1),"-")</f>
        <v>2</v>
      </c>
      <c r="M33" s="19">
        <f t="shared" ca="1" si="5"/>
        <v>2646.5593220339069</v>
      </c>
      <c r="N33" s="19">
        <f t="shared" ca="1" si="6"/>
        <v>2468.796610169491</v>
      </c>
      <c r="O33" s="19">
        <f t="shared" ca="1" si="7"/>
        <v>5115.3559322033834</v>
      </c>
      <c r="P33" s="19">
        <f t="shared" ca="1" si="8"/>
        <v>84.930992736073676</v>
      </c>
      <c r="Q33" s="19">
        <f t="shared" ca="1" si="9"/>
        <v>79.226392251817742</v>
      </c>
      <c r="R33" s="19">
        <f t="shared" ca="1" si="10"/>
        <v>164.15738498789142</v>
      </c>
      <c r="U33" t="s">
        <v>53</v>
      </c>
      <c r="V33" t="s">
        <v>40</v>
      </c>
      <c r="W33" s="21">
        <v>84.930992736088228</v>
      </c>
      <c r="X33" s="21">
        <v>79.226392251817742</v>
      </c>
      <c r="Y33" s="21">
        <v>164.15738498789142</v>
      </c>
      <c r="Z33"/>
      <c r="AA33"/>
    </row>
    <row r="34" spans="1:27" x14ac:dyDescent="0.25">
      <c r="A34" s="13">
        <v>43346</v>
      </c>
      <c r="B34" s="14">
        <v>0.53472222222222221</v>
      </c>
      <c r="C34" s="15">
        <v>8946</v>
      </c>
      <c r="D34" s="15">
        <v>9570</v>
      </c>
      <c r="E34" s="15">
        <f t="shared" si="2"/>
        <v>18516</v>
      </c>
      <c r="F34" s="16">
        <f t="shared" si="3"/>
        <v>43346.534722222219</v>
      </c>
      <c r="K34" s="18">
        <f t="shared" si="4"/>
        <v>41306</v>
      </c>
      <c r="L34" s="17" cm="1">
        <f t="array" ref="L34">IFERROR(_xlfn.AGGREGATE(14,6,ROW(Tabel1[d+h])/(Tabel1[d+h]&lt;=K34),1),"-")</f>
        <v>2</v>
      </c>
      <c r="M34" s="19">
        <f t="shared" ca="1" si="5"/>
        <v>2731.4903147699806</v>
      </c>
      <c r="N34" s="19">
        <f t="shared" ca="1" si="6"/>
        <v>2548.0230024213088</v>
      </c>
      <c r="O34" s="19">
        <f t="shared" ca="1" si="7"/>
        <v>5279.5133171912748</v>
      </c>
      <c r="P34" s="19">
        <f t="shared" ca="1" si="8"/>
        <v>76.711864406781388</v>
      </c>
      <c r="Q34" s="19">
        <f t="shared" ca="1" si="9"/>
        <v>71.559322033892386</v>
      </c>
      <c r="R34" s="19">
        <f t="shared" ca="1" si="10"/>
        <v>148.27118644065922</v>
      </c>
      <c r="U34" t="s">
        <v>53</v>
      </c>
      <c r="V34" t="s">
        <v>41</v>
      </c>
      <c r="W34" s="21">
        <v>82.191283292966546</v>
      </c>
      <c r="X34" s="21">
        <v>76.670702179166256</v>
      </c>
      <c r="Y34" s="21">
        <v>158.86198547214735</v>
      </c>
      <c r="Z34"/>
      <c r="AA34"/>
    </row>
    <row r="35" spans="1:27" x14ac:dyDescent="0.25">
      <c r="A35" s="13">
        <v>43390</v>
      </c>
      <c r="B35" s="14">
        <v>0.6118055555555556</v>
      </c>
      <c r="C35" s="15">
        <v>9099</v>
      </c>
      <c r="D35" s="15">
        <v>9722</v>
      </c>
      <c r="E35" s="15">
        <f t="shared" si="2"/>
        <v>18821</v>
      </c>
      <c r="F35" s="16">
        <f t="shared" si="3"/>
        <v>43390.611805555556</v>
      </c>
      <c r="K35" s="18">
        <f t="shared" si="4"/>
        <v>41334</v>
      </c>
      <c r="L35" s="17" cm="1">
        <f t="array" ref="L35">IFERROR(_xlfn.AGGREGATE(14,6,ROW(Tabel1[d+h])/(Tabel1[d+h]&lt;=K35),1),"-")</f>
        <v>2</v>
      </c>
      <c r="M35" s="19">
        <f t="shared" ca="1" si="5"/>
        <v>2808.202179176762</v>
      </c>
      <c r="N35" s="19">
        <f t="shared" ca="1" si="6"/>
        <v>2619.5823244552012</v>
      </c>
      <c r="O35" s="19">
        <f t="shared" ca="1" si="7"/>
        <v>5427.7845036319341</v>
      </c>
      <c r="P35" s="19">
        <f t="shared" ca="1" si="8"/>
        <v>84.930992736073676</v>
      </c>
      <c r="Q35" s="19">
        <f t="shared" ca="1" si="9"/>
        <v>79.226392251817742</v>
      </c>
      <c r="R35" s="19">
        <f t="shared" ca="1" si="10"/>
        <v>164.15738498792052</v>
      </c>
      <c r="U35" t="s">
        <v>53</v>
      </c>
      <c r="V35" t="s">
        <v>42</v>
      </c>
      <c r="W35" s="21">
        <v>84.930992736088228</v>
      </c>
      <c r="X35" s="21">
        <v>79.226392251817742</v>
      </c>
      <c r="Y35" s="21">
        <v>164.15738498789142</v>
      </c>
      <c r="Z35"/>
      <c r="AA35"/>
    </row>
    <row r="36" spans="1:27" x14ac:dyDescent="0.25">
      <c r="A36" s="13">
        <v>43474</v>
      </c>
      <c r="B36" s="14">
        <v>0.77777777777777779</v>
      </c>
      <c r="C36" s="15">
        <v>9452</v>
      </c>
      <c r="D36" s="15">
        <v>10119</v>
      </c>
      <c r="E36" s="15">
        <f t="shared" si="2"/>
        <v>19571</v>
      </c>
      <c r="F36" s="16">
        <f t="shared" si="3"/>
        <v>43474.777777777781</v>
      </c>
      <c r="K36" s="18">
        <f t="shared" si="4"/>
        <v>41365</v>
      </c>
      <c r="L36" s="17" cm="1">
        <f t="array" ref="L36">IFERROR(_xlfn.AGGREGATE(14,6,ROW(Tabel1[d+h])/(Tabel1[d+h]&lt;=K36),1),"-")</f>
        <v>2</v>
      </c>
      <c r="M36" s="19">
        <f t="shared" ca="1" si="5"/>
        <v>2893.1331719128357</v>
      </c>
      <c r="N36" s="19">
        <f t="shared" ca="1" si="6"/>
        <v>2698.8087167070189</v>
      </c>
      <c r="O36" s="19">
        <f t="shared" ca="1" si="7"/>
        <v>5591.9418886198546</v>
      </c>
      <c r="P36" s="19">
        <f t="shared" ca="1" si="8"/>
        <v>82.191283292981097</v>
      </c>
      <c r="Q36" s="19">
        <f t="shared" ca="1" si="9"/>
        <v>76.670702179180807</v>
      </c>
      <c r="R36" s="19">
        <f t="shared" ca="1" si="10"/>
        <v>158.86198547214735</v>
      </c>
      <c r="U36" t="s">
        <v>53</v>
      </c>
      <c r="V36" t="s">
        <v>43</v>
      </c>
      <c r="W36" s="21">
        <v>82.191283292966546</v>
      </c>
      <c r="X36" s="21">
        <v>76.670702179180807</v>
      </c>
      <c r="Y36" s="21">
        <v>158.86198547217646</v>
      </c>
      <c r="Z36"/>
      <c r="AA36"/>
    </row>
    <row r="37" spans="1:27" x14ac:dyDescent="0.25">
      <c r="A37" s="13">
        <v>43544</v>
      </c>
      <c r="B37" s="14">
        <v>0.50555555555555554</v>
      </c>
      <c r="C37" s="15">
        <v>9743</v>
      </c>
      <c r="D37" s="15">
        <v>10455</v>
      </c>
      <c r="E37" s="15">
        <f t="shared" si="2"/>
        <v>20198</v>
      </c>
      <c r="F37" s="16">
        <f t="shared" si="3"/>
        <v>43544.505555555559</v>
      </c>
      <c r="K37" s="18">
        <f t="shared" si="4"/>
        <v>41395</v>
      </c>
      <c r="L37" s="17" cm="1">
        <f t="array" ref="L37">IFERROR(_xlfn.AGGREGATE(14,6,ROW(Tabel1[d+h])/(Tabel1[d+h]&lt;=K37),1),"-")</f>
        <v>2</v>
      </c>
      <c r="M37" s="19">
        <f t="shared" ca="1" si="5"/>
        <v>2975.3244552058168</v>
      </c>
      <c r="N37" s="19">
        <f t="shared" ca="1" si="6"/>
        <v>2775.4794188861997</v>
      </c>
      <c r="O37" s="19">
        <f t="shared" ca="1" si="7"/>
        <v>5750.8038740920019</v>
      </c>
      <c r="P37" s="19">
        <f t="shared" ca="1" si="8"/>
        <v>84.930992736073676</v>
      </c>
      <c r="Q37" s="19">
        <f t="shared" ca="1" si="9"/>
        <v>79.226392251817742</v>
      </c>
      <c r="R37" s="19">
        <f t="shared" ca="1" si="10"/>
        <v>164.15738498789142</v>
      </c>
      <c r="U37" t="s">
        <v>53</v>
      </c>
      <c r="V37" t="s">
        <v>44</v>
      </c>
      <c r="W37" s="21">
        <v>84.930992736088228</v>
      </c>
      <c r="X37" s="21">
        <v>79.226392251817742</v>
      </c>
      <c r="Y37" s="21">
        <v>164.15738498789142</v>
      </c>
      <c r="Z37"/>
      <c r="AA37"/>
    </row>
    <row r="38" spans="1:27" x14ac:dyDescent="0.25">
      <c r="A38" s="13">
        <v>43651</v>
      </c>
      <c r="B38" s="14">
        <v>0.32847222222222222</v>
      </c>
      <c r="C38" s="15">
        <v>10089</v>
      </c>
      <c r="D38" s="15">
        <v>10889</v>
      </c>
      <c r="E38" s="15">
        <f t="shared" si="2"/>
        <v>20978</v>
      </c>
      <c r="F38" s="16">
        <f t="shared" si="3"/>
        <v>43651.328472222223</v>
      </c>
      <c r="K38" s="18">
        <f t="shared" si="4"/>
        <v>41426</v>
      </c>
      <c r="L38" s="17" cm="1">
        <f t="array" ref="L38">IFERROR(_xlfn.AGGREGATE(14,6,ROW(Tabel1[d+h])/(Tabel1[d+h]&lt;=K38),1),"-")</f>
        <v>2</v>
      </c>
      <c r="M38" s="19">
        <f t="shared" ca="1" si="5"/>
        <v>3060.2554479418905</v>
      </c>
      <c r="N38" s="19">
        <f t="shared" ca="1" si="6"/>
        <v>2854.7058111380175</v>
      </c>
      <c r="O38" s="19">
        <f t="shared" ca="1" si="7"/>
        <v>5914.9612590798934</v>
      </c>
      <c r="P38" s="19">
        <f t="shared" ca="1" si="8"/>
        <v>82.191283292981097</v>
      </c>
      <c r="Q38" s="19">
        <f t="shared" ca="1" si="9"/>
        <v>76.670702179166256</v>
      </c>
      <c r="R38" s="19">
        <f t="shared" ca="1" si="10"/>
        <v>158.86198547214735</v>
      </c>
      <c r="U38" s="22" t="s">
        <v>54</v>
      </c>
      <c r="V38" s="22"/>
      <c r="W38" s="23">
        <v>1002.7336561743432</v>
      </c>
      <c r="X38" s="23">
        <v>935.38256658596219</v>
      </c>
      <c r="Y38" s="23">
        <v>1938.1162227602908</v>
      </c>
      <c r="Z38"/>
      <c r="AA38"/>
    </row>
    <row r="39" spans="1:27" x14ac:dyDescent="0.25">
      <c r="A39" s="13">
        <v>43754</v>
      </c>
      <c r="B39" s="14">
        <v>0.46527777777777779</v>
      </c>
      <c r="C39" s="15">
        <v>10442</v>
      </c>
      <c r="D39" s="15">
        <v>11294</v>
      </c>
      <c r="E39" s="15">
        <f t="shared" si="2"/>
        <v>21736</v>
      </c>
      <c r="F39" s="16">
        <f t="shared" si="3"/>
        <v>43754.465277777781</v>
      </c>
      <c r="K39" s="18">
        <f t="shared" si="4"/>
        <v>41456</v>
      </c>
      <c r="L39" s="17" cm="1">
        <f t="array" ref="L39">IFERROR(_xlfn.AGGREGATE(14,6,ROW(Tabel1[d+h])/(Tabel1[d+h]&lt;=K39),1),"-")</f>
        <v>2</v>
      </c>
      <c r="M39" s="19">
        <f t="shared" ca="1" si="5"/>
        <v>3142.4467312348715</v>
      </c>
      <c r="N39" s="19">
        <f t="shared" ca="1" si="6"/>
        <v>2931.3765133171837</v>
      </c>
      <c r="O39" s="19">
        <f t="shared" ca="1" si="7"/>
        <v>6073.8232445520407</v>
      </c>
      <c r="P39" s="19">
        <f t="shared" ca="1" si="8"/>
        <v>84.930992736073676</v>
      </c>
      <c r="Q39" s="19">
        <f t="shared" ca="1" si="9"/>
        <v>79.226392251817742</v>
      </c>
      <c r="R39" s="19">
        <f t="shared" ca="1" si="10"/>
        <v>164.15738498789142</v>
      </c>
      <c r="U39"/>
      <c r="V39"/>
      <c r="W39" s="21"/>
      <c r="X39" s="21"/>
      <c r="Y39" s="21"/>
      <c r="Z39"/>
      <c r="AA39"/>
    </row>
    <row r="40" spans="1:27" x14ac:dyDescent="0.25">
      <c r="A40" s="13">
        <v>43850</v>
      </c>
      <c r="B40" s="14">
        <v>0.37152777777777779</v>
      </c>
      <c r="C40" s="15">
        <v>10882</v>
      </c>
      <c r="D40" s="15">
        <v>11794</v>
      </c>
      <c r="E40" s="15">
        <f t="shared" si="2"/>
        <v>22676</v>
      </c>
      <c r="F40" s="16">
        <f t="shared" si="3"/>
        <v>43850.371527777781</v>
      </c>
      <c r="K40" s="18">
        <f t="shared" si="4"/>
        <v>41487</v>
      </c>
      <c r="L40" s="17" cm="1">
        <f t="array" ref="L40">IFERROR(_xlfn.AGGREGATE(14,6,ROW(Tabel1[d+h])/(Tabel1[d+h]&lt;=K40),1),"-")</f>
        <v>2</v>
      </c>
      <c r="M40" s="19">
        <f t="shared" ca="1" si="5"/>
        <v>3227.3777239709452</v>
      </c>
      <c r="N40" s="19">
        <f t="shared" ca="1" si="6"/>
        <v>3010.6029055690015</v>
      </c>
      <c r="O40" s="19">
        <f t="shared" ca="1" si="7"/>
        <v>6237.9806295399321</v>
      </c>
      <c r="P40" s="19">
        <f t="shared" ca="1" si="8"/>
        <v>84.930992736073676</v>
      </c>
      <c r="Q40" s="19">
        <f t="shared" ca="1" si="9"/>
        <v>79.226392251817742</v>
      </c>
      <c r="R40" s="19">
        <f t="shared" ca="1" si="10"/>
        <v>164.15738498789142</v>
      </c>
      <c r="U40" t="s">
        <v>55</v>
      </c>
      <c r="V40" t="s">
        <v>47</v>
      </c>
      <c r="W40" s="21">
        <v>84.930992736073676</v>
      </c>
      <c r="X40" s="21">
        <v>79.226392251817742</v>
      </c>
      <c r="Y40" s="21">
        <v>164.15738498789142</v>
      </c>
      <c r="Z40"/>
      <c r="AA40"/>
    </row>
    <row r="41" spans="1:27" x14ac:dyDescent="0.25">
      <c r="A41" s="13">
        <v>44181</v>
      </c>
      <c r="B41" s="14">
        <v>0.62916666666666665</v>
      </c>
      <c r="C41" s="15">
        <v>12349</v>
      </c>
      <c r="D41" s="15">
        <v>13542</v>
      </c>
      <c r="E41" s="15">
        <f t="shared" si="2"/>
        <v>25891</v>
      </c>
      <c r="F41" s="16">
        <f t="shared" si="3"/>
        <v>44181.629166666666</v>
      </c>
      <c r="K41" s="18">
        <f t="shared" si="4"/>
        <v>41518</v>
      </c>
      <c r="L41" s="17" cm="1">
        <f t="array" ref="L41">IFERROR(_xlfn.AGGREGATE(14,6,ROW(Tabel1[d+h])/(Tabel1[d+h]&lt;=K41),1),"-")</f>
        <v>2</v>
      </c>
      <c r="M41" s="19">
        <f t="shared" ca="1" si="5"/>
        <v>3312.3087167070189</v>
      </c>
      <c r="N41" s="19">
        <f t="shared" ca="1" si="6"/>
        <v>3089.8292978208192</v>
      </c>
      <c r="O41" s="19">
        <f t="shared" ca="1" si="7"/>
        <v>6402.1380145278235</v>
      </c>
      <c r="P41" s="19">
        <f t="shared" ca="1" si="8"/>
        <v>82.191283292981097</v>
      </c>
      <c r="Q41" s="19">
        <f t="shared" ca="1" si="9"/>
        <v>76.670702179180807</v>
      </c>
      <c r="R41" s="19">
        <f t="shared" ca="1" si="10"/>
        <v>158.86198547217646</v>
      </c>
      <c r="U41" t="s">
        <v>55</v>
      </c>
      <c r="V41" t="s">
        <v>48</v>
      </c>
      <c r="W41" s="21">
        <v>76.711864406781388</v>
      </c>
      <c r="X41" s="21">
        <v>71.559322033892386</v>
      </c>
      <c r="Y41" s="21">
        <v>148.27118644065922</v>
      </c>
      <c r="Z41"/>
      <c r="AA41"/>
    </row>
    <row r="42" spans="1:27" x14ac:dyDescent="0.25">
      <c r="A42" s="13">
        <v>44213</v>
      </c>
      <c r="B42" s="14">
        <v>0.91111111111111109</v>
      </c>
      <c r="C42" s="15">
        <v>12509</v>
      </c>
      <c r="D42" s="15">
        <v>13726</v>
      </c>
      <c r="E42" s="15">
        <f t="shared" si="2"/>
        <v>26235</v>
      </c>
      <c r="F42" s="16">
        <f t="shared" si="3"/>
        <v>44213.911111111112</v>
      </c>
      <c r="K42" s="18">
        <f t="shared" si="4"/>
        <v>41548</v>
      </c>
      <c r="L42" s="17" cm="1">
        <f t="array" ref="L42">IFERROR(_xlfn.AGGREGATE(14,6,ROW(Tabel1[d+h])/(Tabel1[d+h]&lt;=K42),1),"-")</f>
        <v>2</v>
      </c>
      <c r="M42" s="19">
        <f t="shared" ca="1" si="5"/>
        <v>3394.5</v>
      </c>
      <c r="N42" s="19">
        <f t="shared" ca="1" si="6"/>
        <v>3166.5</v>
      </c>
      <c r="O42" s="19">
        <f t="shared" ca="1" si="7"/>
        <v>6561</v>
      </c>
      <c r="P42" s="19">
        <f t="shared" ca="1" si="8"/>
        <v>84.930992736088228</v>
      </c>
      <c r="Q42" s="19">
        <f t="shared" ca="1" si="9"/>
        <v>79.226392251817742</v>
      </c>
      <c r="R42" s="19">
        <f t="shared" ca="1" si="10"/>
        <v>164.15738498789142</v>
      </c>
      <c r="U42" t="s">
        <v>55</v>
      </c>
      <c r="V42" t="s">
        <v>49</v>
      </c>
      <c r="W42" s="21">
        <v>84.930992736073676</v>
      </c>
      <c r="X42" s="21">
        <v>79.226392251817742</v>
      </c>
      <c r="Y42" s="21">
        <v>164.15738498792052</v>
      </c>
      <c r="Z42"/>
      <c r="AA42"/>
    </row>
    <row r="43" spans="1:27" x14ac:dyDescent="0.25">
      <c r="A43" s="13">
        <v>44346</v>
      </c>
      <c r="B43" s="14">
        <v>0.9194444444444444</v>
      </c>
      <c r="C43" s="15">
        <v>12998</v>
      </c>
      <c r="D43" s="15">
        <v>14301</v>
      </c>
      <c r="E43" s="15">
        <f t="shared" si="2"/>
        <v>27299</v>
      </c>
      <c r="F43" s="16">
        <f t="shared" si="3"/>
        <v>44346.919444444444</v>
      </c>
      <c r="K43" s="18">
        <f t="shared" si="4"/>
        <v>41579</v>
      </c>
      <c r="L43" s="17" cm="1">
        <f t="array" ref="L43">IFERROR(_xlfn.AGGREGATE(14,6,ROW(Tabel1[d+h])/(Tabel1[d+h]&lt;=K43),1),"-")</f>
        <v>2</v>
      </c>
      <c r="M43" s="19">
        <f t="shared" ca="1" si="5"/>
        <v>3479.4309927360882</v>
      </c>
      <c r="N43" s="19">
        <f t="shared" ca="1" si="6"/>
        <v>3245.7263922518177</v>
      </c>
      <c r="O43" s="19">
        <f t="shared" ca="1" si="7"/>
        <v>6725.1573849878914</v>
      </c>
      <c r="P43" s="19">
        <f t="shared" ca="1" si="8"/>
        <v>82.191283292966546</v>
      </c>
      <c r="Q43" s="19">
        <f t="shared" ca="1" si="9"/>
        <v>76.670702179166256</v>
      </c>
      <c r="R43" s="19">
        <f t="shared" ca="1" si="10"/>
        <v>158.86198547214735</v>
      </c>
      <c r="U43" t="s">
        <v>55</v>
      </c>
      <c r="V43" t="s">
        <v>50</v>
      </c>
      <c r="W43" s="21">
        <v>82.191283292981097</v>
      </c>
      <c r="X43" s="21">
        <v>76.670702179180807</v>
      </c>
      <c r="Y43" s="21">
        <v>158.86198547214735</v>
      </c>
      <c r="Z43"/>
      <c r="AA43"/>
    </row>
    <row r="44" spans="1:27" x14ac:dyDescent="0.25">
      <c r="A44" s="13">
        <v>44475</v>
      </c>
      <c r="B44" s="14">
        <v>0.6381944444444444</v>
      </c>
      <c r="C44" s="15">
        <v>13407</v>
      </c>
      <c r="D44" s="15">
        <v>14770</v>
      </c>
      <c r="E44" s="15">
        <f t="shared" si="2"/>
        <v>28177</v>
      </c>
      <c r="F44" s="16">
        <f t="shared" si="3"/>
        <v>44475.638194444444</v>
      </c>
      <c r="K44" s="18">
        <f t="shared" si="4"/>
        <v>41609</v>
      </c>
      <c r="L44" s="17" cm="1">
        <f t="array" ref="L44">IFERROR(_xlfn.AGGREGATE(14,6,ROW(Tabel1[d+h])/(Tabel1[d+h]&lt;=K44),1),"-")</f>
        <v>2</v>
      </c>
      <c r="M44" s="19">
        <f t="shared" ca="1" si="5"/>
        <v>3561.6222760290548</v>
      </c>
      <c r="N44" s="19">
        <f t="shared" ca="1" si="6"/>
        <v>3322.397094430984</v>
      </c>
      <c r="O44" s="19">
        <f t="shared" ca="1" si="7"/>
        <v>6884.0193704600388</v>
      </c>
      <c r="P44" s="19">
        <f t="shared" ca="1" si="8"/>
        <v>84.930992736088228</v>
      </c>
      <c r="Q44" s="19">
        <f t="shared" ca="1" si="9"/>
        <v>79.226392251817742</v>
      </c>
      <c r="R44" s="19">
        <f t="shared" ca="1" si="10"/>
        <v>164.15738498789142</v>
      </c>
      <c r="U44" t="s">
        <v>55</v>
      </c>
      <c r="V44" t="s">
        <v>51</v>
      </c>
      <c r="W44" s="21">
        <v>84.930992736073676</v>
      </c>
      <c r="X44" s="21">
        <v>79.226392251817742</v>
      </c>
      <c r="Y44" s="21">
        <v>164.15738498789142</v>
      </c>
      <c r="Z44"/>
      <c r="AA44"/>
    </row>
    <row r="45" spans="1:27" x14ac:dyDescent="0.25">
      <c r="A45" s="13">
        <v>44482</v>
      </c>
      <c r="B45" s="14">
        <v>0.87222222222222223</v>
      </c>
      <c r="C45" s="15">
        <v>13431</v>
      </c>
      <c r="D45" s="15">
        <v>14792</v>
      </c>
      <c r="E45" s="15">
        <f t="shared" si="2"/>
        <v>28223</v>
      </c>
      <c r="F45" s="16">
        <f t="shared" si="3"/>
        <v>44482.87222222222</v>
      </c>
      <c r="K45" s="18">
        <f t="shared" si="4"/>
        <v>41640</v>
      </c>
      <c r="L45" s="17" cm="1">
        <f t="array" ref="L45">IFERROR(_xlfn.AGGREGATE(14,6,ROW(Tabel1[d+h])/(Tabel1[d+h]&lt;=K45),1),"-")</f>
        <v>2</v>
      </c>
      <c r="M45" s="19">
        <f t="shared" ca="1" si="5"/>
        <v>3646.553268765143</v>
      </c>
      <c r="N45" s="19">
        <f t="shared" ca="1" si="6"/>
        <v>3401.6234866828017</v>
      </c>
      <c r="O45" s="19">
        <f t="shared" ca="1" si="7"/>
        <v>7048.1767554479302</v>
      </c>
      <c r="P45" s="19">
        <f t="shared" ca="1" si="8"/>
        <v>84.930992736073676</v>
      </c>
      <c r="Q45" s="19">
        <f t="shared" ca="1" si="9"/>
        <v>79.226392251817742</v>
      </c>
      <c r="R45" s="19">
        <f t="shared" ca="1" si="10"/>
        <v>164.15738498789142</v>
      </c>
      <c r="U45" t="s">
        <v>55</v>
      </c>
      <c r="V45" t="s">
        <v>38</v>
      </c>
      <c r="W45" s="21">
        <v>82.191283292981097</v>
      </c>
      <c r="X45" s="21">
        <v>76.670702179166256</v>
      </c>
      <c r="Y45" s="21">
        <v>158.86198547214735</v>
      </c>
      <c r="Z45"/>
      <c r="AA45"/>
    </row>
    <row r="46" spans="1:27" x14ac:dyDescent="0.25">
      <c r="A46" s="13">
        <v>44529</v>
      </c>
      <c r="B46" s="14">
        <v>0.59236111111111112</v>
      </c>
      <c r="C46" s="15">
        <v>13594</v>
      </c>
      <c r="D46" s="15">
        <v>14991</v>
      </c>
      <c r="E46" s="15">
        <f t="shared" si="2"/>
        <v>28585</v>
      </c>
      <c r="F46" s="16">
        <f t="shared" si="3"/>
        <v>44529.592361111114</v>
      </c>
      <c r="K46" s="18">
        <f t="shared" si="4"/>
        <v>41671</v>
      </c>
      <c r="L46" s="17" cm="1">
        <f t="array" ref="L46">IFERROR(_xlfn.AGGREGATE(14,6,ROW(Tabel1[d+h])/(Tabel1[d+h]&lt;=K46),1),"-")</f>
        <v>2</v>
      </c>
      <c r="M46" s="19">
        <f t="shared" ca="1" si="5"/>
        <v>3731.4842615012167</v>
      </c>
      <c r="N46" s="19">
        <f t="shared" ca="1" si="6"/>
        <v>3480.8498789346195</v>
      </c>
      <c r="O46" s="19">
        <f t="shared" ca="1" si="7"/>
        <v>7212.3341404358216</v>
      </c>
      <c r="P46" s="19">
        <f t="shared" ca="1" si="8"/>
        <v>76.711864406781388</v>
      </c>
      <c r="Q46" s="19">
        <f t="shared" ca="1" si="9"/>
        <v>71.559322033906938</v>
      </c>
      <c r="R46" s="19">
        <f t="shared" ca="1" si="10"/>
        <v>148.27118644068833</v>
      </c>
      <c r="U46" t="s">
        <v>55</v>
      </c>
      <c r="V46" t="s">
        <v>39</v>
      </c>
      <c r="W46" s="21">
        <v>84.930992736073676</v>
      </c>
      <c r="X46" s="21">
        <v>79.226392251817742</v>
      </c>
      <c r="Y46" s="21">
        <v>164.15738498789142</v>
      </c>
      <c r="Z46"/>
      <c r="AA46"/>
    </row>
    <row r="47" spans="1:27" x14ac:dyDescent="0.25">
      <c r="A47" s="13">
        <v>44554</v>
      </c>
      <c r="B47" s="14">
        <v>0.59097222222222223</v>
      </c>
      <c r="C47" s="15">
        <v>13711</v>
      </c>
      <c r="D47" s="15">
        <v>15114</v>
      </c>
      <c r="E47" s="15">
        <f t="shared" si="2"/>
        <v>28825</v>
      </c>
      <c r="F47" s="16">
        <f t="shared" si="3"/>
        <v>44554.59097222222</v>
      </c>
      <c r="K47" s="18">
        <f t="shared" si="4"/>
        <v>41699</v>
      </c>
      <c r="L47" s="17" cm="1">
        <f t="array" ref="L47">IFERROR(_xlfn.AGGREGATE(14,6,ROW(Tabel1[d+h])/(Tabel1[d+h]&lt;=K47),1),"-")</f>
        <v>2</v>
      </c>
      <c r="M47" s="19">
        <f t="shared" ca="1" si="5"/>
        <v>3808.1961259079981</v>
      </c>
      <c r="N47" s="19">
        <f t="shared" ca="1" si="6"/>
        <v>3552.4092009685264</v>
      </c>
      <c r="O47" s="19">
        <f t="shared" ca="1" si="7"/>
        <v>7360.6053268765099</v>
      </c>
      <c r="P47" s="19">
        <f t="shared" ca="1" si="8"/>
        <v>84.930992736073676</v>
      </c>
      <c r="Q47" s="19">
        <f t="shared" ca="1" si="9"/>
        <v>79.22639225180319</v>
      </c>
      <c r="R47" s="19">
        <f t="shared" ca="1" si="10"/>
        <v>164.15738498789142</v>
      </c>
      <c r="U47" t="s">
        <v>55</v>
      </c>
      <c r="V47" t="s">
        <v>40</v>
      </c>
      <c r="W47" s="21">
        <v>84.930992736073676</v>
      </c>
      <c r="X47" s="21">
        <v>79.226392251817742</v>
      </c>
      <c r="Y47" s="21">
        <v>164.15738498789142</v>
      </c>
      <c r="Z47"/>
      <c r="AA47"/>
    </row>
    <row r="48" spans="1:27" x14ac:dyDescent="0.25">
      <c r="A48" s="13">
        <v>44589</v>
      </c>
      <c r="B48" s="14">
        <v>0.89930555555555558</v>
      </c>
      <c r="C48" s="15">
        <v>13858</v>
      </c>
      <c r="D48" s="15">
        <v>15277</v>
      </c>
      <c r="E48" s="15">
        <f t="shared" si="2"/>
        <v>29135</v>
      </c>
      <c r="F48" s="16">
        <f t="shared" si="3"/>
        <v>44589.899305555555</v>
      </c>
      <c r="K48" s="18">
        <f t="shared" si="4"/>
        <v>41730</v>
      </c>
      <c r="L48" s="17" cm="1">
        <f t="array" ref="L48">IFERROR(_xlfn.AGGREGATE(14,6,ROW(Tabel1[d+h])/(Tabel1[d+h]&lt;=K48),1),"-")</f>
        <v>2</v>
      </c>
      <c r="M48" s="19">
        <f t="shared" ca="1" si="5"/>
        <v>3893.1271186440717</v>
      </c>
      <c r="N48" s="19">
        <f t="shared" ca="1" si="6"/>
        <v>3631.6355932203296</v>
      </c>
      <c r="O48" s="19">
        <f t="shared" ca="1" si="7"/>
        <v>7524.7627118644014</v>
      </c>
      <c r="P48" s="19">
        <f t="shared" ca="1" si="8"/>
        <v>82.191283292981097</v>
      </c>
      <c r="Q48" s="19">
        <f t="shared" ca="1" si="9"/>
        <v>76.670702179180807</v>
      </c>
      <c r="R48" s="19">
        <f t="shared" ca="1" si="10"/>
        <v>158.86198547214735</v>
      </c>
      <c r="U48" t="s">
        <v>55</v>
      </c>
      <c r="V48" t="s">
        <v>41</v>
      </c>
      <c r="W48" s="21">
        <v>82.191283292981097</v>
      </c>
      <c r="X48" s="21">
        <v>76.670702179180807</v>
      </c>
      <c r="Y48" s="21">
        <v>158.86198547217646</v>
      </c>
      <c r="Z48"/>
      <c r="AA48"/>
    </row>
    <row r="49" spans="1:27" x14ac:dyDescent="0.25">
      <c r="A49" s="13">
        <v>44608</v>
      </c>
      <c r="B49" s="14">
        <v>0.57708333333333328</v>
      </c>
      <c r="C49" s="15">
        <v>13935</v>
      </c>
      <c r="D49" s="15">
        <v>15365</v>
      </c>
      <c r="E49" s="15">
        <f t="shared" si="2"/>
        <v>29300</v>
      </c>
      <c r="F49" s="16">
        <f t="shared" si="3"/>
        <v>44608.57708333333</v>
      </c>
      <c r="K49" s="18">
        <f t="shared" si="4"/>
        <v>41760</v>
      </c>
      <c r="L49" s="17" cm="1">
        <f t="array" ref="L49">IFERROR(_xlfn.AGGREGATE(14,6,ROW(Tabel1[d+h])/(Tabel1[d+h]&lt;=K49),1),"-")</f>
        <v>2</v>
      </c>
      <c r="M49" s="19">
        <f t="shared" ca="1" si="5"/>
        <v>3975.3184019370528</v>
      </c>
      <c r="N49" s="19">
        <f t="shared" ca="1" si="6"/>
        <v>3708.3062953995104</v>
      </c>
      <c r="O49" s="19">
        <f t="shared" ca="1" si="7"/>
        <v>7683.6246973365487</v>
      </c>
      <c r="P49" s="19">
        <f t="shared" ca="1" si="8"/>
        <v>84.930992736073676</v>
      </c>
      <c r="Q49" s="19">
        <f t="shared" ca="1" si="9"/>
        <v>79.226392251817742</v>
      </c>
      <c r="R49" s="19">
        <f t="shared" ca="1" si="10"/>
        <v>164.15738498789142</v>
      </c>
      <c r="U49" t="s">
        <v>55</v>
      </c>
      <c r="V49" t="s">
        <v>42</v>
      </c>
      <c r="W49" s="21">
        <v>84.930992736088228</v>
      </c>
      <c r="X49" s="21">
        <v>79.226392251817742</v>
      </c>
      <c r="Y49" s="21">
        <v>164.15738498789142</v>
      </c>
      <c r="Z49"/>
      <c r="AA49"/>
    </row>
    <row r="50" spans="1:27" x14ac:dyDescent="0.25">
      <c r="A50" s="13">
        <v>44629</v>
      </c>
      <c r="B50" s="14">
        <v>0.5708333333333333</v>
      </c>
      <c r="C50" s="15">
        <v>14031</v>
      </c>
      <c r="D50" s="15">
        <v>15464</v>
      </c>
      <c r="E50" s="15">
        <f t="shared" si="2"/>
        <v>29495</v>
      </c>
      <c r="F50" s="16">
        <f t="shared" si="3"/>
        <v>44629.570833333331</v>
      </c>
      <c r="K50" s="18">
        <f t="shared" si="4"/>
        <v>41791</v>
      </c>
      <c r="L50" s="17" cm="1">
        <f t="array" ref="L50">IFERROR(_xlfn.AGGREGATE(14,6,ROW(Tabel1[d+h])/(Tabel1[d+h]&lt;=K50),1),"-")</f>
        <v>2</v>
      </c>
      <c r="M50" s="19">
        <f t="shared" ca="1" si="5"/>
        <v>4060.2493946731265</v>
      </c>
      <c r="N50" s="19">
        <f t="shared" ca="1" si="6"/>
        <v>3787.5326876513282</v>
      </c>
      <c r="O50" s="19">
        <f t="shared" ca="1" si="7"/>
        <v>7847.7820823244401</v>
      </c>
      <c r="P50" s="19">
        <f t="shared" ca="1" si="8"/>
        <v>82.191283292981097</v>
      </c>
      <c r="Q50" s="19">
        <f t="shared" ca="1" si="9"/>
        <v>76.670702179180807</v>
      </c>
      <c r="R50" s="19">
        <f t="shared" ca="1" si="10"/>
        <v>158.86198547214735</v>
      </c>
      <c r="U50" t="s">
        <v>55</v>
      </c>
      <c r="V50" t="s">
        <v>43</v>
      </c>
      <c r="W50" s="21">
        <v>82.191283292966546</v>
      </c>
      <c r="X50" s="21">
        <v>76.670702179166256</v>
      </c>
      <c r="Y50" s="21">
        <v>158.86198547214735</v>
      </c>
      <c r="Z50"/>
      <c r="AA50"/>
    </row>
    <row r="51" spans="1:27" x14ac:dyDescent="0.25">
      <c r="A51" s="13">
        <v>44658</v>
      </c>
      <c r="B51" s="14">
        <v>0.65694444444444444</v>
      </c>
      <c r="C51" s="15">
        <v>14150</v>
      </c>
      <c r="D51" s="15">
        <v>15584</v>
      </c>
      <c r="E51" s="15">
        <f t="shared" si="2"/>
        <v>29734</v>
      </c>
      <c r="F51" s="16">
        <f t="shared" si="3"/>
        <v>44658.656944444447</v>
      </c>
      <c r="K51" s="18">
        <f t="shared" si="4"/>
        <v>41821</v>
      </c>
      <c r="L51" s="17" cm="1">
        <f t="array" ref="L51">IFERROR(_xlfn.AGGREGATE(14,6,ROW(Tabel1[d+h])/(Tabel1[d+h]&lt;=K51),1),"-")</f>
        <v>2</v>
      </c>
      <c r="M51" s="19">
        <f t="shared" ca="1" si="5"/>
        <v>4142.4406779661076</v>
      </c>
      <c r="N51" s="19">
        <f t="shared" ca="1" si="6"/>
        <v>3864.203389830509</v>
      </c>
      <c r="O51" s="19">
        <f t="shared" ca="1" si="7"/>
        <v>8006.6440677965875</v>
      </c>
      <c r="P51" s="19">
        <f t="shared" ca="1" si="8"/>
        <v>84.930992736073676</v>
      </c>
      <c r="Q51" s="19">
        <f t="shared" ca="1" si="9"/>
        <v>79.226392251817742</v>
      </c>
      <c r="R51" s="19">
        <f t="shared" ca="1" si="10"/>
        <v>164.15738498789142</v>
      </c>
      <c r="U51" t="s">
        <v>55</v>
      </c>
      <c r="V51" t="s">
        <v>44</v>
      </c>
      <c r="W51" s="21">
        <v>84.930992736088228</v>
      </c>
      <c r="X51" s="21">
        <v>79.226392251817742</v>
      </c>
      <c r="Y51" s="21">
        <v>164.15738498789142</v>
      </c>
      <c r="Z51"/>
      <c r="AA51"/>
    </row>
    <row r="52" spans="1:27" x14ac:dyDescent="0.25">
      <c r="A52" s="13">
        <v>44717</v>
      </c>
      <c r="B52" s="14">
        <v>0.57430555555555551</v>
      </c>
      <c r="C52" s="15">
        <v>14338</v>
      </c>
      <c r="D52" s="15">
        <v>15825</v>
      </c>
      <c r="E52" s="15">
        <f t="shared" si="2"/>
        <v>30163</v>
      </c>
      <c r="F52" s="16">
        <f t="shared" si="3"/>
        <v>44717.574305555558</v>
      </c>
      <c r="K52" s="18">
        <f t="shared" si="4"/>
        <v>41852</v>
      </c>
      <c r="L52" s="17" cm="1">
        <f t="array" ref="L52">IFERROR(_xlfn.AGGREGATE(14,6,ROW(Tabel1[d+h])/(Tabel1[d+h]&lt;=K52),1),"-")</f>
        <v>2</v>
      </c>
      <c r="M52" s="19">
        <f t="shared" ca="1" si="5"/>
        <v>4227.3716707021813</v>
      </c>
      <c r="N52" s="19">
        <f t="shared" ca="1" si="6"/>
        <v>3943.4297820823267</v>
      </c>
      <c r="O52" s="19">
        <f t="shared" ca="1" si="7"/>
        <v>8170.8014527844789</v>
      </c>
      <c r="P52" s="19">
        <f t="shared" ca="1" si="8"/>
        <v>84.930992736073676</v>
      </c>
      <c r="Q52" s="19">
        <f t="shared" ca="1" si="9"/>
        <v>79.226392251817742</v>
      </c>
      <c r="R52" s="19">
        <f t="shared" ca="1" si="10"/>
        <v>164.15738498789142</v>
      </c>
      <c r="U52" s="22" t="s">
        <v>56</v>
      </c>
      <c r="V52" s="22"/>
      <c r="W52" s="23">
        <v>999.99394673123606</v>
      </c>
      <c r="X52" s="23">
        <v>932.82687651331071</v>
      </c>
      <c r="Y52" s="23">
        <v>1932.8208232445468</v>
      </c>
      <c r="Z52"/>
      <c r="AA52"/>
    </row>
    <row r="53" spans="1:27" x14ac:dyDescent="0.25">
      <c r="A53" s="13">
        <v>44737</v>
      </c>
      <c r="B53" s="14">
        <v>0.67638888888888893</v>
      </c>
      <c r="C53" s="15">
        <v>14409</v>
      </c>
      <c r="D53" s="15">
        <v>15910</v>
      </c>
      <c r="E53" s="15">
        <f t="shared" si="2"/>
        <v>30319</v>
      </c>
      <c r="F53" s="16">
        <f t="shared" si="3"/>
        <v>44737.676388888889</v>
      </c>
      <c r="K53" s="18">
        <f t="shared" si="4"/>
        <v>41883</v>
      </c>
      <c r="L53" s="17" cm="1">
        <f t="array" ref="L53">IFERROR(_xlfn.AGGREGATE(14,6,ROW(Tabel1[d+h])/(Tabel1[d+h]&lt;=K53),1),"-")</f>
        <v>2</v>
      </c>
      <c r="M53" s="19">
        <f t="shared" ca="1" si="5"/>
        <v>4312.302663438255</v>
      </c>
      <c r="N53" s="19">
        <f t="shared" ca="1" si="6"/>
        <v>4022.6561743341445</v>
      </c>
      <c r="O53" s="19">
        <f t="shared" ca="1" si="7"/>
        <v>8334.9588377723703</v>
      </c>
      <c r="P53" s="19">
        <f t="shared" ca="1" si="8"/>
        <v>82.191283292981097</v>
      </c>
      <c r="Q53" s="19">
        <f t="shared" ca="1" si="9"/>
        <v>76.670702179166256</v>
      </c>
      <c r="R53" s="19">
        <f t="shared" ca="1" si="10"/>
        <v>158.86198547217646</v>
      </c>
      <c r="U53"/>
      <c r="V53"/>
      <c r="W53" s="21"/>
      <c r="X53" s="21"/>
      <c r="Y53" s="21"/>
      <c r="Z53"/>
      <c r="AA53"/>
    </row>
    <row r="54" spans="1:27" x14ac:dyDescent="0.25">
      <c r="A54" s="13">
        <v>44805</v>
      </c>
      <c r="B54" s="14">
        <v>0.86805555555555558</v>
      </c>
      <c r="C54" s="15">
        <v>14617</v>
      </c>
      <c r="D54" s="15">
        <v>16181</v>
      </c>
      <c r="E54" s="15">
        <f t="shared" si="2"/>
        <v>30798</v>
      </c>
      <c r="F54" s="16">
        <f t="shared" si="3"/>
        <v>44805.868055555555</v>
      </c>
      <c r="K54" s="18">
        <f t="shared" si="4"/>
        <v>41913</v>
      </c>
      <c r="L54" s="17" cm="1">
        <f t="array" ref="L54">IFERROR(_xlfn.AGGREGATE(14,6,ROW(Tabel1[d+h])/(Tabel1[d+h]&lt;=K54),1),"-")</f>
        <v>2</v>
      </c>
      <c r="M54" s="19">
        <f t="shared" ca="1" si="5"/>
        <v>4394.4939467312361</v>
      </c>
      <c r="N54" s="19">
        <f t="shared" ca="1" si="6"/>
        <v>4099.3268765133107</v>
      </c>
      <c r="O54" s="19">
        <f t="shared" ca="1" si="7"/>
        <v>8493.8208232445468</v>
      </c>
      <c r="P54" s="19">
        <f t="shared" ca="1" si="8"/>
        <v>84.930992736073676</v>
      </c>
      <c r="Q54" s="19">
        <f t="shared" ca="1" si="9"/>
        <v>79.226392251817742</v>
      </c>
      <c r="R54" s="19">
        <f t="shared" ca="1" si="10"/>
        <v>164.15738498789142</v>
      </c>
      <c r="U54" t="s">
        <v>57</v>
      </c>
      <c r="V54" t="s">
        <v>47</v>
      </c>
      <c r="W54" s="21">
        <v>84.930992736073676</v>
      </c>
      <c r="X54" s="21">
        <v>79.226392251817742</v>
      </c>
      <c r="Y54" s="21">
        <v>164.15738498789142</v>
      </c>
      <c r="Z54"/>
      <c r="AA54"/>
    </row>
    <row r="55" spans="1:27" x14ac:dyDescent="0.25">
      <c r="A55" s="13">
        <v>44820</v>
      </c>
      <c r="B55" s="14">
        <v>0.8618055555555556</v>
      </c>
      <c r="C55" s="15">
        <v>14664</v>
      </c>
      <c r="D55" s="15">
        <v>16236</v>
      </c>
      <c r="E55" s="15">
        <f t="shared" si="2"/>
        <v>30900</v>
      </c>
      <c r="F55" s="16">
        <f t="shared" si="3"/>
        <v>44820.861805555556</v>
      </c>
      <c r="K55" s="18">
        <f t="shared" si="4"/>
        <v>41944</v>
      </c>
      <c r="L55" s="17" cm="1">
        <f t="array" ref="L55">IFERROR(_xlfn.AGGREGATE(14,6,ROW(Tabel1[d+h])/(Tabel1[d+h]&lt;=K55),1),"-")</f>
        <v>2</v>
      </c>
      <c r="M55" s="19">
        <f t="shared" ca="1" si="5"/>
        <v>4479.4249394673097</v>
      </c>
      <c r="N55" s="19">
        <f t="shared" ca="1" si="6"/>
        <v>4178.5532687651285</v>
      </c>
      <c r="O55" s="19">
        <f t="shared" ca="1" si="7"/>
        <v>8657.9782082324382</v>
      </c>
      <c r="P55" s="19">
        <f t="shared" ca="1" si="8"/>
        <v>94.11791767552495</v>
      </c>
      <c r="Q55" s="19">
        <f t="shared" ca="1" si="9"/>
        <v>86.532445520570036</v>
      </c>
      <c r="R55" s="19">
        <f t="shared" ca="1" si="10"/>
        <v>180.65036319615319</v>
      </c>
      <c r="U55" t="s">
        <v>57</v>
      </c>
      <c r="V55" t="s">
        <v>48</v>
      </c>
      <c r="W55" s="21">
        <v>76.711864406781388</v>
      </c>
      <c r="X55" s="21">
        <v>71.559322033906938</v>
      </c>
      <c r="Y55" s="21">
        <v>148.27118644068833</v>
      </c>
      <c r="Z55"/>
      <c r="AA55"/>
    </row>
    <row r="56" spans="1:27" x14ac:dyDescent="0.25">
      <c r="A56" s="13">
        <v>44830</v>
      </c>
      <c r="B56" s="14">
        <v>0.62847222222222221</v>
      </c>
      <c r="C56" s="15">
        <v>14690</v>
      </c>
      <c r="D56" s="15">
        <v>16281</v>
      </c>
      <c r="E56" s="15">
        <f t="shared" si="2"/>
        <v>30971</v>
      </c>
      <c r="F56" s="16">
        <f t="shared" si="3"/>
        <v>44830.628472222219</v>
      </c>
      <c r="K56" s="18">
        <f t="shared" si="4"/>
        <v>41974</v>
      </c>
      <c r="L56" s="17" cm="1">
        <f t="array" ref="L56">IFERROR(_xlfn.AGGREGATE(14,6,ROW(Tabel1[d+h])/(Tabel1[d+h]&lt;=K56),1),"-")</f>
        <v>3</v>
      </c>
      <c r="M56" s="19">
        <f t="shared" ca="1" si="5"/>
        <v>4573.5428571428347</v>
      </c>
      <c r="N56" s="19">
        <f t="shared" ca="1" si="6"/>
        <v>4265.0857142856985</v>
      </c>
      <c r="O56" s="19">
        <f t="shared" ca="1" si="7"/>
        <v>8838.6285714285914</v>
      </c>
      <c r="P56" s="19">
        <f t="shared" ca="1" si="8"/>
        <v>113.04334975371603</v>
      </c>
      <c r="Q56" s="19">
        <f t="shared" ca="1" si="9"/>
        <v>113.15566502464935</v>
      </c>
      <c r="R56" s="19">
        <f t="shared" ca="1" si="10"/>
        <v>226.19901477830717</v>
      </c>
      <c r="U56" t="s">
        <v>57</v>
      </c>
      <c r="V56" t="s">
        <v>49</v>
      </c>
      <c r="W56" s="21">
        <v>84.930992736073676</v>
      </c>
      <c r="X56" s="21">
        <v>79.22639225180319</v>
      </c>
      <c r="Y56" s="21">
        <v>164.15738498789142</v>
      </c>
      <c r="Z56"/>
      <c r="AA56"/>
    </row>
    <row r="57" spans="1:27" x14ac:dyDescent="0.25">
      <c r="A57" s="13">
        <v>44846</v>
      </c>
      <c r="B57" s="14">
        <v>0.55138888888888893</v>
      </c>
      <c r="C57" s="15">
        <v>14749</v>
      </c>
      <c r="D57" s="15">
        <v>16346</v>
      </c>
      <c r="E57" s="15">
        <f t="shared" si="2"/>
        <v>31095</v>
      </c>
      <c r="F57" s="16">
        <f t="shared" si="3"/>
        <v>44846.551388888889</v>
      </c>
      <c r="K57" s="18">
        <f t="shared" si="4"/>
        <v>42005</v>
      </c>
      <c r="L57" s="17" cm="1">
        <f t="array" ref="L57">IFERROR(_xlfn.AGGREGATE(14,6,ROW(Tabel1[d+h])/(Tabel1[d+h]&lt;=K57),1),"-")</f>
        <v>4</v>
      </c>
      <c r="M57" s="19">
        <f t="shared" ca="1" si="5"/>
        <v>4686.5862068965507</v>
      </c>
      <c r="N57" s="19">
        <f t="shared" ca="1" si="6"/>
        <v>4378.2413793103478</v>
      </c>
      <c r="O57" s="19">
        <f t="shared" ca="1" si="7"/>
        <v>9064.8275862068986</v>
      </c>
      <c r="P57" s="19">
        <f t="shared" ca="1" si="8"/>
        <v>112.24137931034784</v>
      </c>
      <c r="Q57" s="19">
        <f t="shared" ca="1" si="9"/>
        <v>138.60919540229952</v>
      </c>
      <c r="R57" s="19">
        <f t="shared" ca="1" si="10"/>
        <v>250.85057471267646</v>
      </c>
      <c r="U57" t="s">
        <v>57</v>
      </c>
      <c r="V57" t="s">
        <v>50</v>
      </c>
      <c r="W57" s="21">
        <v>82.191283292981097</v>
      </c>
      <c r="X57" s="21">
        <v>76.670702179180807</v>
      </c>
      <c r="Y57" s="21">
        <v>158.86198547214735</v>
      </c>
      <c r="Z57"/>
      <c r="AA57"/>
    </row>
    <row r="58" spans="1:27" x14ac:dyDescent="0.25">
      <c r="A58" s="13">
        <v>44857</v>
      </c>
      <c r="B58" s="14">
        <v>0.52638888888888891</v>
      </c>
      <c r="C58" s="15">
        <v>14786</v>
      </c>
      <c r="D58" s="15">
        <v>16397</v>
      </c>
      <c r="E58" s="15">
        <f t="shared" si="2"/>
        <v>31183</v>
      </c>
      <c r="F58" s="16">
        <f t="shared" si="3"/>
        <v>44857.526388888888</v>
      </c>
      <c r="K58" s="18">
        <f t="shared" si="4"/>
        <v>42036</v>
      </c>
      <c r="L58" s="17" cm="1">
        <f t="array" ref="L58">IFERROR(_xlfn.AGGREGATE(14,6,ROW(Tabel1[d+h])/(Tabel1[d+h]&lt;=K58),1),"-")</f>
        <v>4</v>
      </c>
      <c r="M58" s="19">
        <f t="shared" ca="1" si="5"/>
        <v>4798.8275862068986</v>
      </c>
      <c r="N58" s="19">
        <f t="shared" ca="1" si="6"/>
        <v>4516.8505747126474</v>
      </c>
      <c r="O58" s="19">
        <f t="shared" ca="1" si="7"/>
        <v>9315.678160919575</v>
      </c>
      <c r="P58" s="19">
        <f t="shared" ca="1" si="8"/>
        <v>101.37931034481153</v>
      </c>
      <c r="Q58" s="19">
        <f t="shared" ca="1" si="9"/>
        <v>125.19540229885024</v>
      </c>
      <c r="R58" s="19">
        <f t="shared" ca="1" si="10"/>
        <v>226.57471264369087</v>
      </c>
      <c r="U58" t="s">
        <v>57</v>
      </c>
      <c r="V58" t="s">
        <v>51</v>
      </c>
      <c r="W58" s="21">
        <v>84.930992736073676</v>
      </c>
      <c r="X58" s="21">
        <v>79.226392251817742</v>
      </c>
      <c r="Y58" s="21">
        <v>164.15738498789142</v>
      </c>
      <c r="Z58"/>
      <c r="AA58"/>
    </row>
    <row r="59" spans="1:27" x14ac:dyDescent="0.25">
      <c r="A59" s="13">
        <v>44904</v>
      </c>
      <c r="B59" s="14">
        <v>0.45555555555555555</v>
      </c>
      <c r="C59" s="15">
        <v>14982</v>
      </c>
      <c r="D59" s="15">
        <v>16585</v>
      </c>
      <c r="E59" s="15">
        <f t="shared" si="2"/>
        <v>31567</v>
      </c>
      <c r="F59" s="16">
        <f t="shared" si="3"/>
        <v>44904.455555555556</v>
      </c>
      <c r="K59" s="18">
        <f t="shared" si="4"/>
        <v>42064</v>
      </c>
      <c r="L59" s="17" cm="1">
        <f t="array" ref="L59">IFERROR(_xlfn.AGGREGATE(14,6,ROW(Tabel1[d+h])/(Tabel1[d+h]&lt;=K59),1),"-")</f>
        <v>4</v>
      </c>
      <c r="M59" s="19">
        <f t="shared" ca="1" si="5"/>
        <v>4900.2068965517101</v>
      </c>
      <c r="N59" s="19">
        <f t="shared" ca="1" si="6"/>
        <v>4642.0459770114976</v>
      </c>
      <c r="O59" s="19">
        <f t="shared" ca="1" si="7"/>
        <v>9542.2528735632659</v>
      </c>
      <c r="P59" s="19">
        <f t="shared" ca="1" si="8"/>
        <v>117.70219435737818</v>
      </c>
      <c r="Q59" s="19">
        <f t="shared" ca="1" si="9"/>
        <v>146.49947753397282</v>
      </c>
      <c r="R59" s="19">
        <f t="shared" ca="1" si="10"/>
        <v>264.20167189126369</v>
      </c>
      <c r="U59" t="s">
        <v>57</v>
      </c>
      <c r="V59" t="s">
        <v>38</v>
      </c>
      <c r="W59" s="21">
        <v>82.191283292981097</v>
      </c>
      <c r="X59" s="21">
        <v>76.670702179180807</v>
      </c>
      <c r="Y59" s="21">
        <v>158.86198547214735</v>
      </c>
      <c r="Z59"/>
      <c r="AA59"/>
    </row>
    <row r="60" spans="1:27" x14ac:dyDescent="0.25">
      <c r="A60" s="13">
        <v>44930</v>
      </c>
      <c r="B60" s="14">
        <v>0.41111111111111109</v>
      </c>
      <c r="C60" s="15">
        <v>15099</v>
      </c>
      <c r="D60" s="15">
        <v>16726</v>
      </c>
      <c r="E60" s="15">
        <f t="shared" si="2"/>
        <v>31825</v>
      </c>
      <c r="F60" s="16">
        <f t="shared" si="3"/>
        <v>44930.411111111112</v>
      </c>
      <c r="K60" s="18">
        <f t="shared" si="4"/>
        <v>42095</v>
      </c>
      <c r="L60" s="17" cm="1">
        <f t="array" ref="L60">IFERROR(_xlfn.AGGREGATE(14,6,ROW(Tabel1[d+h])/(Tabel1[d+h]&lt;=K60),1),"-")</f>
        <v>7</v>
      </c>
      <c r="M60" s="19">
        <f t="shared" ca="1" si="5"/>
        <v>5017.9090909090883</v>
      </c>
      <c r="N60" s="19">
        <f t="shared" ca="1" si="6"/>
        <v>4788.5454545454704</v>
      </c>
      <c r="O60" s="19">
        <f t="shared" ca="1" si="7"/>
        <v>9806.4545454545296</v>
      </c>
      <c r="P60" s="19">
        <f t="shared" ca="1" si="8"/>
        <v>101.90340909091174</v>
      </c>
      <c r="Q60" s="19">
        <f t="shared" ca="1" si="9"/>
        <v>132.70454545452958</v>
      </c>
      <c r="R60" s="19">
        <f t="shared" ca="1" si="10"/>
        <v>234.60795454547042</v>
      </c>
      <c r="U60" t="s">
        <v>57</v>
      </c>
      <c r="V60" t="s">
        <v>39</v>
      </c>
      <c r="W60" s="21">
        <v>84.930992736073676</v>
      </c>
      <c r="X60" s="21">
        <v>79.226392251817742</v>
      </c>
      <c r="Y60" s="21">
        <v>164.15738498789142</v>
      </c>
      <c r="Z60"/>
      <c r="AA60"/>
    </row>
    <row r="61" spans="1:27" x14ac:dyDescent="0.25">
      <c r="A61" s="13">
        <v>44958</v>
      </c>
      <c r="B61" s="14">
        <v>0.96388888888888891</v>
      </c>
      <c r="C61" s="15">
        <v>15240</v>
      </c>
      <c r="D61" s="15">
        <v>16866</v>
      </c>
      <c r="E61" s="15">
        <f t="shared" si="2"/>
        <v>32106</v>
      </c>
      <c r="F61" s="16">
        <f t="shared" si="3"/>
        <v>44958.963888888888</v>
      </c>
      <c r="K61" s="18">
        <f t="shared" si="4"/>
        <v>42125</v>
      </c>
      <c r="L61" s="17" cm="1">
        <f t="array" ref="L61">IFERROR(_xlfn.AGGREGATE(14,6,ROW(Tabel1[d+h])/(Tabel1[d+h]&lt;=K61),1),"-")</f>
        <v>9</v>
      </c>
      <c r="M61" s="19">
        <f t="shared" ca="1" si="5"/>
        <v>5119.8125</v>
      </c>
      <c r="N61" s="19">
        <f t="shared" ca="1" si="6"/>
        <v>4921.25</v>
      </c>
      <c r="O61" s="19">
        <f t="shared" ca="1" si="7"/>
        <v>10041.0625</v>
      </c>
      <c r="P61" s="19">
        <f t="shared" ca="1" si="8"/>
        <v>83.5625</v>
      </c>
      <c r="Q61" s="19">
        <f t="shared" ca="1" si="9"/>
        <v>111.6875</v>
      </c>
      <c r="R61" s="19">
        <f t="shared" ca="1" si="10"/>
        <v>195.25</v>
      </c>
      <c r="U61" t="s">
        <v>57</v>
      </c>
      <c r="V61" t="s">
        <v>40</v>
      </c>
      <c r="W61" s="21">
        <v>84.930992736073676</v>
      </c>
      <c r="X61" s="21">
        <v>79.226392251817742</v>
      </c>
      <c r="Y61" s="21">
        <v>164.15738498789142</v>
      </c>
      <c r="Z61"/>
      <c r="AA61"/>
    </row>
    <row r="62" spans="1:27" x14ac:dyDescent="0.25">
      <c r="A62" s="13">
        <v>44988</v>
      </c>
      <c r="B62" s="14">
        <v>0.4375</v>
      </c>
      <c r="C62" s="15">
        <v>15356</v>
      </c>
      <c r="D62" s="15">
        <v>17004</v>
      </c>
      <c r="E62" s="15">
        <f t="shared" si="2"/>
        <v>32360</v>
      </c>
      <c r="F62" s="16">
        <f t="shared" si="3"/>
        <v>44988.4375</v>
      </c>
      <c r="K62" s="18">
        <f t="shared" si="4"/>
        <v>42156</v>
      </c>
      <c r="L62" s="17" cm="1">
        <f t="array" ref="L62">IFERROR(_xlfn.AGGREGATE(14,6,ROW(Tabel1[d+h])/(Tabel1[d+h]&lt;=K62),1),"-")</f>
        <v>11</v>
      </c>
      <c r="M62" s="19">
        <f t="shared" ca="1" si="5"/>
        <v>5203.375</v>
      </c>
      <c r="N62" s="19">
        <f t="shared" ca="1" si="6"/>
        <v>5032.9375</v>
      </c>
      <c r="O62" s="19">
        <f t="shared" ca="1" si="7"/>
        <v>10236.3125</v>
      </c>
      <c r="P62" s="19">
        <f t="shared" ca="1" si="8"/>
        <v>80.897727272720658</v>
      </c>
      <c r="Q62" s="19">
        <f t="shared" ca="1" si="9"/>
        <v>112.88068181817653</v>
      </c>
      <c r="R62" s="19">
        <f t="shared" ca="1" si="10"/>
        <v>193.77840909094084</v>
      </c>
      <c r="U62" t="s">
        <v>57</v>
      </c>
      <c r="V62" t="s">
        <v>41</v>
      </c>
      <c r="W62" s="21">
        <v>82.191283292981097</v>
      </c>
      <c r="X62" s="21">
        <v>76.670702179166256</v>
      </c>
      <c r="Y62" s="21">
        <v>158.86198547217646</v>
      </c>
      <c r="Z62"/>
      <c r="AA62"/>
    </row>
    <row r="63" spans="1:27" x14ac:dyDescent="0.25">
      <c r="A63" s="13">
        <v>45021</v>
      </c>
      <c r="B63" s="14">
        <v>0.61527777777777781</v>
      </c>
      <c r="C63" s="15">
        <v>15499</v>
      </c>
      <c r="D63" s="15">
        <v>17184</v>
      </c>
      <c r="E63" s="15">
        <f t="shared" si="2"/>
        <v>32683</v>
      </c>
      <c r="F63" s="16">
        <f t="shared" si="3"/>
        <v>45021.615277777775</v>
      </c>
      <c r="K63" s="18">
        <f t="shared" si="4"/>
        <v>42186</v>
      </c>
      <c r="L63" s="17" cm="1">
        <f t="array" ref="L63">IFERROR(_xlfn.AGGREGATE(14,6,ROW(Tabel1[d+h])/(Tabel1[d+h]&lt;=K63),1),"-")</f>
        <v>12</v>
      </c>
      <c r="M63" s="19">
        <f t="shared" ca="1" si="5"/>
        <v>5284.2727272727207</v>
      </c>
      <c r="N63" s="19">
        <f t="shared" ca="1" si="6"/>
        <v>5145.8181818181765</v>
      </c>
      <c r="O63" s="19">
        <f t="shared" ca="1" si="7"/>
        <v>10430.090909090941</v>
      </c>
      <c r="P63" s="19">
        <f t="shared" ca="1" si="8"/>
        <v>94.909090909102815</v>
      </c>
      <c r="Q63" s="19">
        <f t="shared" ca="1" si="9"/>
        <v>126.78787878787261</v>
      </c>
      <c r="R63" s="19">
        <f t="shared" ca="1" si="10"/>
        <v>221.69696969696088</v>
      </c>
      <c r="U63" t="s">
        <v>57</v>
      </c>
      <c r="V63" t="s">
        <v>42</v>
      </c>
      <c r="W63" s="21">
        <v>84.930992736073676</v>
      </c>
      <c r="X63" s="21">
        <v>79.226392251817742</v>
      </c>
      <c r="Y63" s="21">
        <v>164.15738498789142</v>
      </c>
      <c r="Z63"/>
      <c r="AA63"/>
    </row>
    <row r="64" spans="1:27" x14ac:dyDescent="0.25">
      <c r="A64" s="13">
        <v>45022</v>
      </c>
      <c r="B64" s="14">
        <v>0.32500000000000001</v>
      </c>
      <c r="C64" s="15">
        <v>15501</v>
      </c>
      <c r="D64" s="15">
        <v>17189</v>
      </c>
      <c r="E64" s="15">
        <f t="shared" si="2"/>
        <v>32690</v>
      </c>
      <c r="F64" s="16">
        <f t="shared" si="3"/>
        <v>45022.324999999997</v>
      </c>
      <c r="K64" s="18">
        <f t="shared" si="4"/>
        <v>42217</v>
      </c>
      <c r="L64" s="17" cm="1">
        <f t="array" ref="L64">IFERROR(_xlfn.AGGREGATE(14,6,ROW(Tabel1[d+h])/(Tabel1[d+h]&lt;=K64),1),"-")</f>
        <v>13</v>
      </c>
      <c r="M64" s="19">
        <f t="shared" ca="1" si="5"/>
        <v>5379.1818181818235</v>
      </c>
      <c r="N64" s="19">
        <f t="shared" ca="1" si="6"/>
        <v>5272.6060606060491</v>
      </c>
      <c r="O64" s="19">
        <f t="shared" ca="1" si="7"/>
        <v>10651.787878787902</v>
      </c>
      <c r="P64" s="19">
        <f t="shared" ca="1" si="8"/>
        <v>97.243181818179437</v>
      </c>
      <c r="Q64" s="19">
        <f t="shared" ca="1" si="9"/>
        <v>126.54393939394504</v>
      </c>
      <c r="R64" s="19">
        <f t="shared" ca="1" si="10"/>
        <v>223.78712121210992</v>
      </c>
      <c r="U64" t="s">
        <v>57</v>
      </c>
      <c r="V64" t="s">
        <v>43</v>
      </c>
      <c r="W64" s="21">
        <v>94.11791767552495</v>
      </c>
      <c r="X64" s="21">
        <v>86.532445520570036</v>
      </c>
      <c r="Y64" s="21">
        <v>180.65036319615319</v>
      </c>
      <c r="Z64"/>
      <c r="AA64"/>
    </row>
    <row r="65" spans="1:27" x14ac:dyDescent="0.25">
      <c r="A65" s="13">
        <v>45028</v>
      </c>
      <c r="B65" s="14">
        <v>0.56944444444444442</v>
      </c>
      <c r="C65" s="15">
        <v>15530</v>
      </c>
      <c r="D65" s="15">
        <v>17216</v>
      </c>
      <c r="E65" s="15">
        <f t="shared" si="2"/>
        <v>32746</v>
      </c>
      <c r="F65" s="16">
        <f t="shared" si="3"/>
        <v>45028.569444444445</v>
      </c>
      <c r="K65" s="18">
        <f t="shared" si="4"/>
        <v>42248</v>
      </c>
      <c r="L65" s="17" cm="1">
        <f t="array" ref="L65">IFERROR(_xlfn.AGGREGATE(14,6,ROW(Tabel1[d+h])/(Tabel1[d+h]&lt;=K65),1),"-")</f>
        <v>14</v>
      </c>
      <c r="M65" s="19">
        <f t="shared" ca="1" si="5"/>
        <v>5476.4250000000029</v>
      </c>
      <c r="N65" s="19">
        <f t="shared" ca="1" si="6"/>
        <v>5399.1499999999942</v>
      </c>
      <c r="O65" s="19">
        <f t="shared" ca="1" si="7"/>
        <v>10875.575000000012</v>
      </c>
      <c r="P65" s="19">
        <f t="shared" ca="1" si="8"/>
        <v>92.908333333340124</v>
      </c>
      <c r="Q65" s="19">
        <f t="shared" ca="1" si="9"/>
        <v>111.38333333334594</v>
      </c>
      <c r="R65" s="19">
        <f t="shared" ca="1" si="10"/>
        <v>204.29166666662786</v>
      </c>
      <c r="U65" t="s">
        <v>57</v>
      </c>
      <c r="V65" t="s">
        <v>44</v>
      </c>
      <c r="W65" s="21">
        <v>113.04334975371603</v>
      </c>
      <c r="X65" s="21">
        <v>113.15566502464935</v>
      </c>
      <c r="Y65" s="21">
        <v>226.19901477830717</v>
      </c>
      <c r="Z65"/>
      <c r="AA65"/>
    </row>
    <row r="66" spans="1:27" x14ac:dyDescent="0.25">
      <c r="A66" s="13">
        <v>45036</v>
      </c>
      <c r="B66" s="14">
        <v>0.82499999999999996</v>
      </c>
      <c r="C66" s="15">
        <v>15571</v>
      </c>
      <c r="D66" s="15">
        <v>17247</v>
      </c>
      <c r="E66" s="15">
        <f t="shared" si="2"/>
        <v>32818</v>
      </c>
      <c r="F66" s="16">
        <f t="shared" si="3"/>
        <v>45036.824999999997</v>
      </c>
      <c r="K66" s="18">
        <f t="shared" si="4"/>
        <v>42278</v>
      </c>
      <c r="L66" s="17" cm="1">
        <f t="array" ref="L66">IFERROR(_xlfn.AGGREGATE(14,6,ROW(Tabel1[d+h])/(Tabel1[d+h]&lt;=K66),1),"-")</f>
        <v>15</v>
      </c>
      <c r="M66" s="19">
        <f t="shared" ca="1" si="5"/>
        <v>5569.333333333343</v>
      </c>
      <c r="N66" s="19">
        <f t="shared" ca="1" si="6"/>
        <v>5510.5333333333401</v>
      </c>
      <c r="O66" s="19">
        <f t="shared" ca="1" si="7"/>
        <v>11079.86666666664</v>
      </c>
      <c r="P66" s="19">
        <f t="shared" ca="1" si="8"/>
        <v>95.666666666656965</v>
      </c>
      <c r="Q66" s="19">
        <f t="shared" ca="1" si="9"/>
        <v>110.86666666665406</v>
      </c>
      <c r="R66" s="19">
        <f t="shared" ca="1" si="10"/>
        <v>206.53333333338378</v>
      </c>
      <c r="U66" s="22" t="s">
        <v>58</v>
      </c>
      <c r="V66" s="22"/>
      <c r="W66" s="23">
        <v>1040.0329381314077</v>
      </c>
      <c r="X66" s="23">
        <v>976.6178926275461</v>
      </c>
      <c r="Y66" s="23">
        <v>2016.6508307589684</v>
      </c>
      <c r="Z66"/>
      <c r="AA66"/>
    </row>
    <row r="67" spans="1:27" x14ac:dyDescent="0.25">
      <c r="A67" s="13">
        <v>45057</v>
      </c>
      <c r="B67" s="14">
        <v>0.58402777777777781</v>
      </c>
      <c r="C67" s="15">
        <v>15637</v>
      </c>
      <c r="D67" s="15">
        <v>17338</v>
      </c>
      <c r="E67" s="15">
        <f t="shared" ref="E67:E83" si="11">C67+D67</f>
        <v>32975</v>
      </c>
      <c r="F67" s="16">
        <f t="shared" ref="F67:F83" si="12">+A67+B67</f>
        <v>45057.584027777775</v>
      </c>
      <c r="K67" s="18">
        <f t="shared" ref="K67:K130" si="13">IF(ROW()=2,DATE(2010,6,1),EDATE(K66,1))</f>
        <v>42309</v>
      </c>
      <c r="L67" s="17" cm="1">
        <f t="array" ref="L67">IFERROR(_xlfn.AGGREGATE(14,6,ROW(Tabel1[d+h])/(Tabel1[d+h]&lt;=K67),1),"-")</f>
        <v>16</v>
      </c>
      <c r="M67" s="19">
        <f t="shared" ref="M67:M130" ca="1" si="14">IFERROR(_xlfn.FORECAST.LINEAR($K67,OFFSET(C$1,$L67-1,,2,),OFFSET($A$1,$L67-1,,2,)),"-")</f>
        <v>5665</v>
      </c>
      <c r="N67" s="19">
        <f t="shared" ref="N67:N130" ca="1" si="15">IFERROR(_xlfn.FORECAST.LINEAR($K67,OFFSET(D$1,$L67-1,,2,),OFFSET($A$1,$L67-1,,2,)),"-")</f>
        <v>5621.3999999999942</v>
      </c>
      <c r="O67" s="19">
        <f t="shared" ref="O67:O130" ca="1" si="16">IFERROR(_xlfn.FORECAST.LINEAR($K67,OFFSET(E$1,$L67-1,,2,),OFFSET($A$1,$L67-1,,2,)),"-")</f>
        <v>11286.400000000023</v>
      </c>
      <c r="P67" s="19">
        <f t="shared" ref="P67:P130" ca="1" si="17">IF(ISNUMBER(M68),+M68-M67,"-")</f>
        <v>84.173913043487119</v>
      </c>
      <c r="Q67" s="19">
        <f t="shared" ref="Q67:Q130" ca="1" si="18">IF(ISNUMBER(N68),+N68-N67,"-")</f>
        <v>110.33913043478969</v>
      </c>
      <c r="R67" s="19">
        <f t="shared" ref="R67:R130" ca="1" si="19">IF(ISNUMBER(O68),+O68-O67,"-")</f>
        <v>194.51304347824771</v>
      </c>
      <c r="U67"/>
      <c r="V67"/>
      <c r="W67" s="21"/>
      <c r="X67" s="21"/>
      <c r="Y67" s="21"/>
      <c r="Z67"/>
      <c r="AA67"/>
    </row>
    <row r="68" spans="1:27" x14ac:dyDescent="0.25">
      <c r="A68" s="13">
        <v>45073</v>
      </c>
      <c r="B68" s="14">
        <v>0.92291666666666672</v>
      </c>
      <c r="C68" s="15">
        <v>15702</v>
      </c>
      <c r="D68" s="15">
        <v>17409</v>
      </c>
      <c r="E68" s="15">
        <f t="shared" si="11"/>
        <v>33111</v>
      </c>
      <c r="F68" s="16">
        <f t="shared" si="12"/>
        <v>45073.92291666667</v>
      </c>
      <c r="K68" s="18">
        <f t="shared" si="13"/>
        <v>42339</v>
      </c>
      <c r="L68" s="17" cm="1">
        <f t="array" ref="L68">IFERROR(_xlfn.AGGREGATE(14,6,ROW(Tabel1[d+h])/(Tabel1[d+h]&lt;=K68),1),"-")</f>
        <v>18</v>
      </c>
      <c r="M68" s="19">
        <f t="shared" ca="1" si="14"/>
        <v>5749.1739130434871</v>
      </c>
      <c r="N68" s="19">
        <f t="shared" ca="1" si="15"/>
        <v>5731.7391304347839</v>
      </c>
      <c r="O68" s="19">
        <f t="shared" ca="1" si="16"/>
        <v>11480.913043478271</v>
      </c>
      <c r="P68" s="19">
        <f t="shared" ca="1" si="17"/>
        <v>115.8715415019542</v>
      </c>
      <c r="Q68" s="19">
        <f t="shared" ca="1" si="18"/>
        <v>134.03359683795134</v>
      </c>
      <c r="R68" s="19">
        <f t="shared" ca="1" si="19"/>
        <v>249.90513833990553</v>
      </c>
      <c r="U68" t="s">
        <v>59</v>
      </c>
      <c r="V68" t="s">
        <v>47</v>
      </c>
      <c r="W68" s="21">
        <v>112.24137931034784</v>
      </c>
      <c r="X68" s="21">
        <v>138.60919540229952</v>
      </c>
      <c r="Y68" s="21">
        <v>250.85057471267646</v>
      </c>
      <c r="Z68"/>
      <c r="AA68"/>
    </row>
    <row r="69" spans="1:27" x14ac:dyDescent="0.25">
      <c r="A69" s="13">
        <v>45112</v>
      </c>
      <c r="B69" s="14">
        <v>0.74305555555555558</v>
      </c>
      <c r="C69" s="15">
        <v>15806</v>
      </c>
      <c r="D69" s="15">
        <v>17554</v>
      </c>
      <c r="E69" s="15">
        <f t="shared" si="11"/>
        <v>33360</v>
      </c>
      <c r="F69" s="16">
        <f t="shared" si="12"/>
        <v>45112.743055555555</v>
      </c>
      <c r="K69" s="18">
        <f t="shared" si="13"/>
        <v>42370</v>
      </c>
      <c r="L69" s="17" cm="1">
        <f t="array" ref="L69">IFERROR(_xlfn.AGGREGATE(14,6,ROW(Tabel1[d+h])/(Tabel1[d+h]&lt;=K69),1),"-")</f>
        <v>19</v>
      </c>
      <c r="M69" s="19">
        <f t="shared" ca="1" si="14"/>
        <v>5865.0454545454413</v>
      </c>
      <c r="N69" s="19">
        <f t="shared" ca="1" si="15"/>
        <v>5865.7727272727352</v>
      </c>
      <c r="O69" s="19">
        <f t="shared" ca="1" si="16"/>
        <v>11730.818181818177</v>
      </c>
      <c r="P69" s="19">
        <f t="shared" ca="1" si="17"/>
        <v>123.62121212124475</v>
      </c>
      <c r="Q69" s="19">
        <f t="shared" ca="1" si="18"/>
        <v>139.46969696969609</v>
      </c>
      <c r="R69" s="19">
        <f t="shared" ca="1" si="19"/>
        <v>263.09090909088263</v>
      </c>
      <c r="U69" t="s">
        <v>59</v>
      </c>
      <c r="V69" t="s">
        <v>48</v>
      </c>
      <c r="W69" s="21">
        <v>101.37931034481153</v>
      </c>
      <c r="X69" s="21">
        <v>125.19540229885024</v>
      </c>
      <c r="Y69" s="21">
        <v>226.57471264369087</v>
      </c>
      <c r="Z69"/>
      <c r="AA69"/>
    </row>
    <row r="70" spans="1:27" x14ac:dyDescent="0.25">
      <c r="A70" s="13">
        <v>45172</v>
      </c>
      <c r="B70" s="14">
        <v>0.82638888888888884</v>
      </c>
      <c r="C70" s="15">
        <v>15998</v>
      </c>
      <c r="D70" s="15">
        <v>17765</v>
      </c>
      <c r="E70" s="15">
        <f t="shared" si="11"/>
        <v>33763</v>
      </c>
      <c r="F70" s="16">
        <f t="shared" si="12"/>
        <v>45172.826388888891</v>
      </c>
      <c r="K70" s="18">
        <f t="shared" si="13"/>
        <v>42401</v>
      </c>
      <c r="L70" s="17" cm="1">
        <f t="array" ref="L70">IFERROR(_xlfn.AGGREGATE(14,6,ROW(Tabel1[d+h])/(Tabel1[d+h]&lt;=K70),1),"-")</f>
        <v>20</v>
      </c>
      <c r="M70" s="19">
        <f t="shared" ca="1" si="14"/>
        <v>5988.6666666666861</v>
      </c>
      <c r="N70" s="19">
        <f t="shared" ca="1" si="15"/>
        <v>6005.2424242424313</v>
      </c>
      <c r="O70" s="19">
        <f t="shared" ca="1" si="16"/>
        <v>11993.909090909059</v>
      </c>
      <c r="P70" s="19">
        <f t="shared" ca="1" si="17"/>
        <v>96.476190476183547</v>
      </c>
      <c r="Q70" s="19">
        <f t="shared" ca="1" si="18"/>
        <v>139.56709956709528</v>
      </c>
      <c r="R70" s="19">
        <f t="shared" ca="1" si="19"/>
        <v>236.04329004336614</v>
      </c>
      <c r="U70" t="s">
        <v>59</v>
      </c>
      <c r="V70" t="s">
        <v>49</v>
      </c>
      <c r="W70" s="21">
        <v>117.70219435737818</v>
      </c>
      <c r="X70" s="21">
        <v>146.49947753397282</v>
      </c>
      <c r="Y70" s="21">
        <v>264.20167189126369</v>
      </c>
      <c r="Z70"/>
      <c r="AA70"/>
    </row>
    <row r="71" spans="1:27" x14ac:dyDescent="0.25">
      <c r="A71" s="13">
        <v>45211</v>
      </c>
      <c r="B71" s="14">
        <v>0.33888888888888891</v>
      </c>
      <c r="C71" s="15">
        <v>16111</v>
      </c>
      <c r="D71" s="15">
        <v>17899</v>
      </c>
      <c r="E71" s="15">
        <f t="shared" si="11"/>
        <v>34010</v>
      </c>
      <c r="F71" s="16">
        <f t="shared" si="12"/>
        <v>45211.338888888888</v>
      </c>
      <c r="K71" s="18">
        <f t="shared" si="13"/>
        <v>42430</v>
      </c>
      <c r="L71" s="17" cm="1">
        <f t="array" ref="L71">IFERROR(_xlfn.AGGREGATE(14,6,ROW(Tabel1[d+h])/(Tabel1[d+h]&lt;=K71),1),"-")</f>
        <v>21</v>
      </c>
      <c r="M71" s="19">
        <f t="shared" ca="1" si="14"/>
        <v>6085.1428571428696</v>
      </c>
      <c r="N71" s="19">
        <f t="shared" ca="1" si="15"/>
        <v>6144.8095238095266</v>
      </c>
      <c r="O71" s="19">
        <f t="shared" ca="1" si="16"/>
        <v>12229.952380952425</v>
      </c>
      <c r="P71" s="19">
        <f t="shared" ca="1" si="17"/>
        <v>97.079365079378476</v>
      </c>
      <c r="Q71" s="19">
        <f t="shared" ca="1" si="18"/>
        <v>117.22222222221899</v>
      </c>
      <c r="R71" s="19">
        <f t="shared" ca="1" si="19"/>
        <v>214.30158730153926</v>
      </c>
      <c r="U71" t="s">
        <v>59</v>
      </c>
      <c r="V71" t="s">
        <v>50</v>
      </c>
      <c r="W71" s="21">
        <v>101.90340909091174</v>
      </c>
      <c r="X71" s="21">
        <v>132.70454545452958</v>
      </c>
      <c r="Y71" s="21">
        <v>234.60795454547042</v>
      </c>
      <c r="Z71"/>
      <c r="AA71"/>
    </row>
    <row r="72" spans="1:27" x14ac:dyDescent="0.25">
      <c r="A72" s="13">
        <v>45227</v>
      </c>
      <c r="B72" s="14">
        <v>0.75902777777777775</v>
      </c>
      <c r="C72" s="15">
        <v>16186</v>
      </c>
      <c r="D72" s="15">
        <v>17977</v>
      </c>
      <c r="E72" s="15">
        <f t="shared" si="11"/>
        <v>34163</v>
      </c>
      <c r="F72" s="16">
        <f t="shared" si="12"/>
        <v>45227.759027777778</v>
      </c>
      <c r="K72" s="18">
        <f t="shared" si="13"/>
        <v>42461</v>
      </c>
      <c r="L72" s="17" cm="1">
        <f t="array" ref="L72">IFERROR(_xlfn.AGGREGATE(14,6,ROW(Tabel1[d+h])/(Tabel1[d+h]&lt;=K72),1),"-")</f>
        <v>22</v>
      </c>
      <c r="M72" s="19">
        <f t="shared" ca="1" si="14"/>
        <v>6182.2222222222481</v>
      </c>
      <c r="N72" s="19">
        <f t="shared" ca="1" si="15"/>
        <v>6262.0317460317456</v>
      </c>
      <c r="O72" s="19">
        <f t="shared" ca="1" si="16"/>
        <v>12444.253968253965</v>
      </c>
      <c r="P72" s="19">
        <f t="shared" ca="1" si="17"/>
        <v>93.333333333313931</v>
      </c>
      <c r="Q72" s="19">
        <f t="shared" ca="1" si="18"/>
        <v>111.90476190476329</v>
      </c>
      <c r="R72" s="19">
        <f t="shared" ca="1" si="19"/>
        <v>205.23809523810633</v>
      </c>
      <c r="U72" t="s">
        <v>59</v>
      </c>
      <c r="V72" t="s">
        <v>51</v>
      </c>
      <c r="W72" s="21">
        <v>83.5625</v>
      </c>
      <c r="X72" s="21">
        <v>111.6875</v>
      </c>
      <c r="Y72" s="21">
        <v>195.25</v>
      </c>
      <c r="Z72"/>
      <c r="AA72"/>
    </row>
    <row r="73" spans="1:27" x14ac:dyDescent="0.25">
      <c r="A73" s="13">
        <v>45237</v>
      </c>
      <c r="B73" s="14">
        <v>0.92777777777777781</v>
      </c>
      <c r="C73" s="15">
        <v>16236</v>
      </c>
      <c r="D73" s="15">
        <v>18068</v>
      </c>
      <c r="E73" s="15">
        <f t="shared" si="11"/>
        <v>34304</v>
      </c>
      <c r="F73" s="16">
        <f t="shared" si="12"/>
        <v>45237.927777777775</v>
      </c>
      <c r="K73" s="18">
        <f t="shared" si="13"/>
        <v>42491</v>
      </c>
      <c r="L73" s="17" cm="1">
        <f t="array" ref="L73">IFERROR(_xlfn.AGGREGATE(14,6,ROW(Tabel1[d+h])/(Tabel1[d+h]&lt;=K73),1),"-")</f>
        <v>22</v>
      </c>
      <c r="M73" s="19">
        <f t="shared" ca="1" si="14"/>
        <v>6275.555555555562</v>
      </c>
      <c r="N73" s="19">
        <f t="shared" ca="1" si="15"/>
        <v>6373.9365079365089</v>
      </c>
      <c r="O73" s="19">
        <f t="shared" ca="1" si="16"/>
        <v>12649.492063492071</v>
      </c>
      <c r="P73" s="19">
        <f t="shared" ca="1" si="17"/>
        <v>97.867521367530571</v>
      </c>
      <c r="Q73" s="19">
        <f t="shared" ca="1" si="18"/>
        <v>118.06349206349114</v>
      </c>
      <c r="R73" s="19">
        <f t="shared" ca="1" si="19"/>
        <v>215.93101343099261</v>
      </c>
      <c r="U73" t="s">
        <v>59</v>
      </c>
      <c r="V73" t="s">
        <v>38</v>
      </c>
      <c r="W73" s="21">
        <v>80.897727272720658</v>
      </c>
      <c r="X73" s="21">
        <v>112.88068181817653</v>
      </c>
      <c r="Y73" s="21">
        <v>193.77840909094084</v>
      </c>
      <c r="Z73"/>
      <c r="AA73"/>
    </row>
    <row r="74" spans="1:27" x14ac:dyDescent="0.25">
      <c r="A74" s="13">
        <v>45239</v>
      </c>
      <c r="B74" s="14">
        <v>0.94374999999999998</v>
      </c>
      <c r="C74" s="15">
        <v>16251</v>
      </c>
      <c r="D74" s="15">
        <v>18095</v>
      </c>
      <c r="E74" s="15">
        <f t="shared" si="11"/>
        <v>34346</v>
      </c>
      <c r="F74" s="16">
        <f t="shared" si="12"/>
        <v>45239.943749999999</v>
      </c>
      <c r="K74" s="18">
        <f t="shared" si="13"/>
        <v>42522</v>
      </c>
      <c r="L74" s="17" cm="1">
        <f t="array" ref="L74">IFERROR(_xlfn.AGGREGATE(14,6,ROW(Tabel1[d+h])/(Tabel1[d+h]&lt;=K74),1),"-")</f>
        <v>23</v>
      </c>
      <c r="M74" s="19">
        <f t="shared" ca="1" si="14"/>
        <v>6373.4230769230926</v>
      </c>
      <c r="N74" s="19">
        <f t="shared" ca="1" si="15"/>
        <v>6492</v>
      </c>
      <c r="O74" s="19">
        <f t="shared" ca="1" si="16"/>
        <v>12865.423076923063</v>
      </c>
      <c r="P74" s="19">
        <f t="shared" ca="1" si="17"/>
        <v>91.492177314183209</v>
      </c>
      <c r="Q74" s="19">
        <f t="shared" ca="1" si="18"/>
        <v>115.15254237287445</v>
      </c>
      <c r="R74" s="19">
        <f t="shared" ca="1" si="19"/>
        <v>206.64471968711587</v>
      </c>
      <c r="U74" t="s">
        <v>59</v>
      </c>
      <c r="V74" t="s">
        <v>39</v>
      </c>
      <c r="W74" s="21">
        <v>94.909090909102815</v>
      </c>
      <c r="X74" s="21">
        <v>126.78787878787261</v>
      </c>
      <c r="Y74" s="21">
        <v>221.69696969696088</v>
      </c>
      <c r="Z74"/>
      <c r="AA74"/>
    </row>
    <row r="75" spans="1:27" x14ac:dyDescent="0.25">
      <c r="A75" s="13">
        <v>45273</v>
      </c>
      <c r="B75" s="14">
        <v>0.73611111111111116</v>
      </c>
      <c r="C75" s="15">
        <v>16401</v>
      </c>
      <c r="D75" s="15">
        <v>18431</v>
      </c>
      <c r="E75" s="15">
        <f t="shared" si="11"/>
        <v>34832</v>
      </c>
      <c r="F75" s="16">
        <f t="shared" si="12"/>
        <v>45273.736111111109</v>
      </c>
      <c r="K75" s="18">
        <f t="shared" si="13"/>
        <v>42552</v>
      </c>
      <c r="L75" s="17" cm="1">
        <f t="array" ref="L75">IFERROR(_xlfn.AGGREGATE(14,6,ROW(Tabel1[d+h])/(Tabel1[d+h]&lt;=K75),1),"-")</f>
        <v>24</v>
      </c>
      <c r="M75" s="19">
        <f t="shared" ca="1" si="14"/>
        <v>6464.9152542372758</v>
      </c>
      <c r="N75" s="19">
        <f t="shared" ca="1" si="15"/>
        <v>6607.1525423728744</v>
      </c>
      <c r="O75" s="19">
        <f t="shared" ca="1" si="16"/>
        <v>13072.067796610179</v>
      </c>
      <c r="P75" s="19">
        <f t="shared" ca="1" si="17"/>
        <v>85.644067796616582</v>
      </c>
      <c r="Q75" s="19">
        <f t="shared" ca="1" si="18"/>
        <v>112.44067796610761</v>
      </c>
      <c r="R75" s="19">
        <f t="shared" ca="1" si="19"/>
        <v>198.08474576269509</v>
      </c>
      <c r="U75" t="s">
        <v>59</v>
      </c>
      <c r="V75" t="s">
        <v>40</v>
      </c>
      <c r="W75" s="21">
        <v>97.243181818179437</v>
      </c>
      <c r="X75" s="21">
        <v>126.54393939394504</v>
      </c>
      <c r="Y75" s="21">
        <v>223.78712121210992</v>
      </c>
      <c r="Z75"/>
      <c r="AA75"/>
    </row>
    <row r="76" spans="1:27" x14ac:dyDescent="0.25">
      <c r="A76" s="13">
        <v>45286</v>
      </c>
      <c r="B76" s="14">
        <v>0.88263888888888886</v>
      </c>
      <c r="C76" s="15">
        <v>16465</v>
      </c>
      <c r="D76" s="15">
        <v>18513</v>
      </c>
      <c r="E76" s="15">
        <f t="shared" si="11"/>
        <v>34978</v>
      </c>
      <c r="F76" s="16">
        <f t="shared" si="12"/>
        <v>45286.882638888892</v>
      </c>
      <c r="K76" s="18">
        <f t="shared" si="13"/>
        <v>42583</v>
      </c>
      <c r="L76" s="17" cm="1">
        <f t="array" ref="L76">IFERROR(_xlfn.AGGREGATE(14,6,ROW(Tabel1[d+h])/(Tabel1[d+h]&lt;=K76),1),"-")</f>
        <v>24</v>
      </c>
      <c r="M76" s="19">
        <f t="shared" ca="1" si="14"/>
        <v>6550.5593220338924</v>
      </c>
      <c r="N76" s="19">
        <f t="shared" ca="1" si="15"/>
        <v>6719.5932203389821</v>
      </c>
      <c r="O76" s="19">
        <f t="shared" ca="1" si="16"/>
        <v>13270.152542372874</v>
      </c>
      <c r="P76" s="19">
        <f t="shared" ca="1" si="17"/>
        <v>84.462900188329513</v>
      </c>
      <c r="Q76" s="19">
        <f t="shared" ca="1" si="18"/>
        <v>100.98455743880186</v>
      </c>
      <c r="R76" s="19">
        <f t="shared" ca="1" si="19"/>
        <v>185.44745762713137</v>
      </c>
      <c r="U76" t="s">
        <v>59</v>
      </c>
      <c r="V76" t="s">
        <v>41</v>
      </c>
      <c r="W76" s="21">
        <v>92.908333333340124</v>
      </c>
      <c r="X76" s="21">
        <v>111.38333333334594</v>
      </c>
      <c r="Y76" s="21">
        <v>204.29166666662786</v>
      </c>
      <c r="Z76"/>
      <c r="AA76"/>
    </row>
    <row r="77" spans="1:27" x14ac:dyDescent="0.25">
      <c r="A77" s="13">
        <v>45301</v>
      </c>
      <c r="B77" s="14">
        <v>0.1875</v>
      </c>
      <c r="C77" s="15">
        <v>16553</v>
      </c>
      <c r="D77" s="15">
        <v>18640</v>
      </c>
      <c r="E77" s="15">
        <f t="shared" si="11"/>
        <v>35193</v>
      </c>
      <c r="F77" s="16">
        <f t="shared" si="12"/>
        <v>45301.1875</v>
      </c>
      <c r="K77" s="18">
        <f t="shared" si="13"/>
        <v>42614</v>
      </c>
      <c r="L77" s="17" cm="1">
        <f t="array" ref="L77">IFERROR(_xlfn.AGGREGATE(14,6,ROW(Tabel1[d+h])/(Tabel1[d+h]&lt;=K77),1),"-")</f>
        <v>25</v>
      </c>
      <c r="M77" s="19">
        <f t="shared" ca="1" si="14"/>
        <v>6635.0222222222219</v>
      </c>
      <c r="N77" s="19">
        <f t="shared" ca="1" si="15"/>
        <v>6820.5777777777839</v>
      </c>
      <c r="O77" s="19">
        <f t="shared" ca="1" si="16"/>
        <v>13455.600000000006</v>
      </c>
      <c r="P77" s="19">
        <f t="shared" ca="1" si="17"/>
        <v>81.085885885884636</v>
      </c>
      <c r="Q77" s="19">
        <f t="shared" ca="1" si="18"/>
        <v>87.935735735707567</v>
      </c>
      <c r="R77" s="19">
        <f t="shared" ca="1" si="19"/>
        <v>169.0216216215922</v>
      </c>
      <c r="U77" t="s">
        <v>59</v>
      </c>
      <c r="V77" t="s">
        <v>42</v>
      </c>
      <c r="W77" s="21">
        <v>95.666666666656965</v>
      </c>
      <c r="X77" s="21">
        <v>110.86666666665406</v>
      </c>
      <c r="Y77" s="21">
        <v>206.53333333338378</v>
      </c>
      <c r="Z77"/>
      <c r="AA77"/>
    </row>
    <row r="78" spans="1:27" x14ac:dyDescent="0.25">
      <c r="A78" s="13">
        <v>45347</v>
      </c>
      <c r="B78" s="14">
        <v>0.76666666666666672</v>
      </c>
      <c r="C78" s="15">
        <v>16741</v>
      </c>
      <c r="D78" s="15">
        <v>19005</v>
      </c>
      <c r="E78" s="15">
        <f t="shared" si="11"/>
        <v>35746</v>
      </c>
      <c r="F78" s="16">
        <f t="shared" si="12"/>
        <v>45347.76666666667</v>
      </c>
      <c r="K78" s="18">
        <f t="shared" si="13"/>
        <v>42644</v>
      </c>
      <c r="L78" s="17" cm="1">
        <f t="array" ref="L78">IFERROR(_xlfn.AGGREGATE(14,6,ROW(Tabel1[d+h])/(Tabel1[d+h]&lt;=K78),1),"-")</f>
        <v>26</v>
      </c>
      <c r="M78" s="19">
        <f t="shared" ca="1" si="14"/>
        <v>6716.1081081081065</v>
      </c>
      <c r="N78" s="19">
        <f t="shared" ca="1" si="15"/>
        <v>6908.5135135134915</v>
      </c>
      <c r="O78" s="19">
        <f t="shared" ca="1" si="16"/>
        <v>13624.621621621598</v>
      </c>
      <c r="P78" s="19">
        <f t="shared" ca="1" si="17"/>
        <v>96.351351351331687</v>
      </c>
      <c r="Q78" s="19">
        <f t="shared" ca="1" si="18"/>
        <v>108.91891891893465</v>
      </c>
      <c r="R78" s="19">
        <f t="shared" ca="1" si="19"/>
        <v>205.27027027029544</v>
      </c>
      <c r="U78" t="s">
        <v>59</v>
      </c>
      <c r="V78" t="s">
        <v>43</v>
      </c>
      <c r="W78" s="21">
        <v>84.173913043487119</v>
      </c>
      <c r="X78" s="21">
        <v>110.33913043478969</v>
      </c>
      <c r="Y78" s="21">
        <v>194.51304347824771</v>
      </c>
      <c r="Z78"/>
      <c r="AA78"/>
    </row>
    <row r="79" spans="1:27" x14ac:dyDescent="0.25">
      <c r="A79" s="13">
        <v>45376</v>
      </c>
      <c r="B79" s="14">
        <v>0.2951388888888889</v>
      </c>
      <c r="C79" s="15">
        <v>16849</v>
      </c>
      <c r="D79" s="15">
        <v>19238</v>
      </c>
      <c r="E79" s="15">
        <f t="shared" si="11"/>
        <v>36087</v>
      </c>
      <c r="F79" s="16">
        <f t="shared" si="12"/>
        <v>45376.295138888891</v>
      </c>
      <c r="K79" s="18">
        <f t="shared" si="13"/>
        <v>42675</v>
      </c>
      <c r="L79" s="17" cm="1">
        <f t="array" ref="L79">IFERROR(_xlfn.AGGREGATE(14,6,ROW(Tabel1[d+h])/(Tabel1[d+h]&lt;=K79),1),"-")</f>
        <v>26</v>
      </c>
      <c r="M79" s="19">
        <f t="shared" ca="1" si="14"/>
        <v>6812.4594594594382</v>
      </c>
      <c r="N79" s="19">
        <f t="shared" ca="1" si="15"/>
        <v>7017.4324324324261</v>
      </c>
      <c r="O79" s="19">
        <f t="shared" ca="1" si="16"/>
        <v>13829.891891891893</v>
      </c>
      <c r="P79" s="19">
        <f t="shared" ca="1" si="17"/>
        <v>101.25482625485165</v>
      </c>
      <c r="Q79" s="19">
        <f t="shared" ca="1" si="18"/>
        <v>130.42471042470424</v>
      </c>
      <c r="R79" s="19">
        <f t="shared" ca="1" si="19"/>
        <v>231.679536679585</v>
      </c>
      <c r="U79" t="s">
        <v>59</v>
      </c>
      <c r="V79" t="s">
        <v>44</v>
      </c>
      <c r="W79" s="21">
        <v>115.8715415019542</v>
      </c>
      <c r="X79" s="21">
        <v>134.03359683795134</v>
      </c>
      <c r="Y79" s="21">
        <v>249.90513833990553</v>
      </c>
      <c r="Z79"/>
      <c r="AA79"/>
    </row>
    <row r="80" spans="1:27" x14ac:dyDescent="0.25">
      <c r="A80" s="13">
        <v>45382</v>
      </c>
      <c r="B80" s="14">
        <v>0.66249999999999998</v>
      </c>
      <c r="C80" s="15">
        <v>16881</v>
      </c>
      <c r="D80" s="15">
        <v>19274</v>
      </c>
      <c r="E80" s="15">
        <f t="shared" si="11"/>
        <v>36155</v>
      </c>
      <c r="F80" s="16">
        <f t="shared" si="12"/>
        <v>45382.662499999999</v>
      </c>
      <c r="K80" s="18">
        <f t="shared" si="13"/>
        <v>42705</v>
      </c>
      <c r="L80" s="17" cm="1">
        <f t="array" ref="L80">IFERROR(_xlfn.AGGREGATE(14,6,ROW(Tabel1[d+h])/(Tabel1[d+h]&lt;=K80),1),"-")</f>
        <v>27</v>
      </c>
      <c r="M80" s="19">
        <f t="shared" ca="1" si="14"/>
        <v>6913.7142857142899</v>
      </c>
      <c r="N80" s="19">
        <f t="shared" ca="1" si="15"/>
        <v>7147.8571428571304</v>
      </c>
      <c r="O80" s="19">
        <f t="shared" ca="1" si="16"/>
        <v>14061.571428571478</v>
      </c>
      <c r="P80" s="19">
        <f t="shared" ca="1" si="17"/>
        <v>125.46992481203051</v>
      </c>
      <c r="Q80" s="19">
        <f t="shared" ca="1" si="18"/>
        <v>129.14285714286962</v>
      </c>
      <c r="R80" s="19">
        <f t="shared" ca="1" si="19"/>
        <v>254.61278195487102</v>
      </c>
      <c r="U80" s="22" t="s">
        <v>60</v>
      </c>
      <c r="V80" s="22"/>
      <c r="W80" s="23">
        <v>1178.4592476488906</v>
      </c>
      <c r="X80" s="23">
        <v>1487.5313479623874</v>
      </c>
      <c r="Y80" s="23">
        <v>2665.990595611278</v>
      </c>
      <c r="Z80"/>
      <c r="AA80"/>
    </row>
    <row r="81" spans="1:27" x14ac:dyDescent="0.25">
      <c r="A81" s="13">
        <v>45394</v>
      </c>
      <c r="B81" s="14">
        <v>0.88749999999999996</v>
      </c>
      <c r="C81" s="15">
        <v>16922</v>
      </c>
      <c r="D81" s="15">
        <v>19315</v>
      </c>
      <c r="E81" s="15">
        <f t="shared" si="11"/>
        <v>36237</v>
      </c>
      <c r="F81" s="16">
        <f t="shared" si="12"/>
        <v>45394.887499999997</v>
      </c>
      <c r="K81" s="18">
        <f t="shared" si="13"/>
        <v>42736</v>
      </c>
      <c r="L81" s="17" cm="1">
        <f t="array" ref="L81">IFERROR(_xlfn.AGGREGATE(14,6,ROW(Tabel1[d+h])/(Tabel1[d+h]&lt;=K81),1),"-")</f>
        <v>28</v>
      </c>
      <c r="M81" s="19">
        <f t="shared" ca="1" si="14"/>
        <v>7039.1842105263204</v>
      </c>
      <c r="N81" s="19">
        <f t="shared" ca="1" si="15"/>
        <v>7277</v>
      </c>
      <c r="O81" s="19">
        <f t="shared" ca="1" si="16"/>
        <v>14316.184210526349</v>
      </c>
      <c r="P81" s="19">
        <f t="shared" ca="1" si="17"/>
        <v>123.14912280699355</v>
      </c>
      <c r="Q81" s="19">
        <f t="shared" ca="1" si="18"/>
        <v>127.77777777778101</v>
      </c>
      <c r="R81" s="19">
        <f t="shared" ca="1" si="19"/>
        <v>250.92690058477456</v>
      </c>
      <c r="U81"/>
      <c r="V81"/>
      <c r="W81" s="21"/>
      <c r="X81" s="21"/>
      <c r="Y81" s="21"/>
      <c r="Z81"/>
      <c r="AA81"/>
    </row>
    <row r="82" spans="1:27" x14ac:dyDescent="0.25">
      <c r="A82" s="13">
        <v>45416</v>
      </c>
      <c r="B82" s="14">
        <v>0.31111111111111112</v>
      </c>
      <c r="C82" s="15">
        <v>17008</v>
      </c>
      <c r="D82" s="15">
        <v>19452</v>
      </c>
      <c r="E82" s="15">
        <f t="shared" si="11"/>
        <v>36460</v>
      </c>
      <c r="F82" s="16">
        <f t="shared" si="12"/>
        <v>45416.311111111114</v>
      </c>
      <c r="K82" s="18">
        <f t="shared" si="13"/>
        <v>42767</v>
      </c>
      <c r="L82" s="17" cm="1">
        <f t="array" ref="L82">IFERROR(_xlfn.AGGREGATE(14,6,ROW(Tabel1[d+h])/(Tabel1[d+h]&lt;=K82),1),"-")</f>
        <v>29</v>
      </c>
      <c r="M82" s="19">
        <f t="shared" ca="1" si="14"/>
        <v>7162.3333333333139</v>
      </c>
      <c r="N82" s="19">
        <f t="shared" ca="1" si="15"/>
        <v>7404.777777777781</v>
      </c>
      <c r="O82" s="19">
        <f t="shared" ca="1" si="16"/>
        <v>14567.111111111124</v>
      </c>
      <c r="P82" s="19">
        <f t="shared" ca="1" si="17"/>
        <v>98.666666666686069</v>
      </c>
      <c r="Q82" s="19">
        <f t="shared" ca="1" si="18"/>
        <v>119.55555555553292</v>
      </c>
      <c r="R82" s="19">
        <f t="shared" ca="1" si="19"/>
        <v>218.22222222218988</v>
      </c>
      <c r="U82" t="s">
        <v>61</v>
      </c>
      <c r="V82" t="s">
        <v>47</v>
      </c>
      <c r="W82" s="21">
        <v>123.62121212124475</v>
      </c>
      <c r="X82" s="21">
        <v>139.46969696969609</v>
      </c>
      <c r="Y82" s="21">
        <v>263.09090909088263</v>
      </c>
      <c r="Z82"/>
      <c r="AA82"/>
    </row>
    <row r="83" spans="1:27" x14ac:dyDescent="0.25">
      <c r="A83" s="13">
        <v>45427</v>
      </c>
      <c r="B83" s="14">
        <v>0.78611111111111109</v>
      </c>
      <c r="C83" s="15">
        <v>17043</v>
      </c>
      <c r="D83" s="15">
        <v>19565</v>
      </c>
      <c r="E83" s="15">
        <f t="shared" si="11"/>
        <v>36608</v>
      </c>
      <c r="F83" s="16">
        <f t="shared" si="12"/>
        <v>45427.786111111112</v>
      </c>
      <c r="K83" s="18">
        <f t="shared" si="13"/>
        <v>42795</v>
      </c>
      <c r="L83" s="17" cm="1">
        <f t="array" ref="L83">IFERROR(_xlfn.AGGREGATE(14,6,ROW(Tabel1[d+h])/(Tabel1[d+h]&lt;=K83),1),"-")</f>
        <v>29</v>
      </c>
      <c r="M83" s="19">
        <f t="shared" ca="1" si="14"/>
        <v>7261</v>
      </c>
      <c r="N83" s="19">
        <f t="shared" ca="1" si="15"/>
        <v>7524.3333333333139</v>
      </c>
      <c r="O83" s="19">
        <f t="shared" ca="1" si="16"/>
        <v>14785.333333333314</v>
      </c>
      <c r="P83" s="19">
        <f t="shared" ca="1" si="17"/>
        <v>103.54545454545587</v>
      </c>
      <c r="Q83" s="19">
        <f t="shared" ca="1" si="18"/>
        <v>122.69696969698998</v>
      </c>
      <c r="R83" s="19">
        <f t="shared" ca="1" si="19"/>
        <v>226.2424242424313</v>
      </c>
      <c r="U83" t="s">
        <v>61</v>
      </c>
      <c r="V83" t="s">
        <v>48</v>
      </c>
      <c r="W83" s="21">
        <v>96.476190476183547</v>
      </c>
      <c r="X83" s="21">
        <v>139.56709956709528</v>
      </c>
      <c r="Y83" s="21">
        <v>236.04329004336614</v>
      </c>
      <c r="Z83"/>
      <c r="AA83"/>
    </row>
    <row r="84" spans="1:27" x14ac:dyDescent="0.25">
      <c r="K84" s="18">
        <f t="shared" si="13"/>
        <v>42826</v>
      </c>
      <c r="L84" s="17" cm="1">
        <f t="array" ref="L84">IFERROR(_xlfn.AGGREGATE(14,6,ROW(Tabel1[d+h])/(Tabel1[d+h]&lt;=K84),1),"-")</f>
        <v>30</v>
      </c>
      <c r="M84" s="19">
        <f t="shared" ca="1" si="14"/>
        <v>7364.5454545454559</v>
      </c>
      <c r="N84" s="19">
        <f t="shared" ca="1" si="15"/>
        <v>7647.0303030303039</v>
      </c>
      <c r="O84" s="19">
        <f t="shared" ca="1" si="16"/>
        <v>15011.575757575745</v>
      </c>
      <c r="P84" s="19">
        <f t="shared" ca="1" si="17"/>
        <v>88.636363636367605</v>
      </c>
      <c r="Q84" s="19">
        <f t="shared" ca="1" si="18"/>
        <v>99.090909090911737</v>
      </c>
      <c r="R84" s="19">
        <f t="shared" ca="1" si="19"/>
        <v>187.72727272729389</v>
      </c>
      <c r="U84" t="s">
        <v>61</v>
      </c>
      <c r="V84" t="s">
        <v>49</v>
      </c>
      <c r="W84" s="21">
        <v>97.079365079378476</v>
      </c>
      <c r="X84" s="21">
        <v>117.22222222221899</v>
      </c>
      <c r="Y84" s="21">
        <v>214.30158730153926</v>
      </c>
      <c r="Z84"/>
      <c r="AA84"/>
    </row>
    <row r="85" spans="1:27" x14ac:dyDescent="0.25">
      <c r="K85" s="18">
        <f t="shared" si="13"/>
        <v>42856</v>
      </c>
      <c r="L85" s="17" cm="1">
        <f t="array" ref="L85">IFERROR(_xlfn.AGGREGATE(14,6,ROW(Tabel1[d+h])/(Tabel1[d+h]&lt;=K85),1),"-")</f>
        <v>30</v>
      </c>
      <c r="M85" s="19">
        <f t="shared" ca="1" si="14"/>
        <v>7453.1818181818235</v>
      </c>
      <c r="N85" s="19">
        <f t="shared" ca="1" si="15"/>
        <v>7746.1212121212156</v>
      </c>
      <c r="O85" s="19">
        <f t="shared" ca="1" si="16"/>
        <v>15199.303030303039</v>
      </c>
      <c r="P85" s="19">
        <f t="shared" ca="1" si="17"/>
        <v>88.151515151505009</v>
      </c>
      <c r="Q85" s="19">
        <f t="shared" ca="1" si="18"/>
        <v>103.69696969696088</v>
      </c>
      <c r="R85" s="19">
        <f t="shared" ca="1" si="19"/>
        <v>191.84848484848044</v>
      </c>
      <c r="U85" t="s">
        <v>61</v>
      </c>
      <c r="V85" t="s">
        <v>50</v>
      </c>
      <c r="W85" s="21">
        <v>93.333333333313931</v>
      </c>
      <c r="X85" s="21">
        <v>111.90476190476329</v>
      </c>
      <c r="Y85" s="21">
        <v>205.23809523810633</v>
      </c>
      <c r="Z85"/>
      <c r="AA85"/>
    </row>
    <row r="86" spans="1:27" x14ac:dyDescent="0.25">
      <c r="K86" s="18">
        <f t="shared" si="13"/>
        <v>42887</v>
      </c>
      <c r="L86" s="17" cm="1">
        <f t="array" ref="L86">IFERROR(_xlfn.AGGREGATE(14,6,ROW(Tabel1[d+h])/(Tabel1[d+h]&lt;=K86),1),"-")</f>
        <v>31</v>
      </c>
      <c r="M86" s="19">
        <f t="shared" ca="1" si="14"/>
        <v>7541.3333333333285</v>
      </c>
      <c r="N86" s="19">
        <f t="shared" ca="1" si="15"/>
        <v>7849.8181818181765</v>
      </c>
      <c r="O86" s="19">
        <f t="shared" ca="1" si="16"/>
        <v>15391.15151515152</v>
      </c>
      <c r="P86" s="19">
        <f t="shared" ca="1" si="17"/>
        <v>68</v>
      </c>
      <c r="Q86" s="19">
        <f t="shared" ca="1" si="18"/>
        <v>106.90909090908826</v>
      </c>
      <c r="R86" s="19">
        <f t="shared" ca="1" si="19"/>
        <v>174.90909090908826</v>
      </c>
      <c r="U86" t="s">
        <v>61</v>
      </c>
      <c r="V86" t="s">
        <v>51</v>
      </c>
      <c r="W86" s="21">
        <v>97.867521367530571</v>
      </c>
      <c r="X86" s="21">
        <v>118.06349206349114</v>
      </c>
      <c r="Y86" s="21">
        <v>215.93101343099261</v>
      </c>
      <c r="Z86"/>
      <c r="AA86"/>
    </row>
    <row r="87" spans="1:27" x14ac:dyDescent="0.25">
      <c r="K87" s="18">
        <f t="shared" si="13"/>
        <v>42917</v>
      </c>
      <c r="L87" s="17" cm="1">
        <f t="array" ref="L87">IFERROR(_xlfn.AGGREGATE(14,6,ROW(Tabel1[d+h])/(Tabel1[d+h]&lt;=K87),1),"-")</f>
        <v>31</v>
      </c>
      <c r="M87" s="19">
        <f t="shared" ca="1" si="14"/>
        <v>7609.3333333333285</v>
      </c>
      <c r="N87" s="19">
        <f t="shared" ca="1" si="15"/>
        <v>7956.7272727272648</v>
      </c>
      <c r="O87" s="19">
        <f t="shared" ca="1" si="16"/>
        <v>15566.060606060608</v>
      </c>
      <c r="P87" s="19">
        <f t="shared" ca="1" si="17"/>
        <v>70.266666666677338</v>
      </c>
      <c r="Q87" s="19">
        <f t="shared" ca="1" si="18"/>
        <v>110.47272727271775</v>
      </c>
      <c r="R87" s="19">
        <f t="shared" ca="1" si="19"/>
        <v>180.73939393938053</v>
      </c>
      <c r="U87" t="s">
        <v>61</v>
      </c>
      <c r="V87" t="s">
        <v>38</v>
      </c>
      <c r="W87" s="21">
        <v>91.492177314183209</v>
      </c>
      <c r="X87" s="21">
        <v>115.15254237287445</v>
      </c>
      <c r="Y87" s="21">
        <v>206.64471968711587</v>
      </c>
      <c r="Z87"/>
      <c r="AA87"/>
    </row>
    <row r="88" spans="1:27" x14ac:dyDescent="0.25">
      <c r="K88" s="18">
        <f t="shared" si="13"/>
        <v>42948</v>
      </c>
      <c r="L88" s="17" cm="1">
        <f t="array" ref="L88">IFERROR(_xlfn.AGGREGATE(14,6,ROW(Tabel1[d+h])/(Tabel1[d+h]&lt;=K88),1),"-")</f>
        <v>31</v>
      </c>
      <c r="M88" s="19">
        <f t="shared" ca="1" si="14"/>
        <v>7679.6000000000058</v>
      </c>
      <c r="N88" s="19">
        <f t="shared" ca="1" si="15"/>
        <v>8067.1999999999825</v>
      </c>
      <c r="O88" s="19">
        <f t="shared" ca="1" si="16"/>
        <v>15746.799999999988</v>
      </c>
      <c r="P88" s="19">
        <f t="shared" ca="1" si="17"/>
        <v>70.266666666662786</v>
      </c>
      <c r="Q88" s="19">
        <f t="shared" ca="1" si="18"/>
        <v>110.47272727271775</v>
      </c>
      <c r="R88" s="19">
        <f t="shared" ca="1" si="19"/>
        <v>180.73939393940964</v>
      </c>
      <c r="U88" t="s">
        <v>61</v>
      </c>
      <c r="V88" t="s">
        <v>39</v>
      </c>
      <c r="W88" s="21">
        <v>85.644067796616582</v>
      </c>
      <c r="X88" s="21">
        <v>112.44067796610761</v>
      </c>
      <c r="Y88" s="21">
        <v>198.08474576269509</v>
      </c>
      <c r="Z88"/>
      <c r="AA88"/>
    </row>
    <row r="89" spans="1:27" x14ac:dyDescent="0.25">
      <c r="K89" s="18">
        <f t="shared" si="13"/>
        <v>42979</v>
      </c>
      <c r="L89" s="17" cm="1">
        <f t="array" ref="L89">IFERROR(_xlfn.AGGREGATE(14,6,ROW(Tabel1[d+h])/(Tabel1[d+h]&lt;=K89),1),"-")</f>
        <v>31</v>
      </c>
      <c r="M89" s="19">
        <f t="shared" ca="1" si="14"/>
        <v>7749.8666666666686</v>
      </c>
      <c r="N89" s="19">
        <f t="shared" ca="1" si="15"/>
        <v>8177.6727272727003</v>
      </c>
      <c r="O89" s="19">
        <f t="shared" ca="1" si="16"/>
        <v>15927.539393939398</v>
      </c>
      <c r="P89" s="19">
        <f t="shared" ca="1" si="17"/>
        <v>68</v>
      </c>
      <c r="Q89" s="19">
        <f t="shared" ca="1" si="18"/>
        <v>106.90909090911737</v>
      </c>
      <c r="R89" s="19">
        <f t="shared" ca="1" si="19"/>
        <v>174.90909090908826</v>
      </c>
      <c r="U89" t="s">
        <v>61</v>
      </c>
      <c r="V89" t="s">
        <v>40</v>
      </c>
      <c r="W89" s="21">
        <v>84.462900188329513</v>
      </c>
      <c r="X89" s="21">
        <v>100.98455743880186</v>
      </c>
      <c r="Y89" s="21">
        <v>185.44745762713137</v>
      </c>
      <c r="Z89"/>
      <c r="AA89"/>
    </row>
    <row r="90" spans="1:27" x14ac:dyDescent="0.25">
      <c r="K90" s="18">
        <f t="shared" si="13"/>
        <v>43009</v>
      </c>
      <c r="L90" s="17" cm="1">
        <f t="array" ref="L90">IFERROR(_xlfn.AGGREGATE(14,6,ROW(Tabel1[d+h])/(Tabel1[d+h]&lt;=K90),1),"-")</f>
        <v>31</v>
      </c>
      <c r="M90" s="19">
        <f t="shared" ca="1" si="14"/>
        <v>7817.8666666666686</v>
      </c>
      <c r="N90" s="19">
        <f t="shared" ca="1" si="15"/>
        <v>8284.5818181818177</v>
      </c>
      <c r="O90" s="19">
        <f t="shared" ca="1" si="16"/>
        <v>16102.448484848486</v>
      </c>
      <c r="P90" s="19">
        <f t="shared" ca="1" si="17"/>
        <v>70.266666666662786</v>
      </c>
      <c r="Q90" s="19">
        <f t="shared" ca="1" si="18"/>
        <v>110.47272727271775</v>
      </c>
      <c r="R90" s="19">
        <f t="shared" ca="1" si="19"/>
        <v>180.73939393938053</v>
      </c>
      <c r="U90" t="s">
        <v>61</v>
      </c>
      <c r="V90" t="s">
        <v>41</v>
      </c>
      <c r="W90" s="21">
        <v>81.085885885884636</v>
      </c>
      <c r="X90" s="21">
        <v>87.935735735707567</v>
      </c>
      <c r="Y90" s="21">
        <v>169.0216216215922</v>
      </c>
      <c r="Z90"/>
      <c r="AA90"/>
    </row>
    <row r="91" spans="1:27" x14ac:dyDescent="0.25">
      <c r="K91" s="18">
        <f t="shared" si="13"/>
        <v>43040</v>
      </c>
      <c r="L91" s="17" cm="1">
        <f t="array" ref="L91">IFERROR(_xlfn.AGGREGATE(14,6,ROW(Tabel1[d+h])/(Tabel1[d+h]&lt;=K91),1),"-")</f>
        <v>31</v>
      </c>
      <c r="M91" s="19">
        <f t="shared" ca="1" si="14"/>
        <v>7888.1333333333314</v>
      </c>
      <c r="N91" s="19">
        <f t="shared" ca="1" si="15"/>
        <v>8395.0545454545354</v>
      </c>
      <c r="O91" s="19">
        <f t="shared" ca="1" si="16"/>
        <v>16283.187878787867</v>
      </c>
      <c r="P91" s="19">
        <f t="shared" ca="1" si="17"/>
        <v>128.3801801801892</v>
      </c>
      <c r="Q91" s="19">
        <f t="shared" ca="1" si="18"/>
        <v>126.2697788697842</v>
      </c>
      <c r="R91" s="19">
        <f t="shared" ca="1" si="19"/>
        <v>254.6499590499443</v>
      </c>
      <c r="U91" t="s">
        <v>61</v>
      </c>
      <c r="V91" t="s">
        <v>42</v>
      </c>
      <c r="W91" s="21">
        <v>96.351351351331687</v>
      </c>
      <c r="X91" s="21">
        <v>108.91891891893465</v>
      </c>
      <c r="Y91" s="21">
        <v>205.27027027029544</v>
      </c>
      <c r="Z91"/>
      <c r="AA91"/>
    </row>
    <row r="92" spans="1:27" x14ac:dyDescent="0.25">
      <c r="K92" s="18">
        <f t="shared" si="13"/>
        <v>43070</v>
      </c>
      <c r="L92" s="17" cm="1">
        <f t="array" ref="L92">IFERROR(_xlfn.AGGREGATE(14,6,ROW(Tabel1[d+h])/(Tabel1[d+h]&lt;=K92),1),"-")</f>
        <v>32</v>
      </c>
      <c r="M92" s="19">
        <f t="shared" ca="1" si="14"/>
        <v>8016.5135135135206</v>
      </c>
      <c r="N92" s="19">
        <f t="shared" ca="1" si="15"/>
        <v>8521.3243243243196</v>
      </c>
      <c r="O92" s="19">
        <f t="shared" ca="1" si="16"/>
        <v>16537.837837837811</v>
      </c>
      <c r="P92" s="19">
        <f t="shared" ca="1" si="17"/>
        <v>151.64864864866831</v>
      </c>
      <c r="Q92" s="19">
        <f t="shared" ca="1" si="18"/>
        <v>136.56756756757386</v>
      </c>
      <c r="R92" s="19">
        <f t="shared" ca="1" si="19"/>
        <v>288.21621621621307</v>
      </c>
      <c r="U92" t="s">
        <v>61</v>
      </c>
      <c r="V92" t="s">
        <v>43</v>
      </c>
      <c r="W92" s="21">
        <v>101.25482625485165</v>
      </c>
      <c r="X92" s="21">
        <v>130.42471042470424</v>
      </c>
      <c r="Y92" s="21">
        <v>231.679536679585</v>
      </c>
      <c r="Z92"/>
      <c r="AA92"/>
    </row>
    <row r="93" spans="1:27" x14ac:dyDescent="0.25">
      <c r="K93" s="18">
        <f t="shared" si="13"/>
        <v>43101</v>
      </c>
      <c r="L93" s="17" cm="1">
        <f t="array" ref="L93">IFERROR(_xlfn.AGGREGATE(14,6,ROW(Tabel1[d+h])/(Tabel1[d+h]&lt;=K93),1),"-")</f>
        <v>32</v>
      </c>
      <c r="M93" s="19">
        <f t="shared" ca="1" si="14"/>
        <v>8168.1621621621889</v>
      </c>
      <c r="N93" s="19">
        <f t="shared" ca="1" si="15"/>
        <v>8657.8918918918935</v>
      </c>
      <c r="O93" s="19">
        <f t="shared" ca="1" si="16"/>
        <v>16826.054054054024</v>
      </c>
      <c r="P93" s="19">
        <f t="shared" ca="1" si="17"/>
        <v>131.08228228225198</v>
      </c>
      <c r="Q93" s="19">
        <f t="shared" ca="1" si="18"/>
        <v>128.39255255254102</v>
      </c>
      <c r="R93" s="19">
        <f t="shared" ca="1" si="19"/>
        <v>259.47483483486576</v>
      </c>
      <c r="U93" t="s">
        <v>61</v>
      </c>
      <c r="V93" t="s">
        <v>44</v>
      </c>
      <c r="W93" s="21">
        <v>125.46992481203051</v>
      </c>
      <c r="X93" s="21">
        <v>129.14285714286962</v>
      </c>
      <c r="Y93" s="21">
        <v>254.61278195487102</v>
      </c>
      <c r="Z93"/>
      <c r="AA93"/>
    </row>
    <row r="94" spans="1:27" x14ac:dyDescent="0.25">
      <c r="K94" s="18">
        <f t="shared" si="13"/>
        <v>43132</v>
      </c>
      <c r="L94" s="17" cm="1">
        <f t="array" ref="L94">IFERROR(_xlfn.AGGREGATE(14,6,ROW(Tabel1[d+h])/(Tabel1[d+h]&lt;=K94),1),"-")</f>
        <v>33</v>
      </c>
      <c r="M94" s="19">
        <f t="shared" ca="1" si="14"/>
        <v>8299.2444444444409</v>
      </c>
      <c r="N94" s="19">
        <f t="shared" ca="1" si="15"/>
        <v>8786.2844444444345</v>
      </c>
      <c r="O94" s="19">
        <f t="shared" ca="1" si="16"/>
        <v>17085.52888888889</v>
      </c>
      <c r="P94" s="19">
        <f t="shared" ca="1" si="17"/>
        <v>84.62222222222772</v>
      </c>
      <c r="Q94" s="19">
        <f t="shared" ca="1" si="18"/>
        <v>102.54222222222597</v>
      </c>
      <c r="R94" s="19">
        <f t="shared" ca="1" si="19"/>
        <v>187.16444444441004</v>
      </c>
      <c r="U94" s="22" t="s">
        <v>62</v>
      </c>
      <c r="V94" s="22"/>
      <c r="W94" s="23">
        <v>1174.1387559808791</v>
      </c>
      <c r="X94" s="23">
        <v>1411.2272727272648</v>
      </c>
      <c r="Y94" s="23">
        <v>2585.366028708173</v>
      </c>
      <c r="Z94"/>
      <c r="AA94"/>
    </row>
    <row r="95" spans="1:27" x14ac:dyDescent="0.25">
      <c r="K95" s="18">
        <f t="shared" si="13"/>
        <v>43160</v>
      </c>
      <c r="L95" s="17" cm="1">
        <f t="array" ref="L95">IFERROR(_xlfn.AGGREGATE(14,6,ROW(Tabel1[d+h])/(Tabel1[d+h]&lt;=K95),1),"-")</f>
        <v>33</v>
      </c>
      <c r="M95" s="19">
        <f t="shared" ca="1" si="14"/>
        <v>8383.8666666666686</v>
      </c>
      <c r="N95" s="19">
        <f t="shared" ca="1" si="15"/>
        <v>8888.8266666666605</v>
      </c>
      <c r="O95" s="19">
        <f t="shared" ca="1" si="16"/>
        <v>17272.6933333333</v>
      </c>
      <c r="P95" s="19">
        <f t="shared" ca="1" si="17"/>
        <v>93.688888888893416</v>
      </c>
      <c r="Q95" s="19">
        <f t="shared" ca="1" si="18"/>
        <v>113.52888888888992</v>
      </c>
      <c r="R95" s="19">
        <f t="shared" ca="1" si="19"/>
        <v>207.21777777781244</v>
      </c>
      <c r="U95"/>
      <c r="V95"/>
      <c r="W95" s="21"/>
      <c r="X95" s="21"/>
      <c r="Y95" s="21"/>
      <c r="Z95"/>
      <c r="AA95"/>
    </row>
    <row r="96" spans="1:27" x14ac:dyDescent="0.25">
      <c r="K96" s="18">
        <f t="shared" si="13"/>
        <v>43191</v>
      </c>
      <c r="L96" s="17" cm="1">
        <f t="array" ref="L96">IFERROR(_xlfn.AGGREGATE(14,6,ROW(Tabel1[d+h])/(Tabel1[d+h]&lt;=K96),1),"-")</f>
        <v>33</v>
      </c>
      <c r="M96" s="19">
        <f t="shared" ca="1" si="14"/>
        <v>8477.555555555562</v>
      </c>
      <c r="N96" s="19">
        <f t="shared" ca="1" si="15"/>
        <v>9002.3555555555504</v>
      </c>
      <c r="O96" s="19">
        <f t="shared" ca="1" si="16"/>
        <v>17479.911111111112</v>
      </c>
      <c r="P96" s="19">
        <f t="shared" ca="1" si="17"/>
        <v>90.666666666656965</v>
      </c>
      <c r="Q96" s="19">
        <f t="shared" ca="1" si="18"/>
        <v>109.86666666666861</v>
      </c>
      <c r="R96" s="19">
        <f t="shared" ca="1" si="19"/>
        <v>200.53333333332557</v>
      </c>
      <c r="U96" t="s">
        <v>63</v>
      </c>
      <c r="V96" t="s">
        <v>47</v>
      </c>
      <c r="W96" s="21">
        <v>123.14912280699355</v>
      </c>
      <c r="X96" s="21">
        <v>127.77777777778101</v>
      </c>
      <c r="Y96" s="21">
        <v>250.92690058477456</v>
      </c>
      <c r="Z96"/>
      <c r="AA96"/>
    </row>
    <row r="97" spans="11:27" x14ac:dyDescent="0.25">
      <c r="K97" s="18">
        <f t="shared" si="13"/>
        <v>43221</v>
      </c>
      <c r="L97" s="17" cm="1">
        <f t="array" ref="L97">IFERROR(_xlfn.AGGREGATE(14,6,ROW(Tabel1[d+h])/(Tabel1[d+h]&lt;=K97),1),"-")</f>
        <v>33</v>
      </c>
      <c r="M97" s="19">
        <f t="shared" ca="1" si="14"/>
        <v>8568.222222222219</v>
      </c>
      <c r="N97" s="19">
        <f t="shared" ca="1" si="15"/>
        <v>9112.222222222219</v>
      </c>
      <c r="O97" s="19">
        <f t="shared" ca="1" si="16"/>
        <v>17680.444444444438</v>
      </c>
      <c r="P97" s="19">
        <f t="shared" ca="1" si="17"/>
        <v>93.688888888893416</v>
      </c>
      <c r="Q97" s="19">
        <f t="shared" ca="1" si="18"/>
        <v>113.52888888888992</v>
      </c>
      <c r="R97" s="19">
        <f t="shared" ca="1" si="19"/>
        <v>207.21777777775424</v>
      </c>
      <c r="U97" t="s">
        <v>63</v>
      </c>
      <c r="V97" t="s">
        <v>48</v>
      </c>
      <c r="W97" s="21">
        <v>98.666666666686069</v>
      </c>
      <c r="X97" s="21">
        <v>119.55555555553292</v>
      </c>
      <c r="Y97" s="21">
        <v>218.22222222218988</v>
      </c>
      <c r="Z97"/>
      <c r="AA97"/>
    </row>
    <row r="98" spans="11:27" x14ac:dyDescent="0.25">
      <c r="K98" s="18">
        <f t="shared" si="13"/>
        <v>43252</v>
      </c>
      <c r="L98" s="17" cm="1">
        <f t="array" ref="L98">IFERROR(_xlfn.AGGREGATE(14,6,ROW(Tabel1[d+h])/(Tabel1[d+h]&lt;=K98),1),"-")</f>
        <v>33</v>
      </c>
      <c r="M98" s="19">
        <f t="shared" ca="1" si="14"/>
        <v>8661.9111111111124</v>
      </c>
      <c r="N98" s="19">
        <f t="shared" ca="1" si="15"/>
        <v>9225.7511111111089</v>
      </c>
      <c r="O98" s="19">
        <f t="shared" ca="1" si="16"/>
        <v>17887.662222222192</v>
      </c>
      <c r="P98" s="19">
        <f t="shared" ca="1" si="17"/>
        <v>90.666666666671517</v>
      </c>
      <c r="Q98" s="19">
        <f t="shared" ca="1" si="18"/>
        <v>109.86666666666861</v>
      </c>
      <c r="R98" s="19">
        <f t="shared" ca="1" si="19"/>
        <v>200.53333333338378</v>
      </c>
      <c r="U98" t="s">
        <v>63</v>
      </c>
      <c r="V98" t="s">
        <v>49</v>
      </c>
      <c r="W98" s="21">
        <v>103.54545454545587</v>
      </c>
      <c r="X98" s="21">
        <v>122.69696969698998</v>
      </c>
      <c r="Y98" s="21">
        <v>226.2424242424313</v>
      </c>
      <c r="Z98"/>
      <c r="AA98"/>
    </row>
    <row r="99" spans="11:27" x14ac:dyDescent="0.25">
      <c r="K99" s="18">
        <f t="shared" si="13"/>
        <v>43282</v>
      </c>
      <c r="L99" s="17" cm="1">
        <f t="array" ref="L99">IFERROR(_xlfn.AGGREGATE(14,6,ROW(Tabel1[d+h])/(Tabel1[d+h]&lt;=K99),1),"-")</f>
        <v>33</v>
      </c>
      <c r="M99" s="19">
        <f t="shared" ca="1" si="14"/>
        <v>8752.5777777777839</v>
      </c>
      <c r="N99" s="19">
        <f t="shared" ca="1" si="15"/>
        <v>9335.6177777777775</v>
      </c>
      <c r="O99" s="19">
        <f t="shared" ca="1" si="16"/>
        <v>18088.195555555576</v>
      </c>
      <c r="P99" s="19">
        <f t="shared" ca="1" si="17"/>
        <v>93.688888888878864</v>
      </c>
      <c r="Q99" s="19">
        <f t="shared" ca="1" si="18"/>
        <v>113.52888888888992</v>
      </c>
      <c r="R99" s="19">
        <f t="shared" ca="1" si="19"/>
        <v>207.21777777775424</v>
      </c>
      <c r="U99" t="s">
        <v>63</v>
      </c>
      <c r="V99" t="s">
        <v>50</v>
      </c>
      <c r="W99" s="21">
        <v>88.636363636367605</v>
      </c>
      <c r="X99" s="21">
        <v>99.090909090911737</v>
      </c>
      <c r="Y99" s="21">
        <v>187.72727272729389</v>
      </c>
      <c r="Z99"/>
      <c r="AA99"/>
    </row>
    <row r="100" spans="11:27" x14ac:dyDescent="0.25">
      <c r="K100" s="18">
        <f t="shared" si="13"/>
        <v>43313</v>
      </c>
      <c r="L100" s="17" cm="1">
        <f t="array" ref="L100">IFERROR(_xlfn.AGGREGATE(14,6,ROW(Tabel1[d+h])/(Tabel1[d+h]&lt;=K100),1),"-")</f>
        <v>33</v>
      </c>
      <c r="M100" s="19">
        <f t="shared" ca="1" si="14"/>
        <v>8846.2666666666628</v>
      </c>
      <c r="N100" s="19">
        <f t="shared" ca="1" si="15"/>
        <v>9449.1466666666674</v>
      </c>
      <c r="O100" s="19">
        <f t="shared" ca="1" si="16"/>
        <v>18295.41333333333</v>
      </c>
      <c r="P100" s="19">
        <f t="shared" ca="1" si="17"/>
        <v>93.688888888893416</v>
      </c>
      <c r="Q100" s="19">
        <f t="shared" ca="1" si="18"/>
        <v>113.52888888888992</v>
      </c>
      <c r="R100" s="19">
        <f t="shared" ca="1" si="19"/>
        <v>207.21777777775424</v>
      </c>
      <c r="U100" t="s">
        <v>63</v>
      </c>
      <c r="V100" t="s">
        <v>51</v>
      </c>
      <c r="W100" s="21">
        <v>88.151515151505009</v>
      </c>
      <c r="X100" s="21">
        <v>103.69696969696088</v>
      </c>
      <c r="Y100" s="21">
        <v>191.84848484848044</v>
      </c>
      <c r="Z100"/>
      <c r="AA100"/>
    </row>
    <row r="101" spans="11:27" x14ac:dyDescent="0.25">
      <c r="K101" s="18">
        <f t="shared" si="13"/>
        <v>43344</v>
      </c>
      <c r="L101" s="17" cm="1">
        <f t="array" ref="L101">IFERROR(_xlfn.AGGREGATE(14,6,ROW(Tabel1[d+h])/(Tabel1[d+h]&lt;=K101),1),"-")</f>
        <v>33</v>
      </c>
      <c r="M101" s="19">
        <f t="shared" ca="1" si="14"/>
        <v>8939.9555555555562</v>
      </c>
      <c r="N101" s="19">
        <f t="shared" ca="1" si="15"/>
        <v>9562.6755555555574</v>
      </c>
      <c r="O101" s="19">
        <f t="shared" ca="1" si="16"/>
        <v>18502.631111111084</v>
      </c>
      <c r="P101" s="19">
        <f t="shared" ca="1" si="17"/>
        <v>103.40808080809074</v>
      </c>
      <c r="Q101" s="19">
        <f t="shared" ca="1" si="18"/>
        <v>104.05171717173653</v>
      </c>
      <c r="R101" s="19">
        <f t="shared" ca="1" si="19"/>
        <v>207.45979797985638</v>
      </c>
      <c r="U101" t="s">
        <v>63</v>
      </c>
      <c r="V101" t="s">
        <v>38</v>
      </c>
      <c r="W101" s="21">
        <v>68</v>
      </c>
      <c r="X101" s="21">
        <v>106.90909090908826</v>
      </c>
      <c r="Y101" s="21">
        <v>174.90909090908826</v>
      </c>
      <c r="Z101"/>
      <c r="AA101"/>
    </row>
    <row r="102" spans="11:27" x14ac:dyDescent="0.25">
      <c r="K102" s="18">
        <f t="shared" si="13"/>
        <v>43374</v>
      </c>
      <c r="L102" s="17" cm="1">
        <f t="array" ref="L102">IFERROR(_xlfn.AGGREGATE(14,6,ROW(Tabel1[d+h])/(Tabel1[d+h]&lt;=K102),1),"-")</f>
        <v>34</v>
      </c>
      <c r="M102" s="19">
        <f t="shared" ca="1" si="14"/>
        <v>9043.3636363636469</v>
      </c>
      <c r="N102" s="19">
        <f t="shared" ca="1" si="15"/>
        <v>9666.7272727272939</v>
      </c>
      <c r="O102" s="19">
        <f t="shared" ca="1" si="16"/>
        <v>18710.090909090941</v>
      </c>
      <c r="P102" s="19">
        <f t="shared" ca="1" si="17"/>
        <v>118.67207792206318</v>
      </c>
      <c r="Q102" s="19">
        <f t="shared" ca="1" si="18"/>
        <v>126.16558441557572</v>
      </c>
      <c r="R102" s="19">
        <f t="shared" ca="1" si="19"/>
        <v>244.8376623375807</v>
      </c>
      <c r="U102" t="s">
        <v>63</v>
      </c>
      <c r="V102" t="s">
        <v>39</v>
      </c>
      <c r="W102" s="21">
        <v>70.266666666677338</v>
      </c>
      <c r="X102" s="21">
        <v>110.47272727271775</v>
      </c>
      <c r="Y102" s="21">
        <v>180.73939393938053</v>
      </c>
      <c r="Z102"/>
      <c r="AA102"/>
    </row>
    <row r="103" spans="11:27" x14ac:dyDescent="0.25">
      <c r="K103" s="18">
        <f t="shared" si="13"/>
        <v>43405</v>
      </c>
      <c r="L103" s="17" cm="1">
        <f t="array" ref="L103">IFERROR(_xlfn.AGGREGATE(14,6,ROW(Tabel1[d+h])/(Tabel1[d+h]&lt;=K103),1),"-")</f>
        <v>35</v>
      </c>
      <c r="M103" s="19">
        <f t="shared" ca="1" si="14"/>
        <v>9162.0357142857101</v>
      </c>
      <c r="N103" s="19">
        <f t="shared" ca="1" si="15"/>
        <v>9792.8928571428696</v>
      </c>
      <c r="O103" s="19">
        <f t="shared" ca="1" si="16"/>
        <v>18954.928571428522</v>
      </c>
      <c r="P103" s="19">
        <f t="shared" ca="1" si="17"/>
        <v>126.07142857144936</v>
      </c>
      <c r="Q103" s="19">
        <f t="shared" ca="1" si="18"/>
        <v>141.78571428571013</v>
      </c>
      <c r="R103" s="19">
        <f t="shared" ca="1" si="19"/>
        <v>267.85714285715949</v>
      </c>
      <c r="U103" t="s">
        <v>63</v>
      </c>
      <c r="V103" t="s">
        <v>40</v>
      </c>
      <c r="W103" s="21">
        <v>70.266666666662786</v>
      </c>
      <c r="X103" s="21">
        <v>110.47272727271775</v>
      </c>
      <c r="Y103" s="21">
        <v>180.73939393940964</v>
      </c>
      <c r="Z103"/>
      <c r="AA103"/>
    </row>
    <row r="104" spans="11:27" x14ac:dyDescent="0.25">
      <c r="K104" s="18">
        <f t="shared" si="13"/>
        <v>43435</v>
      </c>
      <c r="L104" s="17" cm="1">
        <f t="array" ref="L104">IFERROR(_xlfn.AGGREGATE(14,6,ROW(Tabel1[d+h])/(Tabel1[d+h]&lt;=K104),1),"-")</f>
        <v>35</v>
      </c>
      <c r="M104" s="19">
        <f t="shared" ca="1" si="14"/>
        <v>9288.1071428571595</v>
      </c>
      <c r="N104" s="19">
        <f t="shared" ca="1" si="15"/>
        <v>9934.6785714285797</v>
      </c>
      <c r="O104" s="19">
        <f t="shared" ca="1" si="16"/>
        <v>19222.785714285681</v>
      </c>
      <c r="P104" s="19">
        <f t="shared" ca="1" si="17"/>
        <v>130.27380952378735</v>
      </c>
      <c r="Q104" s="19">
        <f t="shared" ca="1" si="18"/>
        <v>146.51190476189367</v>
      </c>
      <c r="R104" s="19">
        <f t="shared" ca="1" si="19"/>
        <v>276.78571428573923</v>
      </c>
      <c r="U104" t="s">
        <v>63</v>
      </c>
      <c r="V104" t="s">
        <v>41</v>
      </c>
      <c r="W104" s="21">
        <v>68</v>
      </c>
      <c r="X104" s="21">
        <v>106.90909090911737</v>
      </c>
      <c r="Y104" s="21">
        <v>174.90909090908826</v>
      </c>
      <c r="Z104"/>
      <c r="AA104"/>
    </row>
    <row r="105" spans="11:27" x14ac:dyDescent="0.25">
      <c r="K105" s="18">
        <f t="shared" si="13"/>
        <v>43466</v>
      </c>
      <c r="L105" s="17" cm="1">
        <f t="array" ref="L105">IFERROR(_xlfn.AGGREGATE(14,6,ROW(Tabel1[d+h])/(Tabel1[d+h]&lt;=K105),1),"-")</f>
        <v>35</v>
      </c>
      <c r="M105" s="19">
        <f t="shared" ca="1" si="14"/>
        <v>9418.3809523809468</v>
      </c>
      <c r="N105" s="19">
        <f t="shared" ca="1" si="15"/>
        <v>10081.190476190473</v>
      </c>
      <c r="O105" s="19">
        <f t="shared" ca="1" si="16"/>
        <v>19499.57142857142</v>
      </c>
      <c r="P105" s="19">
        <f t="shared" ca="1" si="17"/>
        <v>129.23333333333721</v>
      </c>
      <c r="Q105" s="19">
        <f t="shared" ca="1" si="18"/>
        <v>148.20952380954986</v>
      </c>
      <c r="R105" s="19">
        <f t="shared" ca="1" si="19"/>
        <v>277.44285714282887</v>
      </c>
      <c r="U105" t="s">
        <v>63</v>
      </c>
      <c r="V105" t="s">
        <v>42</v>
      </c>
      <c r="W105" s="21">
        <v>70.266666666662786</v>
      </c>
      <c r="X105" s="21">
        <v>110.47272727271775</v>
      </c>
      <c r="Y105" s="21">
        <v>180.73939393938053</v>
      </c>
      <c r="Z105"/>
      <c r="AA105"/>
    </row>
    <row r="106" spans="11:27" x14ac:dyDescent="0.25">
      <c r="K106" s="18">
        <f t="shared" si="13"/>
        <v>43497</v>
      </c>
      <c r="L106" s="17" cm="1">
        <f t="array" ref="L106">IFERROR(_xlfn.AGGREGATE(14,6,ROW(Tabel1[d+h])/(Tabel1[d+h]&lt;=K106),1),"-")</f>
        <v>36</v>
      </c>
      <c r="M106" s="19">
        <f t="shared" ca="1" si="14"/>
        <v>9547.6142857142841</v>
      </c>
      <c r="N106" s="19">
        <f t="shared" ca="1" si="15"/>
        <v>10229.400000000023</v>
      </c>
      <c r="O106" s="19">
        <f t="shared" ca="1" si="16"/>
        <v>19777.014285714249</v>
      </c>
      <c r="P106" s="19">
        <f t="shared" ca="1" si="17"/>
        <v>116.39999999999418</v>
      </c>
      <c r="Q106" s="19">
        <f t="shared" ca="1" si="18"/>
        <v>134.39999999999418</v>
      </c>
      <c r="R106" s="19">
        <f t="shared" ca="1" si="19"/>
        <v>250.79999999998836</v>
      </c>
      <c r="U106" t="s">
        <v>63</v>
      </c>
      <c r="V106" t="s">
        <v>43</v>
      </c>
      <c r="W106" s="21">
        <v>128.3801801801892</v>
      </c>
      <c r="X106" s="21">
        <v>126.2697788697842</v>
      </c>
      <c r="Y106" s="21">
        <v>254.6499590499443</v>
      </c>
      <c r="Z106"/>
      <c r="AA106"/>
    </row>
    <row r="107" spans="11:27" x14ac:dyDescent="0.25">
      <c r="K107" s="18">
        <f t="shared" si="13"/>
        <v>43525</v>
      </c>
      <c r="L107" s="17" cm="1">
        <f t="array" ref="L107">IFERROR(_xlfn.AGGREGATE(14,6,ROW(Tabel1[d+h])/(Tabel1[d+h]&lt;=K107),1),"-")</f>
        <v>36</v>
      </c>
      <c r="M107" s="19">
        <f t="shared" ca="1" si="14"/>
        <v>9664.0142857142782</v>
      </c>
      <c r="N107" s="19">
        <f t="shared" ca="1" si="15"/>
        <v>10363.800000000017</v>
      </c>
      <c r="O107" s="19">
        <f t="shared" ca="1" si="16"/>
        <v>20027.814285714237</v>
      </c>
      <c r="P107" s="19">
        <f t="shared" ca="1" si="17"/>
        <v>117.78945260349428</v>
      </c>
      <c r="Q107" s="19">
        <f t="shared" ca="1" si="18"/>
        <v>139.87289719624096</v>
      </c>
      <c r="R107" s="19">
        <f t="shared" ca="1" si="19"/>
        <v>257.66234979982255</v>
      </c>
      <c r="U107" t="s">
        <v>63</v>
      </c>
      <c r="V107" t="s">
        <v>44</v>
      </c>
      <c r="W107" s="21">
        <v>151.64864864866831</v>
      </c>
      <c r="X107" s="21">
        <v>136.56756756757386</v>
      </c>
      <c r="Y107" s="21">
        <v>288.21621621621307</v>
      </c>
      <c r="Z107"/>
      <c r="AA107"/>
    </row>
    <row r="108" spans="11:27" x14ac:dyDescent="0.25">
      <c r="K108" s="18">
        <f t="shared" si="13"/>
        <v>43556</v>
      </c>
      <c r="L108" s="17" cm="1">
        <f t="array" ref="L108">IFERROR(_xlfn.AGGREGATE(14,6,ROW(Tabel1[d+h])/(Tabel1[d+h]&lt;=K108),1),"-")</f>
        <v>37</v>
      </c>
      <c r="M108" s="19">
        <f t="shared" ca="1" si="14"/>
        <v>9781.8037383177725</v>
      </c>
      <c r="N108" s="19">
        <f t="shared" ca="1" si="15"/>
        <v>10503.672897196258</v>
      </c>
      <c r="O108" s="19">
        <f t="shared" ca="1" si="16"/>
        <v>20285.47663551406</v>
      </c>
      <c r="P108" s="19">
        <f t="shared" ca="1" si="17"/>
        <v>97.009345794387627</v>
      </c>
      <c r="Q108" s="19">
        <f t="shared" ca="1" si="18"/>
        <v>121.68224299064605</v>
      </c>
      <c r="R108" s="19">
        <f t="shared" ca="1" si="19"/>
        <v>218.69158878503367</v>
      </c>
      <c r="U108" s="22" t="s">
        <v>64</v>
      </c>
      <c r="V108" s="22"/>
      <c r="W108" s="23">
        <v>1128.9779516358685</v>
      </c>
      <c r="X108" s="23">
        <v>1380.8918918918935</v>
      </c>
      <c r="Y108" s="23">
        <v>2509.8698435276747</v>
      </c>
      <c r="Z108"/>
      <c r="AA108"/>
    </row>
    <row r="109" spans="11:27" x14ac:dyDescent="0.25">
      <c r="K109" s="18">
        <f t="shared" si="13"/>
        <v>43586</v>
      </c>
      <c r="L109" s="17" cm="1">
        <f t="array" ref="L109">IFERROR(_xlfn.AGGREGATE(14,6,ROW(Tabel1[d+h])/(Tabel1[d+h]&lt;=K109),1),"-")</f>
        <v>37</v>
      </c>
      <c r="M109" s="19">
        <f t="shared" ca="1" si="14"/>
        <v>9878.8130841121601</v>
      </c>
      <c r="N109" s="19">
        <f t="shared" ca="1" si="15"/>
        <v>10625.355140186904</v>
      </c>
      <c r="O109" s="19">
        <f t="shared" ca="1" si="16"/>
        <v>20504.168224299094</v>
      </c>
      <c r="P109" s="19">
        <f t="shared" ca="1" si="17"/>
        <v>100.24299065419473</v>
      </c>
      <c r="Q109" s="19">
        <f t="shared" ca="1" si="18"/>
        <v>125.73831775700091</v>
      </c>
      <c r="R109" s="19">
        <f t="shared" ca="1" si="19"/>
        <v>225.98130841122475</v>
      </c>
      <c r="U109"/>
      <c r="V109"/>
      <c r="W109" s="21"/>
      <c r="X109" s="21"/>
      <c r="Y109" s="21"/>
      <c r="Z109"/>
      <c r="AA109"/>
    </row>
    <row r="110" spans="11:27" x14ac:dyDescent="0.25">
      <c r="K110" s="18">
        <f t="shared" si="13"/>
        <v>43617</v>
      </c>
      <c r="L110" s="17" cm="1">
        <f t="array" ref="L110">IFERROR(_xlfn.AGGREGATE(14,6,ROW(Tabel1[d+h])/(Tabel1[d+h]&lt;=K110),1),"-")</f>
        <v>37</v>
      </c>
      <c r="M110" s="19">
        <f t="shared" ca="1" si="14"/>
        <v>9979.0560747663549</v>
      </c>
      <c r="N110" s="19">
        <f t="shared" ca="1" si="15"/>
        <v>10751.093457943905</v>
      </c>
      <c r="O110" s="19">
        <f t="shared" ca="1" si="16"/>
        <v>20730.149532710318</v>
      </c>
      <c r="P110" s="19">
        <f t="shared" ca="1" si="17"/>
        <v>97.009345794387627</v>
      </c>
      <c r="Q110" s="19">
        <f t="shared" ca="1" si="18"/>
        <v>121.68224299067515</v>
      </c>
      <c r="R110" s="19">
        <f t="shared" ca="1" si="19"/>
        <v>218.69158878503367</v>
      </c>
      <c r="U110" t="s">
        <v>65</v>
      </c>
      <c r="V110" t="s">
        <v>47</v>
      </c>
      <c r="W110" s="21">
        <v>131.08228228225198</v>
      </c>
      <c r="X110" s="21">
        <v>128.39255255254102</v>
      </c>
      <c r="Y110" s="21">
        <v>259.47483483486576</v>
      </c>
      <c r="Z110"/>
      <c r="AA110"/>
    </row>
    <row r="111" spans="11:27" x14ac:dyDescent="0.25">
      <c r="K111" s="18">
        <f t="shared" si="13"/>
        <v>43647</v>
      </c>
      <c r="L111" s="17" cm="1">
        <f t="array" ref="L111">IFERROR(_xlfn.AGGREGATE(14,6,ROW(Tabel1[d+h])/(Tabel1[d+h]&lt;=K111),1),"-")</f>
        <v>37</v>
      </c>
      <c r="M111" s="19">
        <f t="shared" ca="1" si="14"/>
        <v>10076.065420560742</v>
      </c>
      <c r="N111" s="19">
        <f t="shared" ca="1" si="15"/>
        <v>10872.775700934581</v>
      </c>
      <c r="O111" s="19">
        <f t="shared" ca="1" si="16"/>
        <v>20948.841121495352</v>
      </c>
      <c r="P111" s="19">
        <f t="shared" ca="1" si="17"/>
        <v>105.46856002180721</v>
      </c>
      <c r="Q111" s="19">
        <f t="shared" ca="1" si="18"/>
        <v>122.38934760913253</v>
      </c>
      <c r="R111" s="19">
        <f t="shared" ca="1" si="19"/>
        <v>227.85790763085242</v>
      </c>
      <c r="U111" t="s">
        <v>65</v>
      </c>
      <c r="V111" t="s">
        <v>48</v>
      </c>
      <c r="W111" s="21">
        <v>84.62222222222772</v>
      </c>
      <c r="X111" s="21">
        <v>102.54222222222597</v>
      </c>
      <c r="Y111" s="21">
        <v>187.16444444441004</v>
      </c>
      <c r="Z111"/>
      <c r="AA111"/>
    </row>
    <row r="112" spans="11:27" x14ac:dyDescent="0.25">
      <c r="K112" s="18">
        <f t="shared" si="13"/>
        <v>43678</v>
      </c>
      <c r="L112" s="17" cm="1">
        <f t="array" ref="L112">IFERROR(_xlfn.AGGREGATE(14,6,ROW(Tabel1[d+h])/(Tabel1[d+h]&lt;=K112),1),"-")</f>
        <v>38</v>
      </c>
      <c r="M112" s="19">
        <f t="shared" ca="1" si="14"/>
        <v>10181.53398058255</v>
      </c>
      <c r="N112" s="19">
        <f t="shared" ca="1" si="15"/>
        <v>10995.165048543713</v>
      </c>
      <c r="O112" s="19">
        <f t="shared" ca="1" si="16"/>
        <v>21176.699029126205</v>
      </c>
      <c r="P112" s="19">
        <f t="shared" ca="1" si="17"/>
        <v>106.24271844659233</v>
      </c>
      <c r="Q112" s="19">
        <f t="shared" ca="1" si="18"/>
        <v>121.89320388349006</v>
      </c>
      <c r="R112" s="19">
        <f t="shared" ca="1" si="19"/>
        <v>228.1359223301406</v>
      </c>
      <c r="U112" t="s">
        <v>65</v>
      </c>
      <c r="V112" t="s">
        <v>49</v>
      </c>
      <c r="W112" s="21">
        <v>93.688888888893416</v>
      </c>
      <c r="X112" s="21">
        <v>113.52888888888992</v>
      </c>
      <c r="Y112" s="21">
        <v>207.21777777781244</v>
      </c>
      <c r="Z112"/>
      <c r="AA112"/>
    </row>
    <row r="113" spans="11:27" x14ac:dyDescent="0.25">
      <c r="K113" s="18">
        <f t="shared" si="13"/>
        <v>43709</v>
      </c>
      <c r="L113" s="17" cm="1">
        <f t="array" ref="L113">IFERROR(_xlfn.AGGREGATE(14,6,ROW(Tabel1[d+h])/(Tabel1[d+h]&lt;=K113),1),"-")</f>
        <v>38</v>
      </c>
      <c r="M113" s="19">
        <f t="shared" ca="1" si="14"/>
        <v>10287.776699029142</v>
      </c>
      <c r="N113" s="19">
        <f t="shared" ca="1" si="15"/>
        <v>11117.058252427203</v>
      </c>
      <c r="O113" s="19">
        <f t="shared" ca="1" si="16"/>
        <v>21404.834951456345</v>
      </c>
      <c r="P113" s="19">
        <f t="shared" ca="1" si="17"/>
        <v>102.81553398058168</v>
      </c>
      <c r="Q113" s="19">
        <f t="shared" ca="1" si="18"/>
        <v>117.96116504853126</v>
      </c>
      <c r="R113" s="19">
        <f t="shared" ca="1" si="19"/>
        <v>220.77669902908383</v>
      </c>
      <c r="U113" t="s">
        <v>65</v>
      </c>
      <c r="V113" t="s">
        <v>50</v>
      </c>
      <c r="W113" s="21">
        <v>90.666666666656965</v>
      </c>
      <c r="X113" s="21">
        <v>109.86666666666861</v>
      </c>
      <c r="Y113" s="21">
        <v>200.53333333332557</v>
      </c>
      <c r="Z113"/>
      <c r="AA113"/>
    </row>
    <row r="114" spans="11:27" x14ac:dyDescent="0.25">
      <c r="K114" s="18">
        <f t="shared" si="13"/>
        <v>43739</v>
      </c>
      <c r="L114" s="17" cm="1">
        <f t="array" ref="L114">IFERROR(_xlfn.AGGREGATE(14,6,ROW(Tabel1[d+h])/(Tabel1[d+h]&lt;=K114),1),"-")</f>
        <v>38</v>
      </c>
      <c r="M114" s="19">
        <f t="shared" ca="1" si="14"/>
        <v>10390.592233009724</v>
      </c>
      <c r="N114" s="19">
        <f t="shared" ca="1" si="15"/>
        <v>11235.019417475734</v>
      </c>
      <c r="O114" s="19">
        <f t="shared" ca="1" si="16"/>
        <v>21625.611650485429</v>
      </c>
      <c r="P114" s="19">
        <f t="shared" ca="1" si="17"/>
        <v>124.74110032361932</v>
      </c>
      <c r="Q114" s="19">
        <f t="shared" ca="1" si="18"/>
        <v>142.31391585760866</v>
      </c>
      <c r="R114" s="19">
        <f t="shared" ca="1" si="19"/>
        <v>267.05501618125709</v>
      </c>
      <c r="U114" t="s">
        <v>65</v>
      </c>
      <c r="V114" t="s">
        <v>51</v>
      </c>
      <c r="W114" s="21">
        <v>93.688888888893416</v>
      </c>
      <c r="X114" s="21">
        <v>113.52888888888992</v>
      </c>
      <c r="Y114" s="21">
        <v>207.21777777775424</v>
      </c>
      <c r="Z114"/>
      <c r="AA114"/>
    </row>
    <row r="115" spans="11:27" x14ac:dyDescent="0.25">
      <c r="K115" s="18">
        <f t="shared" si="13"/>
        <v>43770</v>
      </c>
      <c r="L115" s="17" cm="1">
        <f t="array" ref="L115">IFERROR(_xlfn.AGGREGATE(14,6,ROW(Tabel1[d+h])/(Tabel1[d+h]&lt;=K115),1),"-")</f>
        <v>39</v>
      </c>
      <c r="M115" s="19">
        <f t="shared" ca="1" si="14"/>
        <v>10515.333333333343</v>
      </c>
      <c r="N115" s="19">
        <f t="shared" ca="1" si="15"/>
        <v>11377.333333333343</v>
      </c>
      <c r="O115" s="19">
        <f t="shared" ca="1" si="16"/>
        <v>21892.666666666686</v>
      </c>
      <c r="P115" s="19">
        <f t="shared" ca="1" si="17"/>
        <v>137.5</v>
      </c>
      <c r="Q115" s="19">
        <f t="shared" ca="1" si="18"/>
        <v>156.25</v>
      </c>
      <c r="R115" s="19">
        <f t="shared" ca="1" si="19"/>
        <v>293.75</v>
      </c>
      <c r="U115" t="s">
        <v>65</v>
      </c>
      <c r="V115" t="s">
        <v>38</v>
      </c>
      <c r="W115" s="21">
        <v>90.666666666671517</v>
      </c>
      <c r="X115" s="21">
        <v>109.86666666666861</v>
      </c>
      <c r="Y115" s="21">
        <v>200.53333333338378</v>
      </c>
      <c r="Z115"/>
      <c r="AA115"/>
    </row>
    <row r="116" spans="11:27" x14ac:dyDescent="0.25">
      <c r="K116" s="18">
        <f t="shared" si="13"/>
        <v>43800</v>
      </c>
      <c r="L116" s="17" cm="1">
        <f t="array" ref="L116">IFERROR(_xlfn.AGGREGATE(14,6,ROW(Tabel1[d+h])/(Tabel1[d+h]&lt;=K116),1),"-")</f>
        <v>39</v>
      </c>
      <c r="M116" s="19">
        <f t="shared" ca="1" si="14"/>
        <v>10652.833333333343</v>
      </c>
      <c r="N116" s="19">
        <f t="shared" ca="1" si="15"/>
        <v>11533.583333333343</v>
      </c>
      <c r="O116" s="19">
        <f t="shared" ca="1" si="16"/>
        <v>22186.416666666686</v>
      </c>
      <c r="P116" s="19">
        <f t="shared" ca="1" si="17"/>
        <v>142.08333333331393</v>
      </c>
      <c r="Q116" s="19">
        <f t="shared" ca="1" si="18"/>
        <v>161.45833333331393</v>
      </c>
      <c r="R116" s="19">
        <f t="shared" ca="1" si="19"/>
        <v>303.54166666662786</v>
      </c>
      <c r="U116" t="s">
        <v>65</v>
      </c>
      <c r="V116" t="s">
        <v>39</v>
      </c>
      <c r="W116" s="21">
        <v>93.688888888878864</v>
      </c>
      <c r="X116" s="21">
        <v>113.52888888888992</v>
      </c>
      <c r="Y116" s="21">
        <v>207.21777777775424</v>
      </c>
      <c r="Z116"/>
      <c r="AA116"/>
    </row>
    <row r="117" spans="11:27" x14ac:dyDescent="0.25">
      <c r="K117" s="18">
        <f t="shared" si="13"/>
        <v>43831</v>
      </c>
      <c r="L117" s="17" cm="1">
        <f t="array" ref="L117">IFERROR(_xlfn.AGGREGATE(14,6,ROW(Tabel1[d+h])/(Tabel1[d+h]&lt;=K117),1),"-")</f>
        <v>39</v>
      </c>
      <c r="M117" s="19">
        <f t="shared" ca="1" si="14"/>
        <v>10794.916666666657</v>
      </c>
      <c r="N117" s="19">
        <f t="shared" ca="1" si="15"/>
        <v>11695.041666666657</v>
      </c>
      <c r="O117" s="19">
        <f t="shared" ca="1" si="16"/>
        <v>22489.958333333314</v>
      </c>
      <c r="P117" s="19">
        <f t="shared" ca="1" si="17"/>
        <v>140.2676233635575</v>
      </c>
      <c r="Q117" s="19">
        <f t="shared" ca="1" si="18"/>
        <v>162.32993454177631</v>
      </c>
      <c r="R117" s="19">
        <f t="shared" ca="1" si="19"/>
        <v>302.59755790536292</v>
      </c>
      <c r="U117" t="s">
        <v>65</v>
      </c>
      <c r="V117" t="s">
        <v>40</v>
      </c>
      <c r="W117" s="21">
        <v>93.688888888893416</v>
      </c>
      <c r="X117" s="21">
        <v>113.52888888888992</v>
      </c>
      <c r="Y117" s="21">
        <v>207.21777777775424</v>
      </c>
      <c r="Z117"/>
      <c r="AA117"/>
    </row>
    <row r="118" spans="11:27" x14ac:dyDescent="0.25">
      <c r="K118" s="18">
        <f t="shared" si="13"/>
        <v>43862</v>
      </c>
      <c r="L118" s="17" cm="1">
        <f t="array" ref="L118">IFERROR(_xlfn.AGGREGATE(14,6,ROW(Tabel1[d+h])/(Tabel1[d+h]&lt;=K118),1),"-")</f>
        <v>40</v>
      </c>
      <c r="M118" s="19">
        <f t="shared" ca="1" si="14"/>
        <v>10935.184290030214</v>
      </c>
      <c r="N118" s="19">
        <f t="shared" ca="1" si="15"/>
        <v>11857.371601208433</v>
      </c>
      <c r="O118" s="19">
        <f t="shared" ca="1" si="16"/>
        <v>22792.555891238677</v>
      </c>
      <c r="P118" s="19">
        <f t="shared" ca="1" si="17"/>
        <v>128.52870090634678</v>
      </c>
      <c r="Q118" s="19">
        <f t="shared" ca="1" si="18"/>
        <v>153.14803625378408</v>
      </c>
      <c r="R118" s="19">
        <f t="shared" ca="1" si="19"/>
        <v>281.67673716013087</v>
      </c>
      <c r="U118" t="s">
        <v>65</v>
      </c>
      <c r="V118" t="s">
        <v>41</v>
      </c>
      <c r="W118" s="21">
        <v>103.40808080809074</v>
      </c>
      <c r="X118" s="21">
        <v>104.05171717173653</v>
      </c>
      <c r="Y118" s="21">
        <v>207.45979797985638</v>
      </c>
      <c r="Z118"/>
      <c r="AA118"/>
    </row>
    <row r="119" spans="11:27" x14ac:dyDescent="0.25">
      <c r="K119" s="18">
        <f t="shared" si="13"/>
        <v>43891</v>
      </c>
      <c r="L119" s="17" cm="1">
        <f t="array" ref="L119">IFERROR(_xlfn.AGGREGATE(14,6,ROW(Tabel1[d+h])/(Tabel1[d+h]&lt;=K119),1),"-")</f>
        <v>40</v>
      </c>
      <c r="M119" s="19">
        <f t="shared" ca="1" si="14"/>
        <v>11063.712990936561</v>
      </c>
      <c r="N119" s="19">
        <f t="shared" ca="1" si="15"/>
        <v>12010.519637462217</v>
      </c>
      <c r="O119" s="19">
        <f t="shared" ca="1" si="16"/>
        <v>23074.232628398808</v>
      </c>
      <c r="P119" s="19">
        <f t="shared" ca="1" si="17"/>
        <v>137.39274924469646</v>
      </c>
      <c r="Q119" s="19">
        <f t="shared" ca="1" si="18"/>
        <v>163.70996978852781</v>
      </c>
      <c r="R119" s="19">
        <f t="shared" ca="1" si="19"/>
        <v>301.10271903319517</v>
      </c>
      <c r="U119" t="s">
        <v>65</v>
      </c>
      <c r="V119" t="s">
        <v>42</v>
      </c>
      <c r="W119" s="21">
        <v>118.67207792206318</v>
      </c>
      <c r="X119" s="21">
        <v>126.16558441557572</v>
      </c>
      <c r="Y119" s="21">
        <v>244.8376623375807</v>
      </c>
      <c r="Z119"/>
      <c r="AA119"/>
    </row>
    <row r="120" spans="11:27" x14ac:dyDescent="0.25">
      <c r="K120" s="18">
        <f t="shared" si="13"/>
        <v>43922</v>
      </c>
      <c r="L120" s="17" cm="1">
        <f t="array" ref="L120">IFERROR(_xlfn.AGGREGATE(14,6,ROW(Tabel1[d+h])/(Tabel1[d+h]&lt;=K120),1),"-")</f>
        <v>40</v>
      </c>
      <c r="M120" s="19">
        <f t="shared" ca="1" si="14"/>
        <v>11201.105740181258</v>
      </c>
      <c r="N120" s="19">
        <f t="shared" ca="1" si="15"/>
        <v>12174.229607250745</v>
      </c>
      <c r="O120" s="19">
        <f t="shared" ca="1" si="16"/>
        <v>23375.335347432003</v>
      </c>
      <c r="P120" s="19">
        <f t="shared" ca="1" si="17"/>
        <v>132.96072507553617</v>
      </c>
      <c r="Q120" s="19">
        <f t="shared" ca="1" si="18"/>
        <v>158.42900302115595</v>
      </c>
      <c r="R120" s="19">
        <f t="shared" ca="1" si="19"/>
        <v>291.38972809672123</v>
      </c>
      <c r="U120" t="s">
        <v>65</v>
      </c>
      <c r="V120" t="s">
        <v>43</v>
      </c>
      <c r="W120" s="21">
        <v>126.07142857144936</v>
      </c>
      <c r="X120" s="21">
        <v>141.78571428571013</v>
      </c>
      <c r="Y120" s="21">
        <v>267.85714285715949</v>
      </c>
      <c r="Z120"/>
      <c r="AA120"/>
    </row>
    <row r="121" spans="11:27" x14ac:dyDescent="0.25">
      <c r="K121" s="18">
        <f t="shared" si="13"/>
        <v>43952</v>
      </c>
      <c r="L121" s="17" cm="1">
        <f t="array" ref="L121">IFERROR(_xlfn.AGGREGATE(14,6,ROW(Tabel1[d+h])/(Tabel1[d+h]&lt;=K121),1),"-")</f>
        <v>40</v>
      </c>
      <c r="M121" s="19">
        <f t="shared" ca="1" si="14"/>
        <v>11334.066465256794</v>
      </c>
      <c r="N121" s="19">
        <f t="shared" ca="1" si="15"/>
        <v>12332.658610271901</v>
      </c>
      <c r="O121" s="19">
        <f t="shared" ca="1" si="16"/>
        <v>23666.725075528724</v>
      </c>
      <c r="P121" s="19">
        <f t="shared" ca="1" si="17"/>
        <v>137.39274924472556</v>
      </c>
      <c r="Q121" s="19">
        <f t="shared" ca="1" si="18"/>
        <v>163.70996978849871</v>
      </c>
      <c r="R121" s="19">
        <f t="shared" ca="1" si="19"/>
        <v>301.10271903319517</v>
      </c>
      <c r="U121" t="s">
        <v>65</v>
      </c>
      <c r="V121" t="s">
        <v>44</v>
      </c>
      <c r="W121" s="21">
        <v>130.27380952378735</v>
      </c>
      <c r="X121" s="21">
        <v>146.51190476189367</v>
      </c>
      <c r="Y121" s="21">
        <v>276.78571428573923</v>
      </c>
      <c r="Z121"/>
      <c r="AA121"/>
    </row>
    <row r="122" spans="11:27" x14ac:dyDescent="0.25">
      <c r="K122" s="18">
        <f t="shared" si="13"/>
        <v>43983</v>
      </c>
      <c r="L122" s="17" cm="1">
        <f t="array" ref="L122">IFERROR(_xlfn.AGGREGATE(14,6,ROW(Tabel1[d+h])/(Tabel1[d+h]&lt;=K122),1),"-")</f>
        <v>40</v>
      </c>
      <c r="M122" s="19">
        <f t="shared" ca="1" si="14"/>
        <v>11471.459214501519</v>
      </c>
      <c r="N122" s="19">
        <f t="shared" ca="1" si="15"/>
        <v>12496.3685800604</v>
      </c>
      <c r="O122" s="19">
        <f t="shared" ca="1" si="16"/>
        <v>23967.827794561919</v>
      </c>
      <c r="P122" s="19">
        <f t="shared" ca="1" si="17"/>
        <v>132.96072507553617</v>
      </c>
      <c r="Q122" s="19">
        <f t="shared" ca="1" si="18"/>
        <v>158.42900302115595</v>
      </c>
      <c r="R122" s="19">
        <f t="shared" ca="1" si="19"/>
        <v>291.38972809666302</v>
      </c>
      <c r="U122" s="22" t="s">
        <v>66</v>
      </c>
      <c r="V122" s="22"/>
      <c r="W122" s="23">
        <v>1250.2187902187579</v>
      </c>
      <c r="X122" s="23">
        <v>1423.29858429858</v>
      </c>
      <c r="Y122" s="23">
        <v>2673.5173745173961</v>
      </c>
      <c r="Z122"/>
      <c r="AA122"/>
    </row>
    <row r="123" spans="11:27" x14ac:dyDescent="0.25">
      <c r="K123" s="18">
        <f t="shared" si="13"/>
        <v>44013</v>
      </c>
      <c r="L123" s="17" cm="1">
        <f t="array" ref="L123">IFERROR(_xlfn.AGGREGATE(14,6,ROW(Tabel1[d+h])/(Tabel1[d+h]&lt;=K123),1),"-")</f>
        <v>40</v>
      </c>
      <c r="M123" s="19">
        <f t="shared" ca="1" si="14"/>
        <v>11604.419939577056</v>
      </c>
      <c r="N123" s="19">
        <f t="shared" ca="1" si="15"/>
        <v>12654.797583081556</v>
      </c>
      <c r="O123" s="19">
        <f t="shared" ca="1" si="16"/>
        <v>24259.217522658582</v>
      </c>
      <c r="P123" s="19">
        <f t="shared" ca="1" si="17"/>
        <v>137.39274924469646</v>
      </c>
      <c r="Q123" s="19">
        <f t="shared" ca="1" si="18"/>
        <v>163.70996978852781</v>
      </c>
      <c r="R123" s="19">
        <f t="shared" ca="1" si="19"/>
        <v>301.10271903325338</v>
      </c>
      <c r="U123"/>
      <c r="V123"/>
      <c r="W123" s="21"/>
      <c r="X123" s="21"/>
      <c r="Y123" s="21"/>
      <c r="Z123"/>
      <c r="AA123"/>
    </row>
    <row r="124" spans="11:27" x14ac:dyDescent="0.25">
      <c r="K124" s="18">
        <f t="shared" si="13"/>
        <v>44044</v>
      </c>
      <c r="L124" s="17" cm="1">
        <f t="array" ref="L124">IFERROR(_xlfn.AGGREGATE(14,6,ROW(Tabel1[d+h])/(Tabel1[d+h]&lt;=K124),1),"-")</f>
        <v>40</v>
      </c>
      <c r="M124" s="19">
        <f t="shared" ca="1" si="14"/>
        <v>11741.812688821752</v>
      </c>
      <c r="N124" s="19">
        <f t="shared" ca="1" si="15"/>
        <v>12818.507552870084</v>
      </c>
      <c r="O124" s="19">
        <f t="shared" ca="1" si="16"/>
        <v>24560.320241691836</v>
      </c>
      <c r="P124" s="19">
        <f t="shared" ca="1" si="17"/>
        <v>137.39274924472556</v>
      </c>
      <c r="Q124" s="19">
        <f t="shared" ca="1" si="18"/>
        <v>163.70996978852781</v>
      </c>
      <c r="R124" s="19">
        <f t="shared" ca="1" si="19"/>
        <v>301.10271903325338</v>
      </c>
      <c r="U124" t="s">
        <v>67</v>
      </c>
      <c r="V124" t="s">
        <v>47</v>
      </c>
      <c r="W124" s="21">
        <v>129.23333333333721</v>
      </c>
      <c r="X124" s="21">
        <v>148.20952380954986</v>
      </c>
      <c r="Y124" s="21">
        <v>277.44285714282887</v>
      </c>
      <c r="Z124"/>
      <c r="AA124"/>
    </row>
    <row r="125" spans="11:27" x14ac:dyDescent="0.25">
      <c r="K125" s="18">
        <f t="shared" si="13"/>
        <v>44075</v>
      </c>
      <c r="L125" s="17" cm="1">
        <f t="array" ref="L125">IFERROR(_xlfn.AGGREGATE(14,6,ROW(Tabel1[d+h])/(Tabel1[d+h]&lt;=K125),1),"-")</f>
        <v>40</v>
      </c>
      <c r="M125" s="19">
        <f t="shared" ca="1" si="14"/>
        <v>11879.205438066478</v>
      </c>
      <c r="N125" s="19">
        <f t="shared" ca="1" si="15"/>
        <v>12982.217522658611</v>
      </c>
      <c r="O125" s="19">
        <f t="shared" ca="1" si="16"/>
        <v>24861.422960725089</v>
      </c>
      <c r="P125" s="19">
        <f t="shared" ca="1" si="17"/>
        <v>132.96072507550707</v>
      </c>
      <c r="Q125" s="19">
        <f t="shared" ca="1" si="18"/>
        <v>158.42900302112685</v>
      </c>
      <c r="R125" s="19">
        <f t="shared" ca="1" si="19"/>
        <v>291.38972809666302</v>
      </c>
      <c r="U125" t="s">
        <v>67</v>
      </c>
      <c r="V125" t="s">
        <v>48</v>
      </c>
      <c r="W125" s="21">
        <v>116.39999999999418</v>
      </c>
      <c r="X125" s="21">
        <v>134.39999999999418</v>
      </c>
      <c r="Y125" s="21">
        <v>250.79999999998836</v>
      </c>
      <c r="Z125"/>
      <c r="AA125"/>
    </row>
    <row r="126" spans="11:27" x14ac:dyDescent="0.25">
      <c r="K126" s="18">
        <f t="shared" si="13"/>
        <v>44105</v>
      </c>
      <c r="L126" s="17" cm="1">
        <f t="array" ref="L126">IFERROR(_xlfn.AGGREGATE(14,6,ROW(Tabel1[d+h])/(Tabel1[d+h]&lt;=K126),1),"-")</f>
        <v>40</v>
      </c>
      <c r="M126" s="19">
        <f t="shared" ca="1" si="14"/>
        <v>12012.166163141985</v>
      </c>
      <c r="N126" s="19">
        <f t="shared" ca="1" si="15"/>
        <v>13140.646525679738</v>
      </c>
      <c r="O126" s="19">
        <f t="shared" ca="1" si="16"/>
        <v>25152.812688821752</v>
      </c>
      <c r="P126" s="19">
        <f t="shared" ca="1" si="17"/>
        <v>137.39274924472556</v>
      </c>
      <c r="Q126" s="19">
        <f t="shared" ca="1" si="18"/>
        <v>163.70996978852781</v>
      </c>
      <c r="R126" s="19">
        <f t="shared" ca="1" si="19"/>
        <v>301.10271903325338</v>
      </c>
      <c r="U126" t="s">
        <v>67</v>
      </c>
      <c r="V126" t="s">
        <v>49</v>
      </c>
      <c r="W126" s="21">
        <v>117.78945260349428</v>
      </c>
      <c r="X126" s="21">
        <v>139.87289719624096</v>
      </c>
      <c r="Y126" s="21">
        <v>257.66234979982255</v>
      </c>
      <c r="Z126"/>
      <c r="AA126"/>
    </row>
    <row r="127" spans="11:27" x14ac:dyDescent="0.25">
      <c r="K127" s="18">
        <f t="shared" si="13"/>
        <v>44136</v>
      </c>
      <c r="L127" s="17" cm="1">
        <f t="array" ref="L127">IFERROR(_xlfn.AGGREGATE(14,6,ROW(Tabel1[d+h])/(Tabel1[d+h]&lt;=K127),1),"-")</f>
        <v>40</v>
      </c>
      <c r="M127" s="19">
        <f t="shared" ca="1" si="14"/>
        <v>12149.55891238671</v>
      </c>
      <c r="N127" s="19">
        <f t="shared" ca="1" si="15"/>
        <v>13304.356495468266</v>
      </c>
      <c r="O127" s="19">
        <f t="shared" ca="1" si="16"/>
        <v>25453.915407855005</v>
      </c>
      <c r="P127" s="19">
        <f t="shared" ca="1" si="17"/>
        <v>132.96072507553617</v>
      </c>
      <c r="Q127" s="19">
        <f t="shared" ca="1" si="18"/>
        <v>158.42900302115595</v>
      </c>
      <c r="R127" s="19">
        <f t="shared" ca="1" si="19"/>
        <v>291.38972809666302</v>
      </c>
      <c r="U127" t="s">
        <v>67</v>
      </c>
      <c r="V127" t="s">
        <v>50</v>
      </c>
      <c r="W127" s="21">
        <v>97.009345794387627</v>
      </c>
      <c r="X127" s="21">
        <v>121.68224299064605</v>
      </c>
      <c r="Y127" s="21">
        <v>218.69158878503367</v>
      </c>
      <c r="Z127"/>
      <c r="AA127"/>
    </row>
    <row r="128" spans="11:27" x14ac:dyDescent="0.25">
      <c r="K128" s="18">
        <f t="shared" si="13"/>
        <v>44166</v>
      </c>
      <c r="L128" s="17" cm="1">
        <f t="array" ref="L128">IFERROR(_xlfn.AGGREGATE(14,6,ROW(Tabel1[d+h])/(Tabel1[d+h]&lt;=K128),1),"-")</f>
        <v>40</v>
      </c>
      <c r="M128" s="19">
        <f t="shared" ca="1" si="14"/>
        <v>12282.519637462246</v>
      </c>
      <c r="N128" s="19">
        <f t="shared" ca="1" si="15"/>
        <v>13462.785498489422</v>
      </c>
      <c r="O128" s="19">
        <f t="shared" ca="1" si="16"/>
        <v>25745.305135951668</v>
      </c>
      <c r="P128" s="19">
        <f t="shared" ca="1" si="17"/>
        <v>146.48036253775354</v>
      </c>
      <c r="Q128" s="19">
        <f t="shared" ca="1" si="18"/>
        <v>171.21450151057797</v>
      </c>
      <c r="R128" s="19">
        <f t="shared" ca="1" si="19"/>
        <v>317.69486404833151</v>
      </c>
      <c r="U128" t="s">
        <v>67</v>
      </c>
      <c r="V128" t="s">
        <v>51</v>
      </c>
      <c r="W128" s="21">
        <v>100.24299065419473</v>
      </c>
      <c r="X128" s="21">
        <v>125.73831775700091</v>
      </c>
      <c r="Y128" s="21">
        <v>225.98130841122475</v>
      </c>
      <c r="Z128"/>
      <c r="AA128"/>
    </row>
    <row r="129" spans="11:27" x14ac:dyDescent="0.25">
      <c r="K129" s="18">
        <f t="shared" si="13"/>
        <v>44197</v>
      </c>
      <c r="L129" s="17" cm="1">
        <f t="array" ref="L129">IFERROR(_xlfn.AGGREGATE(14,6,ROW(Tabel1[d+h])/(Tabel1[d+h]&lt;=K129),1),"-")</f>
        <v>41</v>
      </c>
      <c r="M129" s="19">
        <f t="shared" ca="1" si="14"/>
        <v>12429</v>
      </c>
      <c r="N129" s="19">
        <f t="shared" ca="1" si="15"/>
        <v>13634</v>
      </c>
      <c r="O129" s="19">
        <f t="shared" ca="1" si="16"/>
        <v>26063</v>
      </c>
      <c r="P129" s="19">
        <f t="shared" ca="1" si="17"/>
        <v>135.15037593984744</v>
      </c>
      <c r="Q129" s="19">
        <f t="shared" ca="1" si="18"/>
        <v>156.84962406015256</v>
      </c>
      <c r="R129" s="19">
        <f t="shared" ca="1" si="19"/>
        <v>292</v>
      </c>
      <c r="U129" t="s">
        <v>67</v>
      </c>
      <c r="V129" t="s">
        <v>38</v>
      </c>
      <c r="W129" s="21">
        <v>97.009345794387627</v>
      </c>
      <c r="X129" s="21">
        <v>121.68224299067515</v>
      </c>
      <c r="Y129" s="21">
        <v>218.69158878503367</v>
      </c>
      <c r="Z129"/>
      <c r="AA129"/>
    </row>
    <row r="130" spans="11:27" x14ac:dyDescent="0.25">
      <c r="K130" s="18">
        <f t="shared" si="13"/>
        <v>44228</v>
      </c>
      <c r="L130" s="17" cm="1">
        <f t="array" ref="L130">IFERROR(_xlfn.AGGREGATE(14,6,ROW(Tabel1[d+h])/(Tabel1[d+h]&lt;=K130),1),"-")</f>
        <v>42</v>
      </c>
      <c r="M130" s="19">
        <f t="shared" ca="1" si="14"/>
        <v>12564.150375939847</v>
      </c>
      <c r="N130" s="19">
        <f t="shared" ca="1" si="15"/>
        <v>13790.849624060153</v>
      </c>
      <c r="O130" s="19">
        <f t="shared" ca="1" si="16"/>
        <v>26355</v>
      </c>
      <c r="P130" s="19">
        <f t="shared" ca="1" si="17"/>
        <v>102.94736842106795</v>
      </c>
      <c r="Q130" s="19">
        <f t="shared" ca="1" si="18"/>
        <v>121.05263157893205</v>
      </c>
      <c r="R130" s="19">
        <f t="shared" ca="1" si="19"/>
        <v>224</v>
      </c>
      <c r="U130" t="s">
        <v>67</v>
      </c>
      <c r="V130" t="s">
        <v>39</v>
      </c>
      <c r="W130" s="21">
        <v>105.46856002180721</v>
      </c>
      <c r="X130" s="21">
        <v>122.38934760913253</v>
      </c>
      <c r="Y130" s="21">
        <v>227.85790763085242</v>
      </c>
      <c r="Z130"/>
      <c r="AA130"/>
    </row>
    <row r="131" spans="11:27" x14ac:dyDescent="0.25">
      <c r="K131" s="18">
        <f t="shared" ref="K131:K176" si="20">IF(ROW()=2,DATE(2010,6,1),EDATE(K130,1))</f>
        <v>44256</v>
      </c>
      <c r="L131" s="17" cm="1">
        <f t="array" ref="L131">IFERROR(_xlfn.AGGREGATE(14,6,ROW(Tabel1[d+h])/(Tabel1[d+h]&lt;=K131),1),"-")</f>
        <v>42</v>
      </c>
      <c r="M131" s="19">
        <f t="shared" ref="M131:M176" ca="1" si="21">IFERROR(_xlfn.FORECAST.LINEAR($K131,OFFSET(C$1,$L131-1,,2,),OFFSET($A$1,$L131-1,,2,)),"-")</f>
        <v>12667.097744360915</v>
      </c>
      <c r="N131" s="19">
        <f t="shared" ref="N131:N176" ca="1" si="22">IFERROR(_xlfn.FORECAST.LINEAR($K131,OFFSET(D$1,$L131-1,,2,),OFFSET($A$1,$L131-1,,2,)),"-")</f>
        <v>13911.902255639085</v>
      </c>
      <c r="O131" s="19">
        <f t="shared" ref="O131:O176" ca="1" si="23">IFERROR(_xlfn.FORECAST.LINEAR($K131,OFFSET(E$1,$L131-1,,2,),OFFSET($A$1,$L131-1,,2,)),"-")</f>
        <v>26579</v>
      </c>
      <c r="P131" s="19">
        <f t="shared" ref="P131:P176" ca="1" si="24">IF(ISNUMBER(M132),+M132-M131,"-")</f>
        <v>113.97744360900833</v>
      </c>
      <c r="Q131" s="19">
        <f t="shared" ref="Q131:Q176" ca="1" si="25">IF(ISNUMBER(N132),+N132-N131,"-")</f>
        <v>134.02255639099167</v>
      </c>
      <c r="R131" s="19">
        <f t="shared" ref="R131:R176" ca="1" si="26">IF(ISNUMBER(O132),+O132-O131,"-")</f>
        <v>248</v>
      </c>
      <c r="U131" t="s">
        <v>67</v>
      </c>
      <c r="V131" t="s">
        <v>40</v>
      </c>
      <c r="W131" s="21">
        <v>106.24271844659233</v>
      </c>
      <c r="X131" s="21">
        <v>121.89320388349006</v>
      </c>
      <c r="Y131" s="21">
        <v>228.1359223301406</v>
      </c>
      <c r="Z131"/>
      <c r="AA131"/>
    </row>
    <row r="132" spans="11:27" x14ac:dyDescent="0.25">
      <c r="K132" s="18">
        <f t="shared" si="20"/>
        <v>44287</v>
      </c>
      <c r="L132" s="17" cm="1">
        <f t="array" ref="L132">IFERROR(_xlfn.AGGREGATE(14,6,ROW(Tabel1[d+h])/(Tabel1[d+h]&lt;=K132),1),"-")</f>
        <v>42</v>
      </c>
      <c r="M132" s="19">
        <f t="shared" ca="1" si="21"/>
        <v>12781.075187969924</v>
      </c>
      <c r="N132" s="19">
        <f t="shared" ca="1" si="22"/>
        <v>14045.924812030076</v>
      </c>
      <c r="O132" s="19">
        <f t="shared" ca="1" si="23"/>
        <v>26827</v>
      </c>
      <c r="P132" s="19">
        <f t="shared" ca="1" si="24"/>
        <v>110.30075187972398</v>
      </c>
      <c r="Q132" s="19">
        <f t="shared" ca="1" si="25"/>
        <v>129.69924812027602</v>
      </c>
      <c r="R132" s="19">
        <f t="shared" ca="1" si="26"/>
        <v>240</v>
      </c>
      <c r="U132" t="s">
        <v>67</v>
      </c>
      <c r="V132" t="s">
        <v>41</v>
      </c>
      <c r="W132" s="21">
        <v>102.81553398058168</v>
      </c>
      <c r="X132" s="21">
        <v>117.96116504853126</v>
      </c>
      <c r="Y132" s="21">
        <v>220.77669902908383</v>
      </c>
      <c r="Z132"/>
      <c r="AA132"/>
    </row>
    <row r="133" spans="11:27" x14ac:dyDescent="0.25">
      <c r="K133" s="18">
        <f t="shared" si="20"/>
        <v>44317</v>
      </c>
      <c r="L133" s="17" cm="1">
        <f t="array" ref="L133">IFERROR(_xlfn.AGGREGATE(14,6,ROW(Tabel1[d+h])/(Tabel1[d+h]&lt;=K133),1),"-")</f>
        <v>42</v>
      </c>
      <c r="M133" s="19">
        <f t="shared" ca="1" si="21"/>
        <v>12891.375939849648</v>
      </c>
      <c r="N133" s="19">
        <f t="shared" ca="1" si="22"/>
        <v>14175.624060150352</v>
      </c>
      <c r="O133" s="19">
        <f t="shared" ca="1" si="23"/>
        <v>27067</v>
      </c>
      <c r="P133" s="19">
        <f t="shared" ca="1" si="24"/>
        <v>112.96514542168006</v>
      </c>
      <c r="Q133" s="19">
        <f t="shared" ca="1" si="25"/>
        <v>132.64725767908385</v>
      </c>
      <c r="R133" s="19">
        <f t="shared" ca="1" si="26"/>
        <v>245.61240310076391</v>
      </c>
      <c r="U133" t="s">
        <v>67</v>
      </c>
      <c r="V133" t="s">
        <v>42</v>
      </c>
      <c r="W133" s="21">
        <v>124.74110032361932</v>
      </c>
      <c r="X133" s="21">
        <v>142.31391585760866</v>
      </c>
      <c r="Y133" s="21">
        <v>267.05501618125709</v>
      </c>
      <c r="Z133"/>
      <c r="AA133"/>
    </row>
    <row r="134" spans="11:27" x14ac:dyDescent="0.25">
      <c r="K134" s="18">
        <f t="shared" si="20"/>
        <v>44348</v>
      </c>
      <c r="L134" s="17" cm="1">
        <f t="array" ref="L134">IFERROR(_xlfn.AGGREGATE(14,6,ROW(Tabel1[d+h])/(Tabel1[d+h]&lt;=K134),1),"-")</f>
        <v>43</v>
      </c>
      <c r="M134" s="19">
        <f t="shared" ca="1" si="21"/>
        <v>13004.341085271328</v>
      </c>
      <c r="N134" s="19">
        <f t="shared" ca="1" si="22"/>
        <v>14308.271317829436</v>
      </c>
      <c r="O134" s="19">
        <f t="shared" ca="1" si="23"/>
        <v>27312.612403100764</v>
      </c>
      <c r="P134" s="19">
        <f t="shared" ca="1" si="24"/>
        <v>95.116279069741722</v>
      </c>
      <c r="Q134" s="19">
        <f t="shared" ca="1" si="25"/>
        <v>109.0697674418625</v>
      </c>
      <c r="R134" s="19">
        <f t="shared" ca="1" si="26"/>
        <v>204.18604651163332</v>
      </c>
      <c r="U134" t="s">
        <v>67</v>
      </c>
      <c r="V134" t="s">
        <v>43</v>
      </c>
      <c r="W134" s="21">
        <v>137.5</v>
      </c>
      <c r="X134" s="21">
        <v>156.25</v>
      </c>
      <c r="Y134" s="21">
        <v>293.75</v>
      </c>
      <c r="Z134"/>
      <c r="AA134"/>
    </row>
    <row r="135" spans="11:27" x14ac:dyDescent="0.25">
      <c r="K135" s="18">
        <f t="shared" si="20"/>
        <v>44378</v>
      </c>
      <c r="L135" s="17" cm="1">
        <f t="array" ref="L135">IFERROR(_xlfn.AGGREGATE(14,6,ROW(Tabel1[d+h])/(Tabel1[d+h]&lt;=K135),1),"-")</f>
        <v>43</v>
      </c>
      <c r="M135" s="19">
        <f t="shared" ca="1" si="21"/>
        <v>13099.457364341069</v>
      </c>
      <c r="N135" s="19">
        <f t="shared" ca="1" si="22"/>
        <v>14417.341085271299</v>
      </c>
      <c r="O135" s="19">
        <f t="shared" ca="1" si="23"/>
        <v>27516.798449612397</v>
      </c>
      <c r="P135" s="19">
        <f t="shared" ca="1" si="24"/>
        <v>98.286821705434704</v>
      </c>
      <c r="Q135" s="19">
        <f t="shared" ca="1" si="25"/>
        <v>112.70542635660968</v>
      </c>
      <c r="R135" s="19">
        <f t="shared" ca="1" si="26"/>
        <v>210.99224806198617</v>
      </c>
      <c r="U135" t="s">
        <v>67</v>
      </c>
      <c r="V135" t="s">
        <v>44</v>
      </c>
      <c r="W135" s="21">
        <v>142.08333333331393</v>
      </c>
      <c r="X135" s="21">
        <v>161.45833333331393</v>
      </c>
      <c r="Y135" s="21">
        <v>303.54166666662786</v>
      </c>
      <c r="Z135"/>
      <c r="AA135"/>
    </row>
    <row r="136" spans="11:27" x14ac:dyDescent="0.25">
      <c r="K136" s="18">
        <f t="shared" si="20"/>
        <v>44409</v>
      </c>
      <c r="L136" s="17" cm="1">
        <f t="array" ref="L136">IFERROR(_xlfn.AGGREGATE(14,6,ROW(Tabel1[d+h])/(Tabel1[d+h]&lt;=K136),1),"-")</f>
        <v>43</v>
      </c>
      <c r="M136" s="19">
        <f t="shared" ca="1" si="21"/>
        <v>13197.744186046504</v>
      </c>
      <c r="N136" s="19">
        <f t="shared" ca="1" si="22"/>
        <v>14530.046511627908</v>
      </c>
      <c r="O136" s="19">
        <f t="shared" ca="1" si="23"/>
        <v>27727.790697674383</v>
      </c>
      <c r="P136" s="19">
        <f t="shared" ca="1" si="24"/>
        <v>98.286821705434704</v>
      </c>
      <c r="Q136" s="19">
        <f t="shared" ca="1" si="25"/>
        <v>112.70542635658057</v>
      </c>
      <c r="R136" s="19">
        <f t="shared" ca="1" si="26"/>
        <v>210.99224806204438</v>
      </c>
      <c r="U136" s="22" t="s">
        <v>68</v>
      </c>
      <c r="V136" s="22"/>
      <c r="W136" s="23">
        <v>1376.5357142857101</v>
      </c>
      <c r="X136" s="23">
        <v>1613.8511904761835</v>
      </c>
      <c r="Y136" s="23">
        <v>2990.3869047618937</v>
      </c>
      <c r="Z136"/>
      <c r="AA136"/>
    </row>
    <row r="137" spans="11:27" x14ac:dyDescent="0.25">
      <c r="K137" s="18">
        <f t="shared" si="20"/>
        <v>44440</v>
      </c>
      <c r="L137" s="17" cm="1">
        <f t="array" ref="L137">IFERROR(_xlfn.AGGREGATE(14,6,ROW(Tabel1[d+h])/(Tabel1[d+h]&lt;=K137),1),"-")</f>
        <v>43</v>
      </c>
      <c r="M137" s="19">
        <f t="shared" ca="1" si="21"/>
        <v>13296.031007751939</v>
      </c>
      <c r="N137" s="19">
        <f t="shared" ca="1" si="22"/>
        <v>14642.751937984489</v>
      </c>
      <c r="O137" s="19">
        <f t="shared" ca="1" si="23"/>
        <v>27938.782945736428</v>
      </c>
      <c r="P137" s="19">
        <f t="shared" ca="1" si="24"/>
        <v>95.116279069770826</v>
      </c>
      <c r="Q137" s="19">
        <f t="shared" ca="1" si="25"/>
        <v>109.0697674418625</v>
      </c>
      <c r="R137" s="19">
        <f t="shared" ca="1" si="26"/>
        <v>204.18604651163332</v>
      </c>
      <c r="U137"/>
      <c r="V137"/>
      <c r="W137" s="21"/>
      <c r="X137" s="21"/>
      <c r="Y137" s="21"/>
      <c r="Z137"/>
      <c r="AA137"/>
    </row>
    <row r="138" spans="11:27" x14ac:dyDescent="0.25">
      <c r="K138" s="18">
        <f t="shared" si="20"/>
        <v>44470</v>
      </c>
      <c r="L138" s="17" cm="1">
        <f t="array" ref="L138">IFERROR(_xlfn.AGGREGATE(14,6,ROW(Tabel1[d+h])/(Tabel1[d+h]&lt;=K138),1),"-")</f>
        <v>43</v>
      </c>
      <c r="M138" s="19">
        <f t="shared" ca="1" si="21"/>
        <v>13391.14728682171</v>
      </c>
      <c r="N138" s="19">
        <f t="shared" ca="1" si="22"/>
        <v>14751.821705426351</v>
      </c>
      <c r="O138" s="19">
        <f t="shared" ca="1" si="23"/>
        <v>28142.968992248061</v>
      </c>
      <c r="P138" s="19">
        <f t="shared" ca="1" si="24"/>
        <v>105.74633019955945</v>
      </c>
      <c r="Q138" s="19">
        <f t="shared" ca="1" si="25"/>
        <v>120.62510308428318</v>
      </c>
      <c r="R138" s="19">
        <f t="shared" ca="1" si="26"/>
        <v>226.37143328384263</v>
      </c>
      <c r="U138" t="s">
        <v>69</v>
      </c>
      <c r="V138" t="s">
        <v>47</v>
      </c>
      <c r="W138" s="21">
        <v>140.2676233635575</v>
      </c>
      <c r="X138" s="21">
        <v>162.32993454177631</v>
      </c>
      <c r="Y138" s="21">
        <v>302.59755790536292</v>
      </c>
      <c r="Z138"/>
      <c r="AA138"/>
    </row>
    <row r="139" spans="11:27" x14ac:dyDescent="0.25">
      <c r="K139" s="18">
        <f t="shared" si="20"/>
        <v>44501</v>
      </c>
      <c r="L139" s="17" cm="1">
        <f t="array" ref="L139">IFERROR(_xlfn.AGGREGATE(14,6,ROW(Tabel1[d+h])/(Tabel1[d+h]&lt;=K139),1),"-")</f>
        <v>45</v>
      </c>
      <c r="M139" s="19">
        <f t="shared" ca="1" si="21"/>
        <v>13496.893617021269</v>
      </c>
      <c r="N139" s="19">
        <f t="shared" ca="1" si="22"/>
        <v>14872.446808510635</v>
      </c>
      <c r="O139" s="19">
        <f t="shared" ca="1" si="23"/>
        <v>28369.340425531904</v>
      </c>
      <c r="P139" s="19">
        <f t="shared" ca="1" si="24"/>
        <v>106.46638297871687</v>
      </c>
      <c r="Q139" s="19">
        <f t="shared" ca="1" si="25"/>
        <v>128.39319148936193</v>
      </c>
      <c r="R139" s="19">
        <f t="shared" ca="1" si="26"/>
        <v>234.85957446810789</v>
      </c>
      <c r="U139" t="s">
        <v>69</v>
      </c>
      <c r="V139" t="s">
        <v>48</v>
      </c>
      <c r="W139" s="21">
        <v>128.52870090634678</v>
      </c>
      <c r="X139" s="21">
        <v>153.14803625378408</v>
      </c>
      <c r="Y139" s="21">
        <v>281.67673716013087</v>
      </c>
      <c r="Z139"/>
      <c r="AA139"/>
    </row>
    <row r="140" spans="11:27" x14ac:dyDescent="0.25">
      <c r="K140" s="18">
        <f t="shared" si="20"/>
        <v>44531</v>
      </c>
      <c r="L140" s="17" cm="1">
        <f t="array" ref="L140">IFERROR(_xlfn.AGGREGATE(14,6,ROW(Tabel1[d+h])/(Tabel1[d+h]&lt;=K140),1),"-")</f>
        <v>46</v>
      </c>
      <c r="M140" s="19">
        <f t="shared" ca="1" si="21"/>
        <v>13603.359999999986</v>
      </c>
      <c r="N140" s="19">
        <f t="shared" ca="1" si="22"/>
        <v>15000.839999999997</v>
      </c>
      <c r="O140" s="19">
        <f t="shared" ca="1" si="23"/>
        <v>28604.200000000012</v>
      </c>
      <c r="P140" s="19">
        <f t="shared" ca="1" si="24"/>
        <v>141.23999999999069</v>
      </c>
      <c r="Q140" s="19">
        <f t="shared" ca="1" si="25"/>
        <v>150.41714285712806</v>
      </c>
      <c r="R140" s="19">
        <f t="shared" ca="1" si="26"/>
        <v>291.65714285708964</v>
      </c>
      <c r="U140" t="s">
        <v>69</v>
      </c>
      <c r="V140" t="s">
        <v>49</v>
      </c>
      <c r="W140" s="21">
        <v>137.39274924469646</v>
      </c>
      <c r="X140" s="21">
        <v>163.70996978852781</v>
      </c>
      <c r="Y140" s="21">
        <v>301.10271903319517</v>
      </c>
      <c r="Z140"/>
      <c r="AA140"/>
    </row>
    <row r="141" spans="11:27" x14ac:dyDescent="0.25">
      <c r="K141" s="18">
        <f t="shared" si="20"/>
        <v>44562</v>
      </c>
      <c r="L141" s="17" cm="1">
        <f t="array" ref="L141">IFERROR(_xlfn.AGGREGATE(14,6,ROW(Tabel1[d+h])/(Tabel1[d+h]&lt;=K141),1),"-")</f>
        <v>47</v>
      </c>
      <c r="M141" s="19">
        <f t="shared" ca="1" si="21"/>
        <v>13744.599999999977</v>
      </c>
      <c r="N141" s="19">
        <f t="shared" ca="1" si="22"/>
        <v>15151.257142857125</v>
      </c>
      <c r="O141" s="19">
        <f t="shared" ca="1" si="23"/>
        <v>28895.857142857101</v>
      </c>
      <c r="P141" s="19">
        <f t="shared" ca="1" si="24"/>
        <v>129.6105263158388</v>
      </c>
      <c r="Q141" s="19">
        <f t="shared" ca="1" si="25"/>
        <v>144.26917293234146</v>
      </c>
      <c r="R141" s="19">
        <f t="shared" ca="1" si="26"/>
        <v>273.87969924818026</v>
      </c>
      <c r="U141" t="s">
        <v>69</v>
      </c>
      <c r="V141" t="s">
        <v>50</v>
      </c>
      <c r="W141" s="21">
        <v>132.96072507553617</v>
      </c>
      <c r="X141" s="21">
        <v>158.42900302115595</v>
      </c>
      <c r="Y141" s="21">
        <v>291.38972809672123</v>
      </c>
      <c r="Z141"/>
      <c r="AA141"/>
    </row>
    <row r="142" spans="11:27" x14ac:dyDescent="0.25">
      <c r="K142" s="18">
        <f t="shared" si="20"/>
        <v>44593</v>
      </c>
      <c r="L142" s="17" cm="1">
        <f t="array" ref="L142">IFERROR(_xlfn.AGGREGATE(14,6,ROW(Tabel1[d+h])/(Tabel1[d+h]&lt;=K142),1),"-")</f>
        <v>48</v>
      </c>
      <c r="M142" s="19">
        <f t="shared" ca="1" si="21"/>
        <v>13874.210526315816</v>
      </c>
      <c r="N142" s="19">
        <f t="shared" ca="1" si="22"/>
        <v>15295.526315789466</v>
      </c>
      <c r="O142" s="19">
        <f t="shared" ca="1" si="23"/>
        <v>29169.736842105282</v>
      </c>
      <c r="P142" s="19">
        <f t="shared" ca="1" si="24"/>
        <v>120.21804511273513</v>
      </c>
      <c r="Q142" s="19">
        <f t="shared" ca="1" si="25"/>
        <v>130.7593984962441</v>
      </c>
      <c r="R142" s="19">
        <f t="shared" ca="1" si="26"/>
        <v>250.97744360897923</v>
      </c>
      <c r="U142" t="s">
        <v>69</v>
      </c>
      <c r="V142" t="s">
        <v>51</v>
      </c>
      <c r="W142" s="21">
        <v>137.39274924472556</v>
      </c>
      <c r="X142" s="21">
        <v>163.70996978849871</v>
      </c>
      <c r="Y142" s="21">
        <v>301.10271903319517</v>
      </c>
      <c r="Z142"/>
      <c r="AA142"/>
    </row>
    <row r="143" spans="11:27" x14ac:dyDescent="0.25">
      <c r="K143" s="18">
        <f t="shared" si="20"/>
        <v>44621</v>
      </c>
      <c r="L143" s="17" cm="1">
        <f t="array" ref="L143">IFERROR(_xlfn.AGGREGATE(14,6,ROW(Tabel1[d+h])/(Tabel1[d+h]&lt;=K143),1),"-")</f>
        <v>49</v>
      </c>
      <c r="M143" s="19">
        <f t="shared" ca="1" si="21"/>
        <v>13994.428571428551</v>
      </c>
      <c r="N143" s="19">
        <f t="shared" ca="1" si="22"/>
        <v>15426.28571428571</v>
      </c>
      <c r="O143" s="19">
        <f t="shared" ca="1" si="23"/>
        <v>29420.714285714261</v>
      </c>
      <c r="P143" s="19">
        <f t="shared" ca="1" si="24"/>
        <v>130.95073891628999</v>
      </c>
      <c r="Q143" s="19">
        <f t="shared" ca="1" si="25"/>
        <v>132.88669950739131</v>
      </c>
      <c r="R143" s="19">
        <f t="shared" ca="1" si="26"/>
        <v>263.8374384236522</v>
      </c>
      <c r="U143" t="s">
        <v>69</v>
      </c>
      <c r="V143" t="s">
        <v>38</v>
      </c>
      <c r="W143" s="21">
        <v>132.96072507553617</v>
      </c>
      <c r="X143" s="21">
        <v>158.42900302115595</v>
      </c>
      <c r="Y143" s="21">
        <v>291.38972809666302</v>
      </c>
      <c r="Z143"/>
      <c r="AA143"/>
    </row>
    <row r="144" spans="11:27" x14ac:dyDescent="0.25">
      <c r="K144" s="18">
        <f t="shared" si="20"/>
        <v>44652</v>
      </c>
      <c r="L144" s="17" cm="1">
        <f t="array" ref="L144">IFERROR(_xlfn.AGGREGATE(14,6,ROW(Tabel1[d+h])/(Tabel1[d+h]&lt;=K144),1),"-")</f>
        <v>50</v>
      </c>
      <c r="M144" s="19">
        <f t="shared" ca="1" si="21"/>
        <v>14125.379310344841</v>
      </c>
      <c r="N144" s="19">
        <f t="shared" ca="1" si="22"/>
        <v>15559.172413793101</v>
      </c>
      <c r="O144" s="19">
        <f t="shared" ca="1" si="23"/>
        <v>29684.551724137913</v>
      </c>
      <c r="P144" s="19">
        <f t="shared" ca="1" si="24"/>
        <v>101.09526592632756</v>
      </c>
      <c r="Q144" s="19">
        <f t="shared" ca="1" si="25"/>
        <v>122.86148451198824</v>
      </c>
      <c r="R144" s="19">
        <f t="shared" ca="1" si="26"/>
        <v>223.95675043831579</v>
      </c>
      <c r="U144" t="s">
        <v>69</v>
      </c>
      <c r="V144" t="s">
        <v>39</v>
      </c>
      <c r="W144" s="21">
        <v>137.39274924469646</v>
      </c>
      <c r="X144" s="21">
        <v>163.70996978852781</v>
      </c>
      <c r="Y144" s="21">
        <v>301.10271903325338</v>
      </c>
      <c r="Z144"/>
      <c r="AA144"/>
    </row>
    <row r="145" spans="11:27" x14ac:dyDescent="0.25">
      <c r="K145" s="18">
        <f t="shared" si="20"/>
        <v>44682</v>
      </c>
      <c r="L145" s="17" cm="1">
        <f t="array" ref="L145">IFERROR(_xlfn.AGGREGATE(14,6,ROW(Tabel1[d+h])/(Tabel1[d+h]&lt;=K145),1),"-")</f>
        <v>51</v>
      </c>
      <c r="M145" s="19">
        <f t="shared" ca="1" si="21"/>
        <v>14226.474576271168</v>
      </c>
      <c r="N145" s="19">
        <f t="shared" ca="1" si="22"/>
        <v>15682.03389830509</v>
      </c>
      <c r="O145" s="19">
        <f t="shared" ca="1" si="23"/>
        <v>29908.508474576229</v>
      </c>
      <c r="P145" s="19">
        <f t="shared" ca="1" si="24"/>
        <v>98.779661016946193</v>
      </c>
      <c r="Q145" s="19">
        <f t="shared" ca="1" si="25"/>
        <v>126.62711864404264</v>
      </c>
      <c r="R145" s="19">
        <f t="shared" ca="1" si="26"/>
        <v>225.40677966101794</v>
      </c>
      <c r="U145" t="s">
        <v>69</v>
      </c>
      <c r="V145" t="s">
        <v>40</v>
      </c>
      <c r="W145" s="21">
        <v>137.39274924472556</v>
      </c>
      <c r="X145" s="21">
        <v>163.70996978852781</v>
      </c>
      <c r="Y145" s="21">
        <v>301.10271903325338</v>
      </c>
      <c r="Z145"/>
      <c r="AA145"/>
    </row>
    <row r="146" spans="11:27" x14ac:dyDescent="0.25">
      <c r="K146" s="18">
        <f t="shared" si="20"/>
        <v>44713</v>
      </c>
      <c r="L146" s="17" cm="1">
        <f t="array" ref="L146">IFERROR(_xlfn.AGGREGATE(14,6,ROW(Tabel1[d+h])/(Tabel1[d+h]&lt;=K146),1),"-")</f>
        <v>51</v>
      </c>
      <c r="M146" s="19">
        <f t="shared" ca="1" si="21"/>
        <v>14325.254237288114</v>
      </c>
      <c r="N146" s="19">
        <f t="shared" ca="1" si="22"/>
        <v>15808.661016949132</v>
      </c>
      <c r="O146" s="19">
        <f t="shared" ca="1" si="23"/>
        <v>30133.915254237247</v>
      </c>
      <c r="P146" s="19">
        <f t="shared" ca="1" si="24"/>
        <v>102.09870388836134</v>
      </c>
      <c r="Q146" s="19">
        <f t="shared" ca="1" si="25"/>
        <v>125.25074775674148</v>
      </c>
      <c r="R146" s="19">
        <f t="shared" ca="1" si="26"/>
        <v>227.34945164510282</v>
      </c>
      <c r="U146" t="s">
        <v>69</v>
      </c>
      <c r="V146" t="s">
        <v>41</v>
      </c>
      <c r="W146" s="21">
        <v>132.96072507550707</v>
      </c>
      <c r="X146" s="21">
        <v>158.42900302112685</v>
      </c>
      <c r="Y146" s="21">
        <v>291.38972809666302</v>
      </c>
      <c r="Z146"/>
      <c r="AA146"/>
    </row>
    <row r="147" spans="11:27" x14ac:dyDescent="0.25">
      <c r="K147" s="18">
        <f t="shared" si="20"/>
        <v>44743</v>
      </c>
      <c r="L147" s="17" cm="1">
        <f t="array" ref="L147">IFERROR(_xlfn.AGGREGATE(14,6,ROW(Tabel1[d+h])/(Tabel1[d+h]&lt;=K147),1),"-")</f>
        <v>53</v>
      </c>
      <c r="M147" s="19">
        <f t="shared" ca="1" si="21"/>
        <v>14427.352941176476</v>
      </c>
      <c r="N147" s="19">
        <f t="shared" ca="1" si="22"/>
        <v>15933.911764705874</v>
      </c>
      <c r="O147" s="19">
        <f t="shared" ca="1" si="23"/>
        <v>30361.26470588235</v>
      </c>
      <c r="P147" s="19">
        <f t="shared" ca="1" si="24"/>
        <v>94.82352941177669</v>
      </c>
      <c r="Q147" s="19">
        <f t="shared" ca="1" si="25"/>
        <v>123.54411764707766</v>
      </c>
      <c r="R147" s="19">
        <f t="shared" ca="1" si="26"/>
        <v>218.36764705879614</v>
      </c>
      <c r="U147" t="s">
        <v>69</v>
      </c>
      <c r="V147" t="s">
        <v>42</v>
      </c>
      <c r="W147" s="21">
        <v>137.39274924472556</v>
      </c>
      <c r="X147" s="21">
        <v>163.70996978852781</v>
      </c>
      <c r="Y147" s="21">
        <v>301.10271903325338</v>
      </c>
      <c r="Z147"/>
      <c r="AA147"/>
    </row>
    <row r="148" spans="11:27" x14ac:dyDescent="0.25">
      <c r="K148" s="18">
        <f t="shared" si="20"/>
        <v>44774</v>
      </c>
      <c r="L148" s="17" cm="1">
        <f t="array" ref="L148">IFERROR(_xlfn.AGGREGATE(14,6,ROW(Tabel1[d+h])/(Tabel1[d+h]&lt;=K148),1),"-")</f>
        <v>53</v>
      </c>
      <c r="M148" s="19">
        <f t="shared" ca="1" si="21"/>
        <v>14522.176470588252</v>
      </c>
      <c r="N148" s="19">
        <f t="shared" ca="1" si="22"/>
        <v>16057.455882352951</v>
      </c>
      <c r="O148" s="19">
        <f t="shared" ca="1" si="23"/>
        <v>30579.632352941146</v>
      </c>
      <c r="P148" s="19">
        <f t="shared" ca="1" si="24"/>
        <v>94.823529411747586</v>
      </c>
      <c r="Q148" s="19">
        <f t="shared" ca="1" si="25"/>
        <v>123.54411764704855</v>
      </c>
      <c r="R148" s="19">
        <f t="shared" ca="1" si="26"/>
        <v>218.36764705885435</v>
      </c>
      <c r="U148" t="s">
        <v>69</v>
      </c>
      <c r="V148" t="s">
        <v>43</v>
      </c>
      <c r="W148" s="21">
        <v>132.96072507553617</v>
      </c>
      <c r="X148" s="21">
        <v>158.42900302115595</v>
      </c>
      <c r="Y148" s="21">
        <v>291.38972809666302</v>
      </c>
      <c r="Z148"/>
      <c r="AA148"/>
    </row>
    <row r="149" spans="11:27" x14ac:dyDescent="0.25">
      <c r="K149" s="18">
        <f t="shared" si="20"/>
        <v>44805</v>
      </c>
      <c r="L149" s="17" cm="1">
        <f t="array" ref="L149">IFERROR(_xlfn.AGGREGATE(14,6,ROW(Tabel1[d+h])/(Tabel1[d+h]&lt;=K149),1),"-")</f>
        <v>53</v>
      </c>
      <c r="M149" s="19">
        <f t="shared" ca="1" si="21"/>
        <v>14617</v>
      </c>
      <c r="N149" s="19">
        <f t="shared" ca="1" si="22"/>
        <v>16181</v>
      </c>
      <c r="O149" s="19">
        <f t="shared" ca="1" si="23"/>
        <v>30798</v>
      </c>
      <c r="P149" s="19">
        <f t="shared" ca="1" si="24"/>
        <v>91.4375</v>
      </c>
      <c r="Q149" s="19">
        <f t="shared" ca="1" si="25"/>
        <v>120.3125</v>
      </c>
      <c r="R149" s="19">
        <f t="shared" ca="1" si="26"/>
        <v>211.75</v>
      </c>
      <c r="U149" t="s">
        <v>69</v>
      </c>
      <c r="V149" t="s">
        <v>44</v>
      </c>
      <c r="W149" s="21">
        <v>146.48036253775354</v>
      </c>
      <c r="X149" s="21">
        <v>171.21450151057797</v>
      </c>
      <c r="Y149" s="21">
        <v>317.69486404833151</v>
      </c>
      <c r="Z149"/>
      <c r="AA149"/>
    </row>
    <row r="150" spans="11:27" x14ac:dyDescent="0.25">
      <c r="K150" s="18">
        <f t="shared" si="20"/>
        <v>44835</v>
      </c>
      <c r="L150" s="17" cm="1">
        <f t="array" ref="L150">IFERROR(_xlfn.AGGREGATE(14,6,ROW(Tabel1[d+h])/(Tabel1[d+h]&lt;=K150),1),"-")</f>
        <v>56</v>
      </c>
      <c r="M150" s="19">
        <f t="shared" ca="1" si="21"/>
        <v>14708.4375</v>
      </c>
      <c r="N150" s="19">
        <f t="shared" ca="1" si="22"/>
        <v>16301.3125</v>
      </c>
      <c r="O150" s="19">
        <f t="shared" ca="1" si="23"/>
        <v>31009.75</v>
      </c>
      <c r="P150" s="19">
        <f t="shared" ca="1" si="24"/>
        <v>115.09441489362507</v>
      </c>
      <c r="Q150" s="19">
        <f t="shared" ca="1" si="25"/>
        <v>131.6875</v>
      </c>
      <c r="R150" s="19">
        <f t="shared" ca="1" si="26"/>
        <v>246.78191489359597</v>
      </c>
      <c r="U150" s="22" t="s">
        <v>70</v>
      </c>
      <c r="V150" s="22"/>
      <c r="W150" s="23">
        <v>1634.083333333343</v>
      </c>
      <c r="X150" s="23">
        <v>1938.958333333343</v>
      </c>
      <c r="Y150" s="23">
        <v>3573.0416666666861</v>
      </c>
      <c r="Z150"/>
      <c r="AA150"/>
    </row>
    <row r="151" spans="11:27" x14ac:dyDescent="0.25">
      <c r="K151" s="18">
        <f t="shared" si="20"/>
        <v>44866</v>
      </c>
      <c r="L151" s="17" cm="1">
        <f t="array" ref="L151">IFERROR(_xlfn.AGGREGATE(14,6,ROW(Tabel1[d+h])/(Tabel1[d+h]&lt;=K151),1),"-")</f>
        <v>58</v>
      </c>
      <c r="M151" s="19">
        <f t="shared" ca="1" si="21"/>
        <v>14823.531914893625</v>
      </c>
      <c r="N151" s="19">
        <f t="shared" ca="1" si="22"/>
        <v>16433</v>
      </c>
      <c r="O151" s="19">
        <f t="shared" ca="1" si="23"/>
        <v>31256.531914893596</v>
      </c>
      <c r="P151" s="19">
        <f t="shared" ca="1" si="24"/>
        <v>125.10638297870173</v>
      </c>
      <c r="Q151" s="19">
        <f t="shared" ca="1" si="25"/>
        <v>120</v>
      </c>
      <c r="R151" s="19">
        <f t="shared" ca="1" si="26"/>
        <v>245.10638297873084</v>
      </c>
      <c r="U151"/>
      <c r="V151"/>
      <c r="W151" s="21"/>
      <c r="X151" s="21"/>
      <c r="Y151" s="21"/>
      <c r="Z151"/>
      <c r="AA151"/>
    </row>
    <row r="152" spans="11:27" x14ac:dyDescent="0.25">
      <c r="K152" s="18">
        <f t="shared" si="20"/>
        <v>44896</v>
      </c>
      <c r="L152" s="17" cm="1">
        <f t="array" ref="L152">IFERROR(_xlfn.AGGREGATE(14,6,ROW(Tabel1[d+h])/(Tabel1[d+h]&lt;=K152),1),"-")</f>
        <v>58</v>
      </c>
      <c r="M152" s="19">
        <f t="shared" ca="1" si="21"/>
        <v>14948.638297872327</v>
      </c>
      <c r="N152" s="19">
        <f t="shared" ca="1" si="22"/>
        <v>16553</v>
      </c>
      <c r="O152" s="19">
        <f t="shared" ca="1" si="23"/>
        <v>31501.638297872327</v>
      </c>
      <c r="P152" s="19">
        <f t="shared" ca="1" si="24"/>
        <v>136.8617021276732</v>
      </c>
      <c r="Q152" s="19">
        <f t="shared" ca="1" si="25"/>
        <v>156.73076923078042</v>
      </c>
      <c r="R152" s="19">
        <f t="shared" ca="1" si="26"/>
        <v>293.59247135842452</v>
      </c>
      <c r="U152" t="s">
        <v>71</v>
      </c>
      <c r="V152" t="s">
        <v>47</v>
      </c>
      <c r="W152" s="21">
        <v>135.15037593984744</v>
      </c>
      <c r="X152" s="21">
        <v>156.84962406015256</v>
      </c>
      <c r="Y152" s="21">
        <v>292</v>
      </c>
      <c r="Z152"/>
      <c r="AA152"/>
    </row>
    <row r="153" spans="11:27" x14ac:dyDescent="0.25">
      <c r="K153" s="18">
        <f t="shared" si="20"/>
        <v>44927</v>
      </c>
      <c r="L153" s="17" cm="1">
        <f t="array" ref="L153">IFERROR(_xlfn.AGGREGATE(14,6,ROW(Tabel1[d+h])/(Tabel1[d+h]&lt;=K153),1),"-")</f>
        <v>59</v>
      </c>
      <c r="M153" s="19">
        <f t="shared" ca="1" si="21"/>
        <v>15085.5</v>
      </c>
      <c r="N153" s="19">
        <f t="shared" ca="1" si="22"/>
        <v>16709.73076923078</v>
      </c>
      <c r="O153" s="19">
        <f t="shared" ca="1" si="23"/>
        <v>31795.230769230751</v>
      </c>
      <c r="P153" s="19">
        <f t="shared" ca="1" si="24"/>
        <v>154.5</v>
      </c>
      <c r="Q153" s="19">
        <f t="shared" ca="1" si="25"/>
        <v>156.26923076921958</v>
      </c>
      <c r="R153" s="19">
        <f t="shared" ca="1" si="26"/>
        <v>310.76923076924868</v>
      </c>
      <c r="U153" t="s">
        <v>71</v>
      </c>
      <c r="V153" t="s">
        <v>48</v>
      </c>
      <c r="W153" s="21">
        <v>102.94736842106795</v>
      </c>
      <c r="X153" s="21">
        <v>121.05263157893205</v>
      </c>
      <c r="Y153" s="21">
        <v>224</v>
      </c>
      <c r="Z153"/>
      <c r="AA153"/>
    </row>
    <row r="154" spans="11:27" x14ac:dyDescent="0.25">
      <c r="K154" s="18">
        <f t="shared" si="20"/>
        <v>44958</v>
      </c>
      <c r="L154" s="17" cm="1">
        <f t="array" ref="L154">IFERROR(_xlfn.AGGREGATE(14,6,ROW(Tabel1[d+h])/(Tabel1[d+h]&lt;=K154),1),"-")</f>
        <v>60</v>
      </c>
      <c r="M154" s="19">
        <f t="shared" ca="1" si="21"/>
        <v>15240</v>
      </c>
      <c r="N154" s="19">
        <f t="shared" ca="1" si="22"/>
        <v>16866</v>
      </c>
      <c r="O154" s="19">
        <f t="shared" ca="1" si="23"/>
        <v>32106</v>
      </c>
      <c r="P154" s="19">
        <f t="shared" ca="1" si="24"/>
        <v>108.26666666666279</v>
      </c>
      <c r="Q154" s="19">
        <f t="shared" ca="1" si="25"/>
        <v>128.79999999998836</v>
      </c>
      <c r="R154" s="19">
        <f t="shared" ca="1" si="26"/>
        <v>237.06666666665114</v>
      </c>
      <c r="U154" t="s">
        <v>71</v>
      </c>
      <c r="V154" t="s">
        <v>49</v>
      </c>
      <c r="W154" s="21">
        <v>113.97744360900833</v>
      </c>
      <c r="X154" s="21">
        <v>134.02255639099167</v>
      </c>
      <c r="Y154" s="21">
        <v>248</v>
      </c>
      <c r="Z154"/>
      <c r="AA154"/>
    </row>
    <row r="155" spans="11:27" x14ac:dyDescent="0.25">
      <c r="K155" s="18">
        <f t="shared" si="20"/>
        <v>44986</v>
      </c>
      <c r="L155" s="17" cm="1">
        <f t="array" ref="L155">IFERROR(_xlfn.AGGREGATE(14,6,ROW(Tabel1[d+h])/(Tabel1[d+h]&lt;=K155),1),"-")</f>
        <v>61</v>
      </c>
      <c r="M155" s="19">
        <f t="shared" ca="1" si="21"/>
        <v>15348.266666666663</v>
      </c>
      <c r="N155" s="19">
        <f t="shared" ca="1" si="22"/>
        <v>16994.799999999988</v>
      </c>
      <c r="O155" s="19">
        <f t="shared" ca="1" si="23"/>
        <v>32343.066666666651</v>
      </c>
      <c r="P155" s="19">
        <f t="shared" ca="1" si="24"/>
        <v>133.39999999999418</v>
      </c>
      <c r="Q155" s="19">
        <f t="shared" ca="1" si="25"/>
        <v>167.38181818183511</v>
      </c>
      <c r="R155" s="19">
        <f t="shared" ca="1" si="26"/>
        <v>300.78181818180019</v>
      </c>
      <c r="U155" t="s">
        <v>71</v>
      </c>
      <c r="V155" t="s">
        <v>50</v>
      </c>
      <c r="W155" s="21">
        <v>110.30075187972398</v>
      </c>
      <c r="X155" s="21">
        <v>129.69924812027602</v>
      </c>
      <c r="Y155" s="21">
        <v>240</v>
      </c>
      <c r="Z155"/>
      <c r="AA155"/>
    </row>
    <row r="156" spans="11:27" x14ac:dyDescent="0.25">
      <c r="K156" s="18">
        <f t="shared" si="20"/>
        <v>45017</v>
      </c>
      <c r="L156" s="17" cm="1">
        <f t="array" ref="L156">IFERROR(_xlfn.AGGREGATE(14,6,ROW(Tabel1[d+h])/(Tabel1[d+h]&lt;=K156),1),"-")</f>
        <v>62</v>
      </c>
      <c r="M156" s="19">
        <f t="shared" ca="1" si="21"/>
        <v>15481.666666666657</v>
      </c>
      <c r="N156" s="19">
        <f t="shared" ca="1" si="22"/>
        <v>17162.181818181823</v>
      </c>
      <c r="O156" s="19">
        <f t="shared" ca="1" si="23"/>
        <v>32643.848484848451</v>
      </c>
      <c r="P156" s="19">
        <f t="shared" ca="1" si="24"/>
        <v>123.90476190476329</v>
      </c>
      <c r="Q156" s="19">
        <f t="shared" ca="1" si="25"/>
        <v>132.48484848483349</v>
      </c>
      <c r="R156" s="19">
        <f t="shared" ca="1" si="26"/>
        <v>256.38961038965499</v>
      </c>
      <c r="U156" t="s">
        <v>71</v>
      </c>
      <c r="V156" t="s">
        <v>51</v>
      </c>
      <c r="W156" s="21">
        <v>112.96514542168006</v>
      </c>
      <c r="X156" s="21">
        <v>132.64725767908385</v>
      </c>
      <c r="Y156" s="21">
        <v>245.61240310076391</v>
      </c>
      <c r="Z156"/>
      <c r="AA156"/>
    </row>
    <row r="157" spans="11:27" x14ac:dyDescent="0.25">
      <c r="K157" s="18">
        <f t="shared" si="20"/>
        <v>45047</v>
      </c>
      <c r="L157" s="17" cm="1">
        <f t="array" ref="L157">IFERROR(_xlfn.AGGREGATE(14,6,ROW(Tabel1[d+h])/(Tabel1[d+h]&lt;=K157),1),"-")</f>
        <v>66</v>
      </c>
      <c r="M157" s="19">
        <f t="shared" ca="1" si="21"/>
        <v>15605.57142857142</v>
      </c>
      <c r="N157" s="19">
        <f t="shared" ca="1" si="22"/>
        <v>17294.666666666657</v>
      </c>
      <c r="O157" s="19">
        <f t="shared" ca="1" si="23"/>
        <v>32900.238095238106</v>
      </c>
      <c r="P157" s="19">
        <f t="shared" ca="1" si="24"/>
        <v>109.76190476192278</v>
      </c>
      <c r="Q157" s="19">
        <f t="shared" ca="1" si="25"/>
        <v>132.92307692309259</v>
      </c>
      <c r="R157" s="19">
        <f t="shared" ca="1" si="26"/>
        <v>242.68498168495717</v>
      </c>
      <c r="U157" t="s">
        <v>71</v>
      </c>
      <c r="V157" t="s">
        <v>38</v>
      </c>
      <c r="W157" s="21">
        <v>95.116279069741722</v>
      </c>
      <c r="X157" s="21">
        <v>109.0697674418625</v>
      </c>
      <c r="Y157" s="21">
        <v>204.18604651163332</v>
      </c>
      <c r="Z157"/>
      <c r="AA157"/>
    </row>
    <row r="158" spans="11:27" x14ac:dyDescent="0.25">
      <c r="K158" s="18">
        <f t="shared" si="20"/>
        <v>45078</v>
      </c>
      <c r="L158" s="17" cm="1">
        <f t="array" ref="L158">IFERROR(_xlfn.AGGREGATE(14,6,ROW(Tabel1[d+h])/(Tabel1[d+h]&lt;=K158),1),"-")</f>
        <v>68</v>
      </c>
      <c r="M158" s="19">
        <f t="shared" ca="1" si="21"/>
        <v>15715.333333333343</v>
      </c>
      <c r="N158" s="19">
        <f t="shared" ca="1" si="22"/>
        <v>17427.58974358975</v>
      </c>
      <c r="O158" s="19">
        <f t="shared" ca="1" si="23"/>
        <v>33142.923076923063</v>
      </c>
      <c r="P158" s="19">
        <f t="shared" ca="1" si="24"/>
        <v>80</v>
      </c>
      <c r="Q158" s="19">
        <f t="shared" ca="1" si="25"/>
        <v>111.53846153846825</v>
      </c>
      <c r="R158" s="19">
        <f t="shared" ca="1" si="26"/>
        <v>191.53846153849736</v>
      </c>
      <c r="U158" t="s">
        <v>71</v>
      </c>
      <c r="V158" t="s">
        <v>39</v>
      </c>
      <c r="W158" s="21">
        <v>98.286821705434704</v>
      </c>
      <c r="X158" s="21">
        <v>112.70542635660968</v>
      </c>
      <c r="Y158" s="21">
        <v>210.99224806198617</v>
      </c>
      <c r="Z158"/>
      <c r="AA158"/>
    </row>
    <row r="159" spans="11:27" x14ac:dyDescent="0.25">
      <c r="K159" s="18">
        <f t="shared" si="20"/>
        <v>45108</v>
      </c>
      <c r="L159" s="17" cm="1">
        <f t="array" ref="L159">IFERROR(_xlfn.AGGREGATE(14,6,ROW(Tabel1[d+h])/(Tabel1[d+h]&lt;=K159),1),"-")</f>
        <v>68</v>
      </c>
      <c r="M159" s="19">
        <f t="shared" ca="1" si="21"/>
        <v>15795.333333333343</v>
      </c>
      <c r="N159" s="19">
        <f t="shared" ca="1" si="22"/>
        <v>17539.128205128218</v>
      </c>
      <c r="O159" s="19">
        <f t="shared" ca="1" si="23"/>
        <v>33334.461538461561</v>
      </c>
      <c r="P159" s="19">
        <f t="shared" ca="1" si="24"/>
        <v>97.066666666680248</v>
      </c>
      <c r="Q159" s="19">
        <f t="shared" ca="1" si="25"/>
        <v>109.82179487176472</v>
      </c>
      <c r="R159" s="19">
        <f t="shared" ca="1" si="26"/>
        <v>206.88846153847408</v>
      </c>
      <c r="U159" t="s">
        <v>71</v>
      </c>
      <c r="V159" t="s">
        <v>40</v>
      </c>
      <c r="W159" s="21">
        <v>98.286821705434704</v>
      </c>
      <c r="X159" s="21">
        <v>112.70542635658057</v>
      </c>
      <c r="Y159" s="21">
        <v>210.99224806204438</v>
      </c>
      <c r="Z159"/>
      <c r="AA159"/>
    </row>
    <row r="160" spans="11:27" x14ac:dyDescent="0.25">
      <c r="K160" s="18">
        <f t="shared" si="20"/>
        <v>45139</v>
      </c>
      <c r="L160" s="17" cm="1">
        <f t="array" ref="L160">IFERROR(_xlfn.AGGREGATE(14,6,ROW(Tabel1[d+h])/(Tabel1[d+h]&lt;=K160),1),"-")</f>
        <v>69</v>
      </c>
      <c r="M160" s="19">
        <f t="shared" ca="1" si="21"/>
        <v>15892.400000000023</v>
      </c>
      <c r="N160" s="19">
        <f t="shared" ca="1" si="22"/>
        <v>17648.949999999983</v>
      </c>
      <c r="O160" s="19">
        <f t="shared" ca="1" si="23"/>
        <v>33541.350000000035</v>
      </c>
      <c r="P160" s="19">
        <f t="shared" ca="1" si="24"/>
        <v>99.199999999982538</v>
      </c>
      <c r="Q160" s="19">
        <f t="shared" ca="1" si="25"/>
        <v>109.01666666669189</v>
      </c>
      <c r="R160" s="19">
        <f t="shared" ca="1" si="26"/>
        <v>208.21666666661622</v>
      </c>
      <c r="U160" t="s">
        <v>71</v>
      </c>
      <c r="V160" t="s">
        <v>41</v>
      </c>
      <c r="W160" s="21">
        <v>95.116279069770826</v>
      </c>
      <c r="X160" s="21">
        <v>109.0697674418625</v>
      </c>
      <c r="Y160" s="21">
        <v>204.18604651163332</v>
      </c>
      <c r="Z160"/>
      <c r="AA160"/>
    </row>
    <row r="161" spans="11:27" x14ac:dyDescent="0.25">
      <c r="K161" s="18">
        <f t="shared" si="20"/>
        <v>45170</v>
      </c>
      <c r="L161" s="17" cm="1">
        <f t="array" ref="L161">IFERROR(_xlfn.AGGREGATE(14,6,ROW(Tabel1[d+h])/(Tabel1[d+h]&lt;=K161),1),"-")</f>
        <v>69</v>
      </c>
      <c r="M161" s="19">
        <f t="shared" ca="1" si="21"/>
        <v>15991.600000000006</v>
      </c>
      <c r="N161" s="19">
        <f t="shared" ca="1" si="22"/>
        <v>17757.966666666674</v>
      </c>
      <c r="O161" s="19">
        <f t="shared" ca="1" si="23"/>
        <v>33749.566666666651</v>
      </c>
      <c r="P161" s="19">
        <f t="shared" ca="1" si="24"/>
        <v>87.528205128197442</v>
      </c>
      <c r="Q161" s="19">
        <f t="shared" ca="1" si="25"/>
        <v>103.23846153845079</v>
      </c>
      <c r="R161" s="19">
        <f t="shared" ca="1" si="26"/>
        <v>190.76666666666279</v>
      </c>
      <c r="U161" t="s">
        <v>71</v>
      </c>
      <c r="V161" t="s">
        <v>42</v>
      </c>
      <c r="W161" s="21">
        <v>105.74633019955945</v>
      </c>
      <c r="X161" s="21">
        <v>120.62510308428318</v>
      </c>
      <c r="Y161" s="21">
        <v>226.37143328384263</v>
      </c>
      <c r="Z161"/>
      <c r="AA161"/>
    </row>
    <row r="162" spans="11:27" x14ac:dyDescent="0.25">
      <c r="K162" s="18">
        <f t="shared" si="20"/>
        <v>45200</v>
      </c>
      <c r="L162" s="17" cm="1">
        <f t="array" ref="L162">IFERROR(_xlfn.AGGREGATE(14,6,ROW(Tabel1[d+h])/(Tabel1[d+h]&lt;=K162),1),"-")</f>
        <v>70</v>
      </c>
      <c r="M162" s="19">
        <f t="shared" ca="1" si="21"/>
        <v>16079.128205128203</v>
      </c>
      <c r="N162" s="19">
        <f t="shared" ca="1" si="22"/>
        <v>17861.205128205125</v>
      </c>
      <c r="O162" s="19">
        <f t="shared" ca="1" si="23"/>
        <v>33940.333333333314</v>
      </c>
      <c r="P162" s="19">
        <f t="shared" ca="1" si="24"/>
        <v>126.87179487179674</v>
      </c>
      <c r="Q162" s="19">
        <f t="shared" ca="1" si="25"/>
        <v>152.19487179483986</v>
      </c>
      <c r="R162" s="19">
        <f t="shared" ca="1" si="26"/>
        <v>279.06666666670935</v>
      </c>
      <c r="U162" t="s">
        <v>71</v>
      </c>
      <c r="V162" t="s">
        <v>43</v>
      </c>
      <c r="W162" s="21">
        <v>106.46638297871687</v>
      </c>
      <c r="X162" s="21">
        <v>128.39319148936193</v>
      </c>
      <c r="Y162" s="21">
        <v>234.85957446810789</v>
      </c>
      <c r="Z162"/>
      <c r="AA162"/>
    </row>
    <row r="163" spans="11:27" x14ac:dyDescent="0.25">
      <c r="K163" s="18">
        <f t="shared" si="20"/>
        <v>45231</v>
      </c>
      <c r="L163" s="17" cm="1">
        <f t="array" ref="L163">IFERROR(_xlfn.AGGREGATE(14,6,ROW(Tabel1[d+h])/(Tabel1[d+h]&lt;=K163),1),"-")</f>
        <v>72</v>
      </c>
      <c r="M163" s="19">
        <f t="shared" ca="1" si="21"/>
        <v>16206</v>
      </c>
      <c r="N163" s="19">
        <f t="shared" ca="1" si="22"/>
        <v>18013.399999999965</v>
      </c>
      <c r="O163" s="19">
        <f t="shared" ca="1" si="23"/>
        <v>34219.400000000023</v>
      </c>
      <c r="P163" s="19">
        <f t="shared" ca="1" si="24"/>
        <v>142.05882352942717</v>
      </c>
      <c r="Q163" s="19">
        <f t="shared" ca="1" si="25"/>
        <v>299.01176470593782</v>
      </c>
      <c r="R163" s="19">
        <f t="shared" ca="1" si="26"/>
        <v>441.07058823527768</v>
      </c>
      <c r="U163" t="s">
        <v>71</v>
      </c>
      <c r="V163" t="s">
        <v>44</v>
      </c>
      <c r="W163" s="21">
        <v>141.23999999999069</v>
      </c>
      <c r="X163" s="21">
        <v>150.41714285712806</v>
      </c>
      <c r="Y163" s="21">
        <v>291.65714285708964</v>
      </c>
      <c r="Z163"/>
      <c r="AA163"/>
    </row>
    <row r="164" spans="11:27" x14ac:dyDescent="0.25">
      <c r="K164" s="18">
        <f t="shared" si="20"/>
        <v>45261</v>
      </c>
      <c r="L164" s="17" cm="1">
        <f t="array" ref="L164">IFERROR(_xlfn.AGGREGATE(14,6,ROW(Tabel1[d+h])/(Tabel1[d+h]&lt;=K164),1),"-")</f>
        <v>74</v>
      </c>
      <c r="M164" s="19">
        <f t="shared" ca="1" si="21"/>
        <v>16348.058823529427</v>
      </c>
      <c r="N164" s="19">
        <f t="shared" ca="1" si="22"/>
        <v>18312.411764705903</v>
      </c>
      <c r="O164" s="19">
        <f t="shared" ca="1" si="23"/>
        <v>34660.470588235301</v>
      </c>
      <c r="P164" s="19">
        <f t="shared" ca="1" si="24"/>
        <v>152.14117647058447</v>
      </c>
      <c r="Q164" s="19">
        <f t="shared" ca="1" si="25"/>
        <v>251.38823529408546</v>
      </c>
      <c r="R164" s="19">
        <f t="shared" ca="1" si="26"/>
        <v>403.52941176469903</v>
      </c>
      <c r="U164" s="22" t="s">
        <v>72</v>
      </c>
      <c r="V164" s="22"/>
      <c r="W164" s="23">
        <v>1315.5999999999767</v>
      </c>
      <c r="X164" s="23">
        <v>1517.2571428571246</v>
      </c>
      <c r="Y164" s="23">
        <v>2832.8571428571013</v>
      </c>
      <c r="Z164"/>
      <c r="AA164"/>
    </row>
    <row r="165" spans="11:27" x14ac:dyDescent="0.25">
      <c r="K165" s="18">
        <f t="shared" si="20"/>
        <v>45292</v>
      </c>
      <c r="L165" s="17" cm="1">
        <f t="array" ref="L165">IFERROR(_xlfn.AGGREGATE(14,6,ROW(Tabel1[d+h])/(Tabel1[d+h]&lt;=K165),1),"-")</f>
        <v>76</v>
      </c>
      <c r="M165" s="19">
        <f t="shared" ca="1" si="21"/>
        <v>16500.200000000012</v>
      </c>
      <c r="N165" s="19">
        <f t="shared" ca="1" si="22"/>
        <v>18563.799999999988</v>
      </c>
      <c r="O165" s="19">
        <f t="shared" ca="1" si="23"/>
        <v>35064</v>
      </c>
      <c r="P165" s="19">
        <f t="shared" ca="1" si="24"/>
        <v>142.71304347825935</v>
      </c>
      <c r="Q165" s="19">
        <f t="shared" ca="1" si="25"/>
        <v>250.7652173913084</v>
      </c>
      <c r="R165" s="19">
        <f t="shared" ca="1" si="26"/>
        <v>393.47826086950954</v>
      </c>
      <c r="U165"/>
      <c r="V165"/>
      <c r="W165" s="21"/>
      <c r="X165" s="21"/>
      <c r="Y165" s="21"/>
      <c r="Z165"/>
      <c r="AA165"/>
    </row>
    <row r="166" spans="11:27" x14ac:dyDescent="0.25">
      <c r="K166" s="18">
        <f t="shared" si="20"/>
        <v>45323</v>
      </c>
      <c r="L166" s="17" cm="1">
        <f t="array" ref="L166">IFERROR(_xlfn.AGGREGATE(14,6,ROW(Tabel1[d+h])/(Tabel1[d+h]&lt;=K166),1),"-")</f>
        <v>77</v>
      </c>
      <c r="M166" s="19">
        <f t="shared" ca="1" si="21"/>
        <v>16642.913043478271</v>
      </c>
      <c r="N166" s="19">
        <f t="shared" ca="1" si="22"/>
        <v>18814.565217391297</v>
      </c>
      <c r="O166" s="19">
        <f t="shared" ca="1" si="23"/>
        <v>35457.47826086951</v>
      </c>
      <c r="P166" s="19">
        <f t="shared" ca="1" si="24"/>
        <v>116.70764617688837</v>
      </c>
      <c r="Q166" s="19">
        <f t="shared" ca="1" si="25"/>
        <v>230.60719640180469</v>
      </c>
      <c r="R166" s="19">
        <f t="shared" ca="1" si="26"/>
        <v>347.31484257872216</v>
      </c>
      <c r="U166" t="s">
        <v>73</v>
      </c>
      <c r="V166" t="s">
        <v>47</v>
      </c>
      <c r="W166" s="21">
        <v>129.6105263158388</v>
      </c>
      <c r="X166" s="21">
        <v>144.26917293234146</v>
      </c>
      <c r="Y166" s="21">
        <v>273.87969924818026</v>
      </c>
      <c r="Z166"/>
      <c r="AA166"/>
    </row>
    <row r="167" spans="11:27" x14ac:dyDescent="0.25">
      <c r="K167" s="18">
        <f t="shared" si="20"/>
        <v>45352</v>
      </c>
      <c r="L167" s="17" cm="1">
        <f t="array" ref="L167">IFERROR(_xlfn.AGGREGATE(14,6,ROW(Tabel1[d+h])/(Tabel1[d+h]&lt;=K167),1),"-")</f>
        <v>78</v>
      </c>
      <c r="M167" s="19">
        <f t="shared" ca="1" si="21"/>
        <v>16759.620689655159</v>
      </c>
      <c r="N167" s="19">
        <f t="shared" ca="1" si="22"/>
        <v>19045.172413793101</v>
      </c>
      <c r="O167" s="19">
        <f t="shared" ca="1" si="23"/>
        <v>35804.793103448232</v>
      </c>
      <c r="P167" s="19">
        <f t="shared" ca="1" si="24"/>
        <v>124.7959770114976</v>
      </c>
      <c r="Q167" s="19">
        <f t="shared" ca="1" si="25"/>
        <v>232.24425287355552</v>
      </c>
      <c r="R167" s="19">
        <f t="shared" ca="1" si="26"/>
        <v>357.04022988508223</v>
      </c>
      <c r="U167" t="s">
        <v>73</v>
      </c>
      <c r="V167" t="s">
        <v>48</v>
      </c>
      <c r="W167" s="21">
        <v>120.21804511273513</v>
      </c>
      <c r="X167" s="21">
        <v>130.7593984962441</v>
      </c>
      <c r="Y167" s="21">
        <v>250.97744360897923</v>
      </c>
      <c r="Z167"/>
      <c r="AA167"/>
    </row>
    <row r="168" spans="11:27" x14ac:dyDescent="0.25">
      <c r="K168" s="18">
        <f t="shared" si="20"/>
        <v>45383</v>
      </c>
      <c r="L168" s="17" cm="1">
        <f t="array" ref="L168">IFERROR(_xlfn.AGGREGATE(14,6,ROW(Tabel1[d+h])/(Tabel1[d+h]&lt;=K168),1),"-")</f>
        <v>80</v>
      </c>
      <c r="M168" s="19">
        <f t="shared" ca="1" si="21"/>
        <v>16884.416666666657</v>
      </c>
      <c r="N168" s="19">
        <f t="shared" ca="1" si="22"/>
        <v>19277.416666666657</v>
      </c>
      <c r="O168" s="19">
        <f t="shared" ca="1" si="23"/>
        <v>36161.833333333314</v>
      </c>
      <c r="P168" s="19">
        <f t="shared" ca="1" si="24"/>
        <v>111.85606060607824</v>
      </c>
      <c r="Q168" s="19">
        <f t="shared" ca="1" si="25"/>
        <v>155.90151515151956</v>
      </c>
      <c r="R168" s="19">
        <f t="shared" ca="1" si="26"/>
        <v>267.7575757575687</v>
      </c>
      <c r="U168" t="s">
        <v>73</v>
      </c>
      <c r="V168" t="s">
        <v>49</v>
      </c>
      <c r="W168" s="21">
        <v>130.95073891628999</v>
      </c>
      <c r="X168" s="21">
        <v>132.88669950739131</v>
      </c>
      <c r="Y168" s="21">
        <v>263.8374384236522</v>
      </c>
      <c r="Z168"/>
      <c r="AA168"/>
    </row>
    <row r="169" spans="11:27" x14ac:dyDescent="0.25">
      <c r="K169" s="18">
        <f t="shared" si="20"/>
        <v>45413</v>
      </c>
      <c r="L169" s="17" cm="1">
        <f t="array" ref="L169">IFERROR(_xlfn.AGGREGATE(14,6,ROW(Tabel1[d+h])/(Tabel1[d+h]&lt;=K169),1),"-")</f>
        <v>81</v>
      </c>
      <c r="M169" s="19">
        <f t="shared" ca="1" si="21"/>
        <v>16996.272727272735</v>
      </c>
      <c r="N169" s="19">
        <f t="shared" ca="1" si="22"/>
        <v>19433.318181818177</v>
      </c>
      <c r="O169" s="19">
        <f t="shared" ca="1" si="23"/>
        <v>36429.590909090883</v>
      </c>
      <c r="P169" s="19" t="str">
        <f t="shared" ca="1" si="24"/>
        <v>-</v>
      </c>
      <c r="Q169" s="19" t="str">
        <f t="shared" ca="1" si="25"/>
        <v>-</v>
      </c>
      <c r="R169" s="19" t="str">
        <f t="shared" ca="1" si="26"/>
        <v>-</v>
      </c>
      <c r="U169" t="s">
        <v>73</v>
      </c>
      <c r="V169" t="s">
        <v>50</v>
      </c>
      <c r="W169" s="21">
        <v>101.09526592632756</v>
      </c>
      <c r="X169" s="21">
        <v>122.86148451198824</v>
      </c>
      <c r="Y169" s="21">
        <v>223.95675043831579</v>
      </c>
      <c r="Z169"/>
      <c r="AA169"/>
    </row>
    <row r="170" spans="11:27" x14ac:dyDescent="0.25">
      <c r="K170" s="18">
        <f t="shared" si="20"/>
        <v>45444</v>
      </c>
      <c r="L170" s="17" cm="1">
        <f t="array" ref="L170">IFERROR(_xlfn.AGGREGATE(14,6,ROW(Tabel1[d+h])/(Tabel1[d+h]&lt;=K170),1),"-")</f>
        <v>83</v>
      </c>
      <c r="M170" s="19" t="str">
        <f t="shared" ca="1" si="21"/>
        <v>-</v>
      </c>
      <c r="N170" s="19" t="str">
        <f t="shared" ca="1" si="22"/>
        <v>-</v>
      </c>
      <c r="O170" s="19" t="str">
        <f t="shared" ca="1" si="23"/>
        <v>-</v>
      </c>
      <c r="P170" s="19" t="str">
        <f t="shared" ca="1" si="24"/>
        <v>-</v>
      </c>
      <c r="Q170" s="19" t="str">
        <f t="shared" ca="1" si="25"/>
        <v>-</v>
      </c>
      <c r="R170" s="19" t="str">
        <f t="shared" ca="1" si="26"/>
        <v>-</v>
      </c>
      <c r="U170" t="s">
        <v>73</v>
      </c>
      <c r="V170" t="s">
        <v>51</v>
      </c>
      <c r="W170" s="21">
        <v>98.779661016946193</v>
      </c>
      <c r="X170" s="21">
        <v>126.62711864404264</v>
      </c>
      <c r="Y170" s="21">
        <v>225.40677966101794</v>
      </c>
      <c r="Z170"/>
      <c r="AA170"/>
    </row>
    <row r="171" spans="11:27" x14ac:dyDescent="0.25">
      <c r="K171" s="18">
        <f t="shared" si="20"/>
        <v>45474</v>
      </c>
      <c r="L171" s="17" cm="1">
        <f t="array" ref="L171">IFERROR(_xlfn.AGGREGATE(14,6,ROW(Tabel1[d+h])/(Tabel1[d+h]&lt;=K171),1),"-")</f>
        <v>83</v>
      </c>
      <c r="M171" s="19" t="str">
        <f t="shared" ca="1" si="21"/>
        <v>-</v>
      </c>
      <c r="N171" s="19" t="str">
        <f t="shared" ca="1" si="22"/>
        <v>-</v>
      </c>
      <c r="O171" s="19" t="str">
        <f t="shared" ca="1" si="23"/>
        <v>-</v>
      </c>
      <c r="P171" s="19" t="str">
        <f t="shared" ca="1" si="24"/>
        <v>-</v>
      </c>
      <c r="Q171" s="19" t="str">
        <f t="shared" ca="1" si="25"/>
        <v>-</v>
      </c>
      <c r="R171" s="19" t="str">
        <f t="shared" ca="1" si="26"/>
        <v>-</v>
      </c>
      <c r="U171" t="s">
        <v>73</v>
      </c>
      <c r="V171" t="s">
        <v>38</v>
      </c>
      <c r="W171" s="21">
        <v>102.09870388836134</v>
      </c>
      <c r="X171" s="21">
        <v>125.25074775674148</v>
      </c>
      <c r="Y171" s="21">
        <v>227.34945164510282</v>
      </c>
      <c r="Z171"/>
      <c r="AA171"/>
    </row>
    <row r="172" spans="11:27" x14ac:dyDescent="0.25">
      <c r="K172" s="18">
        <f t="shared" si="20"/>
        <v>45505</v>
      </c>
      <c r="L172" s="17" cm="1">
        <f t="array" ref="L172">IFERROR(_xlfn.AGGREGATE(14,6,ROW(Tabel1[d+h])/(Tabel1[d+h]&lt;=K172),1),"-")</f>
        <v>83</v>
      </c>
      <c r="M172" s="19" t="str">
        <f t="shared" ca="1" si="21"/>
        <v>-</v>
      </c>
      <c r="N172" s="19" t="str">
        <f t="shared" ca="1" si="22"/>
        <v>-</v>
      </c>
      <c r="O172" s="19" t="str">
        <f t="shared" ca="1" si="23"/>
        <v>-</v>
      </c>
      <c r="P172" s="19" t="str">
        <f t="shared" ca="1" si="24"/>
        <v>-</v>
      </c>
      <c r="Q172" s="19" t="str">
        <f t="shared" ca="1" si="25"/>
        <v>-</v>
      </c>
      <c r="R172" s="19" t="str">
        <f t="shared" ca="1" si="26"/>
        <v>-</v>
      </c>
      <c r="U172" t="s">
        <v>73</v>
      </c>
      <c r="V172" t="s">
        <v>39</v>
      </c>
      <c r="W172" s="21">
        <v>94.82352941177669</v>
      </c>
      <c r="X172" s="21">
        <v>123.54411764707766</v>
      </c>
      <c r="Y172" s="21">
        <v>218.36764705879614</v>
      </c>
      <c r="Z172"/>
      <c r="AA172"/>
    </row>
    <row r="173" spans="11:27" x14ac:dyDescent="0.25">
      <c r="K173" s="18">
        <f t="shared" si="20"/>
        <v>45536</v>
      </c>
      <c r="L173" s="17" cm="1">
        <f t="array" ref="L173">IFERROR(_xlfn.AGGREGATE(14,6,ROW(Tabel1[d+h])/(Tabel1[d+h]&lt;=K173),1),"-")</f>
        <v>83</v>
      </c>
      <c r="M173" s="19" t="str">
        <f t="shared" ca="1" si="21"/>
        <v>-</v>
      </c>
      <c r="N173" s="19" t="str">
        <f t="shared" ca="1" si="22"/>
        <v>-</v>
      </c>
      <c r="O173" s="19" t="str">
        <f t="shared" ca="1" si="23"/>
        <v>-</v>
      </c>
      <c r="P173" s="19" t="str">
        <f t="shared" ca="1" si="24"/>
        <v>-</v>
      </c>
      <c r="Q173" s="19" t="str">
        <f t="shared" ca="1" si="25"/>
        <v>-</v>
      </c>
      <c r="R173" s="19" t="str">
        <f t="shared" ca="1" si="26"/>
        <v>-</v>
      </c>
      <c r="U173" t="s">
        <v>73</v>
      </c>
      <c r="V173" t="s">
        <v>40</v>
      </c>
      <c r="W173" s="21">
        <v>94.823529411747586</v>
      </c>
      <c r="X173" s="21">
        <v>123.54411764704855</v>
      </c>
      <c r="Y173" s="21">
        <v>218.36764705885435</v>
      </c>
      <c r="Z173"/>
      <c r="AA173"/>
    </row>
    <row r="174" spans="11:27" x14ac:dyDescent="0.25">
      <c r="K174" s="18">
        <f t="shared" si="20"/>
        <v>45566</v>
      </c>
      <c r="L174" s="17" cm="1">
        <f t="array" ref="L174">IFERROR(_xlfn.AGGREGATE(14,6,ROW(Tabel1[d+h])/(Tabel1[d+h]&lt;=K174),1),"-")</f>
        <v>83</v>
      </c>
      <c r="M174" s="19" t="str">
        <f t="shared" ca="1" si="21"/>
        <v>-</v>
      </c>
      <c r="N174" s="19" t="str">
        <f t="shared" ca="1" si="22"/>
        <v>-</v>
      </c>
      <c r="O174" s="19" t="str">
        <f t="shared" ca="1" si="23"/>
        <v>-</v>
      </c>
      <c r="P174" s="19" t="str">
        <f t="shared" ca="1" si="24"/>
        <v>-</v>
      </c>
      <c r="Q174" s="19" t="str">
        <f t="shared" ca="1" si="25"/>
        <v>-</v>
      </c>
      <c r="R174" s="19" t="str">
        <f t="shared" ca="1" si="26"/>
        <v>-</v>
      </c>
      <c r="U174" t="s">
        <v>73</v>
      </c>
      <c r="V174" t="s">
        <v>41</v>
      </c>
      <c r="W174" s="21">
        <v>91.4375</v>
      </c>
      <c r="X174" s="21">
        <v>120.3125</v>
      </c>
      <c r="Y174" s="21">
        <v>211.75</v>
      </c>
      <c r="Z174"/>
      <c r="AA174"/>
    </row>
    <row r="175" spans="11:27" x14ac:dyDescent="0.25">
      <c r="K175" s="18">
        <f t="shared" si="20"/>
        <v>45597</v>
      </c>
      <c r="L175" s="17" cm="1">
        <f t="array" ref="L175">IFERROR(_xlfn.AGGREGATE(14,6,ROW(Tabel1[d+h])/(Tabel1[d+h]&lt;=K175),1),"-")</f>
        <v>83</v>
      </c>
      <c r="M175" s="19" t="str">
        <f t="shared" ca="1" si="21"/>
        <v>-</v>
      </c>
      <c r="N175" s="19" t="str">
        <f t="shared" ca="1" si="22"/>
        <v>-</v>
      </c>
      <c r="O175" s="19" t="str">
        <f t="shared" ca="1" si="23"/>
        <v>-</v>
      </c>
      <c r="P175" s="19" t="str">
        <f t="shared" ca="1" si="24"/>
        <v>-</v>
      </c>
      <c r="Q175" s="19" t="str">
        <f t="shared" ca="1" si="25"/>
        <v>-</v>
      </c>
      <c r="R175" s="19" t="str">
        <f t="shared" ca="1" si="26"/>
        <v>-</v>
      </c>
      <c r="U175" t="s">
        <v>73</v>
      </c>
      <c r="V175" t="s">
        <v>42</v>
      </c>
      <c r="W175" s="21">
        <v>115.09441489362507</v>
      </c>
      <c r="X175" s="21">
        <v>131.6875</v>
      </c>
      <c r="Y175" s="21">
        <v>246.78191489359597</v>
      </c>
      <c r="Z175"/>
      <c r="AA175"/>
    </row>
    <row r="176" spans="11:27" x14ac:dyDescent="0.25">
      <c r="K176" s="18">
        <f t="shared" si="20"/>
        <v>45627</v>
      </c>
      <c r="L176" s="17" cm="1">
        <f t="array" ref="L176">IFERROR(_xlfn.AGGREGATE(14,6,ROW(Tabel1[d+h])/(Tabel1[d+h]&lt;=K176),1),"-")</f>
        <v>83</v>
      </c>
      <c r="M176" s="19" t="str">
        <f t="shared" ca="1" si="21"/>
        <v>-</v>
      </c>
      <c r="N176" s="19" t="str">
        <f t="shared" ca="1" si="22"/>
        <v>-</v>
      </c>
      <c r="O176" s="19" t="str">
        <f t="shared" ca="1" si="23"/>
        <v>-</v>
      </c>
      <c r="P176" s="19" t="str">
        <f t="shared" si="24"/>
        <v>-</v>
      </c>
      <c r="Q176" s="19" t="str">
        <f t="shared" si="25"/>
        <v>-</v>
      </c>
      <c r="R176" s="19" t="str">
        <f t="shared" si="26"/>
        <v>-</v>
      </c>
      <c r="U176" t="s">
        <v>73</v>
      </c>
      <c r="V176" t="s">
        <v>43</v>
      </c>
      <c r="W176" s="21">
        <v>125.10638297870173</v>
      </c>
      <c r="X176" s="21">
        <v>120</v>
      </c>
      <c r="Y176" s="21">
        <v>245.10638297873084</v>
      </c>
      <c r="Z176"/>
      <c r="AA176"/>
    </row>
    <row r="177" spans="12:27" x14ac:dyDescent="0.25">
      <c r="L177" s="17"/>
      <c r="U177" t="s">
        <v>73</v>
      </c>
      <c r="V177" t="s">
        <v>44</v>
      </c>
      <c r="W177" s="21">
        <v>136.8617021276732</v>
      </c>
      <c r="X177" s="21">
        <v>156.73076923078042</v>
      </c>
      <c r="Y177" s="21">
        <v>293.59247135842452</v>
      </c>
      <c r="Z177"/>
      <c r="AA177"/>
    </row>
    <row r="178" spans="12:27" x14ac:dyDescent="0.25">
      <c r="L178" s="17"/>
      <c r="U178" s="22" t="s">
        <v>74</v>
      </c>
      <c r="V178" s="22"/>
      <c r="W178" s="23">
        <v>1340.9000000000233</v>
      </c>
      <c r="X178" s="23">
        <v>1558.4736263736559</v>
      </c>
      <c r="Y178" s="23">
        <v>2899.37362637365</v>
      </c>
      <c r="Z178"/>
      <c r="AA178"/>
    </row>
    <row r="179" spans="12:27" x14ac:dyDescent="0.25">
      <c r="L179" s="17"/>
      <c r="U179"/>
      <c r="V179"/>
      <c r="W179" s="21"/>
      <c r="X179" s="21"/>
      <c r="Y179" s="21"/>
    </row>
    <row r="180" spans="12:27" x14ac:dyDescent="0.25">
      <c r="L180" s="17"/>
      <c r="U180" t="s">
        <v>75</v>
      </c>
      <c r="V180" t="s">
        <v>47</v>
      </c>
      <c r="W180" s="21">
        <v>154.5</v>
      </c>
      <c r="X180" s="21">
        <v>156.26923076921958</v>
      </c>
      <c r="Y180" s="21">
        <v>310.76923076924868</v>
      </c>
    </row>
    <row r="181" spans="12:27" x14ac:dyDescent="0.25">
      <c r="L181" s="17"/>
      <c r="U181" t="s">
        <v>75</v>
      </c>
      <c r="V181" t="s">
        <v>48</v>
      </c>
      <c r="W181" s="21">
        <v>108.26666666666279</v>
      </c>
      <c r="X181" s="21">
        <v>128.79999999998836</v>
      </c>
      <c r="Y181" s="21">
        <v>237.06666666665114</v>
      </c>
    </row>
    <row r="182" spans="12:27" x14ac:dyDescent="0.25">
      <c r="L182" s="17"/>
      <c r="U182" t="s">
        <v>75</v>
      </c>
      <c r="V182" t="s">
        <v>49</v>
      </c>
      <c r="W182" s="21">
        <v>133.39999999999418</v>
      </c>
      <c r="X182" s="21">
        <v>167.38181818183511</v>
      </c>
      <c r="Y182" s="21">
        <v>300.78181818180019</v>
      </c>
    </row>
    <row r="183" spans="12:27" x14ac:dyDescent="0.25">
      <c r="L183" s="17"/>
      <c r="U183" t="s">
        <v>75</v>
      </c>
      <c r="V183" t="s">
        <v>50</v>
      </c>
      <c r="W183" s="21">
        <v>123.90476190476329</v>
      </c>
      <c r="X183" s="21">
        <v>132.48484848483349</v>
      </c>
      <c r="Y183" s="21">
        <v>256.38961038965499</v>
      </c>
    </row>
    <row r="184" spans="12:27" x14ac:dyDescent="0.25">
      <c r="L184" s="17"/>
      <c r="U184" t="s">
        <v>75</v>
      </c>
      <c r="V184" t="s">
        <v>51</v>
      </c>
      <c r="W184" s="21">
        <v>109.76190476192278</v>
      </c>
      <c r="X184" s="21">
        <v>132.92307692309259</v>
      </c>
      <c r="Y184" s="21">
        <v>242.68498168495717</v>
      </c>
    </row>
    <row r="185" spans="12:27" x14ac:dyDescent="0.25">
      <c r="L185" s="17"/>
      <c r="U185" t="s">
        <v>75</v>
      </c>
      <c r="V185" t="s">
        <v>38</v>
      </c>
      <c r="W185" s="21">
        <v>80</v>
      </c>
      <c r="X185" s="21">
        <v>111.53846153846825</v>
      </c>
      <c r="Y185" s="21">
        <v>191.53846153849736</v>
      </c>
    </row>
    <row r="186" spans="12:27" x14ac:dyDescent="0.25">
      <c r="L186" s="17"/>
      <c r="U186" t="s">
        <v>75</v>
      </c>
      <c r="V186" t="s">
        <v>39</v>
      </c>
      <c r="W186" s="21">
        <v>97.066666666680248</v>
      </c>
      <c r="X186" s="21">
        <v>109.82179487176472</v>
      </c>
      <c r="Y186" s="21">
        <v>206.88846153847408</v>
      </c>
    </row>
    <row r="187" spans="12:27" x14ac:dyDescent="0.25">
      <c r="L187" s="17"/>
      <c r="U187" t="s">
        <v>75</v>
      </c>
      <c r="V187" t="s">
        <v>40</v>
      </c>
      <c r="W187" s="21">
        <v>99.199999999982538</v>
      </c>
      <c r="X187" s="21">
        <v>109.01666666669189</v>
      </c>
      <c r="Y187" s="21">
        <v>208.21666666661622</v>
      </c>
    </row>
    <row r="188" spans="12:27" x14ac:dyDescent="0.25">
      <c r="L188" s="17"/>
      <c r="U188" t="s">
        <v>75</v>
      </c>
      <c r="V188" t="s">
        <v>41</v>
      </c>
      <c r="W188" s="21">
        <v>87.528205128197442</v>
      </c>
      <c r="X188" s="21">
        <v>103.23846153845079</v>
      </c>
      <c r="Y188" s="21">
        <v>190.76666666666279</v>
      </c>
    </row>
    <row r="189" spans="12:27" x14ac:dyDescent="0.25">
      <c r="L189" s="17"/>
      <c r="U189" t="s">
        <v>75</v>
      </c>
      <c r="V189" t="s">
        <v>42</v>
      </c>
      <c r="W189" s="21">
        <v>126.87179487179674</v>
      </c>
      <c r="X189" s="21">
        <v>152.19487179483986</v>
      </c>
      <c r="Y189" s="21">
        <v>279.06666666670935</v>
      </c>
    </row>
    <row r="190" spans="12:27" x14ac:dyDescent="0.25">
      <c r="L190" s="17"/>
      <c r="U190" t="s">
        <v>75</v>
      </c>
      <c r="V190" t="s">
        <v>43</v>
      </c>
      <c r="W190" s="21">
        <v>142.05882352942717</v>
      </c>
      <c r="X190" s="21">
        <v>299.01176470593782</v>
      </c>
      <c r="Y190" s="21">
        <v>441.07058823527768</v>
      </c>
    </row>
    <row r="191" spans="12:27" x14ac:dyDescent="0.25">
      <c r="L191" s="17"/>
      <c r="U191" t="s">
        <v>75</v>
      </c>
      <c r="V191" t="s">
        <v>44</v>
      </c>
      <c r="W191" s="21">
        <v>152.14117647058447</v>
      </c>
      <c r="X191" s="21">
        <v>251.38823529408546</v>
      </c>
      <c r="Y191" s="21">
        <v>403.52941176469903</v>
      </c>
    </row>
    <row r="192" spans="12:27" x14ac:dyDescent="0.25">
      <c r="L192" s="17"/>
      <c r="U192" s="22" t="s">
        <v>76</v>
      </c>
      <c r="V192" s="22"/>
      <c r="W192" s="23">
        <v>1414.7000000000116</v>
      </c>
      <c r="X192" s="23">
        <v>1854.0692307692079</v>
      </c>
      <c r="Y192" s="23">
        <v>3268.7692307692487</v>
      </c>
    </row>
    <row r="193" spans="12:25" x14ac:dyDescent="0.25">
      <c r="L193" s="17"/>
      <c r="U193"/>
      <c r="V193"/>
      <c r="W193" s="21"/>
      <c r="X193" s="21"/>
      <c r="Y193" s="21"/>
    </row>
    <row r="194" spans="12:25" x14ac:dyDescent="0.25">
      <c r="L194" s="17"/>
      <c r="U194" t="s">
        <v>77</v>
      </c>
      <c r="V194" t="s">
        <v>47</v>
      </c>
      <c r="W194" s="21">
        <v>142.71304347825935</v>
      </c>
      <c r="X194" s="21">
        <v>250.7652173913084</v>
      </c>
      <c r="Y194" s="21">
        <v>393.47826086950954</v>
      </c>
    </row>
    <row r="195" spans="12:25" x14ac:dyDescent="0.25">
      <c r="L195" s="17"/>
      <c r="U195" t="s">
        <v>77</v>
      </c>
      <c r="V195" t="s">
        <v>48</v>
      </c>
      <c r="W195" s="21">
        <v>116.70764617688837</v>
      </c>
      <c r="X195" s="21">
        <v>230.60719640180469</v>
      </c>
      <c r="Y195" s="21">
        <v>347.31484257872216</v>
      </c>
    </row>
    <row r="196" spans="12:25" x14ac:dyDescent="0.25">
      <c r="L196" s="17"/>
      <c r="U196" t="s">
        <v>77</v>
      </c>
      <c r="V196" t="s">
        <v>49</v>
      </c>
      <c r="W196" s="21">
        <v>124.7959770114976</v>
      </c>
      <c r="X196" s="21">
        <v>232.24425287355552</v>
      </c>
      <c r="Y196" s="21">
        <v>357.04022988508223</v>
      </c>
    </row>
    <row r="197" spans="12:25" x14ac:dyDescent="0.25">
      <c r="L197" s="17"/>
      <c r="U197" t="s">
        <v>77</v>
      </c>
      <c r="V197" t="s">
        <v>50</v>
      </c>
      <c r="W197" s="21">
        <v>111.85606060607824</v>
      </c>
      <c r="X197" s="21">
        <v>155.90151515151956</v>
      </c>
      <c r="Y197" s="21">
        <v>267.7575757575687</v>
      </c>
    </row>
    <row r="198" spans="12:25" x14ac:dyDescent="0.25">
      <c r="L198" s="17"/>
      <c r="U198" t="s">
        <v>77</v>
      </c>
      <c r="V198" t="s">
        <v>51</v>
      </c>
      <c r="W198" s="21">
        <v>0</v>
      </c>
      <c r="X198" s="21">
        <v>0</v>
      </c>
      <c r="Y198" s="21">
        <v>0</v>
      </c>
    </row>
    <row r="199" spans="12:25" x14ac:dyDescent="0.25">
      <c r="L199" s="17"/>
      <c r="U199" t="s">
        <v>77</v>
      </c>
      <c r="V199" t="s">
        <v>38</v>
      </c>
      <c r="W199" s="21">
        <v>0</v>
      </c>
      <c r="X199" s="21">
        <v>0</v>
      </c>
      <c r="Y199" s="21">
        <v>0</v>
      </c>
    </row>
    <row r="200" spans="12:25" x14ac:dyDescent="0.25">
      <c r="L200" s="17"/>
      <c r="U200" t="s">
        <v>77</v>
      </c>
      <c r="V200" t="s">
        <v>39</v>
      </c>
      <c r="W200" s="21">
        <v>0</v>
      </c>
      <c r="X200" s="21">
        <v>0</v>
      </c>
      <c r="Y200" s="21">
        <v>0</v>
      </c>
    </row>
    <row r="201" spans="12:25" x14ac:dyDescent="0.25">
      <c r="L201" s="17"/>
      <c r="U201" t="s">
        <v>77</v>
      </c>
      <c r="V201" t="s">
        <v>40</v>
      </c>
      <c r="W201" s="21">
        <v>0</v>
      </c>
      <c r="X201" s="21">
        <v>0</v>
      </c>
      <c r="Y201" s="21">
        <v>0</v>
      </c>
    </row>
    <row r="202" spans="12:25" x14ac:dyDescent="0.25">
      <c r="L202" s="17"/>
      <c r="U202" t="s">
        <v>77</v>
      </c>
      <c r="V202" t="s">
        <v>41</v>
      </c>
      <c r="W202" s="21">
        <v>0</v>
      </c>
      <c r="X202" s="21">
        <v>0</v>
      </c>
      <c r="Y202" s="21">
        <v>0</v>
      </c>
    </row>
    <row r="203" spans="12:25" x14ac:dyDescent="0.25">
      <c r="L203" s="17"/>
      <c r="U203" t="s">
        <v>77</v>
      </c>
      <c r="V203" t="s">
        <v>42</v>
      </c>
      <c r="W203" s="21">
        <v>0</v>
      </c>
      <c r="X203" s="21">
        <v>0</v>
      </c>
      <c r="Y203" s="21">
        <v>0</v>
      </c>
    </row>
    <row r="204" spans="12:25" x14ac:dyDescent="0.25">
      <c r="L204" s="17"/>
      <c r="U204" t="s">
        <v>77</v>
      </c>
      <c r="V204" t="s">
        <v>43</v>
      </c>
      <c r="W204" s="21">
        <v>0</v>
      </c>
      <c r="X204" s="21">
        <v>0</v>
      </c>
      <c r="Y204" s="21">
        <v>0</v>
      </c>
    </row>
    <row r="205" spans="12:25" x14ac:dyDescent="0.25">
      <c r="L205" s="17"/>
      <c r="U205" t="s">
        <v>77</v>
      </c>
      <c r="V205" t="s">
        <v>44</v>
      </c>
      <c r="W205" s="21">
        <v>0</v>
      </c>
      <c r="X205" s="21">
        <v>0</v>
      </c>
      <c r="Y205" s="21">
        <v>0</v>
      </c>
    </row>
    <row r="206" spans="12:25" x14ac:dyDescent="0.25">
      <c r="L206" s="17"/>
      <c r="U206" s="22" t="s">
        <v>78</v>
      </c>
      <c r="V206" s="22"/>
      <c r="W206" s="23">
        <v>496.07272727272357</v>
      </c>
      <c r="X206" s="23">
        <v>869.51818181818817</v>
      </c>
      <c r="Y206" s="23">
        <v>1365.5909090908826</v>
      </c>
    </row>
    <row r="207" spans="12:25" x14ac:dyDescent="0.25">
      <c r="L207" s="17"/>
      <c r="U207"/>
      <c r="V207"/>
      <c r="W207" s="21"/>
      <c r="X207" s="21"/>
      <c r="Y207" s="21"/>
    </row>
    <row r="208" spans="12:25" x14ac:dyDescent="0.25">
      <c r="L208" s="17"/>
      <c r="U208" s="24" t="s">
        <v>30</v>
      </c>
      <c r="V208" s="24"/>
      <c r="W208" s="25">
        <v>16938.738828967646</v>
      </c>
      <c r="X208" s="25">
        <v>19379.648690292757</v>
      </c>
      <c r="Y208" s="25">
        <v>36318.387519260374</v>
      </c>
    </row>
    <row r="209" spans="12:12" x14ac:dyDescent="0.25">
      <c r="L209" s="17"/>
    </row>
    <row r="210" spans="12:12" x14ac:dyDescent="0.25">
      <c r="L210" s="17"/>
    </row>
    <row r="211" spans="12:12" x14ac:dyDescent="0.25">
      <c r="L211" s="17"/>
    </row>
    <row r="212" spans="12:12" x14ac:dyDescent="0.25">
      <c r="L212" s="17"/>
    </row>
    <row r="213" spans="12:12" x14ac:dyDescent="0.25">
      <c r="L213" s="17"/>
    </row>
    <row r="214" spans="12:12" x14ac:dyDescent="0.25">
      <c r="L214" s="17"/>
    </row>
    <row r="215" spans="12:12" x14ac:dyDescent="0.25">
      <c r="L215" s="17"/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ECBF7-4A01-45B5-91B1-AE592506F34E}">
  <dimension ref="A1:K44"/>
  <sheetViews>
    <sheetView workbookViewId="0">
      <selection activeCell="P13" sqref="P13"/>
    </sheetView>
  </sheetViews>
  <sheetFormatPr defaultColWidth="11.42578125" defaultRowHeight="15" x14ac:dyDescent="0.25"/>
  <cols>
    <col min="1" max="1" width="21" customWidth="1"/>
    <col min="2" max="11" width="10.42578125" customWidth="1"/>
  </cols>
  <sheetData>
    <row r="1" spans="1:11" x14ac:dyDescent="0.25">
      <c r="A1" s="2" t="s">
        <v>18</v>
      </c>
      <c r="B1" s="3">
        <v>2015</v>
      </c>
      <c r="C1" s="3">
        <v>2016</v>
      </c>
      <c r="D1" s="3">
        <v>2017</v>
      </c>
      <c r="E1" s="3">
        <v>2018</v>
      </c>
      <c r="F1" s="3">
        <v>2019</v>
      </c>
      <c r="G1" s="3">
        <v>2020</v>
      </c>
      <c r="H1" s="3">
        <v>2021</v>
      </c>
      <c r="I1" s="3">
        <v>2022</v>
      </c>
      <c r="J1" s="3">
        <v>2023</v>
      </c>
      <c r="K1" s="3">
        <v>2024</v>
      </c>
    </row>
    <row r="2" spans="1:11" x14ac:dyDescent="0.25">
      <c r="A2" s="4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4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4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4" t="s">
        <v>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4" t="s">
        <v>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4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4" t="s">
        <v>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4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4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4" t="s">
        <v>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4" t="s">
        <v>10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4" t="s">
        <v>11</v>
      </c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4" t="s">
        <v>17</v>
      </c>
      <c r="B14" s="5">
        <f>SUM(B2:B13)</f>
        <v>0</v>
      </c>
      <c r="C14" s="5">
        <f t="shared" ref="C14:K14" si="0">SUM(C2:C13)</f>
        <v>0</v>
      </c>
      <c r="D14" s="5">
        <f t="shared" si="0"/>
        <v>0</v>
      </c>
      <c r="E14" s="5">
        <f t="shared" si="0"/>
        <v>0</v>
      </c>
      <c r="F14" s="5">
        <f t="shared" si="0"/>
        <v>0</v>
      </c>
      <c r="G14" s="5">
        <f t="shared" si="0"/>
        <v>0</v>
      </c>
      <c r="H14" s="5">
        <f t="shared" si="0"/>
        <v>0</v>
      </c>
      <c r="I14" s="5">
        <f t="shared" si="0"/>
        <v>0</v>
      </c>
      <c r="J14" s="5">
        <f t="shared" si="0"/>
        <v>0</v>
      </c>
      <c r="K14" s="5">
        <f t="shared" si="0"/>
        <v>0</v>
      </c>
    </row>
    <row r="16" spans="1:11" x14ac:dyDescent="0.25">
      <c r="A16" s="6" t="s">
        <v>19</v>
      </c>
      <c r="B16" s="3">
        <v>2015</v>
      </c>
      <c r="C16" s="3">
        <v>2016</v>
      </c>
      <c r="D16" s="3">
        <v>2017</v>
      </c>
      <c r="E16" s="3">
        <v>2018</v>
      </c>
      <c r="F16" s="3">
        <v>2019</v>
      </c>
      <c r="G16" s="3">
        <v>2020</v>
      </c>
      <c r="H16" s="3">
        <v>2021</v>
      </c>
      <c r="I16" s="3">
        <v>2022</v>
      </c>
      <c r="J16" s="3">
        <v>2023</v>
      </c>
      <c r="K16" s="3">
        <v>2024</v>
      </c>
    </row>
    <row r="17" spans="1:11" x14ac:dyDescent="0.25">
      <c r="A17" s="4" t="s">
        <v>0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4" t="s">
        <v>1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4" t="s">
        <v>2</v>
      </c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4" t="s">
        <v>3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4" t="s">
        <v>4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4" t="s">
        <v>5</v>
      </c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4" t="s">
        <v>6</v>
      </c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4" t="s">
        <v>7</v>
      </c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4" t="s">
        <v>8</v>
      </c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4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4" t="s">
        <v>10</v>
      </c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4" t="s">
        <v>11</v>
      </c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4" t="s">
        <v>17</v>
      </c>
      <c r="B29" s="5">
        <f>SUM(B17:B28)</f>
        <v>0</v>
      </c>
      <c r="C29" s="5">
        <f t="shared" ref="C29:K29" si="1">SUM(C17:C28)</f>
        <v>0</v>
      </c>
      <c r="D29" s="5">
        <f t="shared" si="1"/>
        <v>0</v>
      </c>
      <c r="E29" s="5">
        <f t="shared" si="1"/>
        <v>0</v>
      </c>
      <c r="F29" s="5">
        <f t="shared" si="1"/>
        <v>0</v>
      </c>
      <c r="G29" s="5">
        <f t="shared" si="1"/>
        <v>0</v>
      </c>
      <c r="H29" s="5">
        <f t="shared" si="1"/>
        <v>0</v>
      </c>
      <c r="I29" s="5">
        <f t="shared" si="1"/>
        <v>0</v>
      </c>
      <c r="J29" s="5">
        <f t="shared" si="1"/>
        <v>0</v>
      </c>
      <c r="K29" s="5">
        <f t="shared" si="1"/>
        <v>0</v>
      </c>
    </row>
    <row r="31" spans="1:11" x14ac:dyDescent="0.25">
      <c r="A31" s="7" t="s">
        <v>20</v>
      </c>
      <c r="B31" s="3">
        <v>2015</v>
      </c>
      <c r="C31" s="3">
        <v>2016</v>
      </c>
      <c r="D31" s="3">
        <v>2017</v>
      </c>
      <c r="E31" s="3">
        <v>2018</v>
      </c>
      <c r="F31" s="3">
        <v>2019</v>
      </c>
      <c r="G31" s="3">
        <v>2020</v>
      </c>
      <c r="H31" s="3">
        <v>2021</v>
      </c>
      <c r="I31" s="3">
        <v>2022</v>
      </c>
      <c r="J31" s="3">
        <v>2023</v>
      </c>
      <c r="K31" s="3">
        <v>2024</v>
      </c>
    </row>
    <row r="32" spans="1:11" x14ac:dyDescent="0.25">
      <c r="A32" s="4" t="s">
        <v>0</v>
      </c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4" t="s">
        <v>1</v>
      </c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4" t="s">
        <v>2</v>
      </c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4" t="s">
        <v>3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4" t="s">
        <v>4</v>
      </c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4" t="s">
        <v>5</v>
      </c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4" t="s">
        <v>6</v>
      </c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4" t="s">
        <v>7</v>
      </c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4" t="s">
        <v>8</v>
      </c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4" t="s">
        <v>9</v>
      </c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4" t="s">
        <v>10</v>
      </c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4" t="s">
        <v>11</v>
      </c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4" t="s">
        <v>17</v>
      </c>
      <c r="B44" s="5">
        <f>SUM(B32:B43)</f>
        <v>0</v>
      </c>
      <c r="C44" s="5">
        <f t="shared" ref="C44:K44" si="2">SUM(C32:C43)</f>
        <v>0</v>
      </c>
      <c r="D44" s="5">
        <f t="shared" si="2"/>
        <v>0</v>
      </c>
      <c r="E44" s="5">
        <f t="shared" si="2"/>
        <v>0</v>
      </c>
      <c r="F44" s="5">
        <f t="shared" si="2"/>
        <v>0</v>
      </c>
      <c r="G44" s="5">
        <f t="shared" si="2"/>
        <v>0</v>
      </c>
      <c r="H44" s="5">
        <f t="shared" si="2"/>
        <v>0</v>
      </c>
      <c r="I44" s="5">
        <f t="shared" si="2"/>
        <v>0</v>
      </c>
      <c r="J44" s="5">
        <f t="shared" si="2"/>
        <v>0</v>
      </c>
      <c r="K44" s="5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ELEC - Relevés</vt:lpstr>
      <vt:lpstr>ELEC - Stats</vt:lpstr>
      <vt:lpstr>dbb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Bart Strubbe</cp:lastModifiedBy>
  <dcterms:created xsi:type="dcterms:W3CDTF">2024-06-21T14:05:25Z</dcterms:created>
  <dcterms:modified xsi:type="dcterms:W3CDTF">2024-06-21T18:38:56Z</dcterms:modified>
</cp:coreProperties>
</file>