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788D410-E379-41A9-B022-011BB955EF63}" xr6:coauthVersionLast="47" xr6:coauthVersionMax="47" xr10:uidLastSave="{00000000-0000-0000-0000-000000000000}"/>
  <bookViews>
    <workbookView xWindow="-120" yWindow="-120" windowWidth="29040" windowHeight="15990" xr2:uid="{9830BFB3-1C58-4FBE-99FC-BCA24A31FF9C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" i="1"/>
  <c r="K4" i="1" s="1"/>
  <c r="B5" i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4" i="1"/>
  <c r="G10" i="1"/>
  <c r="H10" i="1"/>
  <c r="I10" i="1"/>
  <c r="G11" i="1"/>
  <c r="I11" i="1" s="1"/>
  <c r="H11" i="1"/>
  <c r="G12" i="1"/>
  <c r="H12" i="1"/>
  <c r="I12" i="1" s="1"/>
  <c r="G13" i="1"/>
  <c r="H13" i="1"/>
  <c r="G14" i="1"/>
  <c r="H14" i="1"/>
  <c r="I14" i="1" s="1"/>
  <c r="G15" i="1"/>
  <c r="H15" i="1"/>
  <c r="G16" i="1"/>
  <c r="H16" i="1"/>
  <c r="G17" i="1"/>
  <c r="H17" i="1"/>
  <c r="G18" i="1"/>
  <c r="H18" i="1"/>
  <c r="I18" i="1" s="1"/>
  <c r="G19" i="1"/>
  <c r="I19" i="1" s="1"/>
  <c r="H19" i="1"/>
  <c r="G20" i="1"/>
  <c r="H20" i="1"/>
  <c r="G21" i="1"/>
  <c r="H21" i="1"/>
  <c r="G22" i="1"/>
  <c r="H22" i="1"/>
  <c r="G23" i="1"/>
  <c r="H23" i="1"/>
  <c r="G24" i="1"/>
  <c r="H24" i="1"/>
  <c r="G25" i="1"/>
  <c r="H25" i="1"/>
  <c r="G26" i="1"/>
  <c r="H26" i="1"/>
  <c r="I26" i="1" s="1"/>
  <c r="G27" i="1"/>
  <c r="H27" i="1"/>
  <c r="G28" i="1"/>
  <c r="H28" i="1"/>
  <c r="G29" i="1"/>
  <c r="H29" i="1"/>
  <c r="I29" i="1" s="1"/>
  <c r="G30" i="1"/>
  <c r="H30" i="1"/>
  <c r="G31" i="1"/>
  <c r="H31" i="1"/>
  <c r="G32" i="1"/>
  <c r="H32" i="1"/>
  <c r="I3" i="1"/>
  <c r="G4" i="1"/>
  <c r="H4" i="1"/>
  <c r="G5" i="1"/>
  <c r="H5" i="1"/>
  <c r="G6" i="1"/>
  <c r="H6" i="1"/>
  <c r="I6" i="1" s="1"/>
  <c r="G7" i="1"/>
  <c r="H7" i="1"/>
  <c r="I7" i="1" s="1"/>
  <c r="G8" i="1"/>
  <c r="H8" i="1"/>
  <c r="G9" i="1"/>
  <c r="H9" i="1"/>
  <c r="H3" i="1"/>
  <c r="G3" i="1"/>
  <c r="K32" i="1" l="1"/>
  <c r="K19" i="1"/>
  <c r="K11" i="1"/>
  <c r="I9" i="1"/>
  <c r="I5" i="1"/>
  <c r="I27" i="1"/>
  <c r="I25" i="1"/>
  <c r="I21" i="1"/>
  <c r="K31" i="1"/>
  <c r="K27" i="1"/>
  <c r="K23" i="1"/>
  <c r="K18" i="1"/>
  <c r="K14" i="1"/>
  <c r="K10" i="1"/>
  <c r="K6" i="1"/>
  <c r="K24" i="1"/>
  <c r="K7" i="1"/>
  <c r="I8" i="1"/>
  <c r="I4" i="1"/>
  <c r="I30" i="1"/>
  <c r="I28" i="1"/>
  <c r="I17" i="1"/>
  <c r="I13" i="1"/>
  <c r="K30" i="1"/>
  <c r="K26" i="1"/>
  <c r="K21" i="1"/>
  <c r="K17" i="1"/>
  <c r="K13" i="1"/>
  <c r="K9" i="1"/>
  <c r="K5" i="1"/>
  <c r="K28" i="1"/>
  <c r="K15" i="1"/>
  <c r="I22" i="1"/>
  <c r="I20" i="1"/>
  <c r="K22" i="1"/>
  <c r="K29" i="1"/>
  <c r="K25" i="1"/>
  <c r="K20" i="1"/>
  <c r="K16" i="1"/>
  <c r="K12" i="1"/>
  <c r="K8" i="1"/>
  <c r="I31" i="1"/>
  <c r="I23" i="1"/>
  <c r="I15" i="1"/>
  <c r="I32" i="1"/>
  <c r="I24" i="1"/>
  <c r="I16" i="1"/>
</calcChain>
</file>

<file path=xl/sharedStrings.xml><?xml version="1.0" encoding="utf-8"?>
<sst xmlns="http://schemas.openxmlformats.org/spreadsheetml/2006/main" count="8" uniqueCount="8">
  <si>
    <t>année</t>
  </si>
  <si>
    <t>consommation 0</t>
  </si>
  <si>
    <t>investissement</t>
  </si>
  <si>
    <t>delta</t>
  </si>
  <si>
    <t>somme0</t>
  </si>
  <si>
    <t>somme2</t>
  </si>
  <si>
    <t>IRR</t>
  </si>
  <si>
    <t>delta2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</si>
</sst>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#,##0\ &quot;€&quot;;[Red]\-#,##0\ &quot;€&quot;"/>
    <numFmt numFmtId="166" formatCode="d/mm/yy;@"/>
  </numFmts>
  <fonts count="2" x14ac:knownFonts="1">
    <font>
      <sz val="11"/>
      <color theme="1"/>
      <name val="Century Gothic"/>
      <family val="2"/>
    </font>
    <font>
      <b/>
      <sz val="11"/>
      <color rgb="FFFF0000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6" fontId="0" fillId="0" borderId="0" xfId="0" applyNumberFormat="1"/>
    <xf numFmtId="10" fontId="0" fillId="0" borderId="0" xfId="0" applyNumberFormat="1"/>
    <xf numFmtId="10" fontId="1" fillId="2" borderId="0" xfId="0" applyNumberFormat="1" applyFont="1" applyFill="1"/>
    <xf numFmtId="166" fontId="0" fillId="0" borderId="0" xfId="0" applyNumberFormat="1"/>
    <xf numFmtId="0" fontId="0" fillId="3" borderId="0" xfId="0" applyFill="1"/>
    <xf numFmtId="166" fontId="0" fillId="3" borderId="0" xfId="0" applyNumberFormat="1" applyFill="1"/>
    <xf numFmtId="6" fontId="0" fillId="3" borderId="0" xfId="0" applyNumberFormat="1" applyFill="1"/>
    <xf numFmtId="10" fontId="1" fillId="3" borderId="0" xfId="0" applyNumberFormat="1" applyFont="1" applyFill="1"/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0" fillId="4" borderId="1" xfId="0" applyFill="1" applyBorder="1" applyAlignment="1">
      <alignment horizontal="center"/>
    </xf>
    <xf numFmtId="166" fontId="0" fillId="0" borderId="2" xfId="0" applyNumberFormat="1" applyBorder="1"/>
    <xf numFmtId="6" fontId="0" fillId="0" borderId="2" xfId="0" applyNumberFormat="1" applyBorder="1"/>
    <xf numFmtId="10" fontId="1" fillId="2" borderId="3" xfId="0" applyNumberFormat="1" applyFont="1" applyFill="1" applyBorder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5258652363767728E-2"/>
          <c:y val="3.4307987989993953E-2"/>
          <c:w val="0.87953132112413701"/>
          <c:h val="0.93138402402001208"/>
        </c:manualLayout>
      </c:layout>
      <c:scatterChart>
        <c:scatterStyle val="lineMarker"/>
        <c:varyColors val="0"/>
        <c:ser>
          <c:idx val="0"/>
          <c:order val="0"/>
          <c:tx>
            <c:strRef>
              <c:f>Blad1!$G$2</c:f>
              <c:strCache>
                <c:ptCount val="1"/>
                <c:pt idx="0">
                  <c:v>somme0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Blad1!$B$3:$B$32</c:f>
              <c:numCache>
                <c:formatCode>d/mm/yy;@</c:formatCode>
                <c:ptCount val="30"/>
                <c:pt idx="0">
                  <c:v>45292</c:v>
                </c:pt>
                <c:pt idx="1">
                  <c:v>45658</c:v>
                </c:pt>
                <c:pt idx="2">
                  <c:v>46023</c:v>
                </c:pt>
                <c:pt idx="3">
                  <c:v>46388</c:v>
                </c:pt>
                <c:pt idx="4">
                  <c:v>46753</c:v>
                </c:pt>
                <c:pt idx="5">
                  <c:v>47119</c:v>
                </c:pt>
                <c:pt idx="6">
                  <c:v>47484</c:v>
                </c:pt>
                <c:pt idx="7">
                  <c:v>47849</c:v>
                </c:pt>
                <c:pt idx="8">
                  <c:v>48214</c:v>
                </c:pt>
                <c:pt idx="9">
                  <c:v>48580</c:v>
                </c:pt>
                <c:pt idx="10">
                  <c:v>48945</c:v>
                </c:pt>
                <c:pt idx="11">
                  <c:v>49310</c:v>
                </c:pt>
                <c:pt idx="12">
                  <c:v>49675</c:v>
                </c:pt>
                <c:pt idx="13">
                  <c:v>50041</c:v>
                </c:pt>
                <c:pt idx="14">
                  <c:v>50406</c:v>
                </c:pt>
                <c:pt idx="15">
                  <c:v>50771</c:v>
                </c:pt>
                <c:pt idx="16">
                  <c:v>51136</c:v>
                </c:pt>
                <c:pt idx="17">
                  <c:v>51502</c:v>
                </c:pt>
                <c:pt idx="18">
                  <c:v>51867</c:v>
                </c:pt>
                <c:pt idx="19">
                  <c:v>52232</c:v>
                </c:pt>
                <c:pt idx="20">
                  <c:v>52597</c:v>
                </c:pt>
                <c:pt idx="21">
                  <c:v>52963</c:v>
                </c:pt>
                <c:pt idx="22">
                  <c:v>53328</c:v>
                </c:pt>
                <c:pt idx="23">
                  <c:v>53693</c:v>
                </c:pt>
                <c:pt idx="24">
                  <c:v>54058</c:v>
                </c:pt>
                <c:pt idx="25">
                  <c:v>54424</c:v>
                </c:pt>
                <c:pt idx="26">
                  <c:v>54789</c:v>
                </c:pt>
                <c:pt idx="27">
                  <c:v>55154</c:v>
                </c:pt>
                <c:pt idx="28">
                  <c:v>55519</c:v>
                </c:pt>
                <c:pt idx="29">
                  <c:v>55885</c:v>
                </c:pt>
              </c:numCache>
            </c:numRef>
          </c:xVal>
          <c:yVal>
            <c:numRef>
              <c:f>Blad1!$G$3:$G$32</c:f>
              <c:numCache>
                <c:formatCode>"€"#,##0_);[Red]\("€"#,##0\)</c:formatCode>
                <c:ptCount val="30"/>
                <c:pt idx="0">
                  <c:v>-2000</c:v>
                </c:pt>
                <c:pt idx="1">
                  <c:v>-4000</c:v>
                </c:pt>
                <c:pt idx="2">
                  <c:v>-6000</c:v>
                </c:pt>
                <c:pt idx="3">
                  <c:v>-8000</c:v>
                </c:pt>
                <c:pt idx="4">
                  <c:v>-10000</c:v>
                </c:pt>
                <c:pt idx="5">
                  <c:v>-12000</c:v>
                </c:pt>
                <c:pt idx="6">
                  <c:v>-14000</c:v>
                </c:pt>
                <c:pt idx="7">
                  <c:v>-16000</c:v>
                </c:pt>
                <c:pt idx="8">
                  <c:v>-18000</c:v>
                </c:pt>
                <c:pt idx="9">
                  <c:v>-20000</c:v>
                </c:pt>
                <c:pt idx="10">
                  <c:v>-22000</c:v>
                </c:pt>
                <c:pt idx="11">
                  <c:v>-24000</c:v>
                </c:pt>
                <c:pt idx="12">
                  <c:v>-26000</c:v>
                </c:pt>
                <c:pt idx="13">
                  <c:v>-28000</c:v>
                </c:pt>
                <c:pt idx="14">
                  <c:v>-30000</c:v>
                </c:pt>
                <c:pt idx="15">
                  <c:v>-32000</c:v>
                </c:pt>
                <c:pt idx="16">
                  <c:v>-34000</c:v>
                </c:pt>
                <c:pt idx="17">
                  <c:v>-36000</c:v>
                </c:pt>
                <c:pt idx="18">
                  <c:v>-38000</c:v>
                </c:pt>
                <c:pt idx="19">
                  <c:v>-40000</c:v>
                </c:pt>
                <c:pt idx="20">
                  <c:v>-42000</c:v>
                </c:pt>
                <c:pt idx="21">
                  <c:v>-44000</c:v>
                </c:pt>
                <c:pt idx="22">
                  <c:v>-46000</c:v>
                </c:pt>
                <c:pt idx="23">
                  <c:v>-48000</c:v>
                </c:pt>
                <c:pt idx="24">
                  <c:v>-50000</c:v>
                </c:pt>
                <c:pt idx="25">
                  <c:v>-52000</c:v>
                </c:pt>
                <c:pt idx="26">
                  <c:v>-54000</c:v>
                </c:pt>
                <c:pt idx="27">
                  <c:v>-56000</c:v>
                </c:pt>
                <c:pt idx="28">
                  <c:v>-58000</c:v>
                </c:pt>
                <c:pt idx="29">
                  <c:v>-60000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AC4B-4594-93BD-D69E2A42A1C9}"/>
            </c:ext>
          </c:extLst>
        </c:ser>
        <c:ser>
          <c:idx val="1"/>
          <c:order val="1"/>
          <c:tx>
            <c:strRef>
              <c:f>Blad1!$H$2</c:f>
              <c:strCache>
                <c:ptCount val="1"/>
                <c:pt idx="0">
                  <c:v>somme2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Blad1!$B$3:$B$32</c:f>
              <c:numCache>
                <c:formatCode>d/mm/yy;@</c:formatCode>
                <c:ptCount val="30"/>
                <c:pt idx="0">
                  <c:v>45292</c:v>
                </c:pt>
                <c:pt idx="1">
                  <c:v>45658</c:v>
                </c:pt>
                <c:pt idx="2">
                  <c:v>46023</c:v>
                </c:pt>
                <c:pt idx="3">
                  <c:v>46388</c:v>
                </c:pt>
                <c:pt idx="4">
                  <c:v>46753</c:v>
                </c:pt>
                <c:pt idx="5">
                  <c:v>47119</c:v>
                </c:pt>
                <c:pt idx="6">
                  <c:v>47484</c:v>
                </c:pt>
                <c:pt idx="7">
                  <c:v>47849</c:v>
                </c:pt>
                <c:pt idx="8">
                  <c:v>48214</c:v>
                </c:pt>
                <c:pt idx="9">
                  <c:v>48580</c:v>
                </c:pt>
                <c:pt idx="10">
                  <c:v>48945</c:v>
                </c:pt>
                <c:pt idx="11">
                  <c:v>49310</c:v>
                </c:pt>
                <c:pt idx="12">
                  <c:v>49675</c:v>
                </c:pt>
                <c:pt idx="13">
                  <c:v>50041</c:v>
                </c:pt>
                <c:pt idx="14">
                  <c:v>50406</c:v>
                </c:pt>
                <c:pt idx="15">
                  <c:v>50771</c:v>
                </c:pt>
                <c:pt idx="16">
                  <c:v>51136</c:v>
                </c:pt>
                <c:pt idx="17">
                  <c:v>51502</c:v>
                </c:pt>
                <c:pt idx="18">
                  <c:v>51867</c:v>
                </c:pt>
                <c:pt idx="19">
                  <c:v>52232</c:v>
                </c:pt>
                <c:pt idx="20">
                  <c:v>52597</c:v>
                </c:pt>
                <c:pt idx="21">
                  <c:v>52963</c:v>
                </c:pt>
                <c:pt idx="22">
                  <c:v>53328</c:v>
                </c:pt>
                <c:pt idx="23">
                  <c:v>53693</c:v>
                </c:pt>
                <c:pt idx="24">
                  <c:v>54058</c:v>
                </c:pt>
                <c:pt idx="25">
                  <c:v>54424</c:v>
                </c:pt>
                <c:pt idx="26">
                  <c:v>54789</c:v>
                </c:pt>
                <c:pt idx="27">
                  <c:v>55154</c:v>
                </c:pt>
                <c:pt idx="28">
                  <c:v>55519</c:v>
                </c:pt>
                <c:pt idx="29">
                  <c:v>55885</c:v>
                </c:pt>
              </c:numCache>
            </c:numRef>
          </c:xVal>
          <c:yVal>
            <c:numRef>
              <c:f>Blad1!$H$3:$H$32</c:f>
              <c:numCache>
                <c:formatCode>"€"#,##0_);[Red]\("€"#,##0\)</c:formatCode>
                <c:ptCount val="30"/>
                <c:pt idx="0">
                  <c:v>-11500</c:v>
                </c:pt>
                <c:pt idx="1">
                  <c:v>-13000</c:v>
                </c:pt>
                <c:pt idx="2">
                  <c:v>-14500</c:v>
                </c:pt>
                <c:pt idx="3">
                  <c:v>-16000</c:v>
                </c:pt>
                <c:pt idx="4">
                  <c:v>-17500</c:v>
                </c:pt>
                <c:pt idx="5">
                  <c:v>-19000</c:v>
                </c:pt>
                <c:pt idx="6">
                  <c:v>-20500</c:v>
                </c:pt>
                <c:pt idx="7">
                  <c:v>-22000</c:v>
                </c:pt>
                <c:pt idx="8">
                  <c:v>-23500</c:v>
                </c:pt>
                <c:pt idx="9">
                  <c:v>-25000</c:v>
                </c:pt>
                <c:pt idx="10">
                  <c:v>-26500</c:v>
                </c:pt>
                <c:pt idx="11">
                  <c:v>-28000</c:v>
                </c:pt>
                <c:pt idx="12">
                  <c:v>-29500</c:v>
                </c:pt>
                <c:pt idx="13">
                  <c:v>-31000</c:v>
                </c:pt>
                <c:pt idx="14">
                  <c:v>-32500</c:v>
                </c:pt>
                <c:pt idx="15">
                  <c:v>-34000</c:v>
                </c:pt>
                <c:pt idx="16">
                  <c:v>-35500</c:v>
                </c:pt>
                <c:pt idx="17">
                  <c:v>-37000</c:v>
                </c:pt>
                <c:pt idx="18">
                  <c:v>-38500</c:v>
                </c:pt>
                <c:pt idx="19">
                  <c:v>-40000</c:v>
                </c:pt>
                <c:pt idx="20">
                  <c:v>-41500</c:v>
                </c:pt>
                <c:pt idx="21">
                  <c:v>-43000</c:v>
                </c:pt>
                <c:pt idx="22">
                  <c:v>-44500</c:v>
                </c:pt>
                <c:pt idx="23">
                  <c:v>-46000</c:v>
                </c:pt>
                <c:pt idx="24">
                  <c:v>-47500</c:v>
                </c:pt>
                <c:pt idx="25">
                  <c:v>-49000</c:v>
                </c:pt>
                <c:pt idx="26">
                  <c:v>-50500</c:v>
                </c:pt>
                <c:pt idx="27">
                  <c:v>-52000</c:v>
                </c:pt>
                <c:pt idx="28">
                  <c:v>-53500</c:v>
                </c:pt>
                <c:pt idx="29">
                  <c:v>-55000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AC4B-4594-93BD-D69E2A42A1C9}"/>
            </c:ext>
          </c:extLst>
        </c:ser>
        <c:ser>
          <c:idx val="2"/>
          <c:order val="2"/>
          <c:tx>
            <c:strRef>
              <c:f>Blad1!$I$2</c:f>
              <c:strCache>
                <c:ptCount val="1"/>
                <c:pt idx="0">
                  <c:v>delta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Ref>
              <c:f>Blad1!$B$3:$B$32</c:f>
              <c:numCache>
                <c:formatCode>d/mm/yy;@</c:formatCode>
                <c:ptCount val="30"/>
                <c:pt idx="0">
                  <c:v>45292</c:v>
                </c:pt>
                <c:pt idx="1">
                  <c:v>45658</c:v>
                </c:pt>
                <c:pt idx="2">
                  <c:v>46023</c:v>
                </c:pt>
                <c:pt idx="3">
                  <c:v>46388</c:v>
                </c:pt>
                <c:pt idx="4">
                  <c:v>46753</c:v>
                </c:pt>
                <c:pt idx="5">
                  <c:v>47119</c:v>
                </c:pt>
                <c:pt idx="6">
                  <c:v>47484</c:v>
                </c:pt>
                <c:pt idx="7">
                  <c:v>47849</c:v>
                </c:pt>
                <c:pt idx="8">
                  <c:v>48214</c:v>
                </c:pt>
                <c:pt idx="9">
                  <c:v>48580</c:v>
                </c:pt>
                <c:pt idx="10">
                  <c:v>48945</c:v>
                </c:pt>
                <c:pt idx="11">
                  <c:v>49310</c:v>
                </c:pt>
                <c:pt idx="12">
                  <c:v>49675</c:v>
                </c:pt>
                <c:pt idx="13">
                  <c:v>50041</c:v>
                </c:pt>
                <c:pt idx="14">
                  <c:v>50406</c:v>
                </c:pt>
                <c:pt idx="15">
                  <c:v>50771</c:v>
                </c:pt>
                <c:pt idx="16">
                  <c:v>51136</c:v>
                </c:pt>
                <c:pt idx="17">
                  <c:v>51502</c:v>
                </c:pt>
                <c:pt idx="18">
                  <c:v>51867</c:v>
                </c:pt>
                <c:pt idx="19">
                  <c:v>52232</c:v>
                </c:pt>
                <c:pt idx="20">
                  <c:v>52597</c:v>
                </c:pt>
                <c:pt idx="21">
                  <c:v>52963</c:v>
                </c:pt>
                <c:pt idx="22">
                  <c:v>53328</c:v>
                </c:pt>
                <c:pt idx="23">
                  <c:v>53693</c:v>
                </c:pt>
                <c:pt idx="24">
                  <c:v>54058</c:v>
                </c:pt>
                <c:pt idx="25">
                  <c:v>54424</c:v>
                </c:pt>
                <c:pt idx="26">
                  <c:v>54789</c:v>
                </c:pt>
                <c:pt idx="27">
                  <c:v>55154</c:v>
                </c:pt>
                <c:pt idx="28">
                  <c:v>55519</c:v>
                </c:pt>
                <c:pt idx="29">
                  <c:v>55885</c:v>
                </c:pt>
              </c:numCache>
            </c:numRef>
          </c:xVal>
          <c:yVal>
            <c:numRef>
              <c:f>Blad1!$I$3:$I$32</c:f>
              <c:numCache>
                <c:formatCode>"€"#,##0_);[Red]\("€"#,##0\)</c:formatCode>
                <c:ptCount val="30"/>
                <c:pt idx="0">
                  <c:v>-9500</c:v>
                </c:pt>
                <c:pt idx="1">
                  <c:v>-9000</c:v>
                </c:pt>
                <c:pt idx="2">
                  <c:v>-8500</c:v>
                </c:pt>
                <c:pt idx="3">
                  <c:v>-8000</c:v>
                </c:pt>
                <c:pt idx="4">
                  <c:v>-7500</c:v>
                </c:pt>
                <c:pt idx="5">
                  <c:v>-7000</c:v>
                </c:pt>
                <c:pt idx="6">
                  <c:v>-6500</c:v>
                </c:pt>
                <c:pt idx="7">
                  <c:v>-6000</c:v>
                </c:pt>
                <c:pt idx="8">
                  <c:v>-5500</c:v>
                </c:pt>
                <c:pt idx="9">
                  <c:v>-5000</c:v>
                </c:pt>
                <c:pt idx="10">
                  <c:v>-4500</c:v>
                </c:pt>
                <c:pt idx="11">
                  <c:v>-4000</c:v>
                </c:pt>
                <c:pt idx="12">
                  <c:v>-3500</c:v>
                </c:pt>
                <c:pt idx="13">
                  <c:v>-3000</c:v>
                </c:pt>
                <c:pt idx="14">
                  <c:v>-2500</c:v>
                </c:pt>
                <c:pt idx="15">
                  <c:v>-2000</c:v>
                </c:pt>
                <c:pt idx="16">
                  <c:v>-1500</c:v>
                </c:pt>
                <c:pt idx="17">
                  <c:v>-1000</c:v>
                </c:pt>
                <c:pt idx="18">
                  <c:v>-500</c:v>
                </c:pt>
                <c:pt idx="19">
                  <c:v>0</c:v>
                </c:pt>
                <c:pt idx="20">
                  <c:v>500</c:v>
                </c:pt>
                <c:pt idx="21">
                  <c:v>1000</c:v>
                </c:pt>
                <c:pt idx="22">
                  <c:v>1500</c:v>
                </c:pt>
                <c:pt idx="23">
                  <c:v>2000</c:v>
                </c:pt>
                <c:pt idx="24">
                  <c:v>2500</c:v>
                </c:pt>
                <c:pt idx="25">
                  <c:v>3000</c:v>
                </c:pt>
                <c:pt idx="26">
                  <c:v>3500</c:v>
                </c:pt>
                <c:pt idx="27">
                  <c:v>4000</c:v>
                </c:pt>
                <c:pt idx="28">
                  <c:v>4500</c:v>
                </c:pt>
                <c:pt idx="29">
                  <c:v>5000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AC4B-4594-93BD-D69E2A42A1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19502776"/>
        <c:axId val="719496296"/>
      </c:scatterChart>
      <c:valAx>
        <c:axId val="719502776"/>
        <c:scaling>
          <c:orientation val="minMax"/>
          <c:min val="45292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/mm/yy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19496296"/>
        <c:crosses val="autoZero"/>
        <c:crossBetween val="midCat"/>
      </c:valAx>
      <c:valAx>
        <c:axId val="719496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&quot;€&quot;#,##0_);[Red]\(&quot;€&quot;#,##0\)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1950277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23260616049973473"/>
          <c:y val="0.72982398062053011"/>
          <c:w val="0.10725898727937845"/>
          <c:h val="0.1564321303112039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Blad1!$K$2</c:f>
              <c:strCache>
                <c:ptCount val="1"/>
                <c:pt idx="0">
                  <c:v>IRR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Blad1!$B$3:$B$32</c:f>
              <c:numCache>
                <c:formatCode>d/mm/yy;@</c:formatCode>
                <c:ptCount val="30"/>
                <c:pt idx="0">
                  <c:v>45292</c:v>
                </c:pt>
                <c:pt idx="1">
                  <c:v>45658</c:v>
                </c:pt>
                <c:pt idx="2">
                  <c:v>46023</c:v>
                </c:pt>
                <c:pt idx="3">
                  <c:v>46388</c:v>
                </c:pt>
                <c:pt idx="4">
                  <c:v>46753</c:v>
                </c:pt>
                <c:pt idx="5">
                  <c:v>47119</c:v>
                </c:pt>
                <c:pt idx="6">
                  <c:v>47484</c:v>
                </c:pt>
                <c:pt idx="7">
                  <c:v>47849</c:v>
                </c:pt>
                <c:pt idx="8">
                  <c:v>48214</c:v>
                </c:pt>
                <c:pt idx="9">
                  <c:v>48580</c:v>
                </c:pt>
                <c:pt idx="10">
                  <c:v>48945</c:v>
                </c:pt>
                <c:pt idx="11">
                  <c:v>49310</c:v>
                </c:pt>
                <c:pt idx="12">
                  <c:v>49675</c:v>
                </c:pt>
                <c:pt idx="13">
                  <c:v>50041</c:v>
                </c:pt>
                <c:pt idx="14">
                  <c:v>50406</c:v>
                </c:pt>
                <c:pt idx="15">
                  <c:v>50771</c:v>
                </c:pt>
                <c:pt idx="16">
                  <c:v>51136</c:v>
                </c:pt>
                <c:pt idx="17">
                  <c:v>51502</c:v>
                </c:pt>
                <c:pt idx="18">
                  <c:v>51867</c:v>
                </c:pt>
                <c:pt idx="19">
                  <c:v>52232</c:v>
                </c:pt>
                <c:pt idx="20">
                  <c:v>52597</c:v>
                </c:pt>
                <c:pt idx="21">
                  <c:v>52963</c:v>
                </c:pt>
                <c:pt idx="22">
                  <c:v>53328</c:v>
                </c:pt>
                <c:pt idx="23">
                  <c:v>53693</c:v>
                </c:pt>
                <c:pt idx="24">
                  <c:v>54058</c:v>
                </c:pt>
                <c:pt idx="25">
                  <c:v>54424</c:v>
                </c:pt>
                <c:pt idx="26">
                  <c:v>54789</c:v>
                </c:pt>
                <c:pt idx="27">
                  <c:v>55154</c:v>
                </c:pt>
                <c:pt idx="28">
                  <c:v>55519</c:v>
                </c:pt>
                <c:pt idx="29">
                  <c:v>55885</c:v>
                </c:pt>
              </c:numCache>
            </c:numRef>
          </c:xVal>
          <c:yVal>
            <c:numRef>
              <c:f>Blad1!$K$3:$K$32</c:f>
              <c:numCache>
                <c:formatCode>0.00%</c:formatCode>
                <c:ptCount val="30"/>
                <c:pt idx="0">
                  <c:v>#N/A</c:v>
                </c:pt>
                <c:pt idx="1">
                  <c:v>-0.94694329705089353</c:v>
                </c:pt>
                <c:pt idx="2">
                  <c:v>-0.74223133753985171</c:v>
                </c:pt>
                <c:pt idx="3">
                  <c:v>-0.55796071309596296</c:v>
                </c:pt>
                <c:pt idx="4">
                  <c:v>-0.42306937221437696</c:v>
                </c:pt>
                <c:pt idx="5">
                  <c:v>-0.32586166281253098</c:v>
                </c:pt>
                <c:pt idx="6">
                  <c:v>-0.25465307720005503</c:v>
                </c:pt>
                <c:pt idx="7">
                  <c:v>-0.20121082747355101</c:v>
                </c:pt>
                <c:pt idx="8">
                  <c:v>-0.16016943734139205</c:v>
                </c:pt>
                <c:pt idx="9">
                  <c:v>-0.1279896633699536</c:v>
                </c:pt>
                <c:pt idx="10">
                  <c:v>-0.10231711203232408</c:v>
                </c:pt>
                <c:pt idx="11">
                  <c:v>-8.1513124145567425E-2</c:v>
                </c:pt>
                <c:pt idx="12">
                  <c:v>-6.4423849899321817E-2</c:v>
                </c:pt>
                <c:pt idx="13">
                  <c:v>-5.0216598995029935E-2</c:v>
                </c:pt>
                <c:pt idx="14">
                  <c:v>-3.8283954560756679E-2</c:v>
                </c:pt>
                <c:pt idx="15">
                  <c:v>-2.8168490529060362E-2</c:v>
                </c:pt>
                <c:pt idx="16">
                  <c:v>-1.9522598385810854E-2</c:v>
                </c:pt>
                <c:pt idx="17">
                  <c:v>-1.2078008055686949E-2</c:v>
                </c:pt>
                <c:pt idx="18">
                  <c:v>-5.6257352232933055E-3</c:v>
                </c:pt>
                <c:pt idx="19">
                  <c:v>2.9802322387695314E-9</c:v>
                </c:pt>
                <c:pt idx="20">
                  <c:v>4.9317151308059708E-3</c:v>
                </c:pt>
                <c:pt idx="21">
                  <c:v>9.2762738466262845E-3</c:v>
                </c:pt>
                <c:pt idx="22">
                  <c:v>1.3120868802070623E-2</c:v>
                </c:pt>
                <c:pt idx="23">
                  <c:v>1.6537103056907657E-2</c:v>
                </c:pt>
                <c:pt idx="24">
                  <c:v>1.958425343036652E-2</c:v>
                </c:pt>
                <c:pt idx="25">
                  <c:v>2.2311553359031684E-2</c:v>
                </c:pt>
                <c:pt idx="26">
                  <c:v>2.4760606884956366E-2</c:v>
                </c:pt>
                <c:pt idx="27">
                  <c:v>2.6966401934623723E-2</c:v>
                </c:pt>
                <c:pt idx="28">
                  <c:v>2.8958645462989808E-2</c:v>
                </c:pt>
                <c:pt idx="29">
                  <c:v>3.0762526392936706E-2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3292-473C-92D7-5E8488F5398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13193648"/>
        <c:axId val="713195448"/>
      </c:scatterChart>
      <c:valAx>
        <c:axId val="713193648"/>
        <c:scaling>
          <c:orientation val="minMax"/>
          <c:min val="45292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/mm/yy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13195448"/>
        <c:crosses val="autoZero"/>
        <c:crossBetween val="midCat"/>
      </c:valAx>
      <c:valAx>
        <c:axId val="713195448"/>
        <c:scaling>
          <c:orientation val="minMax"/>
          <c:min val="-0.2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1319364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247650</xdr:colOff>
      <xdr:row>1</xdr:row>
      <xdr:rowOff>28575</xdr:rowOff>
    </xdr:from>
    <xdr:to>
      <xdr:col>30</xdr:col>
      <xdr:colOff>658814</xdr:colOff>
      <xdr:row>13</xdr:row>
      <xdr:rowOff>200400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4EE01C08-7DD2-07B6-5CAA-FA1637C8C8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782175" y="238125"/>
          <a:ext cx="11383964" cy="2686425"/>
        </a:xfrm>
        <a:prstGeom prst="rect">
          <a:avLst/>
        </a:prstGeom>
      </xdr:spPr>
    </xdr:pic>
    <xdr:clientData/>
  </xdr:twoCellAnchor>
  <xdr:twoCellAnchor>
    <xdr:from>
      <xdr:col>12</xdr:col>
      <xdr:colOff>80961</xdr:colOff>
      <xdr:row>0</xdr:row>
      <xdr:rowOff>100012</xdr:rowOff>
    </xdr:from>
    <xdr:to>
      <xdr:col>22</xdr:col>
      <xdr:colOff>514350</xdr:colOff>
      <xdr:row>19</xdr:row>
      <xdr:rowOff>190500</xdr:rowOff>
    </xdr:to>
    <xdr:graphicFrame macro="">
      <xdr:nvGraphicFramePr>
        <xdr:cNvPr id="3" name="Grafiek 2">
          <a:extLst>
            <a:ext uri="{FF2B5EF4-FFF2-40B4-BE49-F238E27FC236}">
              <a16:creationId xmlns:a16="http://schemas.microsoft.com/office/drawing/2014/main" id="{DDA3B73F-AA24-FAFB-B4D7-2170B64DC9A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471486</xdr:colOff>
      <xdr:row>20</xdr:row>
      <xdr:rowOff>100012</xdr:rowOff>
    </xdr:from>
    <xdr:to>
      <xdr:col>22</xdr:col>
      <xdr:colOff>590549</xdr:colOff>
      <xdr:row>33</xdr:row>
      <xdr:rowOff>119062</xdr:rowOff>
    </xdr:to>
    <xdr:graphicFrame macro="">
      <xdr:nvGraphicFramePr>
        <xdr:cNvPr id="4" name="Grafiek 3">
          <a:extLst>
            <a:ext uri="{FF2B5EF4-FFF2-40B4-BE49-F238E27FC236}">
              <a16:creationId xmlns:a16="http://schemas.microsoft.com/office/drawing/2014/main" id="{C1FDB0B3-978E-721F-281D-F731D21BAB6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3BCFB3-568C-4039-8688-D44083F3D2DF}">
  <dimension ref="A2:L32"/>
  <sheetViews>
    <sheetView tabSelected="1" workbookViewId="0">
      <selection activeCell="J25" sqref="J25"/>
    </sheetView>
  </sheetViews>
  <sheetFormatPr defaultRowHeight="16.5" x14ac:dyDescent="0.3"/>
  <cols>
    <col min="1" max="1" width="9" style="9"/>
    <col min="2" max="2" width="9.625" style="4" bestFit="1" customWidth="1"/>
    <col min="3" max="3" width="16" style="1" bestFit="1" customWidth="1"/>
    <col min="4" max="8" width="9" style="1"/>
    <col min="9" max="9" width="10" style="1" bestFit="1" customWidth="1"/>
    <col min="10" max="10" width="10" style="1" customWidth="1"/>
    <col min="11" max="11" width="7.5" style="2" bestFit="1" customWidth="1"/>
  </cols>
  <sheetData>
    <row r="2" spans="1:12" x14ac:dyDescent="0.3">
      <c r="B2" s="4" t="s">
        <v>0</v>
      </c>
      <c r="C2" s="1" t="s">
        <v>1</v>
      </c>
      <c r="D2" s="1" t="s">
        <v>2</v>
      </c>
      <c r="G2" s="1" t="s">
        <v>4</v>
      </c>
      <c r="H2" s="1" t="s">
        <v>5</v>
      </c>
      <c r="I2" s="1" t="s">
        <v>3</v>
      </c>
      <c r="J2" s="1" t="s">
        <v>7</v>
      </c>
      <c r="K2" s="3" t="s">
        <v>6</v>
      </c>
    </row>
    <row r="3" spans="1:12" x14ac:dyDescent="0.3">
      <c r="A3" s="10">
        <v>1</v>
      </c>
      <c r="B3" s="4">
        <v>45292</v>
      </c>
      <c r="C3" s="1">
        <v>-2000</v>
      </c>
      <c r="D3" s="1">
        <v>-10000</v>
      </c>
      <c r="E3" s="1">
        <v>-1500</v>
      </c>
      <c r="G3" s="1">
        <f>SUM($C$3:$C3)</f>
        <v>-2000</v>
      </c>
      <c r="H3" s="1">
        <f>SUM($D$3:$E3)</f>
        <v>-11500</v>
      </c>
      <c r="I3" s="1">
        <f>H3-G3</f>
        <v>-9500</v>
      </c>
      <c r="J3" s="1">
        <f>+E3+D3-C3</f>
        <v>-9500</v>
      </c>
      <c r="K3" s="3" t="e">
        <f>XIRR($J$3:$J3,$B$3:$B3,0.05)</f>
        <v>#N/A</v>
      </c>
    </row>
    <row r="4" spans="1:12" x14ac:dyDescent="0.3">
      <c r="A4" s="10">
        <v>2</v>
      </c>
      <c r="B4" s="4">
        <f>EDATE(B3,12)</f>
        <v>45658</v>
      </c>
      <c r="C4" s="1">
        <v>-2000</v>
      </c>
      <c r="E4" s="1">
        <v>-1500</v>
      </c>
      <c r="G4" s="1">
        <f>SUM($C$3:$C4)</f>
        <v>-4000</v>
      </c>
      <c r="H4" s="1">
        <f>SUM($D$3:$E4)</f>
        <v>-13000</v>
      </c>
      <c r="I4" s="1">
        <f t="shared" ref="I4:I9" si="0">H4-G4</f>
        <v>-9000</v>
      </c>
      <c r="J4" s="1">
        <f t="shared" ref="J4:J32" si="1">+E4+D4-C4</f>
        <v>500</v>
      </c>
      <c r="K4" s="3">
        <f>XIRR($J$3:$J4,$B$3:$B4,0.05)</f>
        <v>-0.94694329705089353</v>
      </c>
    </row>
    <row r="5" spans="1:12" x14ac:dyDescent="0.3">
      <c r="A5" s="10">
        <v>3</v>
      </c>
      <c r="B5" s="4">
        <f t="shared" ref="B5:B32" si="2">EDATE(B4,12)</f>
        <v>46023</v>
      </c>
      <c r="C5" s="1">
        <v>-2000</v>
      </c>
      <c r="E5" s="1">
        <v>-1500</v>
      </c>
      <c r="G5" s="1">
        <f>SUM($C$3:$C5)</f>
        <v>-6000</v>
      </c>
      <c r="H5" s="1">
        <f>SUM($D$3:$E5)</f>
        <v>-14500</v>
      </c>
      <c r="I5" s="1">
        <f t="shared" si="0"/>
        <v>-8500</v>
      </c>
      <c r="J5" s="1">
        <f t="shared" si="1"/>
        <v>500</v>
      </c>
      <c r="K5" s="3">
        <f>XIRR($J$3:$J5,$B$3:$B5,0.05)</f>
        <v>-0.74223133753985171</v>
      </c>
    </row>
    <row r="6" spans="1:12" x14ac:dyDescent="0.3">
      <c r="A6" s="10">
        <v>4</v>
      </c>
      <c r="B6" s="4">
        <f t="shared" si="2"/>
        <v>46388</v>
      </c>
      <c r="C6" s="1">
        <v>-2000</v>
      </c>
      <c r="E6" s="1">
        <v>-1500</v>
      </c>
      <c r="G6" s="1">
        <f>SUM($C$3:$C6)</f>
        <v>-8000</v>
      </c>
      <c r="H6" s="1">
        <f>SUM($D$3:$E6)</f>
        <v>-16000</v>
      </c>
      <c r="I6" s="1">
        <f t="shared" si="0"/>
        <v>-8000</v>
      </c>
      <c r="J6" s="1">
        <f t="shared" si="1"/>
        <v>500</v>
      </c>
      <c r="K6" s="3">
        <f>XIRR($J$3:$J6,$B$3:$B6,0.05)</f>
        <v>-0.55796071309596296</v>
      </c>
    </row>
    <row r="7" spans="1:12" x14ac:dyDescent="0.3">
      <c r="A7" s="10">
        <v>5</v>
      </c>
      <c r="B7" s="4">
        <f t="shared" si="2"/>
        <v>46753</v>
      </c>
      <c r="C7" s="1">
        <v>-2000</v>
      </c>
      <c r="E7" s="1">
        <v>-1500</v>
      </c>
      <c r="G7" s="1">
        <f>SUM($C$3:$C7)</f>
        <v>-10000</v>
      </c>
      <c r="H7" s="1">
        <f>SUM($D$3:$E7)</f>
        <v>-17500</v>
      </c>
      <c r="I7" s="1">
        <f t="shared" si="0"/>
        <v>-7500</v>
      </c>
      <c r="J7" s="1">
        <f t="shared" si="1"/>
        <v>500</v>
      </c>
      <c r="K7" s="3">
        <f>XIRR($J$3:$J7,$B$3:$B7,0.05)</f>
        <v>-0.42306937221437696</v>
      </c>
      <c r="L7" s="2"/>
    </row>
    <row r="8" spans="1:12" x14ac:dyDescent="0.3">
      <c r="A8" s="10">
        <v>6</v>
      </c>
      <c r="B8" s="4">
        <f t="shared" si="2"/>
        <v>47119</v>
      </c>
      <c r="C8" s="1">
        <v>-2000</v>
      </c>
      <c r="E8" s="1">
        <v>-1500</v>
      </c>
      <c r="G8" s="1">
        <f>SUM($C$3:$C8)</f>
        <v>-12000</v>
      </c>
      <c r="H8" s="1">
        <f>SUM($D$3:$E8)</f>
        <v>-19000</v>
      </c>
      <c r="I8" s="1">
        <f t="shared" si="0"/>
        <v>-7000</v>
      </c>
      <c r="J8" s="1">
        <f t="shared" si="1"/>
        <v>500</v>
      </c>
      <c r="K8" s="3">
        <f>XIRR($J$3:$J8,$B$3:$B8,0.05)</f>
        <v>-0.32586166281253098</v>
      </c>
      <c r="L8" s="2"/>
    </row>
    <row r="9" spans="1:12" x14ac:dyDescent="0.3">
      <c r="A9" s="10">
        <v>7</v>
      </c>
      <c r="B9" s="4">
        <f t="shared" si="2"/>
        <v>47484</v>
      </c>
      <c r="C9" s="1">
        <v>-2000</v>
      </c>
      <c r="E9" s="1">
        <v>-1500</v>
      </c>
      <c r="G9" s="1">
        <f>SUM($C$3:$C9)</f>
        <v>-14000</v>
      </c>
      <c r="H9" s="1">
        <f>SUM($D$3:$E9)</f>
        <v>-20500</v>
      </c>
      <c r="I9" s="1">
        <f t="shared" si="0"/>
        <v>-6500</v>
      </c>
      <c r="J9" s="1">
        <f t="shared" si="1"/>
        <v>500</v>
      </c>
      <c r="K9" s="3">
        <f>XIRR($J$3:$J9,$B$3:$B9,0.05)</f>
        <v>-0.25465307720005503</v>
      </c>
      <c r="L9" s="2"/>
    </row>
    <row r="10" spans="1:12" x14ac:dyDescent="0.3">
      <c r="A10" s="10">
        <v>8</v>
      </c>
      <c r="B10" s="4">
        <f t="shared" si="2"/>
        <v>47849</v>
      </c>
      <c r="C10" s="1">
        <v>-2000</v>
      </c>
      <c r="E10" s="1">
        <v>-1500</v>
      </c>
      <c r="G10" s="1">
        <f>SUM($C$3:$C10)</f>
        <v>-16000</v>
      </c>
      <c r="H10" s="1">
        <f>SUM($D$3:$E10)</f>
        <v>-22000</v>
      </c>
      <c r="I10" s="1">
        <f t="shared" ref="I10:I32" si="3">H10-G10</f>
        <v>-6000</v>
      </c>
      <c r="J10" s="1">
        <f t="shared" si="1"/>
        <v>500</v>
      </c>
      <c r="K10" s="3">
        <f>XIRR($J$3:$J10,$B$3:$B10,0.05)</f>
        <v>-0.20121082747355101</v>
      </c>
      <c r="L10" s="2"/>
    </row>
    <row r="11" spans="1:12" x14ac:dyDescent="0.3">
      <c r="A11" s="10">
        <v>9</v>
      </c>
      <c r="B11" s="4">
        <f t="shared" si="2"/>
        <v>48214</v>
      </c>
      <c r="C11" s="1">
        <v>-2000</v>
      </c>
      <c r="E11" s="1">
        <v>-1500</v>
      </c>
      <c r="G11" s="1">
        <f>SUM($C$3:$C11)</f>
        <v>-18000</v>
      </c>
      <c r="H11" s="1">
        <f>SUM($D$3:$E11)</f>
        <v>-23500</v>
      </c>
      <c r="I11" s="1">
        <f t="shared" si="3"/>
        <v>-5500</v>
      </c>
      <c r="J11" s="1">
        <f t="shared" si="1"/>
        <v>500</v>
      </c>
      <c r="K11" s="3">
        <f>XIRR($J$3:$J11,$B$3:$B11,0.05)</f>
        <v>-0.16016943734139205</v>
      </c>
      <c r="L11" s="2"/>
    </row>
    <row r="12" spans="1:12" x14ac:dyDescent="0.3">
      <c r="A12" s="10">
        <v>10</v>
      </c>
      <c r="B12" s="4">
        <f t="shared" si="2"/>
        <v>48580</v>
      </c>
      <c r="C12" s="1">
        <v>-2000</v>
      </c>
      <c r="E12" s="1">
        <v>-1500</v>
      </c>
      <c r="G12" s="1">
        <f>SUM($C$3:$C12)</f>
        <v>-20000</v>
      </c>
      <c r="H12" s="1">
        <f>SUM($D$3:$E12)</f>
        <v>-25000</v>
      </c>
      <c r="I12" s="1">
        <f t="shared" si="3"/>
        <v>-5000</v>
      </c>
      <c r="J12" s="1">
        <f t="shared" si="1"/>
        <v>500</v>
      </c>
      <c r="K12" s="3">
        <f>XIRR($J$3:$J12,$B$3:$B12,0.05)</f>
        <v>-0.1279896633699536</v>
      </c>
      <c r="L12" s="2"/>
    </row>
    <row r="13" spans="1:12" x14ac:dyDescent="0.3">
      <c r="A13" s="10">
        <v>11</v>
      </c>
      <c r="B13" s="4">
        <f t="shared" si="2"/>
        <v>48945</v>
      </c>
      <c r="C13" s="1">
        <v>-2000</v>
      </c>
      <c r="E13" s="1">
        <v>-1500</v>
      </c>
      <c r="G13" s="1">
        <f>SUM($C$3:$C13)</f>
        <v>-22000</v>
      </c>
      <c r="H13" s="1">
        <f>SUM($D$3:$E13)</f>
        <v>-26500</v>
      </c>
      <c r="I13" s="1">
        <f t="shared" si="3"/>
        <v>-4500</v>
      </c>
      <c r="J13" s="1">
        <f t="shared" si="1"/>
        <v>500</v>
      </c>
      <c r="K13" s="3">
        <f>XIRR($J$3:$J13,$B$3:$B13,0.05)</f>
        <v>-0.10231711203232408</v>
      </c>
      <c r="L13" s="2"/>
    </row>
    <row r="14" spans="1:12" x14ac:dyDescent="0.3">
      <c r="A14" s="10">
        <v>12</v>
      </c>
      <c r="B14" s="4">
        <f t="shared" si="2"/>
        <v>49310</v>
      </c>
      <c r="C14" s="1">
        <v>-2000</v>
      </c>
      <c r="E14" s="1">
        <v>-1500</v>
      </c>
      <c r="G14" s="1">
        <f>SUM($C$3:$C14)</f>
        <v>-24000</v>
      </c>
      <c r="H14" s="1">
        <f>SUM($D$3:$E14)</f>
        <v>-28000</v>
      </c>
      <c r="I14" s="1">
        <f t="shared" si="3"/>
        <v>-4000</v>
      </c>
      <c r="J14" s="1">
        <f t="shared" si="1"/>
        <v>500</v>
      </c>
      <c r="K14" s="3">
        <f>XIRR($J$3:$J14,$B$3:$B14,0.05)</f>
        <v>-8.1513124145567425E-2</v>
      </c>
      <c r="L14" s="2"/>
    </row>
    <row r="15" spans="1:12" x14ac:dyDescent="0.3">
      <c r="A15" s="10">
        <v>13</v>
      </c>
      <c r="B15" s="4">
        <f t="shared" si="2"/>
        <v>49675</v>
      </c>
      <c r="C15" s="1">
        <v>-2000</v>
      </c>
      <c r="E15" s="1">
        <v>-1500</v>
      </c>
      <c r="G15" s="1">
        <f>SUM($C$3:$C15)</f>
        <v>-26000</v>
      </c>
      <c r="H15" s="1">
        <f>SUM($D$3:$E15)</f>
        <v>-29500</v>
      </c>
      <c r="I15" s="1">
        <f t="shared" si="3"/>
        <v>-3500</v>
      </c>
      <c r="J15" s="1">
        <f t="shared" si="1"/>
        <v>500</v>
      </c>
      <c r="K15" s="3">
        <f>XIRR($J$3:$J15,$B$3:$B15,0.05)</f>
        <v>-6.4423849899321817E-2</v>
      </c>
      <c r="L15" s="2"/>
    </row>
    <row r="16" spans="1:12" ht="17.25" thickBot="1" x14ac:dyDescent="0.35">
      <c r="A16" s="10">
        <v>14</v>
      </c>
      <c r="B16" s="4">
        <f t="shared" si="2"/>
        <v>50041</v>
      </c>
      <c r="C16" s="1">
        <v>-2000</v>
      </c>
      <c r="E16" s="1">
        <v>-1500</v>
      </c>
      <c r="G16" s="1">
        <f>SUM($C$3:$C16)</f>
        <v>-28000</v>
      </c>
      <c r="H16" s="1">
        <f>SUM($D$3:$E16)</f>
        <v>-31000</v>
      </c>
      <c r="I16" s="1">
        <f t="shared" si="3"/>
        <v>-3000</v>
      </c>
      <c r="J16" s="1">
        <f t="shared" si="1"/>
        <v>500</v>
      </c>
      <c r="K16" s="3">
        <f>XIRR($J$3:$J16,$B$3:$B16,0.05)</f>
        <v>-5.0216598995029935E-2</v>
      </c>
    </row>
    <row r="17" spans="1:12" ht="18" thickTop="1" thickBot="1" x14ac:dyDescent="0.35">
      <c r="A17" s="11">
        <v>15</v>
      </c>
      <c r="B17" s="12">
        <f t="shared" si="2"/>
        <v>50406</v>
      </c>
      <c r="C17" s="13">
        <v>-2000</v>
      </c>
      <c r="D17" s="13"/>
      <c r="E17" s="13">
        <v>-1500</v>
      </c>
      <c r="F17" s="13"/>
      <c r="G17" s="13">
        <f>SUM($C$3:$C17)</f>
        <v>-30000</v>
      </c>
      <c r="H17" s="13">
        <f>SUM($D$3:$E17)</f>
        <v>-32500</v>
      </c>
      <c r="I17" s="13">
        <f t="shared" si="3"/>
        <v>-2500</v>
      </c>
      <c r="J17" s="13">
        <f t="shared" si="1"/>
        <v>500</v>
      </c>
      <c r="K17" s="14">
        <f>XIRR($J$3:$J17,$B$3:$B17,0.05)</f>
        <v>-3.8283954560756679E-2</v>
      </c>
    </row>
    <row r="18" spans="1:12" ht="17.25" thickTop="1" x14ac:dyDescent="0.3">
      <c r="A18" s="10">
        <v>16</v>
      </c>
      <c r="B18" s="4">
        <f t="shared" si="2"/>
        <v>50771</v>
      </c>
      <c r="C18" s="1">
        <v>-2000</v>
      </c>
      <c r="E18" s="1">
        <v>-1500</v>
      </c>
      <c r="G18" s="1">
        <f>SUM($C$3:$C18)</f>
        <v>-32000</v>
      </c>
      <c r="H18" s="1">
        <f>SUM($D$3:$E18)</f>
        <v>-34000</v>
      </c>
      <c r="I18" s="1">
        <f t="shared" si="3"/>
        <v>-2000</v>
      </c>
      <c r="J18" s="1">
        <f t="shared" si="1"/>
        <v>500</v>
      </c>
      <c r="K18" s="3">
        <f>XIRR($J$3:$J18,$B$3:$B18,0.05)</f>
        <v>-2.8168490529060362E-2</v>
      </c>
    </row>
    <row r="19" spans="1:12" x14ac:dyDescent="0.3">
      <c r="A19" s="10">
        <v>17</v>
      </c>
      <c r="B19" s="4">
        <f t="shared" si="2"/>
        <v>51136</v>
      </c>
      <c r="C19" s="1">
        <v>-2000</v>
      </c>
      <c r="E19" s="1">
        <v>-1500</v>
      </c>
      <c r="G19" s="1">
        <f>SUM($C$3:$C19)</f>
        <v>-34000</v>
      </c>
      <c r="H19" s="1">
        <f>SUM($D$3:$E19)</f>
        <v>-35500</v>
      </c>
      <c r="I19" s="1">
        <f t="shared" si="3"/>
        <v>-1500</v>
      </c>
      <c r="J19" s="1">
        <f t="shared" si="1"/>
        <v>500</v>
      </c>
      <c r="K19" s="3">
        <f>XIRR($J$3:$J19,$B$3:$B19,0.05)</f>
        <v>-1.9522598385810854E-2</v>
      </c>
    </row>
    <row r="20" spans="1:12" x14ac:dyDescent="0.3">
      <c r="A20" s="10">
        <v>18</v>
      </c>
      <c r="B20" s="4">
        <f t="shared" si="2"/>
        <v>51502</v>
      </c>
      <c r="C20" s="1">
        <v>-2000</v>
      </c>
      <c r="E20" s="1">
        <v>-1500</v>
      </c>
      <c r="G20" s="1">
        <f>SUM($C$3:$C20)</f>
        <v>-36000</v>
      </c>
      <c r="H20" s="1">
        <f>SUM($D$3:$E20)</f>
        <v>-37000</v>
      </c>
      <c r="I20" s="1">
        <f t="shared" si="3"/>
        <v>-1000</v>
      </c>
      <c r="J20" s="1">
        <f t="shared" si="1"/>
        <v>500</v>
      </c>
      <c r="K20" s="3">
        <f>XIRR($J$3:$J20,$B$3:$B20,0.05)</f>
        <v>-1.2078008055686949E-2</v>
      </c>
    </row>
    <row r="21" spans="1:12" x14ac:dyDescent="0.3">
      <c r="A21" s="10">
        <v>19</v>
      </c>
      <c r="B21" s="4">
        <f t="shared" si="2"/>
        <v>51867</v>
      </c>
      <c r="C21" s="1">
        <v>-2000</v>
      </c>
      <c r="E21" s="1">
        <v>-1500</v>
      </c>
      <c r="G21" s="1">
        <f>SUM($C$3:$C21)</f>
        <v>-38000</v>
      </c>
      <c r="H21" s="1">
        <f>SUM($D$3:$E21)</f>
        <v>-38500</v>
      </c>
      <c r="I21" s="1">
        <f t="shared" si="3"/>
        <v>-500</v>
      </c>
      <c r="J21" s="1">
        <f t="shared" si="1"/>
        <v>500</v>
      </c>
      <c r="K21" s="3">
        <f>XIRR($J$3:$J21,$B$3:$B21,0.05)</f>
        <v>-5.6257352232933055E-3</v>
      </c>
    </row>
    <row r="22" spans="1:12" x14ac:dyDescent="0.3">
      <c r="A22" s="10">
        <v>20</v>
      </c>
      <c r="B22" s="6">
        <f t="shared" si="2"/>
        <v>52232</v>
      </c>
      <c r="C22" s="7">
        <v>-2000</v>
      </c>
      <c r="D22" s="7"/>
      <c r="E22" s="7">
        <v>-1500</v>
      </c>
      <c r="F22" s="7"/>
      <c r="G22" s="7">
        <f>SUM($C$3:$C22)</f>
        <v>-40000</v>
      </c>
      <c r="H22" s="7">
        <f>SUM($D$3:$E22)</f>
        <v>-40000</v>
      </c>
      <c r="I22" s="7">
        <f t="shared" si="3"/>
        <v>0</v>
      </c>
      <c r="J22" s="7">
        <f t="shared" si="1"/>
        <v>500</v>
      </c>
      <c r="K22" s="8">
        <f>XIRR($J$3:$J22,$B$3:$B22,0.05)</f>
        <v>2.9802322387695314E-9</v>
      </c>
      <c r="L22" s="5"/>
    </row>
    <row r="23" spans="1:12" x14ac:dyDescent="0.3">
      <c r="A23" s="10">
        <v>21</v>
      </c>
      <c r="B23" s="4">
        <f t="shared" si="2"/>
        <v>52597</v>
      </c>
      <c r="C23" s="1">
        <v>-2000</v>
      </c>
      <c r="E23" s="1">
        <v>-1500</v>
      </c>
      <c r="G23" s="1">
        <f>SUM($C$3:$C23)</f>
        <v>-42000</v>
      </c>
      <c r="H23" s="1">
        <f>SUM($D$3:$E23)</f>
        <v>-41500</v>
      </c>
      <c r="I23" s="1">
        <f t="shared" si="3"/>
        <v>500</v>
      </c>
      <c r="J23" s="1">
        <f t="shared" si="1"/>
        <v>500</v>
      </c>
      <c r="K23" s="3">
        <f>XIRR($J$3:$J23,$B$3:$B23,0.05)</f>
        <v>4.9317151308059708E-3</v>
      </c>
    </row>
    <row r="24" spans="1:12" x14ac:dyDescent="0.3">
      <c r="A24" s="10">
        <v>22</v>
      </c>
      <c r="B24" s="4">
        <f t="shared" si="2"/>
        <v>52963</v>
      </c>
      <c r="C24" s="1">
        <v>-2000</v>
      </c>
      <c r="E24" s="1">
        <v>-1500</v>
      </c>
      <c r="G24" s="1">
        <f>SUM($C$3:$C24)</f>
        <v>-44000</v>
      </c>
      <c r="H24" s="1">
        <f>SUM($D$3:$E24)</f>
        <v>-43000</v>
      </c>
      <c r="I24" s="1">
        <f t="shared" si="3"/>
        <v>1000</v>
      </c>
      <c r="J24" s="1">
        <f t="shared" si="1"/>
        <v>500</v>
      </c>
      <c r="K24" s="3">
        <f>XIRR($J$3:$J24,$B$3:$B24,0.05)</f>
        <v>9.2762738466262845E-3</v>
      </c>
    </row>
    <row r="25" spans="1:12" x14ac:dyDescent="0.3">
      <c r="A25" s="10">
        <v>23</v>
      </c>
      <c r="B25" s="4">
        <f t="shared" si="2"/>
        <v>53328</v>
      </c>
      <c r="C25" s="1">
        <v>-2000</v>
      </c>
      <c r="E25" s="1">
        <v>-1500</v>
      </c>
      <c r="G25" s="1">
        <f>SUM($C$3:$C25)</f>
        <v>-46000</v>
      </c>
      <c r="H25" s="1">
        <f>SUM($D$3:$E25)</f>
        <v>-44500</v>
      </c>
      <c r="I25" s="1">
        <f t="shared" si="3"/>
        <v>1500</v>
      </c>
      <c r="J25" s="1">
        <f t="shared" si="1"/>
        <v>500</v>
      </c>
      <c r="K25" s="3">
        <f>XIRR($J$3:$J25,$B$3:$B25,0.05)</f>
        <v>1.3120868802070623E-2</v>
      </c>
    </row>
    <row r="26" spans="1:12" x14ac:dyDescent="0.3">
      <c r="A26" s="10">
        <v>24</v>
      </c>
      <c r="B26" s="4">
        <f t="shared" si="2"/>
        <v>53693</v>
      </c>
      <c r="C26" s="1">
        <v>-2000</v>
      </c>
      <c r="E26" s="1">
        <v>-1500</v>
      </c>
      <c r="G26" s="1">
        <f>SUM($C$3:$C26)</f>
        <v>-48000</v>
      </c>
      <c r="H26" s="1">
        <f>SUM($D$3:$E26)</f>
        <v>-46000</v>
      </c>
      <c r="I26" s="1">
        <f t="shared" si="3"/>
        <v>2000</v>
      </c>
      <c r="J26" s="1">
        <f t="shared" si="1"/>
        <v>500</v>
      </c>
      <c r="K26" s="3">
        <f>XIRR($J$3:$J26,$B$3:$B26,0.05)</f>
        <v>1.6537103056907657E-2</v>
      </c>
    </row>
    <row r="27" spans="1:12" x14ac:dyDescent="0.3">
      <c r="A27" s="10">
        <v>25</v>
      </c>
      <c r="B27" s="4">
        <f t="shared" si="2"/>
        <v>54058</v>
      </c>
      <c r="C27" s="1">
        <v>-2000</v>
      </c>
      <c r="E27" s="1">
        <v>-1500</v>
      </c>
      <c r="G27" s="1">
        <f>SUM($C$3:$C27)</f>
        <v>-50000</v>
      </c>
      <c r="H27" s="1">
        <f>SUM($D$3:$E27)</f>
        <v>-47500</v>
      </c>
      <c r="I27" s="1">
        <f t="shared" si="3"/>
        <v>2500</v>
      </c>
      <c r="J27" s="1">
        <f t="shared" si="1"/>
        <v>500</v>
      </c>
      <c r="K27" s="3">
        <f>XIRR($J$3:$J27,$B$3:$B27,0.05)</f>
        <v>1.958425343036652E-2</v>
      </c>
    </row>
    <row r="28" spans="1:12" x14ac:dyDescent="0.3">
      <c r="A28" s="10">
        <v>26</v>
      </c>
      <c r="B28" s="4">
        <f t="shared" si="2"/>
        <v>54424</v>
      </c>
      <c r="C28" s="1">
        <v>-2000</v>
      </c>
      <c r="E28" s="1">
        <v>-1500</v>
      </c>
      <c r="G28" s="1">
        <f>SUM($C$3:$C28)</f>
        <v>-52000</v>
      </c>
      <c r="H28" s="1">
        <f>SUM($D$3:$E28)</f>
        <v>-49000</v>
      </c>
      <c r="I28" s="1">
        <f t="shared" si="3"/>
        <v>3000</v>
      </c>
      <c r="J28" s="1">
        <f t="shared" si="1"/>
        <v>500</v>
      </c>
      <c r="K28" s="3">
        <f>XIRR($J$3:$J28,$B$3:$B28,0.05)</f>
        <v>2.2311553359031684E-2</v>
      </c>
    </row>
    <row r="29" spans="1:12" x14ac:dyDescent="0.3">
      <c r="A29" s="10">
        <v>27</v>
      </c>
      <c r="B29" s="4">
        <f t="shared" si="2"/>
        <v>54789</v>
      </c>
      <c r="C29" s="1">
        <v>-2000</v>
      </c>
      <c r="E29" s="1">
        <v>-1500</v>
      </c>
      <c r="G29" s="1">
        <f>SUM($C$3:$C29)</f>
        <v>-54000</v>
      </c>
      <c r="H29" s="1">
        <f>SUM($D$3:$E29)</f>
        <v>-50500</v>
      </c>
      <c r="I29" s="1">
        <f t="shared" si="3"/>
        <v>3500</v>
      </c>
      <c r="J29" s="1">
        <f t="shared" si="1"/>
        <v>500</v>
      </c>
      <c r="K29" s="3">
        <f>XIRR($J$3:$J29,$B$3:$B29,0.05)</f>
        <v>2.4760606884956366E-2</v>
      </c>
    </row>
    <row r="30" spans="1:12" x14ac:dyDescent="0.3">
      <c r="A30" s="10">
        <v>28</v>
      </c>
      <c r="B30" s="4">
        <f t="shared" si="2"/>
        <v>55154</v>
      </c>
      <c r="C30" s="1">
        <v>-2000</v>
      </c>
      <c r="E30" s="1">
        <v>-1500</v>
      </c>
      <c r="G30" s="1">
        <f>SUM($C$3:$C30)</f>
        <v>-56000</v>
      </c>
      <c r="H30" s="1">
        <f>SUM($D$3:$E30)</f>
        <v>-52000</v>
      </c>
      <c r="I30" s="1">
        <f t="shared" si="3"/>
        <v>4000</v>
      </c>
      <c r="J30" s="1">
        <f t="shared" si="1"/>
        <v>500</v>
      </c>
      <c r="K30" s="3">
        <f>XIRR($J$3:$J30,$B$3:$B30,0.05)</f>
        <v>2.6966401934623723E-2</v>
      </c>
    </row>
    <row r="31" spans="1:12" x14ac:dyDescent="0.3">
      <c r="A31" s="10">
        <v>29</v>
      </c>
      <c r="B31" s="4">
        <f t="shared" si="2"/>
        <v>55519</v>
      </c>
      <c r="C31" s="1">
        <v>-2000</v>
      </c>
      <c r="E31" s="1">
        <v>-1500</v>
      </c>
      <c r="G31" s="1">
        <f>SUM($C$3:$C31)</f>
        <v>-58000</v>
      </c>
      <c r="H31" s="1">
        <f>SUM($D$3:$E31)</f>
        <v>-53500</v>
      </c>
      <c r="I31" s="1">
        <f t="shared" si="3"/>
        <v>4500</v>
      </c>
      <c r="J31" s="1">
        <f t="shared" si="1"/>
        <v>500</v>
      </c>
      <c r="K31" s="3">
        <f>XIRR($J$3:$J31,$B$3:$B31,0.05)</f>
        <v>2.8958645462989808E-2</v>
      </c>
    </row>
    <row r="32" spans="1:12" x14ac:dyDescent="0.3">
      <c r="A32" s="10">
        <v>30</v>
      </c>
      <c r="B32" s="4">
        <f t="shared" si="2"/>
        <v>55885</v>
      </c>
      <c r="C32" s="1">
        <v>-2000</v>
      </c>
      <c r="E32" s="1">
        <v>-1500</v>
      </c>
      <c r="G32" s="1">
        <f>SUM($C$3:$C32)</f>
        <v>-60000</v>
      </c>
      <c r="H32" s="1">
        <f>SUM($D$3:$E32)</f>
        <v>-55000</v>
      </c>
      <c r="I32" s="1">
        <f t="shared" si="3"/>
        <v>5000</v>
      </c>
      <c r="J32" s="1">
        <f t="shared" si="1"/>
        <v>500</v>
      </c>
      <c r="K32" s="3">
        <f>XIRR($J$3:$J32,$B$3:$B32,0.05)</f>
        <v>3.0762526392936706E-2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Bart Strubbe</dc:creator>
  <cp:lastModifiedBy>Bart Strubbe</cp:lastModifiedBy>
  <dcterms:created xsi:type="dcterms:W3CDTF">2024-06-20T09:31:53Z</dcterms:created>
  <dcterms:modified xsi:type="dcterms:W3CDTF">2024-06-20T10:01:08Z</dcterms:modified>
</cp:coreProperties>
</file>