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FE80275-FBBE-40C4-8580-89E1ADA8BF57}" xr6:coauthVersionLast="47" xr6:coauthVersionMax="47" xr10:uidLastSave="{00000000-0000-0000-0000-000000000000}"/>
  <bookViews>
    <workbookView xWindow="-120" yWindow="-120" windowWidth="29040" windowHeight="15990" activeTab="1" xr2:uid="{51132B8C-2126-4757-A247-5880DC5BEC52}"/>
  </bookViews>
  <sheets>
    <sheet name="Données initiales" sheetId="1" r:id="rId1"/>
    <sheet name="Rééquilibrage" sheetId="2" r:id="rId2"/>
  </sheets>
  <definedNames>
    <definedName name="Joueurs">OFFSET(Rééquilibrage!$G$1,1,0,COUNTA(Rééquilibrage!$G:$G)-1)</definedName>
    <definedName name="Lignes">IF(OFFSET(Joueurs,,2)="","",RIGHT(OFFSET(Joueurs,,1),1)+ROW(Joueurs)/1000)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" i="2" l="1"/>
  <c r="Q3" i="2"/>
  <c r="P4" i="2"/>
  <c r="Q4" i="2"/>
  <c r="P5" i="2"/>
  <c r="Q5" i="2"/>
  <c r="P6" i="2"/>
  <c r="Q6" i="2"/>
  <c r="P7" i="2"/>
  <c r="Q7" i="2"/>
  <c r="P8" i="2"/>
  <c r="Q8" i="2"/>
  <c r="P9" i="2"/>
  <c r="Q9" i="2"/>
  <c r="P10" i="2"/>
  <c r="Q10" i="2"/>
  <c r="P11" i="2"/>
  <c r="Q11" i="2"/>
  <c r="P12" i="2"/>
  <c r="Q12" i="2"/>
  <c r="P13" i="2"/>
  <c r="Q13" i="2"/>
  <c r="P14" i="2"/>
  <c r="Q14" i="2"/>
  <c r="P15" i="2"/>
  <c r="Q15" i="2"/>
  <c r="P16" i="2"/>
  <c r="Q16" i="2"/>
  <c r="P17" i="2"/>
  <c r="Q17" i="2"/>
  <c r="P18" i="2"/>
  <c r="Q18" i="2"/>
  <c r="P19" i="2"/>
  <c r="Q19" i="2"/>
  <c r="P20" i="2"/>
  <c r="Q20" i="2"/>
  <c r="P21" i="2"/>
  <c r="Q21" i="2"/>
  <c r="Q2" i="2"/>
  <c r="P2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" i="2"/>
  <c r="L3" i="2"/>
  <c r="L2" i="2"/>
  <c r="L4" i="2" l="1"/>
  <c r="M2" i="2" s="1"/>
  <c r="M3" i="2" l="1"/>
  <c r="T2" i="2" a="1"/>
  <c r="T2" i="2" s="1"/>
  <c r="S2" i="2" a="1"/>
  <c r="S2" i="2" s="1"/>
  <c r="M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<sst xmlns="http://schemas.openxmlformats.org/spreadsheetml/2006/main" count="318" uniqueCount="85">
  <si>
    <t>Joueur 15</t>
  </si>
  <si>
    <t>D1</t>
  </si>
  <si>
    <t>Joueur 16</t>
  </si>
  <si>
    <t>Joueur 17</t>
  </si>
  <si>
    <t>Joueur 18</t>
  </si>
  <si>
    <t>Joueur 19</t>
  </si>
  <si>
    <t>Joueur 20</t>
  </si>
  <si>
    <t>Joueur 21</t>
  </si>
  <si>
    <t>Joueur 22</t>
  </si>
  <si>
    <t>D2</t>
  </si>
  <si>
    <t>Joueur 23</t>
  </si>
  <si>
    <t>Joueur 24</t>
  </si>
  <si>
    <t>Joueur 25</t>
  </si>
  <si>
    <t>Joueur 26</t>
  </si>
  <si>
    <t>Joueur 27</t>
  </si>
  <si>
    <t>Joueur 28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</si>
  <si>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</si>
  <si>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</si>
  <si>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</si>
  <si>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</si>
  <si>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</si>
  <si>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</si>
  <si>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</si>
  <si>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</si>
  <si>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</si>
  <si>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</si>
  <si>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</si>
  <si>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</si>
  <si>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</si>
  <si>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</si>
  <si>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</si>
  <si>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</si>
  <si>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</si>
  <si>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</si>
  <si>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</si>
  <si>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</si>
  <si>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</si>
  <si>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</si>
  <si>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</si>
  <si>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</si>
  <si>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</si>
  <si>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</si>
  <si>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Joueur 41</t>
  </si>
  <si>
    <t>Joueur 42</t>
  </si>
  <si>
    <t>Joueur 43</t>
  </si>
  <si>
    <t>Joueur 44</t>
  </si>
  <si>
    <t>Joueur 45</t>
  </si>
  <si>
    <t>Joueur 46</t>
  </si>
  <si>
    <t>Joueur 47</t>
  </si>
  <si>
    <t>Joueur 48</t>
  </si>
  <si>
    <t>Joueur 49</t>
  </si>
  <si>
    <t>Joueur 50</t>
  </si>
  <si>
    <t>Joueur 51</t>
  </si>
  <si>
    <t>Joueur 52</t>
  </si>
  <si>
    <t>Joueur 53</t>
  </si>
  <si>
    <t>Joueur 54</t>
  </si>
  <si>
    <t>Joueur 55</t>
  </si>
  <si>
    <t>Joueur 56</t>
  </si>
  <si>
    <t>Joueur 57</t>
  </si>
  <si>
    <t>Joueur 58</t>
  </si>
  <si>
    <t>Joueur 59</t>
  </si>
  <si>
    <t>Joueur 60</t>
  </si>
  <si>
    <t>Joueur 61</t>
  </si>
  <si>
    <t>Joueur 62</t>
  </si>
  <si>
    <t>Joueur 63</t>
  </si>
  <si>
    <t>Joueur 64</t>
  </si>
  <si>
    <t>Joueur 65</t>
  </si>
  <si>
    <t>Joueur 66</t>
  </si>
  <si>
    <t>Joueur 67</t>
  </si>
  <si>
    <t>Joueur 68</t>
  </si>
  <si>
    <t>Joueur 69</t>
  </si>
  <si>
    <t>Joueur 70</t>
  </si>
  <si>
    <t>Joueur 71</t>
  </si>
  <si>
    <t>Joueur 72</t>
  </si>
  <si>
    <t>Joueur 73</t>
  </si>
  <si>
    <t>Joueur 74</t>
  </si>
  <si>
    <t>Joueur 75</t>
  </si>
  <si>
    <t>Joueur 76</t>
  </si>
  <si>
    <t>somme</t>
  </si>
  <si>
    <t>inscrit</t>
  </si>
  <si>
    <t>répartition</t>
  </si>
  <si>
    <t>Joueur</t>
  </si>
  <si>
    <t>Equipe</t>
  </si>
  <si>
    <t>Joueurs</t>
  </si>
  <si>
    <t>Division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</si>
</sst>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Standaard" xfId="0" builtinId="0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CE98-A2DF-43AF-BF2E-C64376E812FF}">
  <dimension ref="G1:L76"/>
  <sheetViews>
    <sheetView workbookViewId="0">
      <selection activeCell="E4" sqref="E4"/>
    </sheetView>
  </sheetViews>
  <sheetFormatPr defaultColWidth="11.42578125" defaultRowHeight="15" x14ac:dyDescent="0.25"/>
  <cols>
    <col min="11" max="12" width="4.140625" customWidth="1"/>
  </cols>
  <sheetData>
    <row r="1" spans="7:12" x14ac:dyDescent="0.25">
      <c r="G1" s="1" t="s">
        <v>16</v>
      </c>
      <c r="H1" t="s">
        <v>1</v>
      </c>
    </row>
    <row r="2" spans="7:12" x14ac:dyDescent="0.25">
      <c r="G2" s="1" t="s">
        <v>17</v>
      </c>
      <c r="H2" t="s">
        <v>1</v>
      </c>
      <c r="K2" t="s">
        <v>1</v>
      </c>
      <c r="L2">
        <v>8</v>
      </c>
    </row>
    <row r="3" spans="7:12" x14ac:dyDescent="0.25">
      <c r="G3" s="1" t="s">
        <v>18</v>
      </c>
      <c r="H3" t="s">
        <v>1</v>
      </c>
      <c r="K3" t="s">
        <v>9</v>
      </c>
      <c r="L3">
        <v>5</v>
      </c>
    </row>
    <row r="4" spans="7:12" x14ac:dyDescent="0.25">
      <c r="G4" s="1" t="s">
        <v>19</v>
      </c>
      <c r="H4" t="s">
        <v>1</v>
      </c>
    </row>
    <row r="5" spans="7:12" x14ac:dyDescent="0.25">
      <c r="G5" s="1" t="s">
        <v>20</v>
      </c>
      <c r="H5" t="s">
        <v>1</v>
      </c>
    </row>
    <row r="6" spans="7:12" x14ac:dyDescent="0.25">
      <c r="G6" s="1" t="s">
        <v>21</v>
      </c>
      <c r="H6" t="s">
        <v>1</v>
      </c>
    </row>
    <row r="7" spans="7:12" x14ac:dyDescent="0.25">
      <c r="G7" s="1" t="s">
        <v>22</v>
      </c>
      <c r="H7" t="s">
        <v>1</v>
      </c>
    </row>
    <row r="8" spans="7:12" x14ac:dyDescent="0.25">
      <c r="G8" s="1" t="s">
        <v>23</v>
      </c>
      <c r="H8" t="s">
        <v>1</v>
      </c>
    </row>
    <row r="9" spans="7:12" x14ac:dyDescent="0.25">
      <c r="G9" s="1" t="s">
        <v>24</v>
      </c>
      <c r="H9" t="s">
        <v>1</v>
      </c>
    </row>
    <row r="10" spans="7:12" x14ac:dyDescent="0.25">
      <c r="G10" s="1" t="s">
        <v>25</v>
      </c>
      <c r="H10" t="s">
        <v>1</v>
      </c>
    </row>
    <row r="11" spans="7:12" x14ac:dyDescent="0.25">
      <c r="G11" s="1" t="s">
        <v>26</v>
      </c>
      <c r="H11" t="s">
        <v>1</v>
      </c>
    </row>
    <row r="12" spans="7:12" x14ac:dyDescent="0.25">
      <c r="G12" s="1" t="s">
        <v>27</v>
      </c>
      <c r="H12" t="s">
        <v>1</v>
      </c>
    </row>
    <row r="13" spans="7:12" x14ac:dyDescent="0.25">
      <c r="G13" s="1" t="s">
        <v>28</v>
      </c>
      <c r="H13" t="s">
        <v>1</v>
      </c>
    </row>
    <row r="14" spans="7:12" x14ac:dyDescent="0.25">
      <c r="G14" s="1" t="s">
        <v>29</v>
      </c>
      <c r="H14" t="s">
        <v>1</v>
      </c>
    </row>
    <row r="15" spans="7:12" x14ac:dyDescent="0.25">
      <c r="G15" s="1" t="s">
        <v>0</v>
      </c>
      <c r="H15" t="s">
        <v>1</v>
      </c>
    </row>
    <row r="16" spans="7:12" x14ac:dyDescent="0.25">
      <c r="G16" s="1" t="s">
        <v>2</v>
      </c>
      <c r="H16" t="s">
        <v>1</v>
      </c>
    </row>
    <row r="17" spans="7:8" x14ac:dyDescent="0.25">
      <c r="G17" s="1" t="s">
        <v>3</v>
      </c>
      <c r="H17" t="s">
        <v>1</v>
      </c>
    </row>
    <row r="18" spans="7:8" x14ac:dyDescent="0.25">
      <c r="G18" s="1" t="s">
        <v>4</v>
      </c>
      <c r="H18" t="s">
        <v>1</v>
      </c>
    </row>
    <row r="19" spans="7:8" x14ac:dyDescent="0.25">
      <c r="G19" s="1" t="s">
        <v>5</v>
      </c>
      <c r="H19" t="s">
        <v>1</v>
      </c>
    </row>
    <row r="20" spans="7:8" x14ac:dyDescent="0.25">
      <c r="G20" s="1" t="s">
        <v>6</v>
      </c>
      <c r="H20" t="s">
        <v>1</v>
      </c>
    </row>
    <row r="21" spans="7:8" x14ac:dyDescent="0.25">
      <c r="G21" s="1" t="s">
        <v>7</v>
      </c>
      <c r="H21" t="s">
        <v>1</v>
      </c>
    </row>
    <row r="22" spans="7:8" x14ac:dyDescent="0.25">
      <c r="G22" s="1" t="s">
        <v>8</v>
      </c>
      <c r="H22" t="s">
        <v>9</v>
      </c>
    </row>
    <row r="23" spans="7:8" x14ac:dyDescent="0.25">
      <c r="G23" s="1" t="s">
        <v>10</v>
      </c>
      <c r="H23" t="s">
        <v>9</v>
      </c>
    </row>
    <row r="24" spans="7:8" x14ac:dyDescent="0.25">
      <c r="G24" s="1" t="s">
        <v>11</v>
      </c>
      <c r="H24" t="s">
        <v>9</v>
      </c>
    </row>
    <row r="25" spans="7:8" x14ac:dyDescent="0.25">
      <c r="G25" s="1" t="s">
        <v>12</v>
      </c>
      <c r="H25" t="s">
        <v>9</v>
      </c>
    </row>
    <row r="26" spans="7:8" x14ac:dyDescent="0.25">
      <c r="G26" s="1" t="s">
        <v>13</v>
      </c>
      <c r="H26" t="s">
        <v>9</v>
      </c>
    </row>
    <row r="27" spans="7:8" x14ac:dyDescent="0.25">
      <c r="G27" s="1" t="s">
        <v>14</v>
      </c>
      <c r="H27" t="s">
        <v>9</v>
      </c>
    </row>
    <row r="28" spans="7:8" x14ac:dyDescent="0.25">
      <c r="G28" s="1" t="s">
        <v>15</v>
      </c>
      <c r="H28" t="s">
        <v>9</v>
      </c>
    </row>
    <row r="29" spans="7:8" x14ac:dyDescent="0.25">
      <c r="G29" s="1" t="s">
        <v>30</v>
      </c>
      <c r="H29" t="s">
        <v>9</v>
      </c>
    </row>
    <row r="30" spans="7:8" x14ac:dyDescent="0.25">
      <c r="G30" s="1" t="s">
        <v>31</v>
      </c>
      <c r="H30" t="s">
        <v>9</v>
      </c>
    </row>
    <row r="31" spans="7:8" x14ac:dyDescent="0.25">
      <c r="G31" s="1" t="s">
        <v>32</v>
      </c>
      <c r="H31" t="s">
        <v>9</v>
      </c>
    </row>
    <row r="32" spans="7:8" x14ac:dyDescent="0.25">
      <c r="G32" s="1" t="s">
        <v>33</v>
      </c>
      <c r="H32" t="s">
        <v>9</v>
      </c>
    </row>
    <row r="33" spans="7:8" x14ac:dyDescent="0.25">
      <c r="G33" s="1" t="s">
        <v>34</v>
      </c>
      <c r="H33" t="s">
        <v>9</v>
      </c>
    </row>
    <row r="34" spans="7:8" x14ac:dyDescent="0.25">
      <c r="G34" s="1" t="s">
        <v>35</v>
      </c>
      <c r="H34" t="s">
        <v>9</v>
      </c>
    </row>
    <row r="35" spans="7:8" x14ac:dyDescent="0.25">
      <c r="G35" s="1" t="s">
        <v>36</v>
      </c>
      <c r="H35" t="s">
        <v>9</v>
      </c>
    </row>
    <row r="36" spans="7:8" x14ac:dyDescent="0.25">
      <c r="G36" s="1" t="s">
        <v>37</v>
      </c>
      <c r="H36" t="s">
        <v>9</v>
      </c>
    </row>
    <row r="37" spans="7:8" x14ac:dyDescent="0.25">
      <c r="G37" s="1" t="s">
        <v>38</v>
      </c>
      <c r="H37" t="s">
        <v>9</v>
      </c>
    </row>
    <row r="38" spans="7:8" x14ac:dyDescent="0.25">
      <c r="G38" s="1" t="s">
        <v>39</v>
      </c>
      <c r="H38" t="s">
        <v>9</v>
      </c>
    </row>
    <row r="39" spans="7:8" x14ac:dyDescent="0.25">
      <c r="G39" s="1" t="s">
        <v>40</v>
      </c>
      <c r="H39" t="s">
        <v>9</v>
      </c>
    </row>
    <row r="40" spans="7:8" x14ac:dyDescent="0.25">
      <c r="G40" s="1" t="s">
        <v>41</v>
      </c>
      <c r="H40" t="s">
        <v>9</v>
      </c>
    </row>
    <row r="41" spans="7:8" x14ac:dyDescent="0.25">
      <c r="G41" s="1" t="s">
        <v>42</v>
      </c>
      <c r="H41" t="s">
        <v>9</v>
      </c>
    </row>
    <row r="42" spans="7:8" x14ac:dyDescent="0.25">
      <c r="G42" s="1" t="s">
        <v>43</v>
      </c>
      <c r="H42" t="s">
        <v>9</v>
      </c>
    </row>
    <row r="43" spans="7:8" x14ac:dyDescent="0.25">
      <c r="G43" s="1" t="s">
        <v>44</v>
      </c>
      <c r="H43" t="s">
        <v>9</v>
      </c>
    </row>
    <row r="44" spans="7:8" x14ac:dyDescent="0.25">
      <c r="G44" s="1" t="s">
        <v>45</v>
      </c>
      <c r="H44" t="s">
        <v>9</v>
      </c>
    </row>
    <row r="45" spans="7:8" x14ac:dyDescent="0.25">
      <c r="G45" s="1" t="s">
        <v>46</v>
      </c>
      <c r="H45" t="s">
        <v>9</v>
      </c>
    </row>
    <row r="46" spans="7:8" x14ac:dyDescent="0.25">
      <c r="G46" s="1" t="s">
        <v>47</v>
      </c>
      <c r="H46" t="s">
        <v>9</v>
      </c>
    </row>
    <row r="47" spans="7:8" x14ac:dyDescent="0.25">
      <c r="G47" s="1" t="s">
        <v>48</v>
      </c>
      <c r="H47" t="s">
        <v>9</v>
      </c>
    </row>
    <row r="48" spans="7:8" x14ac:dyDescent="0.25">
      <c r="G48" s="1" t="s">
        <v>49</v>
      </c>
      <c r="H48" t="s">
        <v>9</v>
      </c>
    </row>
    <row r="49" spans="7:8" x14ac:dyDescent="0.25">
      <c r="G49" s="1" t="s">
        <v>50</v>
      </c>
      <c r="H49" t="s">
        <v>9</v>
      </c>
    </row>
    <row r="50" spans="7:8" x14ac:dyDescent="0.25">
      <c r="G50" s="1" t="s">
        <v>51</v>
      </c>
      <c r="H50" t="s">
        <v>9</v>
      </c>
    </row>
    <row r="51" spans="7:8" x14ac:dyDescent="0.25">
      <c r="G51" s="1" t="s">
        <v>52</v>
      </c>
      <c r="H51" t="s">
        <v>9</v>
      </c>
    </row>
    <row r="52" spans="7:8" x14ac:dyDescent="0.25">
      <c r="G52" s="1" t="s">
        <v>53</v>
      </c>
      <c r="H52" t="s">
        <v>9</v>
      </c>
    </row>
    <row r="53" spans="7:8" x14ac:dyDescent="0.25">
      <c r="G53" s="1" t="s">
        <v>54</v>
      </c>
      <c r="H53" t="s">
        <v>9</v>
      </c>
    </row>
    <row r="54" spans="7:8" x14ac:dyDescent="0.25">
      <c r="G54" s="1" t="s">
        <v>55</v>
      </c>
      <c r="H54" t="s">
        <v>9</v>
      </c>
    </row>
    <row r="55" spans="7:8" x14ac:dyDescent="0.25">
      <c r="G55" s="1" t="s">
        <v>56</v>
      </c>
      <c r="H55" t="s">
        <v>9</v>
      </c>
    </row>
    <row r="56" spans="7:8" x14ac:dyDescent="0.25">
      <c r="G56" s="1" t="s">
        <v>57</v>
      </c>
      <c r="H56" t="s">
        <v>9</v>
      </c>
    </row>
    <row r="57" spans="7:8" x14ac:dyDescent="0.25">
      <c r="G57" s="1" t="s">
        <v>58</v>
      </c>
      <c r="H57" t="s">
        <v>9</v>
      </c>
    </row>
    <row r="58" spans="7:8" x14ac:dyDescent="0.25">
      <c r="G58" s="1" t="s">
        <v>59</v>
      </c>
      <c r="H58" t="s">
        <v>9</v>
      </c>
    </row>
    <row r="59" spans="7:8" x14ac:dyDescent="0.25">
      <c r="G59" s="1" t="s">
        <v>60</v>
      </c>
      <c r="H59" t="s">
        <v>9</v>
      </c>
    </row>
    <row r="60" spans="7:8" x14ac:dyDescent="0.25">
      <c r="G60" s="1" t="s">
        <v>61</v>
      </c>
      <c r="H60" t="s">
        <v>9</v>
      </c>
    </row>
    <row r="61" spans="7:8" x14ac:dyDescent="0.25">
      <c r="G61" s="1" t="s">
        <v>62</v>
      </c>
      <c r="H61" t="s">
        <v>9</v>
      </c>
    </row>
    <row r="62" spans="7:8" x14ac:dyDescent="0.25">
      <c r="G62" s="1" t="s">
        <v>63</v>
      </c>
      <c r="H62" t="s">
        <v>9</v>
      </c>
    </row>
    <row r="63" spans="7:8" x14ac:dyDescent="0.25">
      <c r="G63" s="1" t="s">
        <v>64</v>
      </c>
      <c r="H63" t="s">
        <v>9</v>
      </c>
    </row>
    <row r="64" spans="7:8" x14ac:dyDescent="0.25">
      <c r="G64" s="1" t="s">
        <v>65</v>
      </c>
      <c r="H64" t="s">
        <v>9</v>
      </c>
    </row>
    <row r="65" spans="7:8" x14ac:dyDescent="0.25">
      <c r="G65" s="1" t="s">
        <v>66</v>
      </c>
      <c r="H65" t="s">
        <v>9</v>
      </c>
    </row>
    <row r="66" spans="7:8" x14ac:dyDescent="0.25">
      <c r="G66" s="1" t="s">
        <v>67</v>
      </c>
      <c r="H66" t="s">
        <v>9</v>
      </c>
    </row>
    <row r="67" spans="7:8" x14ac:dyDescent="0.25">
      <c r="G67" s="1" t="s">
        <v>68</v>
      </c>
      <c r="H67" t="s">
        <v>9</v>
      </c>
    </row>
    <row r="68" spans="7:8" x14ac:dyDescent="0.25">
      <c r="G68" s="1" t="s">
        <v>69</v>
      </c>
      <c r="H68" t="s">
        <v>9</v>
      </c>
    </row>
    <row r="69" spans="7:8" x14ac:dyDescent="0.25">
      <c r="G69" s="1" t="s">
        <v>70</v>
      </c>
      <c r="H69" t="s">
        <v>9</v>
      </c>
    </row>
    <row r="70" spans="7:8" x14ac:dyDescent="0.25">
      <c r="G70" s="1" t="s">
        <v>71</v>
      </c>
      <c r="H70" t="s">
        <v>9</v>
      </c>
    </row>
    <row r="71" spans="7:8" x14ac:dyDescent="0.25">
      <c r="G71" s="1" t="s">
        <v>72</v>
      </c>
      <c r="H71" t="s">
        <v>9</v>
      </c>
    </row>
    <row r="72" spans="7:8" x14ac:dyDescent="0.25">
      <c r="G72" s="1" t="s">
        <v>73</v>
      </c>
      <c r="H72" t="s">
        <v>9</v>
      </c>
    </row>
    <row r="73" spans="7:8" x14ac:dyDescent="0.25">
      <c r="G73" s="1" t="s">
        <v>74</v>
      </c>
      <c r="H73" t="s">
        <v>9</v>
      </c>
    </row>
    <row r="74" spans="7:8" x14ac:dyDescent="0.25">
      <c r="G74" s="1" t="s">
        <v>75</v>
      </c>
      <c r="H74" t="s">
        <v>9</v>
      </c>
    </row>
    <row r="75" spans="7:8" x14ac:dyDescent="0.25">
      <c r="G75" s="1" t="s">
        <v>76</v>
      </c>
      <c r="H75" t="s">
        <v>9</v>
      </c>
    </row>
    <row r="76" spans="7:8" x14ac:dyDescent="0.25">
      <c r="G76" s="1" t="s">
        <v>77</v>
      </c>
      <c r="H76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67EE6-BD9C-4740-B5E0-DAA3B9A877EC}">
  <dimension ref="G1:T77"/>
  <sheetViews>
    <sheetView tabSelected="1" workbookViewId="0">
      <selection activeCell="P2" sqref="P2:Q21"/>
    </sheetView>
  </sheetViews>
  <sheetFormatPr defaultColWidth="11.42578125" defaultRowHeight="15" x14ac:dyDescent="0.25"/>
  <cols>
    <col min="7" max="7" width="9" style="2" bestFit="1" customWidth="1"/>
    <col min="8" max="8" width="7.140625" style="2" bestFit="1" customWidth="1"/>
    <col min="9" max="9" width="6.42578125" style="2" bestFit="1" customWidth="1"/>
    <col min="11" max="11" width="7.5703125" bestFit="1" customWidth="1"/>
    <col min="12" max="12" width="6.42578125" bestFit="1" customWidth="1"/>
    <col min="13" max="13" width="10.5703125" bestFit="1" customWidth="1"/>
    <col min="15" max="15" width="4.5703125" customWidth="1"/>
    <col min="16" max="17" width="10.85546875" customWidth="1"/>
  </cols>
  <sheetData>
    <row r="1" spans="7:20" x14ac:dyDescent="0.25">
      <c r="G1" s="4" t="s">
        <v>81</v>
      </c>
      <c r="H1" s="4" t="s">
        <v>82</v>
      </c>
      <c r="I1" s="4" t="s">
        <v>79</v>
      </c>
      <c r="L1" s="3" t="s">
        <v>79</v>
      </c>
      <c r="M1" s="3" t="s">
        <v>80</v>
      </c>
      <c r="O1" s="3"/>
      <c r="P1" s="3" t="s">
        <v>1</v>
      </c>
      <c r="Q1" s="3" t="s">
        <v>9</v>
      </c>
      <c r="S1" s="3" t="s">
        <v>83</v>
      </c>
      <c r="T1" s="3" t="s">
        <v>84</v>
      </c>
    </row>
    <row r="2" spans="7:20" x14ac:dyDescent="0.25">
      <c r="G2" s="5" t="s">
        <v>16</v>
      </c>
      <c r="H2" s="2" t="s">
        <v>1</v>
      </c>
      <c r="K2" t="s">
        <v>1</v>
      </c>
      <c r="L2" s="3">
        <f>COUNTIFS($H$2:$H$77,K2,$I$2:$I$77,"&lt;&gt;")</f>
        <v>9</v>
      </c>
      <c r="M2" s="3">
        <f>_xlfn.CEILING.MATH($L$4/2,1)</f>
        <v>9</v>
      </c>
      <c r="O2" s="3">
        <f>ROW()-1</f>
        <v>1</v>
      </c>
      <c r="P2" s="3" t="str">
        <f ca="1">IF($O2&lt;=$M$2,INDEX($G:$G,MOD(SMALL(Lignes,$O2)*1000,1000)),"-")</f>
        <v>Joueur 2</v>
      </c>
      <c r="Q2" s="3" t="str">
        <f ca="1">IF($O2+$M$2&lt;=$M$4,INDEX($G:$G,MOD(SMALL(Lignes,$O2+$M$2)*1000,1000)),"-")</f>
        <v>Joueur 23</v>
      </c>
      <c r="S2" t="str" cm="1">
        <f t="array" aca="1" ref="S2:S18" ca="1">_xlfn.VSTACK(_xlfn.CHOOSEROWS(_xlfn._xlws.FILTER(Joueurs,$I$2:$I$77=1),_xlfn.SEQUENCE($M$2)),_xlfn.CHOOSEROWS(_xlfn._xlws.FILTER(Joueurs,$I$2:$I$77=1),_xlfn.SEQUENCE($M$3,,$M$2+1)))</f>
        <v>Joueur 2</v>
      </c>
      <c r="T2" t="str" cm="1">
        <f t="array" ref="T2:T18">"D" &amp; IF(_xlfn.SEQUENCE($L$4)&lt;=$M$2,"1","2")</f>
        <v>D1</v>
      </c>
    </row>
    <row r="3" spans="7:20" x14ac:dyDescent="0.25">
      <c r="G3" s="5" t="s">
        <v>17</v>
      </c>
      <c r="H3" s="2" t="s">
        <v>1</v>
      </c>
      <c r="I3" s="2">
        <v>1</v>
      </c>
      <c r="K3" t="s">
        <v>9</v>
      </c>
      <c r="L3" s="3">
        <f>COUNTIFS($H$2:$H$77,K3,$I$2:$I$77,"&lt;&gt;")</f>
        <v>8</v>
      </c>
      <c r="M3" s="3">
        <f>_xlfn.FLOOR.MATH($L$4/2,1)</f>
        <v>8</v>
      </c>
      <c r="O3" s="3">
        <f t="shared" ref="O3:O21" si="0">ROW()-1</f>
        <v>2</v>
      </c>
      <c r="P3" s="3" t="str">
        <f ca="1">IF($O3&lt;=$M$2,INDEX($G:$G,MOD(SMALL(Lignes,$O3)*1000,1000)),"-")</f>
        <v>Joueur 3</v>
      </c>
      <c r="Q3" s="3" t="str">
        <f ca="1">IF($O3+$M$2&lt;=$M$4,INDEX($G:$G,MOD(SMALL(Lignes,$O3+$M$2)*1000,1000)),"-")</f>
        <v>Joueur 27</v>
      </c>
      <c r="S3" t="str">
        <f ca="1"/>
        <v>Joueur 3</v>
      </c>
      <c r="T3" t="str">
        <v>D1</v>
      </c>
    </row>
    <row r="4" spans="7:20" x14ac:dyDescent="0.25">
      <c r="G4" s="5" t="s">
        <v>18</v>
      </c>
      <c r="H4" s="2" t="s">
        <v>1</v>
      </c>
      <c r="I4" s="2">
        <v>1</v>
      </c>
      <c r="K4" t="s">
        <v>78</v>
      </c>
      <c r="L4" s="3">
        <f>+L2+L3</f>
        <v>17</v>
      </c>
      <c r="M4" s="3">
        <f>+M2+M3</f>
        <v>17</v>
      </c>
      <c r="O4" s="3">
        <f t="shared" si="0"/>
        <v>3</v>
      </c>
      <c r="P4" s="3" t="str">
        <f ca="1">IF($O4&lt;=$M$2,INDEX($G:$G,MOD(SMALL(Lignes,$O4)*1000,1000)),"-")</f>
        <v>Joueur 4</v>
      </c>
      <c r="Q4" s="3" t="str">
        <f ca="1">IF($O4+$M$2&lt;=$M$4,INDEX($G:$G,MOD(SMALL(Lignes,$O4+$M$2)*1000,1000)),"-")</f>
        <v>Joueur 28</v>
      </c>
      <c r="S4" t="str">
        <f ca="1"/>
        <v>Joueur 4</v>
      </c>
      <c r="T4" t="str">
        <v>D1</v>
      </c>
    </row>
    <row r="5" spans="7:20" x14ac:dyDescent="0.25">
      <c r="G5" s="5" t="s">
        <v>19</v>
      </c>
      <c r="H5" s="2" t="s">
        <v>1</v>
      </c>
      <c r="I5" s="2">
        <v>1</v>
      </c>
      <c r="O5" s="3">
        <f t="shared" si="0"/>
        <v>4</v>
      </c>
      <c r="P5" s="3" t="str">
        <f ca="1">IF($O5&lt;=$M$2,INDEX($G:$G,MOD(SMALL(Lignes,$O5)*1000,1000)),"-")</f>
        <v>Joueur 5</v>
      </c>
      <c r="Q5" s="3" t="str">
        <f ca="1">IF($O5+$M$2&lt;=$M$4,INDEX($G:$G,MOD(SMALL(Lignes,$O5+$M$2)*1000,1000)),"-")</f>
        <v>Joueur 29</v>
      </c>
      <c r="S5" t="str">
        <f ca="1"/>
        <v>Joueur 5</v>
      </c>
      <c r="T5" t="str">
        <v>D1</v>
      </c>
    </row>
    <row r="6" spans="7:20" x14ac:dyDescent="0.25">
      <c r="G6" s="5" t="s">
        <v>20</v>
      </c>
      <c r="H6" s="2" t="s">
        <v>1</v>
      </c>
      <c r="I6" s="2">
        <v>1</v>
      </c>
      <c r="O6" s="3">
        <f t="shared" si="0"/>
        <v>5</v>
      </c>
      <c r="P6" s="3" t="str">
        <f ca="1">IF($O6&lt;=$M$2,INDEX($G:$G,MOD(SMALL(Lignes,$O6)*1000,1000)),"-")</f>
        <v>Joueur 6</v>
      </c>
      <c r="Q6" s="3" t="str">
        <f ca="1">IF($O6+$M$2&lt;=$M$4,INDEX($G:$G,MOD(SMALL(Lignes,$O6+$M$2)*1000,1000)),"-")</f>
        <v>Joueur 30</v>
      </c>
      <c r="S6" t="str">
        <f ca="1"/>
        <v>Joueur 6</v>
      </c>
      <c r="T6" t="str">
        <v>D1</v>
      </c>
    </row>
    <row r="7" spans="7:20" x14ac:dyDescent="0.25">
      <c r="G7" s="5" t="s">
        <v>21</v>
      </c>
      <c r="H7" s="2" t="s">
        <v>1</v>
      </c>
      <c r="I7" s="2">
        <v>1</v>
      </c>
      <c r="O7" s="3">
        <f t="shared" si="0"/>
        <v>6</v>
      </c>
      <c r="P7" s="3" t="str">
        <f ca="1">IF($O7&lt;=$M$2,INDEX($G:$G,MOD(SMALL(Lignes,$O7)*1000,1000)),"-")</f>
        <v>Joueur 7</v>
      </c>
      <c r="Q7" s="3" t="str">
        <f ca="1">IF($O7+$M$2&lt;=$M$4,INDEX($G:$G,MOD(SMALL(Lignes,$O7+$M$2)*1000,1000)),"-")</f>
        <v>Joueur 31</v>
      </c>
      <c r="S7" t="str">
        <f ca="1"/>
        <v>Joueur 7</v>
      </c>
      <c r="T7" t="str">
        <v>D1</v>
      </c>
    </row>
    <row r="8" spans="7:20" x14ac:dyDescent="0.25">
      <c r="G8" s="5" t="s">
        <v>22</v>
      </c>
      <c r="H8" s="2" t="s">
        <v>1</v>
      </c>
      <c r="I8" s="2">
        <v>1</v>
      </c>
      <c r="O8" s="3">
        <f t="shared" si="0"/>
        <v>7</v>
      </c>
      <c r="P8" s="3" t="str">
        <f ca="1">IF($O8&lt;=$M$2,INDEX($G:$G,MOD(SMALL(Lignes,$O8)*1000,1000)),"-")</f>
        <v>Joueur 14</v>
      </c>
      <c r="Q8" s="3" t="str">
        <f ca="1">IF($O8+$M$2&lt;=$M$4,INDEX($G:$G,MOD(SMALL(Lignes,$O8+$M$2)*1000,1000)),"-")</f>
        <v>Joueur 32</v>
      </c>
      <c r="S8" t="str">
        <f ca="1"/>
        <v>Joueur 14</v>
      </c>
      <c r="T8" t="str">
        <v>D1</v>
      </c>
    </row>
    <row r="9" spans="7:20" x14ac:dyDescent="0.25">
      <c r="G9" s="5" t="s">
        <v>23</v>
      </c>
      <c r="H9" s="2" t="s">
        <v>1</v>
      </c>
      <c r="O9" s="3">
        <f t="shared" si="0"/>
        <v>8</v>
      </c>
      <c r="P9" s="3" t="str">
        <f ca="1">IF($O9&lt;=$M$2,INDEX($G:$G,MOD(SMALL(Lignes,$O9)*1000,1000)),"-")</f>
        <v>Joueur 75</v>
      </c>
      <c r="Q9" s="3" t="str">
        <f ca="1">IF($O9+$M$2&lt;=$M$4,INDEX($G:$G,MOD(SMALL(Lignes,$O9+$M$2)*1000,1000)),"-")</f>
        <v>Joueur 34</v>
      </c>
      <c r="S9" t="str">
        <f ca="1"/>
        <v>Joueur 23</v>
      </c>
      <c r="T9" t="str">
        <v>D1</v>
      </c>
    </row>
    <row r="10" spans="7:20" x14ac:dyDescent="0.25">
      <c r="G10" s="5" t="s">
        <v>24</v>
      </c>
      <c r="H10" s="2" t="s">
        <v>1</v>
      </c>
      <c r="O10" s="3">
        <f t="shared" si="0"/>
        <v>9</v>
      </c>
      <c r="P10" s="3" t="str">
        <f ca="1">IF($O10&lt;=$M$2,INDEX($G:$G,MOD(SMALL(Lignes,$O10)*1000,1000)),"-")</f>
        <v>Joueur 76</v>
      </c>
      <c r="Q10" s="3" t="str">
        <f>IF($O10+$M$2&lt;=$M$4,INDEX($G:$G,MOD(SMALL(Lignes,$O10+$M$2)*1000,1000)),"-")</f>
        <v>-</v>
      </c>
      <c r="S10" t="str">
        <f ca="1"/>
        <v>Joueur 27</v>
      </c>
      <c r="T10" t="str">
        <v>D1</v>
      </c>
    </row>
    <row r="11" spans="7:20" x14ac:dyDescent="0.25">
      <c r="G11" s="5" t="s">
        <v>25</v>
      </c>
      <c r="H11" s="2" t="s">
        <v>1</v>
      </c>
      <c r="O11" s="3">
        <f t="shared" si="0"/>
        <v>10</v>
      </c>
      <c r="P11" s="3" t="str">
        <f>IF($O11&lt;=$M$2,INDEX($G:$G,MOD(SMALL(Lignes,$O11)*1000,1000)),"-")</f>
        <v>-</v>
      </c>
      <c r="Q11" s="3" t="str">
        <f>IF($O11+$M$2&lt;=$M$4,INDEX($G:$G,MOD(SMALL(Lignes,$O11+$M$2)*1000,1000)),"-")</f>
        <v>-</v>
      </c>
      <c r="S11" t="str">
        <f ca="1"/>
        <v>Joueur 28</v>
      </c>
      <c r="T11" t="str">
        <v>D2</v>
      </c>
    </row>
    <row r="12" spans="7:20" x14ac:dyDescent="0.25">
      <c r="G12" s="5" t="s">
        <v>26</v>
      </c>
      <c r="H12" s="2" t="s">
        <v>1</v>
      </c>
      <c r="O12" s="3">
        <f t="shared" si="0"/>
        <v>11</v>
      </c>
      <c r="P12" s="3" t="str">
        <f>IF($O12&lt;=$M$2,INDEX($G:$G,MOD(SMALL(Lignes,$O12)*1000,1000)),"-")</f>
        <v>-</v>
      </c>
      <c r="Q12" s="3" t="str">
        <f>IF($O12+$M$2&lt;=$M$4,INDEX($G:$G,MOD(SMALL(Lignes,$O12+$M$2)*1000,1000)),"-")</f>
        <v>-</v>
      </c>
      <c r="S12" t="str">
        <f ca="1"/>
        <v>Joueur 29</v>
      </c>
      <c r="T12" t="str">
        <v>D2</v>
      </c>
    </row>
    <row r="13" spans="7:20" x14ac:dyDescent="0.25">
      <c r="G13" s="5" t="s">
        <v>27</v>
      </c>
      <c r="H13" s="2" t="s">
        <v>1</v>
      </c>
      <c r="O13" s="3">
        <f t="shared" si="0"/>
        <v>12</v>
      </c>
      <c r="P13" s="3" t="str">
        <f>IF($O13&lt;=$M$2,INDEX($G:$G,MOD(SMALL(Lignes,$O13)*1000,1000)),"-")</f>
        <v>-</v>
      </c>
      <c r="Q13" s="3" t="str">
        <f>IF($O13+$M$2&lt;=$M$4,INDEX($G:$G,MOD(SMALL(Lignes,$O13+$M$2)*1000,1000)),"-")</f>
        <v>-</v>
      </c>
      <c r="S13" t="str">
        <f ca="1"/>
        <v>Joueur 30</v>
      </c>
      <c r="T13" t="str">
        <v>D2</v>
      </c>
    </row>
    <row r="14" spans="7:20" x14ac:dyDescent="0.25">
      <c r="G14" s="5" t="s">
        <v>28</v>
      </c>
      <c r="H14" s="2" t="s">
        <v>1</v>
      </c>
      <c r="O14" s="3">
        <f t="shared" si="0"/>
        <v>13</v>
      </c>
      <c r="P14" s="3" t="str">
        <f>IF($O14&lt;=$M$2,INDEX($G:$G,MOD(SMALL(Lignes,$O14)*1000,1000)),"-")</f>
        <v>-</v>
      </c>
      <c r="Q14" s="3" t="str">
        <f>IF($O14+$M$2&lt;=$M$4,INDEX($G:$G,MOD(SMALL(Lignes,$O14+$M$2)*1000,1000)),"-")</f>
        <v>-</v>
      </c>
      <c r="S14" t="str">
        <f ca="1"/>
        <v>Joueur 31</v>
      </c>
      <c r="T14" t="str">
        <v>D2</v>
      </c>
    </row>
    <row r="15" spans="7:20" x14ac:dyDescent="0.25">
      <c r="G15" s="5" t="s">
        <v>29</v>
      </c>
      <c r="H15" s="2" t="s">
        <v>1</v>
      </c>
      <c r="I15" s="2">
        <v>1</v>
      </c>
      <c r="O15" s="3">
        <f t="shared" si="0"/>
        <v>14</v>
      </c>
      <c r="P15" s="3" t="str">
        <f>IF($O15&lt;=$M$2,INDEX($G:$G,MOD(SMALL(Lignes,$O15)*1000,1000)),"-")</f>
        <v>-</v>
      </c>
      <c r="Q15" s="3" t="str">
        <f>IF($O15+$M$2&lt;=$M$4,INDEX($G:$G,MOD(SMALL(Lignes,$O15+$M$2)*1000,1000)),"-")</f>
        <v>-</v>
      </c>
      <c r="S15" t="str">
        <f ca="1"/>
        <v>Joueur 32</v>
      </c>
      <c r="T15" t="str">
        <v>D2</v>
      </c>
    </row>
    <row r="16" spans="7:20" x14ac:dyDescent="0.25">
      <c r="G16" s="5" t="s">
        <v>0</v>
      </c>
      <c r="H16" s="2" t="s">
        <v>1</v>
      </c>
      <c r="O16" s="3">
        <f t="shared" si="0"/>
        <v>15</v>
      </c>
      <c r="P16" s="3" t="str">
        <f>IF($O16&lt;=$M$2,INDEX($G:$G,MOD(SMALL(Lignes,$O16)*1000,1000)),"-")</f>
        <v>-</v>
      </c>
      <c r="Q16" s="3" t="str">
        <f>IF($O16+$M$2&lt;=$M$4,INDEX($G:$G,MOD(SMALL(Lignes,$O16+$M$2)*1000,1000)),"-")</f>
        <v>-</v>
      </c>
      <c r="S16" t="str">
        <f ca="1"/>
        <v>Joueur 34</v>
      </c>
      <c r="T16" t="str">
        <v>D2</v>
      </c>
    </row>
    <row r="17" spans="7:20" x14ac:dyDescent="0.25">
      <c r="G17" s="5" t="s">
        <v>2</v>
      </c>
      <c r="H17" s="2" t="s">
        <v>1</v>
      </c>
      <c r="O17" s="3">
        <f t="shared" si="0"/>
        <v>16</v>
      </c>
      <c r="P17" s="3" t="str">
        <f>IF($O17&lt;=$M$2,INDEX($G:$G,MOD(SMALL(Lignes,$O17)*1000,1000)),"-")</f>
        <v>-</v>
      </c>
      <c r="Q17" s="3" t="str">
        <f>IF($O17+$M$2&lt;=$M$4,INDEX($G:$G,MOD(SMALL(Lignes,$O17+$M$2)*1000,1000)),"-")</f>
        <v>-</v>
      </c>
      <c r="S17" t="str">
        <f ca="1"/>
        <v>Joueur 75</v>
      </c>
      <c r="T17" t="str">
        <v>D2</v>
      </c>
    </row>
    <row r="18" spans="7:20" x14ac:dyDescent="0.25">
      <c r="G18" s="5" t="s">
        <v>3</v>
      </c>
      <c r="H18" s="2" t="s">
        <v>1</v>
      </c>
      <c r="O18" s="3">
        <f t="shared" si="0"/>
        <v>17</v>
      </c>
      <c r="P18" s="3" t="str">
        <f>IF($O18&lt;=$M$2,INDEX($G:$G,MOD(SMALL(Lignes,$O18)*1000,1000)),"-")</f>
        <v>-</v>
      </c>
      <c r="Q18" s="3" t="str">
        <f>IF($O18+$M$2&lt;=$M$4,INDEX($G:$G,MOD(SMALL(Lignes,$O18+$M$2)*1000,1000)),"-")</f>
        <v>-</v>
      </c>
      <c r="S18" t="str">
        <f ca="1"/>
        <v>Joueur 76</v>
      </c>
      <c r="T18" t="str">
        <v>D2</v>
      </c>
    </row>
    <row r="19" spans="7:20" x14ac:dyDescent="0.25">
      <c r="G19" s="5" t="s">
        <v>4</v>
      </c>
      <c r="H19" s="2" t="s">
        <v>1</v>
      </c>
      <c r="O19" s="3">
        <f t="shared" si="0"/>
        <v>18</v>
      </c>
      <c r="P19" s="3" t="str">
        <f>IF($O19&lt;=$M$2,INDEX($G:$G,MOD(SMALL(Lignes,$O19)*1000,1000)),"-")</f>
        <v>-</v>
      </c>
      <c r="Q19" s="3" t="str">
        <f>IF($O19+$M$2&lt;=$M$4,INDEX($G:$G,MOD(SMALL(Lignes,$O19+$M$2)*1000,1000)),"-")</f>
        <v>-</v>
      </c>
    </row>
    <row r="20" spans="7:20" x14ac:dyDescent="0.25">
      <c r="G20" s="5" t="s">
        <v>5</v>
      </c>
      <c r="H20" s="2" t="s">
        <v>1</v>
      </c>
      <c r="O20" s="3">
        <f t="shared" si="0"/>
        <v>19</v>
      </c>
      <c r="P20" s="3" t="str">
        <f>IF($O20&lt;=$M$2,INDEX($G:$G,MOD(SMALL(Lignes,$O20)*1000,1000)),"-")</f>
        <v>-</v>
      </c>
      <c r="Q20" s="3" t="str">
        <f>IF($O20+$M$2&lt;=$M$4,INDEX($G:$G,MOD(SMALL(Lignes,$O20+$M$2)*1000,1000)),"-")</f>
        <v>-</v>
      </c>
    </row>
    <row r="21" spans="7:20" x14ac:dyDescent="0.25">
      <c r="G21" s="5" t="s">
        <v>6</v>
      </c>
      <c r="H21" s="2" t="s">
        <v>1</v>
      </c>
      <c r="O21" s="3">
        <f t="shared" si="0"/>
        <v>20</v>
      </c>
      <c r="P21" s="3" t="str">
        <f>IF($O21&lt;=$M$2,INDEX($G:$G,MOD(SMALL(Lignes,$O21)*1000,1000)),"-")</f>
        <v>-</v>
      </c>
      <c r="Q21" s="3" t="str">
        <f>IF($O21+$M$2&lt;=$M$4,INDEX($G:$G,MOD(SMALL(Lignes,$O21+$M$2)*1000,1000)),"-")</f>
        <v>-</v>
      </c>
    </row>
    <row r="22" spans="7:20" x14ac:dyDescent="0.25">
      <c r="G22" s="5" t="s">
        <v>7</v>
      </c>
      <c r="H22" s="6" t="s">
        <v>9</v>
      </c>
    </row>
    <row r="23" spans="7:20" x14ac:dyDescent="0.25">
      <c r="G23" s="5" t="s">
        <v>8</v>
      </c>
      <c r="H23" s="2" t="s">
        <v>9</v>
      </c>
    </row>
    <row r="24" spans="7:20" x14ac:dyDescent="0.25">
      <c r="G24" s="5" t="s">
        <v>10</v>
      </c>
      <c r="H24" s="2" t="s">
        <v>9</v>
      </c>
      <c r="I24" s="2">
        <v>1</v>
      </c>
    </row>
    <row r="25" spans="7:20" x14ac:dyDescent="0.25">
      <c r="G25" s="5" t="s">
        <v>11</v>
      </c>
      <c r="H25" s="2" t="s">
        <v>9</v>
      </c>
    </row>
    <row r="26" spans="7:20" x14ac:dyDescent="0.25">
      <c r="G26" s="5" t="s">
        <v>12</v>
      </c>
      <c r="H26" s="2" t="s">
        <v>9</v>
      </c>
    </row>
    <row r="27" spans="7:20" x14ac:dyDescent="0.25">
      <c r="G27" s="5" t="s">
        <v>13</v>
      </c>
      <c r="H27" s="2" t="s">
        <v>9</v>
      </c>
    </row>
    <row r="28" spans="7:20" x14ac:dyDescent="0.25">
      <c r="G28" s="5" t="s">
        <v>14</v>
      </c>
      <c r="H28" s="2" t="s">
        <v>9</v>
      </c>
      <c r="I28" s="2">
        <v>1</v>
      </c>
    </row>
    <row r="29" spans="7:20" x14ac:dyDescent="0.25">
      <c r="G29" s="5" t="s">
        <v>15</v>
      </c>
      <c r="H29" s="2" t="s">
        <v>9</v>
      </c>
      <c r="I29" s="2">
        <v>1</v>
      </c>
    </row>
    <row r="30" spans="7:20" x14ac:dyDescent="0.25">
      <c r="G30" s="5" t="s">
        <v>30</v>
      </c>
      <c r="H30" s="2" t="s">
        <v>9</v>
      </c>
      <c r="I30" s="2">
        <v>1</v>
      </c>
    </row>
    <row r="31" spans="7:20" x14ac:dyDescent="0.25">
      <c r="G31" s="5" t="s">
        <v>31</v>
      </c>
      <c r="H31" s="2" t="s">
        <v>9</v>
      </c>
      <c r="I31" s="2">
        <v>1</v>
      </c>
    </row>
    <row r="32" spans="7:20" x14ac:dyDescent="0.25">
      <c r="G32" s="5" t="s">
        <v>32</v>
      </c>
      <c r="H32" s="2" t="s">
        <v>9</v>
      </c>
      <c r="I32" s="2">
        <v>1</v>
      </c>
    </row>
    <row r="33" spans="7:9" x14ac:dyDescent="0.25">
      <c r="G33" s="5" t="s">
        <v>33</v>
      </c>
      <c r="H33" s="2" t="s">
        <v>9</v>
      </c>
      <c r="I33" s="2">
        <v>1</v>
      </c>
    </row>
    <row r="34" spans="7:9" x14ac:dyDescent="0.25">
      <c r="G34" s="5" t="s">
        <v>34</v>
      </c>
      <c r="H34" s="2" t="s">
        <v>9</v>
      </c>
    </row>
    <row r="35" spans="7:9" x14ac:dyDescent="0.25">
      <c r="G35" s="5" t="s">
        <v>35</v>
      </c>
      <c r="H35" s="2" t="s">
        <v>9</v>
      </c>
      <c r="I35" s="2">
        <v>1</v>
      </c>
    </row>
    <row r="36" spans="7:9" x14ac:dyDescent="0.25">
      <c r="G36" s="5" t="s">
        <v>36</v>
      </c>
      <c r="H36" s="2" t="s">
        <v>9</v>
      </c>
    </row>
    <row r="37" spans="7:9" x14ac:dyDescent="0.25">
      <c r="G37" s="5" t="s">
        <v>37</v>
      </c>
      <c r="H37" s="2" t="s">
        <v>9</v>
      </c>
    </row>
    <row r="38" spans="7:9" x14ac:dyDescent="0.25">
      <c r="G38" s="5" t="s">
        <v>38</v>
      </c>
      <c r="H38" s="2" t="s">
        <v>9</v>
      </c>
    </row>
    <row r="39" spans="7:9" x14ac:dyDescent="0.25">
      <c r="G39" s="5" t="s">
        <v>39</v>
      </c>
      <c r="H39" s="2" t="s">
        <v>9</v>
      </c>
    </row>
    <row r="40" spans="7:9" x14ac:dyDescent="0.25">
      <c r="G40" s="5" t="s">
        <v>40</v>
      </c>
      <c r="H40" s="2" t="s">
        <v>9</v>
      </c>
    </row>
    <row r="41" spans="7:9" x14ac:dyDescent="0.25">
      <c r="G41" s="5" t="s">
        <v>41</v>
      </c>
      <c r="H41" s="2" t="s">
        <v>9</v>
      </c>
    </row>
    <row r="42" spans="7:9" x14ac:dyDescent="0.25">
      <c r="G42" s="5" t="s">
        <v>42</v>
      </c>
      <c r="H42" s="2" t="s">
        <v>9</v>
      </c>
    </row>
    <row r="43" spans="7:9" x14ac:dyDescent="0.25">
      <c r="G43" s="5" t="s">
        <v>43</v>
      </c>
      <c r="H43" s="2" t="s">
        <v>9</v>
      </c>
    </row>
    <row r="44" spans="7:9" x14ac:dyDescent="0.25">
      <c r="G44" s="5" t="s">
        <v>44</v>
      </c>
      <c r="H44" s="2" t="s">
        <v>9</v>
      </c>
    </row>
    <row r="45" spans="7:9" x14ac:dyDescent="0.25">
      <c r="G45" s="5" t="s">
        <v>45</v>
      </c>
      <c r="H45" s="2" t="s">
        <v>9</v>
      </c>
    </row>
    <row r="46" spans="7:9" x14ac:dyDescent="0.25">
      <c r="G46" s="5" t="s">
        <v>46</v>
      </c>
      <c r="H46" s="2" t="s">
        <v>9</v>
      </c>
    </row>
    <row r="47" spans="7:9" x14ac:dyDescent="0.25">
      <c r="G47" s="5" t="s">
        <v>47</v>
      </c>
      <c r="H47" s="2" t="s">
        <v>9</v>
      </c>
    </row>
    <row r="48" spans="7:9" x14ac:dyDescent="0.25">
      <c r="G48" s="5" t="s">
        <v>48</v>
      </c>
      <c r="H48" s="2" t="s">
        <v>9</v>
      </c>
    </row>
    <row r="49" spans="7:8" x14ac:dyDescent="0.25">
      <c r="G49" s="5" t="s">
        <v>49</v>
      </c>
      <c r="H49" s="2" t="s">
        <v>9</v>
      </c>
    </row>
    <row r="50" spans="7:8" x14ac:dyDescent="0.25">
      <c r="G50" s="5" t="s">
        <v>50</v>
      </c>
      <c r="H50" s="2" t="s">
        <v>9</v>
      </c>
    </row>
    <row r="51" spans="7:8" x14ac:dyDescent="0.25">
      <c r="G51" s="5" t="s">
        <v>51</v>
      </c>
      <c r="H51" s="2" t="s">
        <v>9</v>
      </c>
    </row>
    <row r="52" spans="7:8" x14ac:dyDescent="0.25">
      <c r="G52" s="5" t="s">
        <v>52</v>
      </c>
      <c r="H52" s="2" t="s">
        <v>9</v>
      </c>
    </row>
    <row r="53" spans="7:8" x14ac:dyDescent="0.25">
      <c r="G53" s="5" t="s">
        <v>53</v>
      </c>
      <c r="H53" s="2" t="s">
        <v>9</v>
      </c>
    </row>
    <row r="54" spans="7:8" x14ac:dyDescent="0.25">
      <c r="G54" s="5" t="s">
        <v>54</v>
      </c>
      <c r="H54" s="2" t="s">
        <v>9</v>
      </c>
    </row>
    <row r="55" spans="7:8" x14ac:dyDescent="0.25">
      <c r="G55" s="5" t="s">
        <v>55</v>
      </c>
      <c r="H55" s="2" t="s">
        <v>9</v>
      </c>
    </row>
    <row r="56" spans="7:8" x14ac:dyDescent="0.25">
      <c r="G56" s="5" t="s">
        <v>56</v>
      </c>
      <c r="H56" s="2" t="s">
        <v>9</v>
      </c>
    </row>
    <row r="57" spans="7:8" x14ac:dyDescent="0.25">
      <c r="G57" s="5" t="s">
        <v>57</v>
      </c>
      <c r="H57" s="2" t="s">
        <v>9</v>
      </c>
    </row>
    <row r="58" spans="7:8" x14ac:dyDescent="0.25">
      <c r="G58" s="5" t="s">
        <v>58</v>
      </c>
      <c r="H58" s="2" t="s">
        <v>9</v>
      </c>
    </row>
    <row r="59" spans="7:8" x14ac:dyDescent="0.25">
      <c r="G59" s="5" t="s">
        <v>59</v>
      </c>
      <c r="H59" s="2" t="s">
        <v>9</v>
      </c>
    </row>
    <row r="60" spans="7:8" x14ac:dyDescent="0.25">
      <c r="G60" s="5" t="s">
        <v>60</v>
      </c>
      <c r="H60" s="2" t="s">
        <v>9</v>
      </c>
    </row>
    <row r="61" spans="7:8" x14ac:dyDescent="0.25">
      <c r="G61" s="5" t="s">
        <v>61</v>
      </c>
      <c r="H61" s="2" t="s">
        <v>9</v>
      </c>
    </row>
    <row r="62" spans="7:8" x14ac:dyDescent="0.25">
      <c r="G62" s="5" t="s">
        <v>62</v>
      </c>
      <c r="H62" s="2" t="s">
        <v>9</v>
      </c>
    </row>
    <row r="63" spans="7:8" x14ac:dyDescent="0.25">
      <c r="G63" s="5" t="s">
        <v>63</v>
      </c>
      <c r="H63" s="2" t="s">
        <v>9</v>
      </c>
    </row>
    <row r="64" spans="7:8" x14ac:dyDescent="0.25">
      <c r="G64" s="5" t="s">
        <v>64</v>
      </c>
      <c r="H64" s="2" t="s">
        <v>9</v>
      </c>
    </row>
    <row r="65" spans="7:9" x14ac:dyDescent="0.25">
      <c r="G65" s="5" t="s">
        <v>65</v>
      </c>
      <c r="H65" s="2" t="s">
        <v>9</v>
      </c>
    </row>
    <row r="66" spans="7:9" x14ac:dyDescent="0.25">
      <c r="G66" s="5" t="s">
        <v>66</v>
      </c>
      <c r="H66" s="2" t="s">
        <v>9</v>
      </c>
    </row>
    <row r="67" spans="7:9" x14ac:dyDescent="0.25">
      <c r="G67" s="5" t="s">
        <v>67</v>
      </c>
      <c r="H67" s="2" t="s">
        <v>9</v>
      </c>
    </row>
    <row r="68" spans="7:9" x14ac:dyDescent="0.25">
      <c r="G68" s="5" t="s">
        <v>68</v>
      </c>
      <c r="H68" s="2" t="s">
        <v>9</v>
      </c>
    </row>
    <row r="69" spans="7:9" x14ac:dyDescent="0.25">
      <c r="G69" s="5" t="s">
        <v>69</v>
      </c>
      <c r="H69" s="2" t="s">
        <v>9</v>
      </c>
    </row>
    <row r="70" spans="7:9" x14ac:dyDescent="0.25">
      <c r="G70" s="5" t="s">
        <v>70</v>
      </c>
      <c r="H70" s="2" t="s">
        <v>9</v>
      </c>
    </row>
    <row r="71" spans="7:9" x14ac:dyDescent="0.25">
      <c r="G71" s="5" t="s">
        <v>71</v>
      </c>
      <c r="H71" s="2" t="s">
        <v>9</v>
      </c>
    </row>
    <row r="72" spans="7:9" x14ac:dyDescent="0.25">
      <c r="G72" s="5" t="s">
        <v>72</v>
      </c>
      <c r="H72" s="2" t="s">
        <v>9</v>
      </c>
    </row>
    <row r="73" spans="7:9" x14ac:dyDescent="0.25">
      <c r="G73" s="5" t="s">
        <v>73</v>
      </c>
      <c r="H73" s="2" t="s">
        <v>9</v>
      </c>
    </row>
    <row r="74" spans="7:9" x14ac:dyDescent="0.25">
      <c r="G74" s="5" t="s">
        <v>74</v>
      </c>
      <c r="H74" s="2" t="s">
        <v>9</v>
      </c>
    </row>
    <row r="75" spans="7:9" x14ac:dyDescent="0.25">
      <c r="G75" s="5" t="s">
        <v>75</v>
      </c>
      <c r="H75" s="2" t="s">
        <v>9</v>
      </c>
    </row>
    <row r="76" spans="7:9" x14ac:dyDescent="0.25">
      <c r="G76" s="7" t="s">
        <v>76</v>
      </c>
      <c r="H76" s="8" t="s">
        <v>1</v>
      </c>
      <c r="I76" s="8">
        <v>1</v>
      </c>
    </row>
    <row r="77" spans="7:9" x14ac:dyDescent="0.25">
      <c r="G77" s="7" t="s">
        <v>77</v>
      </c>
      <c r="H77" s="8" t="s">
        <v>1</v>
      </c>
      <c r="I77" s="8">
        <v>1</v>
      </c>
    </row>
  </sheetData>
  <conditionalFormatting sqref="P2:Q21">
    <cfRule type="expression" dxfId="0" priority="1">
      <formula>P$1&lt;&gt;VLOOKUP(P2,OFFSET(Joueurs,,,,2),2,0)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Données initiales</vt:lpstr>
      <vt:lpstr>Rééquilibrage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cloan cloan</dc:creator>
  <cp:lastModifiedBy>Bart Strubbe</cp:lastModifiedBy>
  <dcterms:created xsi:type="dcterms:W3CDTF">2024-05-24T18:30:01Z</dcterms:created>
  <dcterms:modified xsi:type="dcterms:W3CDTF">2024-05-25T14:27:00Z</dcterms:modified>
</cp:coreProperties>
</file>