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data" ContentType="application/vnd.openxmlformats-officedocument.model+data"/>
  <Default Extension="png" ContentType="image/png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pivotCache/pivotCacheDefinition1.xml" ContentType="application/vnd.openxmlformats-officedocument.spreadsheetml.pivotCacheDefinition+xml"/>
  <Override PartName="/xl/pivotCache/pivotCacheDefinition2.xml" ContentType="application/vnd.openxmlformats-officedocument.spreadsheetml.pivotCacheDefinition+xml"/>
  <Override PartName="/xl/pivotCache/pivotCacheDefinition3.xml" ContentType="application/vnd.openxmlformats-officedocument.spreadsheetml.pivotCacheDefinition+xml"/>
  <Override PartName="/xl/slicerCaches/slicerCache1.xml" ContentType="application/vnd.ms-excel.slicerCache+xml"/>
  <Override PartName="/xl/slicerCaches/slicerCache2.xml" ContentType="application/vnd.ms-excel.slicerCache+xml"/>
  <Override PartName="/xl/slicerCaches/slicerCache3.xml" ContentType="application/vnd.ms-excel.slicerCache+xml"/>
  <Override PartName="/xl/slicerCaches/slicerCache4.xml" ContentType="application/vnd.ms-excel.slicerCache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pivotTables/pivotTable1.xml" ContentType="application/vnd.openxmlformats-officedocument.spreadsheetml.pivotTable+xml"/>
  <Override PartName="/xl/drawings/drawing2.xml" ContentType="application/vnd.openxmlformats-officedocument.drawing+xml"/>
  <Override PartName="/xl/slicers/slicer1.xml" ContentType="application/vnd.ms-excel.slicer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pivotTables/pivotTable2.xml" ContentType="application/vnd.openxmlformats-officedocument.spreadsheetml.pivotTable+xml"/>
  <Override PartName="/xl/drawings/drawing3.xml" ContentType="application/vnd.openxmlformats-officedocument.drawing+xml"/>
  <Override PartName="/xl/charts/chart2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328" codeName="{E757BCB4-07E6-AE0B-56E0-F0EEF7A6E26C}"/>
  <workbookPr updateLinks="always" codeName="ThisWorkbook" hidePivotFieldList="1"/>
  <mc:AlternateContent xmlns:mc="http://schemas.openxmlformats.org/markup-compatibility/2006">
    <mc:Choice Requires="x15">
      <x15ac:absPath xmlns:x15ac="http://schemas.microsoft.com/office/spreadsheetml/2010/11/ac" url="C:\Users\Eigenaar\Downloads\"/>
    </mc:Choice>
  </mc:AlternateContent>
  <xr:revisionPtr revIDLastSave="0" documentId="13_ncr:1_{811FD3A5-76E4-444C-A9B3-D3A49EA5CF6B}" xr6:coauthVersionLast="47" xr6:coauthVersionMax="47" xr10:uidLastSave="{00000000-0000-0000-0000-000000000000}"/>
  <bookViews>
    <workbookView xWindow="-120" yWindow="-120" windowWidth="29040" windowHeight="15990" activeTab="2" xr2:uid="{00000000-000D-0000-FFFF-FFFF00000000}"/>
  </bookViews>
  <sheets>
    <sheet name="ENTREES" sheetId="1" r:id="rId1"/>
    <sheet name="TCD jour" sheetId="4" r:id="rId2"/>
    <sheet name="TCD mois" sheetId="5" r:id="rId3"/>
    <sheet name="TB" sheetId="3" r:id="rId4"/>
  </sheets>
  <externalReferences>
    <externalReference r:id="rId5"/>
  </externalReferences>
  <definedNames>
    <definedName name="_xlcn.WorksheetConnection_projet01.xlsmTableau13251" hidden="1">Tableau1325[]</definedName>
    <definedName name="Slicer_Catégorie">#N/A</definedName>
    <definedName name="Slicer_Date">#N/A</definedName>
    <definedName name="Slicer_iso_Semaine">#N/A</definedName>
    <definedName name="Slicer_mois">#N/A</definedName>
    <definedName name="TClient" localSheetId="0">[1]!Tableau315[[#All],[Nom Client]]</definedName>
    <definedName name="TClient" localSheetId="3">[1]!Tableau315[[#All],[Nom Client]]</definedName>
    <definedName name="TClient">[1]!Tableau315[[#All],[Nom Client]]</definedName>
    <definedName name="TCode" localSheetId="0">[1]!Tableau1[Code]</definedName>
    <definedName name="TCode" localSheetId="3">[1]!Tableau1[Code]</definedName>
    <definedName name="TCode">[1]!Tableau1[Code]</definedName>
    <definedName name="TMandataire" localSheetId="0">[1]!Tableau7[Mandataire]</definedName>
    <definedName name="TMandataire" localSheetId="3">[1]!Tableau7[Mandataire]</definedName>
    <definedName name="TMandataire">[1]!Tableau7[Mandataire]</definedName>
    <definedName name="TRegion" localSheetId="0">[1]!Tableau48[Region]</definedName>
    <definedName name="TRegion" localSheetId="3">[1]!Tableau48[Region]</definedName>
    <definedName name="TRegion">[1]!Tableau48[Region]</definedName>
    <definedName name="TVille" localSheetId="0">[1]!Tableau8[FONDS]</definedName>
    <definedName name="TVille" localSheetId="3">[1]!Tableau8[FONDS]</definedName>
    <definedName name="TVille">[1]!Tableau8[FONDS]</definedName>
  </definedNames>
  <calcPr calcId="191029"/>
  <pivotCaches>
    <pivotCache cacheId="96" r:id="rId6"/>
    <pivotCache cacheId="105" r:id="rId7"/>
  </pivotCaches>
  <extLst>
    <ext xmlns:x14="http://schemas.microsoft.com/office/spreadsheetml/2009/9/main" uri="{876F7934-8845-4945-9796-88D515C7AA90}">
      <x14:pivotCaches>
        <pivotCache cacheId="95" r:id="rId8"/>
      </x14:pivotCaches>
    </ext>
    <ext xmlns:x14="http://schemas.microsoft.com/office/spreadsheetml/2009/9/main" uri="{BBE1A952-AA13-448e-AADC-164F8A28A991}">
      <x14:slicerCaches>
        <x14:slicerCache r:id="rId9"/>
        <x14:slicerCache r:id="rId10"/>
        <x14:slicerCache r:id="rId11"/>
        <x14:slicerCache r:id="rId12"/>
      </x14:slicerCaches>
    </ext>
    <ext xmlns:x14="http://schemas.microsoft.com/office/spreadsheetml/2009/9/main" uri="{79F54976-1DA5-4618-B147-4CDE4B953A38}">
      <x14:workbookPr/>
    </ext>
    <ext xmlns:x15="http://schemas.microsoft.com/office/spreadsheetml/2010/11/main" uri="{140A7094-0E35-4892-8432-C4D2E57EDEB5}">
      <x15:workbookPr chartTrackingRefBase="1"/>
    </ext>
    <ext xmlns:x15="http://schemas.microsoft.com/office/spreadsheetml/2010/11/main" uri="{FCE2AD5D-F65C-4FA6-A056-5C36A1767C68}">
      <x15:dataModel>
        <x15:modelTables>
          <x15:modelTable id="Tableau1325" name="Tableau1325" connection="WorksheetConnection_projet-01.xlsm!Tableau1325"/>
        </x15:modelTables>
        <x15:extLst>
          <ext xmlns:x16="http://schemas.microsoft.com/office/spreadsheetml/2014/11/main" uri="{9835A34E-60A6-4A7C-AAB8-D5F71C897F49}">
            <x16:modelTimeGroupings>
              <x16:modelTimeGrouping tableName="Tableau1325" columnName="mois" columnId="mois">
                <x16:calculatedTimeColumn columnName="mois (Jaar)" columnId="mois (Jaar)" contentType="years" isSelected="1"/>
                <x16:calculatedTimeColumn columnName="mois (Maandindex)" columnId="mois (Maandindex)" contentType="monthsindex" isSelected="1"/>
                <x16:calculatedTimeColumn columnName="mois (Maand)" columnId="mois (Maand)" contentType="months" isSelected="1"/>
              </x16:modelTimeGrouping>
            </x16:modelTimeGroupings>
          </ext>
        </x15:extLst>
      </x15:dataModel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J15" i="1" l="1"/>
  <c r="J16" i="1"/>
  <c r="J17" i="1"/>
  <c r="J18" i="1"/>
  <c r="J19" i="1"/>
  <c r="J20" i="1"/>
  <c r="J21" i="1"/>
  <c r="J22" i="1"/>
  <c r="J23" i="1"/>
  <c r="J24" i="1"/>
  <c r="J25" i="1"/>
  <c r="J26" i="1"/>
  <c r="J27" i="1"/>
  <c r="J28" i="1"/>
  <c r="J29" i="1"/>
  <c r="J30" i="1"/>
  <c r="J31" i="1"/>
  <c r="J32" i="1"/>
  <c r="J33" i="1"/>
  <c r="J34" i="1"/>
  <c r="J35" i="1"/>
  <c r="J36" i="1"/>
  <c r="J37" i="1"/>
  <c r="J38" i="1"/>
  <c r="J39" i="1"/>
  <c r="J40" i="1"/>
  <c r="J41" i="1"/>
  <c r="J42" i="1"/>
  <c r="J43" i="1"/>
  <c r="J44" i="1"/>
  <c r="J45" i="1"/>
  <c r="J46" i="1"/>
  <c r="J47" i="1"/>
  <c r="J48" i="1"/>
  <c r="J49" i="1"/>
  <c r="J50" i="1"/>
  <c r="J51" i="1"/>
  <c r="J52" i="1"/>
  <c r="I15" i="1"/>
  <c r="I16" i="1"/>
  <c r="I17" i="1"/>
  <c r="I18" i="1"/>
  <c r="I19" i="1"/>
  <c r="I20" i="1"/>
  <c r="I21" i="1"/>
  <c r="I22" i="1"/>
  <c r="I23" i="1"/>
  <c r="I24" i="1"/>
  <c r="I25" i="1"/>
  <c r="I26" i="1"/>
  <c r="I27" i="1"/>
  <c r="I28" i="1"/>
  <c r="I29" i="1"/>
  <c r="I30" i="1"/>
  <c r="I31" i="1"/>
  <c r="I32" i="1"/>
  <c r="I33" i="1"/>
  <c r="I34" i="1"/>
  <c r="I35" i="1"/>
  <c r="I36" i="1"/>
  <c r="I37" i="1"/>
  <c r="I38" i="1"/>
  <c r="I39" i="1"/>
  <c r="I40" i="1"/>
  <c r="I41" i="1"/>
  <c r="I42" i="1"/>
  <c r="I43" i="1"/>
  <c r="I44" i="1"/>
  <c r="I45" i="1"/>
  <c r="I46" i="1"/>
  <c r="I47" i="1"/>
  <c r="I48" i="1"/>
  <c r="I49" i="1"/>
  <c r="I50" i="1"/>
  <c r="I51" i="1"/>
  <c r="I52" i="1"/>
  <c r="K29" i="1"/>
  <c r="K30" i="1"/>
  <c r="K31" i="1"/>
  <c r="K32" i="1"/>
  <c r="K33" i="1"/>
  <c r="K34" i="1"/>
  <c r="K35" i="1"/>
  <c r="K36" i="1"/>
  <c r="K37" i="1"/>
  <c r="K38" i="1"/>
  <c r="K39" i="1"/>
  <c r="K40" i="1"/>
  <c r="K41" i="1"/>
  <c r="K42" i="1"/>
  <c r="K43" i="1"/>
  <c r="K44" i="1"/>
  <c r="K45" i="1"/>
  <c r="K46" i="1"/>
  <c r="K47" i="1"/>
  <c r="K48" i="1"/>
  <c r="K49" i="1"/>
  <c r="K50" i="1"/>
  <c r="K51" i="1"/>
  <c r="K52" i="1"/>
  <c r="F49" i="1"/>
  <c r="E49" i="1"/>
  <c r="E48" i="1"/>
  <c r="E47" i="1"/>
  <c r="E46" i="1"/>
  <c r="E45" i="1"/>
  <c r="E44" i="1"/>
  <c r="E43" i="1"/>
  <c r="F37" i="1"/>
  <c r="E37" i="1"/>
  <c r="E36" i="1"/>
  <c r="E35" i="1"/>
  <c r="E34" i="1"/>
  <c r="E33" i="1"/>
  <c r="E32" i="1"/>
  <c r="E31" i="1"/>
  <c r="F25" i="1"/>
  <c r="E25" i="1"/>
  <c r="E24" i="1"/>
  <c r="E23" i="1"/>
  <c r="E22" i="1"/>
  <c r="E21" i="1"/>
  <c r="E20" i="1"/>
  <c r="E19" i="1"/>
  <c r="K15" i="1" l="1"/>
  <c r="K16" i="1"/>
  <c r="K17" i="1"/>
  <c r="K18" i="1"/>
  <c r="K19" i="1"/>
  <c r="K20" i="1"/>
  <c r="K21" i="1"/>
  <c r="K22" i="1"/>
  <c r="K23" i="1"/>
  <c r="K24" i="1"/>
  <c r="K25" i="1"/>
  <c r="K26" i="1"/>
  <c r="K27" i="1"/>
  <c r="K28" i="1"/>
  <c r="H8" i="3"/>
  <c r="H6" i="3"/>
  <c r="I13" i="1"/>
  <c r="D8" i="3" l="1"/>
  <c r="E6" i="3"/>
  <c r="E8" i="3" a="1"/>
  <c r="E8" i="3" s="1"/>
  <c r="D4" i="3"/>
  <c r="D6" i="3"/>
  <c r="F10" i="1"/>
  <c r="D6" i="1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AEE240B5-B420-4CEF-BD12-F18C7B1554A6}" keepAlive="1" name="ThisWorkbookDataModel" description="Gegevensmodel" type="5" refreshedVersion="8" minRefreshableVersion="5" background="1">
    <dbPr connection="Data Model Connection" command="Model" commandType="1"/>
    <olapPr sendLocale="1" rowDrillCount="1000"/>
    <extLst>
      <ext xmlns:x15="http://schemas.microsoft.com/office/spreadsheetml/2010/11/main" uri="{DE250136-89BD-433C-8126-D09CA5730AF9}">
        <x15:connection id="" model="1"/>
      </ext>
    </extLst>
  </connection>
  <connection id="2" xr16:uid="{EE5DFB8D-F14B-4FEF-A7CF-D3D1DF552006}" name="WorksheetConnection_projet-01.xlsm!Tableau1325" type="102" refreshedVersion="8" minRefreshableVersion="5">
    <extLst>
      <ext xmlns:x15="http://schemas.microsoft.com/office/spreadsheetml/2010/11/main" uri="{DE250136-89BD-433C-8126-D09CA5730AF9}">
        <x15:connection id="Tableau1325" autoDelete="1">
          <x15:rangePr sourceName="_xlcn.WorksheetConnection_projet01.xlsmTableau13251"/>
        </x15:connection>
      </ext>
    </extLst>
  </connection>
</connections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<sst xmlns="http://schemas.openxmlformats.org/spreadsheetml/2006/main" count="180" uniqueCount="74">
  <si>
    <t>Veuillez saisir une **entrée en stock** :</t>
  </si>
  <si>
    <t>N° :</t>
  </si>
  <si>
    <t xml:space="preserve"> Unité :</t>
  </si>
  <si>
    <t>Date :</t>
  </si>
  <si>
    <t xml:space="preserve"> Prix d'Achat :</t>
  </si>
  <si>
    <t>Désignation :</t>
  </si>
  <si>
    <t xml:space="preserve"> Quantité :</t>
  </si>
  <si>
    <t xml:space="preserve"> Catégorie :</t>
  </si>
  <si>
    <t xml:space="preserve"> Total :</t>
  </si>
  <si>
    <t>N°</t>
  </si>
  <si>
    <t>Date</t>
  </si>
  <si>
    <t xml:space="preserve"> Désignation</t>
  </si>
  <si>
    <t xml:space="preserve"> Catégorie</t>
  </si>
  <si>
    <t xml:space="preserve">Unité </t>
  </si>
  <si>
    <t>Prix Achat</t>
  </si>
  <si>
    <t xml:space="preserve"> Quantité</t>
  </si>
  <si>
    <t>Total</t>
  </si>
  <si>
    <t>Produit 1</t>
  </si>
  <si>
    <t>Catégorie C</t>
  </si>
  <si>
    <t>Kg</t>
  </si>
  <si>
    <t>Catégorie F</t>
  </si>
  <si>
    <t>Catégorie A</t>
  </si>
  <si>
    <t>Produit 2</t>
  </si>
  <si>
    <t>Produit 3</t>
  </si>
  <si>
    <t>Catégorie D</t>
  </si>
  <si>
    <t>Pack</t>
  </si>
  <si>
    <t>Litre</t>
  </si>
  <si>
    <t>Total Journalier :</t>
  </si>
  <si>
    <t>Tableau de Bord :</t>
  </si>
  <si>
    <t>Total Semaine :</t>
  </si>
  <si>
    <t>Total Mensuel :</t>
  </si>
  <si>
    <t>Produit 9</t>
  </si>
  <si>
    <t>Produit 8</t>
  </si>
  <si>
    <t>Produit 7</t>
  </si>
  <si>
    <t>Produit 6</t>
  </si>
  <si>
    <t>Produit 5</t>
  </si>
  <si>
    <t>Produit 4</t>
  </si>
  <si>
    <t>Produit 0</t>
  </si>
  <si>
    <t>iso_Semaine</t>
  </si>
  <si>
    <t>Désignation</t>
  </si>
  <si>
    <t>Som van Total</t>
  </si>
  <si>
    <t>mois</t>
  </si>
  <si>
    <t>Grand total</t>
  </si>
  <si>
    <t xml:space="preserve">Total </t>
  </si>
  <si>
    <t>'24-10</t>
  </si>
  <si>
    <t>'24-14</t>
  </si>
  <si>
    <t>'24-15</t>
  </si>
  <si>
    <t>'24-18</t>
  </si>
  <si>
    <t>Totaal '24-10</t>
  </si>
  <si>
    <t>Totaal '24-14</t>
  </si>
  <si>
    <t>Totaal '24-15</t>
  </si>
  <si>
    <t>Totaal '24-18</t>
  </si>
  <si>
    <t>Catégorie</t>
  </si>
  <si>
    <t>'24-01</t>
  </si>
  <si>
    <t>Totaal '24-01</t>
  </si>
  <si>
    <t>'24-02</t>
  </si>
  <si>
    <t>Totaal '24-02</t>
  </si>
  <si>
    <t>'24-05</t>
  </si>
  <si>
    <t>Totaal '24-05</t>
  </si>
  <si>
    <t>'24-06</t>
  </si>
  <si>
    <t>Totaal '24-06</t>
  </si>
  <si>
    <t>'24-07</t>
  </si>
  <si>
    <t>Totaal '24-07</t>
  </si>
  <si>
    <t>'24-09</t>
  </si>
  <si>
    <t>Totaal '24-09</t>
  </si>
  <si>
    <t>mois (Jaar)</t>
  </si>
  <si>
    <t>mois (Maand)</t>
  </si>
  <si>
    <t>2024</t>
  </si>
  <si>
    <t>jan</t>
  </si>
  <si>
    <t>feb</t>
  </si>
  <si>
    <t>mrt</t>
  </si>
  <si>
    <t>apr</t>
  </si>
  <si>
    <t>mei</t>
  </si>
  <si>
    <t>Total 2024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</si>
</sst>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6">
    <numFmt numFmtId="8" formatCode="#,##0.00\ &quot;€&quot;;[Red]\-#,##0.00\ &quot;€&quot;"/>
    <numFmt numFmtId="165" formatCode="#,##0.00\ &quot;€&quot;"/>
    <numFmt numFmtId="166" formatCode="#,##0.00_ ;[Red]\-#,##0.00\ "/>
    <numFmt numFmtId="167" formatCode="yy\-mm"/>
    <numFmt numFmtId="168" formatCode="ddd\ dd\-mm\-yy"/>
    <numFmt numFmtId="169" formatCode="&quot;'&quot;mm\-yyyy"/>
  </numFmts>
  <fonts count="17" x14ac:knownFonts="1">
    <font>
      <sz val="11"/>
      <color theme="1"/>
      <name val="Calibri"/>
      <family val="2"/>
      <scheme val="minor"/>
    </font>
    <font>
      <b/>
      <u val="double"/>
      <sz val="14"/>
      <color rgb="FF002060"/>
      <name val="Arial Black"/>
      <family val="2"/>
    </font>
    <font>
      <b/>
      <u val="double"/>
      <sz val="16"/>
      <color rgb="FF00B050"/>
      <name val="Arial Black"/>
      <family val="2"/>
    </font>
    <font>
      <sz val="11"/>
      <color theme="1"/>
      <name val="Arial Black"/>
      <family val="2"/>
    </font>
    <font>
      <sz val="12"/>
      <color theme="1"/>
      <name val="Arial Black"/>
      <family val="2"/>
    </font>
    <font>
      <sz val="12"/>
      <color theme="1"/>
      <name val="Arial"/>
      <family val="2"/>
    </font>
    <font>
      <b/>
      <sz val="12"/>
      <color theme="1"/>
      <name val="Arial Black"/>
      <family val="2"/>
    </font>
    <font>
      <sz val="12"/>
      <color rgb="FFC00000"/>
      <name val="Arial"/>
      <family val="2"/>
    </font>
    <font>
      <sz val="11"/>
      <color rgb="FF0070C0"/>
      <name val="Calibri"/>
      <family val="2"/>
      <scheme val="minor"/>
    </font>
    <font>
      <b/>
      <sz val="12"/>
      <color theme="1"/>
      <name val="Arial"/>
      <family val="2"/>
    </font>
    <font>
      <b/>
      <sz val="11"/>
      <color theme="1"/>
      <name val="Arial Black"/>
      <family val="2"/>
    </font>
    <font>
      <sz val="11"/>
      <color theme="1"/>
      <name val="Arial"/>
      <family val="2"/>
    </font>
    <font>
      <b/>
      <u val="double"/>
      <sz val="16"/>
      <color rgb="FF0070C0"/>
      <name val="Arial Black"/>
      <family val="2"/>
    </font>
    <font>
      <sz val="12"/>
      <color rgb="FF00B050"/>
      <name val="Arial Black"/>
      <family val="2"/>
    </font>
    <font>
      <sz val="12"/>
      <color rgb="FFFF0000"/>
      <name val="Arial Black"/>
      <family val="2"/>
    </font>
    <font>
      <sz val="11"/>
      <color rgb="FF00B050"/>
      <name val="Arial"/>
      <family val="2"/>
    </font>
    <font>
      <sz val="11"/>
      <color rgb="FF000000"/>
      <name val="Arial"/>
      <family val="2"/>
    </font>
  </fonts>
  <fills count="8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1" tint="4.9989318521683403E-2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00FF00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66">
    <xf numFmtId="0" fontId="0" fillId="0" borderId="0" xfId="0"/>
    <xf numFmtId="0" fontId="0" fillId="2" borderId="0" xfId="0" applyFill="1"/>
    <xf numFmtId="0" fontId="1" fillId="0" borderId="0" xfId="0" applyFont="1" applyAlignment="1">
      <alignment vertical="center"/>
    </xf>
    <xf numFmtId="3" fontId="0" fillId="0" borderId="0" xfId="0" applyNumberFormat="1"/>
    <xf numFmtId="0" fontId="3" fillId="0" borderId="0" xfId="0" applyFont="1" applyAlignment="1">
      <alignment horizontal="center" vertical="center"/>
    </xf>
    <xf numFmtId="0" fontId="4" fillId="0" borderId="0" xfId="0" applyFont="1" applyAlignment="1">
      <alignment horizontal="right" vertical="center"/>
    </xf>
    <xf numFmtId="0" fontId="5" fillId="2" borderId="0" xfId="0" applyFont="1" applyFill="1" applyAlignment="1" applyProtection="1">
      <alignment horizontal="center" vertical="center"/>
      <protection hidden="1"/>
    </xf>
    <xf numFmtId="0" fontId="6" fillId="0" borderId="0" xfId="0" applyFont="1" applyAlignment="1">
      <alignment horizontal="right" vertical="center"/>
    </xf>
    <xf numFmtId="0" fontId="5" fillId="3" borderId="0" xfId="0" applyFont="1" applyFill="1" applyAlignment="1" applyProtection="1">
      <alignment horizontal="center" vertical="center"/>
      <protection locked="0"/>
    </xf>
    <xf numFmtId="0" fontId="5" fillId="0" borderId="0" xfId="0" applyFont="1" applyAlignment="1">
      <alignment horizontal="center" vertical="center"/>
    </xf>
    <xf numFmtId="14" fontId="7" fillId="2" borderId="0" xfId="0" applyNumberFormat="1" applyFont="1" applyFill="1" applyAlignment="1" applyProtection="1">
      <alignment horizontal="center" vertical="center"/>
      <protection hidden="1"/>
    </xf>
    <xf numFmtId="0" fontId="5" fillId="2" borderId="0" xfId="0" applyFont="1" applyFill="1" applyAlignment="1" applyProtection="1">
      <alignment horizontal="center" vertical="center"/>
      <protection locked="0"/>
    </xf>
    <xf numFmtId="3" fontId="8" fillId="0" borderId="0" xfId="0" applyNumberFormat="1" applyFont="1"/>
    <xf numFmtId="3" fontId="9" fillId="4" borderId="0" xfId="0" applyNumberFormat="1" applyFont="1" applyFill="1" applyAlignment="1" applyProtection="1">
      <alignment horizontal="center" vertical="center"/>
      <protection hidden="1"/>
    </xf>
    <xf numFmtId="0" fontId="3" fillId="2" borderId="0" xfId="0" applyFont="1" applyFill="1" applyAlignment="1">
      <alignment horizontal="center" vertical="center"/>
    </xf>
    <xf numFmtId="0" fontId="10" fillId="2" borderId="0" xfId="0" applyFont="1" applyFill="1" applyAlignment="1">
      <alignment horizontal="center" vertical="center"/>
    </xf>
    <xf numFmtId="3" fontId="0" fillId="2" borderId="0" xfId="0" applyNumberFormat="1" applyFill="1"/>
    <xf numFmtId="0" fontId="3" fillId="5" borderId="0" xfId="0" applyFont="1" applyFill="1" applyAlignment="1">
      <alignment horizontal="center" vertical="center"/>
    </xf>
    <xf numFmtId="3" fontId="3" fillId="5" borderId="0" xfId="0" applyNumberFormat="1" applyFont="1" applyFill="1" applyAlignment="1">
      <alignment horizontal="center" vertical="center"/>
    </xf>
    <xf numFmtId="0" fontId="11" fillId="2" borderId="0" xfId="0" applyFont="1" applyFill="1"/>
    <xf numFmtId="0" fontId="11" fillId="0" borderId="1" xfId="0" applyFont="1" applyBorder="1" applyAlignment="1" applyProtection="1">
      <alignment horizontal="center" vertical="center"/>
      <protection hidden="1"/>
    </xf>
    <xf numFmtId="14" fontId="11" fillId="0" borderId="1" xfId="0" applyNumberFormat="1" applyFont="1" applyBorder="1" applyAlignment="1" applyProtection="1">
      <alignment horizontal="center" vertical="center"/>
      <protection hidden="1"/>
    </xf>
    <xf numFmtId="3" fontId="11" fillId="0" borderId="1" xfId="0" applyNumberFormat="1" applyFont="1" applyBorder="1" applyAlignment="1" applyProtection="1">
      <alignment horizontal="center" vertical="center"/>
      <protection hidden="1"/>
    </xf>
    <xf numFmtId="0" fontId="11" fillId="0" borderId="0" xfId="0" applyFont="1"/>
    <xf numFmtId="14" fontId="0" fillId="0" borderId="0" xfId="0" applyNumberFormat="1"/>
    <xf numFmtId="0" fontId="10" fillId="0" borderId="0" xfId="0" applyFont="1" applyAlignment="1">
      <alignment horizontal="center" vertical="center"/>
    </xf>
    <xf numFmtId="0" fontId="13" fillId="0" borderId="0" xfId="0" applyFont="1" applyAlignment="1">
      <alignment horizontal="right" vertical="center"/>
    </xf>
    <xf numFmtId="0" fontId="14" fillId="0" borderId="0" xfId="0" applyFont="1" applyAlignment="1">
      <alignment horizontal="right" vertical="center"/>
    </xf>
    <xf numFmtId="14" fontId="15" fillId="0" borderId="1" xfId="0" applyNumberFormat="1" applyFont="1" applyBorder="1" applyAlignment="1" applyProtection="1">
      <alignment horizontal="center" vertical="center"/>
      <protection hidden="1"/>
    </xf>
    <xf numFmtId="3" fontId="3" fillId="6" borderId="0" xfId="0" applyNumberFormat="1" applyFont="1" applyFill="1" applyAlignment="1">
      <alignment horizontal="center" vertical="center"/>
    </xf>
    <xf numFmtId="3" fontId="16" fillId="0" borderId="1" xfId="0" applyNumberFormat="1" applyFont="1" applyBorder="1" applyAlignment="1" applyProtection="1">
      <alignment horizontal="center" vertical="center"/>
      <protection hidden="1"/>
    </xf>
    <xf numFmtId="3" fontId="16" fillId="0" borderId="3" xfId="0" applyNumberFormat="1" applyFont="1" applyBorder="1" applyAlignment="1" applyProtection="1">
      <alignment horizontal="center" vertical="center"/>
      <protection hidden="1"/>
    </xf>
    <xf numFmtId="3" fontId="16" fillId="0" borderId="2" xfId="0" applyNumberFormat="1" applyFont="1" applyBorder="1" applyAlignment="1" applyProtection="1">
      <alignment horizontal="center" vertical="center"/>
      <protection hidden="1"/>
    </xf>
    <xf numFmtId="165" fontId="5" fillId="2" borderId="0" xfId="0" applyNumberFormat="1" applyFont="1" applyFill="1" applyAlignment="1" applyProtection="1">
      <alignment horizontal="center" vertical="center"/>
      <protection hidden="1"/>
    </xf>
    <xf numFmtId="165" fontId="0" fillId="0" borderId="0" xfId="0" applyNumberFormat="1"/>
    <xf numFmtId="165" fontId="5" fillId="0" borderId="0" xfId="0" applyNumberFormat="1" applyFont="1" applyAlignment="1">
      <alignment horizontal="center" vertical="center"/>
    </xf>
    <xf numFmtId="165" fontId="8" fillId="0" borderId="0" xfId="0" applyNumberFormat="1" applyFont="1"/>
    <xf numFmtId="165" fontId="5" fillId="3" borderId="0" xfId="0" applyNumberFormat="1" applyFont="1" applyFill="1" applyAlignment="1" applyProtection="1">
      <alignment horizontal="center" vertical="center"/>
      <protection locked="0"/>
    </xf>
    <xf numFmtId="0" fontId="2" fillId="0" borderId="0" xfId="0" applyFont="1" applyAlignment="1">
      <alignment horizontal="center" vertical="center"/>
    </xf>
    <xf numFmtId="0" fontId="12" fillId="0" borderId="0" xfId="0" applyFont="1" applyAlignment="1">
      <alignment horizontal="center" vertical="center"/>
    </xf>
    <xf numFmtId="0" fontId="0" fillId="0" borderId="0" xfId="0" pivotButton="1"/>
    <xf numFmtId="167" fontId="0" fillId="0" borderId="0" xfId="0" applyNumberFormat="1"/>
    <xf numFmtId="167" fontId="0" fillId="2" borderId="0" xfId="0" applyNumberFormat="1" applyFill="1"/>
    <xf numFmtId="167" fontId="3" fillId="5" borderId="0" xfId="0" applyNumberFormat="1" applyFont="1" applyFill="1" applyAlignment="1">
      <alignment horizontal="center" vertical="center"/>
    </xf>
    <xf numFmtId="167" fontId="16" fillId="0" borderId="3" xfId="0" applyNumberFormat="1" applyFont="1" applyBorder="1" applyAlignment="1" applyProtection="1">
      <alignment horizontal="center" vertical="center"/>
      <protection hidden="1"/>
    </xf>
    <xf numFmtId="167" fontId="16" fillId="0" borderId="1" xfId="0" applyNumberFormat="1" applyFont="1" applyBorder="1" applyAlignment="1" applyProtection="1">
      <alignment horizontal="center" vertical="center"/>
      <protection hidden="1"/>
    </xf>
    <xf numFmtId="167" fontId="16" fillId="0" borderId="2" xfId="0" applyNumberFormat="1" applyFont="1" applyBorder="1" applyAlignment="1" applyProtection="1">
      <alignment horizontal="center" vertical="center"/>
      <protection hidden="1"/>
    </xf>
    <xf numFmtId="0" fontId="0" fillId="0" borderId="0" xfId="0" applyAlignment="1">
      <alignment shrinkToFit="1"/>
    </xf>
    <xf numFmtId="0" fontId="0" fillId="0" borderId="0" xfId="0" pivotButton="1" applyAlignment="1">
      <alignment shrinkToFit="1"/>
    </xf>
    <xf numFmtId="166" fontId="0" fillId="0" borderId="0" xfId="0" applyNumberFormat="1" applyAlignment="1">
      <alignment shrinkToFit="1"/>
    </xf>
    <xf numFmtId="168" fontId="4" fillId="0" borderId="0" xfId="0" applyNumberFormat="1" applyFont="1" applyAlignment="1">
      <alignment horizontal="right" vertical="center"/>
    </xf>
    <xf numFmtId="168" fontId="0" fillId="2" borderId="0" xfId="0" applyNumberFormat="1" applyFill="1"/>
    <xf numFmtId="168" fontId="0" fillId="0" borderId="0" xfId="0" applyNumberFormat="1"/>
    <xf numFmtId="168" fontId="3" fillId="6" borderId="0" xfId="0" applyNumberFormat="1" applyFont="1" applyFill="1" applyAlignment="1">
      <alignment horizontal="center" vertical="center"/>
    </xf>
    <xf numFmtId="168" fontId="0" fillId="0" borderId="0" xfId="0" applyNumberFormat="1" applyAlignment="1">
      <alignment shrinkToFit="1"/>
    </xf>
    <xf numFmtId="168" fontId="0" fillId="0" borderId="0" xfId="0" pivotButton="1" applyNumberFormat="1" applyAlignment="1">
      <alignment shrinkToFit="1"/>
    </xf>
    <xf numFmtId="14" fontId="11" fillId="0" borderId="1" xfId="0" applyNumberFormat="1" applyFont="1" applyBorder="1" applyAlignment="1">
      <alignment horizontal="center" vertical="center"/>
    </xf>
    <xf numFmtId="0" fontId="11" fillId="0" borderId="1" xfId="0" applyFont="1" applyBorder="1" applyAlignment="1">
      <alignment horizontal="center" vertical="center"/>
    </xf>
    <xf numFmtId="3" fontId="11" fillId="0" borderId="1" xfId="0" applyNumberFormat="1" applyFont="1" applyBorder="1" applyAlignment="1">
      <alignment horizontal="center" vertical="center"/>
    </xf>
    <xf numFmtId="0" fontId="0" fillId="7" borderId="0" xfId="0" applyFill="1" applyAlignment="1">
      <alignment shrinkToFit="1"/>
    </xf>
    <xf numFmtId="166" fontId="0" fillId="7" borderId="0" xfId="0" applyNumberFormat="1" applyFill="1" applyAlignment="1">
      <alignment shrinkToFit="1"/>
    </xf>
    <xf numFmtId="8" fontId="0" fillId="0" borderId="0" xfId="0" applyNumberFormat="1"/>
    <xf numFmtId="169" fontId="0" fillId="0" borderId="0" xfId="0" pivotButton="1" applyNumberFormat="1"/>
    <xf numFmtId="169" fontId="0" fillId="0" borderId="0" xfId="0" applyNumberFormat="1"/>
    <xf numFmtId="0" fontId="0" fillId="7" borderId="0" xfId="0" applyFill="1"/>
    <xf numFmtId="8" fontId="0" fillId="7" borderId="0" xfId="0" applyNumberFormat="1" applyFill="1"/>
  </cellXfs>
  <cellStyles count="1">
    <cellStyle name="Standaard" xfId="0" builtinId="0"/>
  </cellStyles>
  <dxfs count="68">
    <dxf>
      <numFmt numFmtId="169" formatCode="&quot;'&quot;mm\-yyyy"/>
    </dxf>
    <dxf>
      <numFmt numFmtId="169" formatCode="&quot;'&quot;mm\-yyyy"/>
    </dxf>
    <dxf>
      <numFmt numFmtId="169" formatCode="&quot;'&quot;mm\-yyyy"/>
    </dxf>
    <dxf>
      <numFmt numFmtId="169" formatCode="&quot;'&quot;mm\-yyyy"/>
    </dxf>
    <dxf>
      <fill>
        <patternFill patternType="solid">
          <bgColor rgb="FF00FF00"/>
        </patternFill>
      </fill>
    </dxf>
    <dxf>
      <fill>
        <patternFill patternType="solid">
          <bgColor rgb="FF00FF00"/>
        </patternFill>
      </fill>
    </dxf>
    <dxf>
      <numFmt numFmtId="169" formatCode="&quot;'&quot;mm\-yyyy"/>
    </dxf>
    <dxf>
      <numFmt numFmtId="169" formatCode="&quot;'&quot;mm\-yyyy"/>
    </dxf>
    <dxf>
      <numFmt numFmtId="169" formatCode="&quot;'&quot;mm\-yyyy"/>
    </dxf>
    <dxf>
      <numFmt numFmtId="169" formatCode="&quot;'&quot;mm\-yyyy"/>
    </dxf>
    <dxf>
      <numFmt numFmtId="169" formatCode="&quot;'&quot;mm\-yyyy"/>
    </dxf>
    <dxf>
      <numFmt numFmtId="169" formatCode="&quot;'&quot;mm\-yyyy"/>
    </dxf>
    <dxf>
      <numFmt numFmtId="169" formatCode="&quot;'&quot;mm\-yyyy"/>
    </dxf>
    <dxf>
      <numFmt numFmtId="169" formatCode="&quot;'&quot;mm\-yyyy"/>
    </dxf>
    <dxf>
      <numFmt numFmtId="169" formatCode="&quot;'&quot;mm\-yyyy"/>
    </dxf>
    <dxf>
      <numFmt numFmtId="169" formatCode="&quot;'&quot;mm\-yyyy"/>
    </dxf>
    <dxf>
      <numFmt numFmtId="169" formatCode="&quot;'&quot;mm\-yyyy"/>
    </dxf>
    <dxf>
      <numFmt numFmtId="169" formatCode="&quot;'&quot;mm\-yyyy"/>
    </dxf>
    <dxf>
      <alignment shrinkToFit="1"/>
    </dxf>
    <dxf>
      <alignment shrinkToFit="1"/>
    </dxf>
    <dxf>
      <alignment shrinkToFit="1"/>
    </dxf>
    <dxf>
      <alignment shrinkToFit="1"/>
    </dxf>
    <dxf>
      <alignment shrinkToFit="1"/>
    </dxf>
    <dxf>
      <alignment shrinkToFit="1"/>
    </dxf>
    <dxf>
      <alignment shrinkToFit="1"/>
    </dxf>
    <dxf>
      <alignment shrinkToFit="1"/>
    </dxf>
    <dxf>
      <alignment shrinkToFit="1"/>
    </dxf>
    <dxf>
      <alignment shrinkToFit="1"/>
    </dxf>
    <dxf>
      <numFmt numFmtId="168" formatCode="ddd\ dd\-mm\-yy"/>
    </dxf>
    <dxf>
      <numFmt numFmtId="168" formatCode="ddd\ dd\-mm\-yy"/>
    </dxf>
    <dxf>
      <numFmt numFmtId="168" formatCode="ddd\ dd\-mm\-yy"/>
    </dxf>
    <dxf>
      <numFmt numFmtId="168" formatCode="ddd\ dd\-mm\-yy"/>
    </dxf>
    <dxf>
      <fill>
        <patternFill patternType="solid">
          <bgColor rgb="FF00FF00"/>
        </patternFill>
      </fill>
    </dxf>
    <dxf>
      <numFmt numFmtId="169" formatCode="&quot;'&quot;mm\-yyyy"/>
    </dxf>
    <dxf>
      <numFmt numFmtId="169" formatCode="&quot;'&quot;mm\-yyyy"/>
    </dxf>
    <dxf>
      <numFmt numFmtId="169" formatCode="&quot;'&quot;mm\-yyyy"/>
    </dxf>
    <dxf>
      <numFmt numFmtId="169" formatCode="&quot;'&quot;mm\-yyyy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Arial"/>
        <scheme val="none"/>
      </font>
      <numFmt numFmtId="3" formatCode="#,##0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1"/>
    </dxf>
    <dxf>
      <numFmt numFmtId="169" formatCode="&quot;'&quot;mm\-yyyy"/>
    </dxf>
    <dxf>
      <numFmt numFmtId="169" formatCode="&quot;'&quot;mm\-yyyy"/>
    </dxf>
    <dxf>
      <numFmt numFmtId="169" formatCode="&quot;'&quot;mm\-yyyy"/>
    </dxf>
    <dxf>
      <numFmt numFmtId="169" formatCode="&quot;'&quot;mm\-yyyy"/>
    </dxf>
    <dxf>
      <fill>
        <patternFill patternType="solid">
          <bgColor rgb="FF00FF00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numFmt numFmtId="3" formatCode="#,##0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numFmt numFmtId="3" formatCode="#,##0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numFmt numFmtId="3" formatCode="#,##0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B050"/>
        <name val="Arial"/>
        <family val="2"/>
        <scheme val="none"/>
      </font>
      <numFmt numFmtId="19" formatCode="d/mm/yyyy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1"/>
    </dxf>
    <dxf>
      <numFmt numFmtId="168" formatCode="ddd\ dd\-mm\-yy"/>
    </dxf>
    <dxf>
      <numFmt numFmtId="168" formatCode="ddd\ dd\-mm\-yy"/>
    </dxf>
    <dxf>
      <numFmt numFmtId="168" formatCode="ddd\ dd\-mm\-yy"/>
    </dxf>
    <dxf>
      <numFmt numFmtId="168" formatCode="ddd\ dd\-mm\-yy"/>
    </dxf>
    <dxf>
      <alignment shrinkToFit="1"/>
    </dxf>
    <dxf>
      <alignment shrinkToFit="1"/>
    </dxf>
    <dxf>
      <alignment shrinkToFit="1"/>
    </dxf>
    <dxf>
      <alignment shrinkToFit="1"/>
    </dxf>
    <dxf>
      <alignment shrinkToFit="1"/>
    </dxf>
    <dxf>
      <alignment shrinkToFit="1"/>
    </dxf>
    <dxf>
      <alignment shrinkToFit="1"/>
    </dxf>
    <dxf>
      <alignment shrinkToFit="1"/>
    </dxf>
    <dxf>
      <alignment shrinkToFit="1"/>
    </dxf>
    <dxf>
      <alignment shrinkToFit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Arial"/>
        <scheme val="none"/>
      </font>
      <numFmt numFmtId="167" formatCode="yy\-mm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Arial"/>
        <scheme val="none"/>
      </font>
      <alignment horizontal="center" vertical="center" textRotation="0" wrapText="0" indent="0" justifyLastLine="0" shrinkToFit="0" readingOrder="0"/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 Black"/>
        <scheme val="none"/>
      </font>
      <fill>
        <patternFill patternType="solid">
          <fgColor indexed="64"/>
          <bgColor theme="1" tint="4.9989318521683403E-2"/>
        </patternFill>
      </fill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colors>
    <mruColors>
      <color rgb="FF00FF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pivotCacheDefinition" Target="pivotCache/pivotCacheDefinition3.xml"/><Relationship Id="rId13" Type="http://schemas.openxmlformats.org/officeDocument/2006/relationships/theme" Target="theme/theme1.xml"/><Relationship Id="rId18" Type="http://schemas.openxmlformats.org/officeDocument/2006/relationships/powerPivotData" Target="model/item.data"/><Relationship Id="rId3" Type="http://schemas.openxmlformats.org/officeDocument/2006/relationships/worksheet" Target="worksheets/sheet3.xml"/><Relationship Id="rId7" Type="http://schemas.openxmlformats.org/officeDocument/2006/relationships/pivotCacheDefinition" Target="pivotCache/pivotCacheDefinition2.xml"/><Relationship Id="rId12" Type="http://schemas.microsoft.com/office/2007/relationships/slicerCache" Target="slicerCaches/slicerCache4.xml"/><Relationship Id="rId17" Type="http://schemas.openxmlformats.org/officeDocument/2006/relationships/sheetMetadata" Target="metadata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20" Type="http://schemas.microsoft.com/office/2006/relationships/vbaProject" Target="vbaProject.bin"/><Relationship Id="rId1" Type="http://schemas.openxmlformats.org/officeDocument/2006/relationships/worksheet" Target="worksheets/sheet1.xml"/><Relationship Id="rId6" Type="http://schemas.openxmlformats.org/officeDocument/2006/relationships/pivotCacheDefinition" Target="pivotCache/pivotCacheDefinition1.xml"/><Relationship Id="rId11" Type="http://schemas.microsoft.com/office/2007/relationships/slicerCache" Target="slicerCaches/slicerCache3.xml"/><Relationship Id="rId5" Type="http://schemas.openxmlformats.org/officeDocument/2006/relationships/externalLink" Target="externalLinks/externalLink1.xml"/><Relationship Id="rId15" Type="http://schemas.openxmlformats.org/officeDocument/2006/relationships/styles" Target="styles.xml"/><Relationship Id="rId10" Type="http://schemas.microsoft.com/office/2007/relationships/slicerCache" Target="slicerCaches/slicerCache2.xml"/><Relationship Id="rId19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microsoft.com/office/2007/relationships/slicerCache" Target="slicerCaches/slicerCache1.xml"/><Relationship Id="rId14" Type="http://schemas.openxmlformats.org/officeDocument/2006/relationships/connections" Target="connection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nl-NL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[projet-01.xlsm]TCD jour!Draaitabel1</c:name>
    <c:fmtId val="0"/>
  </c:pivotSource>
  <c:chart>
    <c:autoTitleDeleted val="0"/>
    <c:pivotFmts>
      <c:pivotFmt>
        <c:idx val="0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7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8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9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</c:pivotFmts>
    <c:plotArea>
      <c:layout/>
      <c:barChart>
        <c:barDir val="col"/>
        <c:grouping val="stacked"/>
        <c:varyColors val="0"/>
        <c:ser>
          <c:idx val="0"/>
          <c:order val="0"/>
          <c:tx>
            <c:strRef>
              <c:f>'TCD jour'!$C$20:$C$21</c:f>
              <c:strCache>
                <c:ptCount val="1"/>
                <c:pt idx="0">
                  <c:v>Produit 0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cat>
            <c:multiLvlStrRef>
              <c:f>'TCD jour'!$A$22:$B$80</c:f>
              <c:multiLvlStrCache>
                <c:ptCount val="38"/>
                <c:lvl>
                  <c:pt idx="0">
                    <c:v>1/01/2024</c:v>
                  </c:pt>
                  <c:pt idx="1">
                    <c:v>2/01/2024</c:v>
                  </c:pt>
                  <c:pt idx="2">
                    <c:v>3/01/2024</c:v>
                  </c:pt>
                  <c:pt idx="3">
                    <c:v>4/01/2024</c:v>
                  </c:pt>
                  <c:pt idx="4">
                    <c:v>5/01/2024</c:v>
                  </c:pt>
                  <c:pt idx="5">
                    <c:v>6/01/2024</c:v>
                  </c:pt>
                  <c:pt idx="6">
                    <c:v>7/01/2024</c:v>
                  </c:pt>
                  <c:pt idx="7">
                    <c:v>8/01/2024</c:v>
                  </c:pt>
                  <c:pt idx="8">
                    <c:v>9/01/2024</c:v>
                  </c:pt>
                  <c:pt idx="9">
                    <c:v>10/01/2024</c:v>
                  </c:pt>
                  <c:pt idx="10">
                    <c:v>11/01/2024</c:v>
                  </c:pt>
                  <c:pt idx="11">
                    <c:v>12/01/2024</c:v>
                  </c:pt>
                  <c:pt idx="12">
                    <c:v>1/02/2024</c:v>
                  </c:pt>
                  <c:pt idx="13">
                    <c:v>9/02/2024</c:v>
                  </c:pt>
                  <c:pt idx="14">
                    <c:v>10/02/2024</c:v>
                  </c:pt>
                  <c:pt idx="15">
                    <c:v>11/02/2024</c:v>
                  </c:pt>
                  <c:pt idx="16">
                    <c:v>12/02/2024</c:v>
                  </c:pt>
                  <c:pt idx="17">
                    <c:v>13/02/2024</c:v>
                  </c:pt>
                  <c:pt idx="18">
                    <c:v>14/02/2024</c:v>
                  </c:pt>
                  <c:pt idx="19">
                    <c:v>15/02/2024</c:v>
                  </c:pt>
                  <c:pt idx="20">
                    <c:v>1/03/2024</c:v>
                  </c:pt>
                  <c:pt idx="21">
                    <c:v>2/03/2024</c:v>
                  </c:pt>
                  <c:pt idx="22">
                    <c:v>3/03/2024</c:v>
                  </c:pt>
                  <c:pt idx="23">
                    <c:v>4/03/2024</c:v>
                  </c:pt>
                  <c:pt idx="24">
                    <c:v>5/03/2024</c:v>
                  </c:pt>
                  <c:pt idx="25">
                    <c:v>6/03/2024</c:v>
                  </c:pt>
                  <c:pt idx="26">
                    <c:v>1/04/2024</c:v>
                  </c:pt>
                  <c:pt idx="27">
                    <c:v>2/04/2024</c:v>
                  </c:pt>
                  <c:pt idx="28">
                    <c:v>3/04/2024</c:v>
                  </c:pt>
                  <c:pt idx="29">
                    <c:v>4/04/2024</c:v>
                  </c:pt>
                  <c:pt idx="30">
                    <c:v>5/04/2024</c:v>
                  </c:pt>
                  <c:pt idx="31">
                    <c:v>6/04/2024</c:v>
                  </c:pt>
                  <c:pt idx="32">
                    <c:v>7/04/2024</c:v>
                  </c:pt>
                  <c:pt idx="33">
                    <c:v>8/04/2024</c:v>
                  </c:pt>
                  <c:pt idx="34">
                    <c:v>9/04/2024</c:v>
                  </c:pt>
                  <c:pt idx="35">
                    <c:v>1/05/2024</c:v>
                  </c:pt>
                  <c:pt idx="36">
                    <c:v>2/05/2024</c:v>
                  </c:pt>
                  <c:pt idx="37">
                    <c:v>3/05/2024</c:v>
                  </c:pt>
                </c:lvl>
                <c:lvl>
                  <c:pt idx="0">
                    <c:v>'24-01</c:v>
                  </c:pt>
                  <c:pt idx="7">
                    <c:v>'24-02</c:v>
                  </c:pt>
                  <c:pt idx="12">
                    <c:v>'24-05</c:v>
                  </c:pt>
                  <c:pt idx="13">
                    <c:v>'24-06</c:v>
                  </c:pt>
                  <c:pt idx="16">
                    <c:v>'24-07</c:v>
                  </c:pt>
                  <c:pt idx="20">
                    <c:v>'24-09</c:v>
                  </c:pt>
                  <c:pt idx="23">
                    <c:v>'24-10</c:v>
                  </c:pt>
                  <c:pt idx="26">
                    <c:v>'24-14</c:v>
                  </c:pt>
                  <c:pt idx="33">
                    <c:v>'24-15</c:v>
                  </c:pt>
                  <c:pt idx="35">
                    <c:v>'24-18</c:v>
                  </c:pt>
                </c:lvl>
              </c:multiLvlStrCache>
            </c:multiLvlStrRef>
          </c:cat>
          <c:val>
            <c:numRef>
              <c:f>'TCD jour'!$C$22:$C$80</c:f>
              <c:numCache>
                <c:formatCode>#,##0.00_ ;[Red]\-#,##0.00\ </c:formatCode>
                <c:ptCount val="38"/>
                <c:pt idx="9">
                  <c:v>26145</c:v>
                </c:pt>
                <c:pt idx="21">
                  <c:v>26145</c:v>
                </c:pt>
                <c:pt idx="33">
                  <c:v>26145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D02F-4852-A2BB-D5CF9DCACBEF}"/>
            </c:ext>
          </c:extLst>
        </c:ser>
        <c:ser>
          <c:idx val="1"/>
          <c:order val="1"/>
          <c:tx>
            <c:strRef>
              <c:f>'TCD jour'!$D$20:$D$21</c:f>
              <c:strCache>
                <c:ptCount val="1"/>
                <c:pt idx="0">
                  <c:v>Produit 1</c:v>
                </c:pt>
              </c:strCache>
            </c:strRef>
          </c:tx>
          <c:spPr>
            <a:solidFill>
              <a:schemeClr val="accent2"/>
            </a:solidFill>
            <a:ln>
              <a:noFill/>
            </a:ln>
            <a:effectLst/>
          </c:spPr>
          <c:invertIfNegative val="0"/>
          <c:cat>
            <c:multiLvlStrRef>
              <c:f>'TCD jour'!$A$22:$B$80</c:f>
              <c:multiLvlStrCache>
                <c:ptCount val="38"/>
                <c:lvl>
                  <c:pt idx="0">
                    <c:v>1/01/2024</c:v>
                  </c:pt>
                  <c:pt idx="1">
                    <c:v>2/01/2024</c:v>
                  </c:pt>
                  <c:pt idx="2">
                    <c:v>3/01/2024</c:v>
                  </c:pt>
                  <c:pt idx="3">
                    <c:v>4/01/2024</c:v>
                  </c:pt>
                  <c:pt idx="4">
                    <c:v>5/01/2024</c:v>
                  </c:pt>
                  <c:pt idx="5">
                    <c:v>6/01/2024</c:v>
                  </c:pt>
                  <c:pt idx="6">
                    <c:v>7/01/2024</c:v>
                  </c:pt>
                  <c:pt idx="7">
                    <c:v>8/01/2024</c:v>
                  </c:pt>
                  <c:pt idx="8">
                    <c:v>9/01/2024</c:v>
                  </c:pt>
                  <c:pt idx="9">
                    <c:v>10/01/2024</c:v>
                  </c:pt>
                  <c:pt idx="10">
                    <c:v>11/01/2024</c:v>
                  </c:pt>
                  <c:pt idx="11">
                    <c:v>12/01/2024</c:v>
                  </c:pt>
                  <c:pt idx="12">
                    <c:v>1/02/2024</c:v>
                  </c:pt>
                  <c:pt idx="13">
                    <c:v>9/02/2024</c:v>
                  </c:pt>
                  <c:pt idx="14">
                    <c:v>10/02/2024</c:v>
                  </c:pt>
                  <c:pt idx="15">
                    <c:v>11/02/2024</c:v>
                  </c:pt>
                  <c:pt idx="16">
                    <c:v>12/02/2024</c:v>
                  </c:pt>
                  <c:pt idx="17">
                    <c:v>13/02/2024</c:v>
                  </c:pt>
                  <c:pt idx="18">
                    <c:v>14/02/2024</c:v>
                  </c:pt>
                  <c:pt idx="19">
                    <c:v>15/02/2024</c:v>
                  </c:pt>
                  <c:pt idx="20">
                    <c:v>1/03/2024</c:v>
                  </c:pt>
                  <c:pt idx="21">
                    <c:v>2/03/2024</c:v>
                  </c:pt>
                  <c:pt idx="22">
                    <c:v>3/03/2024</c:v>
                  </c:pt>
                  <c:pt idx="23">
                    <c:v>4/03/2024</c:v>
                  </c:pt>
                  <c:pt idx="24">
                    <c:v>5/03/2024</c:v>
                  </c:pt>
                  <c:pt idx="25">
                    <c:v>6/03/2024</c:v>
                  </c:pt>
                  <c:pt idx="26">
                    <c:v>1/04/2024</c:v>
                  </c:pt>
                  <c:pt idx="27">
                    <c:v>2/04/2024</c:v>
                  </c:pt>
                  <c:pt idx="28">
                    <c:v>3/04/2024</c:v>
                  </c:pt>
                  <c:pt idx="29">
                    <c:v>4/04/2024</c:v>
                  </c:pt>
                  <c:pt idx="30">
                    <c:v>5/04/2024</c:v>
                  </c:pt>
                  <c:pt idx="31">
                    <c:v>6/04/2024</c:v>
                  </c:pt>
                  <c:pt idx="32">
                    <c:v>7/04/2024</c:v>
                  </c:pt>
                  <c:pt idx="33">
                    <c:v>8/04/2024</c:v>
                  </c:pt>
                  <c:pt idx="34">
                    <c:v>9/04/2024</c:v>
                  </c:pt>
                  <c:pt idx="35">
                    <c:v>1/05/2024</c:v>
                  </c:pt>
                  <c:pt idx="36">
                    <c:v>2/05/2024</c:v>
                  </c:pt>
                  <c:pt idx="37">
                    <c:v>3/05/2024</c:v>
                  </c:pt>
                </c:lvl>
                <c:lvl>
                  <c:pt idx="0">
                    <c:v>'24-01</c:v>
                  </c:pt>
                  <c:pt idx="7">
                    <c:v>'24-02</c:v>
                  </c:pt>
                  <c:pt idx="12">
                    <c:v>'24-05</c:v>
                  </c:pt>
                  <c:pt idx="13">
                    <c:v>'24-06</c:v>
                  </c:pt>
                  <c:pt idx="16">
                    <c:v>'24-07</c:v>
                  </c:pt>
                  <c:pt idx="20">
                    <c:v>'24-09</c:v>
                  </c:pt>
                  <c:pt idx="23">
                    <c:v>'24-10</c:v>
                  </c:pt>
                  <c:pt idx="26">
                    <c:v>'24-14</c:v>
                  </c:pt>
                  <c:pt idx="33">
                    <c:v>'24-15</c:v>
                  </c:pt>
                  <c:pt idx="35">
                    <c:v>'24-18</c:v>
                  </c:pt>
                </c:lvl>
              </c:multiLvlStrCache>
            </c:multiLvlStrRef>
          </c:cat>
          <c:val>
            <c:numRef>
              <c:f>'TCD jour'!$D$22:$D$80</c:f>
              <c:numCache>
                <c:formatCode>#,##0.00_ ;[Red]\-#,##0.00\ </c:formatCode>
                <c:ptCount val="38"/>
                <c:pt idx="8">
                  <c:v>24900</c:v>
                </c:pt>
                <c:pt idx="10">
                  <c:v>27390</c:v>
                </c:pt>
                <c:pt idx="20">
                  <c:v>24900</c:v>
                </c:pt>
                <c:pt idx="22">
                  <c:v>27390</c:v>
                </c:pt>
                <c:pt idx="32">
                  <c:v>24900</c:v>
                </c:pt>
                <c:pt idx="34">
                  <c:v>27390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B-D02F-4852-A2BB-D5CF9DCACBEF}"/>
            </c:ext>
          </c:extLst>
        </c:ser>
        <c:ser>
          <c:idx val="2"/>
          <c:order val="2"/>
          <c:tx>
            <c:strRef>
              <c:f>'TCD jour'!$E$20:$E$21</c:f>
              <c:strCache>
                <c:ptCount val="1"/>
                <c:pt idx="0">
                  <c:v>Produit 2</c:v>
                </c:pt>
              </c:strCache>
            </c:strRef>
          </c:tx>
          <c:spPr>
            <a:solidFill>
              <a:schemeClr val="accent3"/>
            </a:solidFill>
            <a:ln>
              <a:noFill/>
            </a:ln>
            <a:effectLst/>
          </c:spPr>
          <c:invertIfNegative val="0"/>
          <c:cat>
            <c:multiLvlStrRef>
              <c:f>'TCD jour'!$A$22:$B$80</c:f>
              <c:multiLvlStrCache>
                <c:ptCount val="38"/>
                <c:lvl>
                  <c:pt idx="0">
                    <c:v>1/01/2024</c:v>
                  </c:pt>
                  <c:pt idx="1">
                    <c:v>2/01/2024</c:v>
                  </c:pt>
                  <c:pt idx="2">
                    <c:v>3/01/2024</c:v>
                  </c:pt>
                  <c:pt idx="3">
                    <c:v>4/01/2024</c:v>
                  </c:pt>
                  <c:pt idx="4">
                    <c:v>5/01/2024</c:v>
                  </c:pt>
                  <c:pt idx="5">
                    <c:v>6/01/2024</c:v>
                  </c:pt>
                  <c:pt idx="6">
                    <c:v>7/01/2024</c:v>
                  </c:pt>
                  <c:pt idx="7">
                    <c:v>8/01/2024</c:v>
                  </c:pt>
                  <c:pt idx="8">
                    <c:v>9/01/2024</c:v>
                  </c:pt>
                  <c:pt idx="9">
                    <c:v>10/01/2024</c:v>
                  </c:pt>
                  <c:pt idx="10">
                    <c:v>11/01/2024</c:v>
                  </c:pt>
                  <c:pt idx="11">
                    <c:v>12/01/2024</c:v>
                  </c:pt>
                  <c:pt idx="12">
                    <c:v>1/02/2024</c:v>
                  </c:pt>
                  <c:pt idx="13">
                    <c:v>9/02/2024</c:v>
                  </c:pt>
                  <c:pt idx="14">
                    <c:v>10/02/2024</c:v>
                  </c:pt>
                  <c:pt idx="15">
                    <c:v>11/02/2024</c:v>
                  </c:pt>
                  <c:pt idx="16">
                    <c:v>12/02/2024</c:v>
                  </c:pt>
                  <c:pt idx="17">
                    <c:v>13/02/2024</c:v>
                  </c:pt>
                  <c:pt idx="18">
                    <c:v>14/02/2024</c:v>
                  </c:pt>
                  <c:pt idx="19">
                    <c:v>15/02/2024</c:v>
                  </c:pt>
                  <c:pt idx="20">
                    <c:v>1/03/2024</c:v>
                  </c:pt>
                  <c:pt idx="21">
                    <c:v>2/03/2024</c:v>
                  </c:pt>
                  <c:pt idx="22">
                    <c:v>3/03/2024</c:v>
                  </c:pt>
                  <c:pt idx="23">
                    <c:v>4/03/2024</c:v>
                  </c:pt>
                  <c:pt idx="24">
                    <c:v>5/03/2024</c:v>
                  </c:pt>
                  <c:pt idx="25">
                    <c:v>6/03/2024</c:v>
                  </c:pt>
                  <c:pt idx="26">
                    <c:v>1/04/2024</c:v>
                  </c:pt>
                  <c:pt idx="27">
                    <c:v>2/04/2024</c:v>
                  </c:pt>
                  <c:pt idx="28">
                    <c:v>3/04/2024</c:v>
                  </c:pt>
                  <c:pt idx="29">
                    <c:v>4/04/2024</c:v>
                  </c:pt>
                  <c:pt idx="30">
                    <c:v>5/04/2024</c:v>
                  </c:pt>
                  <c:pt idx="31">
                    <c:v>6/04/2024</c:v>
                  </c:pt>
                  <c:pt idx="32">
                    <c:v>7/04/2024</c:v>
                  </c:pt>
                  <c:pt idx="33">
                    <c:v>8/04/2024</c:v>
                  </c:pt>
                  <c:pt idx="34">
                    <c:v>9/04/2024</c:v>
                  </c:pt>
                  <c:pt idx="35">
                    <c:v>1/05/2024</c:v>
                  </c:pt>
                  <c:pt idx="36">
                    <c:v>2/05/2024</c:v>
                  </c:pt>
                  <c:pt idx="37">
                    <c:v>3/05/2024</c:v>
                  </c:pt>
                </c:lvl>
                <c:lvl>
                  <c:pt idx="0">
                    <c:v>'24-01</c:v>
                  </c:pt>
                  <c:pt idx="7">
                    <c:v>'24-02</c:v>
                  </c:pt>
                  <c:pt idx="12">
                    <c:v>'24-05</c:v>
                  </c:pt>
                  <c:pt idx="13">
                    <c:v>'24-06</c:v>
                  </c:pt>
                  <c:pt idx="16">
                    <c:v>'24-07</c:v>
                  </c:pt>
                  <c:pt idx="20">
                    <c:v>'24-09</c:v>
                  </c:pt>
                  <c:pt idx="23">
                    <c:v>'24-10</c:v>
                  </c:pt>
                  <c:pt idx="26">
                    <c:v>'24-14</c:v>
                  </c:pt>
                  <c:pt idx="33">
                    <c:v>'24-15</c:v>
                  </c:pt>
                  <c:pt idx="35">
                    <c:v>'24-18</c:v>
                  </c:pt>
                </c:lvl>
              </c:multiLvlStrCache>
            </c:multiLvlStrRef>
          </c:cat>
          <c:val>
            <c:numRef>
              <c:f>'TCD jour'!$E$22:$E$80</c:f>
              <c:numCache>
                <c:formatCode>#,##0.00_ ;[Red]\-#,##0.00\ </c:formatCode>
                <c:ptCount val="38"/>
                <c:pt idx="7">
                  <c:v>23655</c:v>
                </c:pt>
                <c:pt idx="11">
                  <c:v>2490</c:v>
                </c:pt>
                <c:pt idx="13">
                  <c:v>4350</c:v>
                </c:pt>
                <c:pt idx="19">
                  <c:v>23655</c:v>
                </c:pt>
                <c:pt idx="23">
                  <c:v>2490</c:v>
                </c:pt>
                <c:pt idx="25">
                  <c:v>4350</c:v>
                </c:pt>
                <c:pt idx="31">
                  <c:v>23655</c:v>
                </c:pt>
                <c:pt idx="35">
                  <c:v>2490</c:v>
                </c:pt>
                <c:pt idx="37">
                  <c:v>4350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C-D02F-4852-A2BB-D5CF9DCACBEF}"/>
            </c:ext>
          </c:extLst>
        </c:ser>
        <c:ser>
          <c:idx val="3"/>
          <c:order val="3"/>
          <c:tx>
            <c:strRef>
              <c:f>'TCD jour'!$F$20:$F$21</c:f>
              <c:strCache>
                <c:ptCount val="1"/>
                <c:pt idx="0">
                  <c:v>Produit 3</c:v>
                </c:pt>
              </c:strCache>
            </c:strRef>
          </c:tx>
          <c:spPr>
            <a:solidFill>
              <a:schemeClr val="accent4"/>
            </a:solidFill>
            <a:ln>
              <a:noFill/>
            </a:ln>
            <a:effectLst/>
          </c:spPr>
          <c:invertIfNegative val="0"/>
          <c:cat>
            <c:multiLvlStrRef>
              <c:f>'TCD jour'!$A$22:$B$80</c:f>
              <c:multiLvlStrCache>
                <c:ptCount val="38"/>
                <c:lvl>
                  <c:pt idx="0">
                    <c:v>1/01/2024</c:v>
                  </c:pt>
                  <c:pt idx="1">
                    <c:v>2/01/2024</c:v>
                  </c:pt>
                  <c:pt idx="2">
                    <c:v>3/01/2024</c:v>
                  </c:pt>
                  <c:pt idx="3">
                    <c:v>4/01/2024</c:v>
                  </c:pt>
                  <c:pt idx="4">
                    <c:v>5/01/2024</c:v>
                  </c:pt>
                  <c:pt idx="5">
                    <c:v>6/01/2024</c:v>
                  </c:pt>
                  <c:pt idx="6">
                    <c:v>7/01/2024</c:v>
                  </c:pt>
                  <c:pt idx="7">
                    <c:v>8/01/2024</c:v>
                  </c:pt>
                  <c:pt idx="8">
                    <c:v>9/01/2024</c:v>
                  </c:pt>
                  <c:pt idx="9">
                    <c:v>10/01/2024</c:v>
                  </c:pt>
                  <c:pt idx="10">
                    <c:v>11/01/2024</c:v>
                  </c:pt>
                  <c:pt idx="11">
                    <c:v>12/01/2024</c:v>
                  </c:pt>
                  <c:pt idx="12">
                    <c:v>1/02/2024</c:v>
                  </c:pt>
                  <c:pt idx="13">
                    <c:v>9/02/2024</c:v>
                  </c:pt>
                  <c:pt idx="14">
                    <c:v>10/02/2024</c:v>
                  </c:pt>
                  <c:pt idx="15">
                    <c:v>11/02/2024</c:v>
                  </c:pt>
                  <c:pt idx="16">
                    <c:v>12/02/2024</c:v>
                  </c:pt>
                  <c:pt idx="17">
                    <c:v>13/02/2024</c:v>
                  </c:pt>
                  <c:pt idx="18">
                    <c:v>14/02/2024</c:v>
                  </c:pt>
                  <c:pt idx="19">
                    <c:v>15/02/2024</c:v>
                  </c:pt>
                  <c:pt idx="20">
                    <c:v>1/03/2024</c:v>
                  </c:pt>
                  <c:pt idx="21">
                    <c:v>2/03/2024</c:v>
                  </c:pt>
                  <c:pt idx="22">
                    <c:v>3/03/2024</c:v>
                  </c:pt>
                  <c:pt idx="23">
                    <c:v>4/03/2024</c:v>
                  </c:pt>
                  <c:pt idx="24">
                    <c:v>5/03/2024</c:v>
                  </c:pt>
                  <c:pt idx="25">
                    <c:v>6/03/2024</c:v>
                  </c:pt>
                  <c:pt idx="26">
                    <c:v>1/04/2024</c:v>
                  </c:pt>
                  <c:pt idx="27">
                    <c:v>2/04/2024</c:v>
                  </c:pt>
                  <c:pt idx="28">
                    <c:v>3/04/2024</c:v>
                  </c:pt>
                  <c:pt idx="29">
                    <c:v>4/04/2024</c:v>
                  </c:pt>
                  <c:pt idx="30">
                    <c:v>5/04/2024</c:v>
                  </c:pt>
                  <c:pt idx="31">
                    <c:v>6/04/2024</c:v>
                  </c:pt>
                  <c:pt idx="32">
                    <c:v>7/04/2024</c:v>
                  </c:pt>
                  <c:pt idx="33">
                    <c:v>8/04/2024</c:v>
                  </c:pt>
                  <c:pt idx="34">
                    <c:v>9/04/2024</c:v>
                  </c:pt>
                  <c:pt idx="35">
                    <c:v>1/05/2024</c:v>
                  </c:pt>
                  <c:pt idx="36">
                    <c:v>2/05/2024</c:v>
                  </c:pt>
                  <c:pt idx="37">
                    <c:v>3/05/2024</c:v>
                  </c:pt>
                </c:lvl>
                <c:lvl>
                  <c:pt idx="0">
                    <c:v>'24-01</c:v>
                  </c:pt>
                  <c:pt idx="7">
                    <c:v>'24-02</c:v>
                  </c:pt>
                  <c:pt idx="12">
                    <c:v>'24-05</c:v>
                  </c:pt>
                  <c:pt idx="13">
                    <c:v>'24-06</c:v>
                  </c:pt>
                  <c:pt idx="16">
                    <c:v>'24-07</c:v>
                  </c:pt>
                  <c:pt idx="20">
                    <c:v>'24-09</c:v>
                  </c:pt>
                  <c:pt idx="23">
                    <c:v>'24-10</c:v>
                  </c:pt>
                  <c:pt idx="26">
                    <c:v>'24-14</c:v>
                  </c:pt>
                  <c:pt idx="33">
                    <c:v>'24-15</c:v>
                  </c:pt>
                  <c:pt idx="35">
                    <c:v>'24-18</c:v>
                  </c:pt>
                </c:lvl>
              </c:multiLvlStrCache>
            </c:multiLvlStrRef>
          </c:cat>
          <c:val>
            <c:numRef>
              <c:f>'TCD jour'!$F$22:$F$80</c:f>
              <c:numCache>
                <c:formatCode>#,##0.00_ ;[Red]\-#,##0.00\ </c:formatCode>
                <c:ptCount val="38"/>
                <c:pt idx="6">
                  <c:v>14400</c:v>
                </c:pt>
                <c:pt idx="12">
                  <c:v>4980</c:v>
                </c:pt>
                <c:pt idx="18">
                  <c:v>14400</c:v>
                </c:pt>
                <c:pt idx="24">
                  <c:v>4980</c:v>
                </c:pt>
                <c:pt idx="30">
                  <c:v>14400</c:v>
                </c:pt>
                <c:pt idx="36">
                  <c:v>4980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D-D02F-4852-A2BB-D5CF9DCACBEF}"/>
            </c:ext>
          </c:extLst>
        </c:ser>
        <c:ser>
          <c:idx val="4"/>
          <c:order val="4"/>
          <c:tx>
            <c:strRef>
              <c:f>'TCD jour'!$G$20:$G$21</c:f>
              <c:strCache>
                <c:ptCount val="1"/>
                <c:pt idx="0">
                  <c:v>Produit 4</c:v>
                </c:pt>
              </c:strCache>
            </c:strRef>
          </c:tx>
          <c:spPr>
            <a:solidFill>
              <a:schemeClr val="accent5"/>
            </a:solidFill>
            <a:ln>
              <a:noFill/>
            </a:ln>
            <a:effectLst/>
          </c:spPr>
          <c:invertIfNegative val="0"/>
          <c:cat>
            <c:multiLvlStrRef>
              <c:f>'TCD jour'!$A$22:$B$80</c:f>
              <c:multiLvlStrCache>
                <c:ptCount val="38"/>
                <c:lvl>
                  <c:pt idx="0">
                    <c:v>1/01/2024</c:v>
                  </c:pt>
                  <c:pt idx="1">
                    <c:v>2/01/2024</c:v>
                  </c:pt>
                  <c:pt idx="2">
                    <c:v>3/01/2024</c:v>
                  </c:pt>
                  <c:pt idx="3">
                    <c:v>4/01/2024</c:v>
                  </c:pt>
                  <c:pt idx="4">
                    <c:v>5/01/2024</c:v>
                  </c:pt>
                  <c:pt idx="5">
                    <c:v>6/01/2024</c:v>
                  </c:pt>
                  <c:pt idx="6">
                    <c:v>7/01/2024</c:v>
                  </c:pt>
                  <c:pt idx="7">
                    <c:v>8/01/2024</c:v>
                  </c:pt>
                  <c:pt idx="8">
                    <c:v>9/01/2024</c:v>
                  </c:pt>
                  <c:pt idx="9">
                    <c:v>10/01/2024</c:v>
                  </c:pt>
                  <c:pt idx="10">
                    <c:v>11/01/2024</c:v>
                  </c:pt>
                  <c:pt idx="11">
                    <c:v>12/01/2024</c:v>
                  </c:pt>
                  <c:pt idx="12">
                    <c:v>1/02/2024</c:v>
                  </c:pt>
                  <c:pt idx="13">
                    <c:v>9/02/2024</c:v>
                  </c:pt>
                  <c:pt idx="14">
                    <c:v>10/02/2024</c:v>
                  </c:pt>
                  <c:pt idx="15">
                    <c:v>11/02/2024</c:v>
                  </c:pt>
                  <c:pt idx="16">
                    <c:v>12/02/2024</c:v>
                  </c:pt>
                  <c:pt idx="17">
                    <c:v>13/02/2024</c:v>
                  </c:pt>
                  <c:pt idx="18">
                    <c:v>14/02/2024</c:v>
                  </c:pt>
                  <c:pt idx="19">
                    <c:v>15/02/2024</c:v>
                  </c:pt>
                  <c:pt idx="20">
                    <c:v>1/03/2024</c:v>
                  </c:pt>
                  <c:pt idx="21">
                    <c:v>2/03/2024</c:v>
                  </c:pt>
                  <c:pt idx="22">
                    <c:v>3/03/2024</c:v>
                  </c:pt>
                  <c:pt idx="23">
                    <c:v>4/03/2024</c:v>
                  </c:pt>
                  <c:pt idx="24">
                    <c:v>5/03/2024</c:v>
                  </c:pt>
                  <c:pt idx="25">
                    <c:v>6/03/2024</c:v>
                  </c:pt>
                  <c:pt idx="26">
                    <c:v>1/04/2024</c:v>
                  </c:pt>
                  <c:pt idx="27">
                    <c:v>2/04/2024</c:v>
                  </c:pt>
                  <c:pt idx="28">
                    <c:v>3/04/2024</c:v>
                  </c:pt>
                  <c:pt idx="29">
                    <c:v>4/04/2024</c:v>
                  </c:pt>
                  <c:pt idx="30">
                    <c:v>5/04/2024</c:v>
                  </c:pt>
                  <c:pt idx="31">
                    <c:v>6/04/2024</c:v>
                  </c:pt>
                  <c:pt idx="32">
                    <c:v>7/04/2024</c:v>
                  </c:pt>
                  <c:pt idx="33">
                    <c:v>8/04/2024</c:v>
                  </c:pt>
                  <c:pt idx="34">
                    <c:v>9/04/2024</c:v>
                  </c:pt>
                  <c:pt idx="35">
                    <c:v>1/05/2024</c:v>
                  </c:pt>
                  <c:pt idx="36">
                    <c:v>2/05/2024</c:v>
                  </c:pt>
                  <c:pt idx="37">
                    <c:v>3/05/2024</c:v>
                  </c:pt>
                </c:lvl>
                <c:lvl>
                  <c:pt idx="0">
                    <c:v>'24-01</c:v>
                  </c:pt>
                  <c:pt idx="7">
                    <c:v>'24-02</c:v>
                  </c:pt>
                  <c:pt idx="12">
                    <c:v>'24-05</c:v>
                  </c:pt>
                  <c:pt idx="13">
                    <c:v>'24-06</c:v>
                  </c:pt>
                  <c:pt idx="16">
                    <c:v>'24-07</c:v>
                  </c:pt>
                  <c:pt idx="20">
                    <c:v>'24-09</c:v>
                  </c:pt>
                  <c:pt idx="23">
                    <c:v>'24-10</c:v>
                  </c:pt>
                  <c:pt idx="26">
                    <c:v>'24-14</c:v>
                  </c:pt>
                  <c:pt idx="33">
                    <c:v>'24-15</c:v>
                  </c:pt>
                  <c:pt idx="35">
                    <c:v>'24-18</c:v>
                  </c:pt>
                </c:lvl>
              </c:multiLvlStrCache>
            </c:multiLvlStrRef>
          </c:cat>
          <c:val>
            <c:numRef>
              <c:f>'TCD jour'!$G$22:$G$80</c:f>
              <c:numCache>
                <c:formatCode>#,##0.00_ ;[Red]\-#,##0.00\ </c:formatCode>
                <c:ptCount val="38"/>
                <c:pt idx="5">
                  <c:v>25500</c:v>
                </c:pt>
                <c:pt idx="17">
                  <c:v>25500</c:v>
                </c:pt>
                <c:pt idx="29">
                  <c:v>25500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E-D02F-4852-A2BB-D5CF9DCACBEF}"/>
            </c:ext>
          </c:extLst>
        </c:ser>
        <c:ser>
          <c:idx val="5"/>
          <c:order val="5"/>
          <c:tx>
            <c:strRef>
              <c:f>'TCD jour'!$H$20:$H$21</c:f>
              <c:strCache>
                <c:ptCount val="1"/>
                <c:pt idx="0">
                  <c:v>Produit 5</c:v>
                </c:pt>
              </c:strCache>
            </c:strRef>
          </c:tx>
          <c:spPr>
            <a:solidFill>
              <a:schemeClr val="accent6"/>
            </a:solidFill>
            <a:ln>
              <a:noFill/>
            </a:ln>
            <a:effectLst/>
          </c:spPr>
          <c:invertIfNegative val="0"/>
          <c:cat>
            <c:multiLvlStrRef>
              <c:f>'TCD jour'!$A$22:$B$80</c:f>
              <c:multiLvlStrCache>
                <c:ptCount val="38"/>
                <c:lvl>
                  <c:pt idx="0">
                    <c:v>1/01/2024</c:v>
                  </c:pt>
                  <c:pt idx="1">
                    <c:v>2/01/2024</c:v>
                  </c:pt>
                  <c:pt idx="2">
                    <c:v>3/01/2024</c:v>
                  </c:pt>
                  <c:pt idx="3">
                    <c:v>4/01/2024</c:v>
                  </c:pt>
                  <c:pt idx="4">
                    <c:v>5/01/2024</c:v>
                  </c:pt>
                  <c:pt idx="5">
                    <c:v>6/01/2024</c:v>
                  </c:pt>
                  <c:pt idx="6">
                    <c:v>7/01/2024</c:v>
                  </c:pt>
                  <c:pt idx="7">
                    <c:v>8/01/2024</c:v>
                  </c:pt>
                  <c:pt idx="8">
                    <c:v>9/01/2024</c:v>
                  </c:pt>
                  <c:pt idx="9">
                    <c:v>10/01/2024</c:v>
                  </c:pt>
                  <c:pt idx="10">
                    <c:v>11/01/2024</c:v>
                  </c:pt>
                  <c:pt idx="11">
                    <c:v>12/01/2024</c:v>
                  </c:pt>
                  <c:pt idx="12">
                    <c:v>1/02/2024</c:v>
                  </c:pt>
                  <c:pt idx="13">
                    <c:v>9/02/2024</c:v>
                  </c:pt>
                  <c:pt idx="14">
                    <c:v>10/02/2024</c:v>
                  </c:pt>
                  <c:pt idx="15">
                    <c:v>11/02/2024</c:v>
                  </c:pt>
                  <c:pt idx="16">
                    <c:v>12/02/2024</c:v>
                  </c:pt>
                  <c:pt idx="17">
                    <c:v>13/02/2024</c:v>
                  </c:pt>
                  <c:pt idx="18">
                    <c:v>14/02/2024</c:v>
                  </c:pt>
                  <c:pt idx="19">
                    <c:v>15/02/2024</c:v>
                  </c:pt>
                  <c:pt idx="20">
                    <c:v>1/03/2024</c:v>
                  </c:pt>
                  <c:pt idx="21">
                    <c:v>2/03/2024</c:v>
                  </c:pt>
                  <c:pt idx="22">
                    <c:v>3/03/2024</c:v>
                  </c:pt>
                  <c:pt idx="23">
                    <c:v>4/03/2024</c:v>
                  </c:pt>
                  <c:pt idx="24">
                    <c:v>5/03/2024</c:v>
                  </c:pt>
                  <c:pt idx="25">
                    <c:v>6/03/2024</c:v>
                  </c:pt>
                  <c:pt idx="26">
                    <c:v>1/04/2024</c:v>
                  </c:pt>
                  <c:pt idx="27">
                    <c:v>2/04/2024</c:v>
                  </c:pt>
                  <c:pt idx="28">
                    <c:v>3/04/2024</c:v>
                  </c:pt>
                  <c:pt idx="29">
                    <c:v>4/04/2024</c:v>
                  </c:pt>
                  <c:pt idx="30">
                    <c:v>5/04/2024</c:v>
                  </c:pt>
                  <c:pt idx="31">
                    <c:v>6/04/2024</c:v>
                  </c:pt>
                  <c:pt idx="32">
                    <c:v>7/04/2024</c:v>
                  </c:pt>
                  <c:pt idx="33">
                    <c:v>8/04/2024</c:v>
                  </c:pt>
                  <c:pt idx="34">
                    <c:v>9/04/2024</c:v>
                  </c:pt>
                  <c:pt idx="35">
                    <c:v>1/05/2024</c:v>
                  </c:pt>
                  <c:pt idx="36">
                    <c:v>2/05/2024</c:v>
                  </c:pt>
                  <c:pt idx="37">
                    <c:v>3/05/2024</c:v>
                  </c:pt>
                </c:lvl>
                <c:lvl>
                  <c:pt idx="0">
                    <c:v>'24-01</c:v>
                  </c:pt>
                  <c:pt idx="7">
                    <c:v>'24-02</c:v>
                  </c:pt>
                  <c:pt idx="12">
                    <c:v>'24-05</c:v>
                  </c:pt>
                  <c:pt idx="13">
                    <c:v>'24-06</c:v>
                  </c:pt>
                  <c:pt idx="16">
                    <c:v>'24-07</c:v>
                  </c:pt>
                  <c:pt idx="20">
                    <c:v>'24-09</c:v>
                  </c:pt>
                  <c:pt idx="23">
                    <c:v>'24-10</c:v>
                  </c:pt>
                  <c:pt idx="26">
                    <c:v>'24-14</c:v>
                  </c:pt>
                  <c:pt idx="33">
                    <c:v>'24-15</c:v>
                  </c:pt>
                  <c:pt idx="35">
                    <c:v>'24-18</c:v>
                  </c:pt>
                </c:lvl>
              </c:multiLvlStrCache>
            </c:multiLvlStrRef>
          </c:cat>
          <c:val>
            <c:numRef>
              <c:f>'TCD jour'!$H$22:$H$80</c:f>
              <c:numCache>
                <c:formatCode>#,##0.00_ ;[Red]\-#,##0.00\ </c:formatCode>
                <c:ptCount val="38"/>
                <c:pt idx="4">
                  <c:v>40000</c:v>
                </c:pt>
                <c:pt idx="16">
                  <c:v>40000</c:v>
                </c:pt>
                <c:pt idx="28">
                  <c:v>40000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F-D02F-4852-A2BB-D5CF9DCACBEF}"/>
            </c:ext>
          </c:extLst>
        </c:ser>
        <c:ser>
          <c:idx val="6"/>
          <c:order val="6"/>
          <c:tx>
            <c:strRef>
              <c:f>'TCD jour'!$I$20:$I$21</c:f>
              <c:strCache>
                <c:ptCount val="1"/>
                <c:pt idx="0">
                  <c:v>Produit 6</c:v>
                </c:pt>
              </c:strCache>
            </c:strRef>
          </c:tx>
          <c:spPr>
            <a:solidFill>
              <a:schemeClr val="accent1">
                <a:lumMod val="60000"/>
              </a:schemeClr>
            </a:solidFill>
            <a:ln>
              <a:noFill/>
            </a:ln>
            <a:effectLst/>
          </c:spPr>
          <c:invertIfNegative val="0"/>
          <c:cat>
            <c:multiLvlStrRef>
              <c:f>'TCD jour'!$A$22:$B$80</c:f>
              <c:multiLvlStrCache>
                <c:ptCount val="38"/>
                <c:lvl>
                  <c:pt idx="0">
                    <c:v>1/01/2024</c:v>
                  </c:pt>
                  <c:pt idx="1">
                    <c:v>2/01/2024</c:v>
                  </c:pt>
                  <c:pt idx="2">
                    <c:v>3/01/2024</c:v>
                  </c:pt>
                  <c:pt idx="3">
                    <c:v>4/01/2024</c:v>
                  </c:pt>
                  <c:pt idx="4">
                    <c:v>5/01/2024</c:v>
                  </c:pt>
                  <c:pt idx="5">
                    <c:v>6/01/2024</c:v>
                  </c:pt>
                  <c:pt idx="6">
                    <c:v>7/01/2024</c:v>
                  </c:pt>
                  <c:pt idx="7">
                    <c:v>8/01/2024</c:v>
                  </c:pt>
                  <c:pt idx="8">
                    <c:v>9/01/2024</c:v>
                  </c:pt>
                  <c:pt idx="9">
                    <c:v>10/01/2024</c:v>
                  </c:pt>
                  <c:pt idx="10">
                    <c:v>11/01/2024</c:v>
                  </c:pt>
                  <c:pt idx="11">
                    <c:v>12/01/2024</c:v>
                  </c:pt>
                  <c:pt idx="12">
                    <c:v>1/02/2024</c:v>
                  </c:pt>
                  <c:pt idx="13">
                    <c:v>9/02/2024</c:v>
                  </c:pt>
                  <c:pt idx="14">
                    <c:v>10/02/2024</c:v>
                  </c:pt>
                  <c:pt idx="15">
                    <c:v>11/02/2024</c:v>
                  </c:pt>
                  <c:pt idx="16">
                    <c:v>12/02/2024</c:v>
                  </c:pt>
                  <c:pt idx="17">
                    <c:v>13/02/2024</c:v>
                  </c:pt>
                  <c:pt idx="18">
                    <c:v>14/02/2024</c:v>
                  </c:pt>
                  <c:pt idx="19">
                    <c:v>15/02/2024</c:v>
                  </c:pt>
                  <c:pt idx="20">
                    <c:v>1/03/2024</c:v>
                  </c:pt>
                  <c:pt idx="21">
                    <c:v>2/03/2024</c:v>
                  </c:pt>
                  <c:pt idx="22">
                    <c:v>3/03/2024</c:v>
                  </c:pt>
                  <c:pt idx="23">
                    <c:v>4/03/2024</c:v>
                  </c:pt>
                  <c:pt idx="24">
                    <c:v>5/03/2024</c:v>
                  </c:pt>
                  <c:pt idx="25">
                    <c:v>6/03/2024</c:v>
                  </c:pt>
                  <c:pt idx="26">
                    <c:v>1/04/2024</c:v>
                  </c:pt>
                  <c:pt idx="27">
                    <c:v>2/04/2024</c:v>
                  </c:pt>
                  <c:pt idx="28">
                    <c:v>3/04/2024</c:v>
                  </c:pt>
                  <c:pt idx="29">
                    <c:v>4/04/2024</c:v>
                  </c:pt>
                  <c:pt idx="30">
                    <c:v>5/04/2024</c:v>
                  </c:pt>
                  <c:pt idx="31">
                    <c:v>6/04/2024</c:v>
                  </c:pt>
                  <c:pt idx="32">
                    <c:v>7/04/2024</c:v>
                  </c:pt>
                  <c:pt idx="33">
                    <c:v>8/04/2024</c:v>
                  </c:pt>
                  <c:pt idx="34">
                    <c:v>9/04/2024</c:v>
                  </c:pt>
                  <c:pt idx="35">
                    <c:v>1/05/2024</c:v>
                  </c:pt>
                  <c:pt idx="36">
                    <c:v>2/05/2024</c:v>
                  </c:pt>
                  <c:pt idx="37">
                    <c:v>3/05/2024</c:v>
                  </c:pt>
                </c:lvl>
                <c:lvl>
                  <c:pt idx="0">
                    <c:v>'24-01</c:v>
                  </c:pt>
                  <c:pt idx="7">
                    <c:v>'24-02</c:v>
                  </c:pt>
                  <c:pt idx="12">
                    <c:v>'24-05</c:v>
                  </c:pt>
                  <c:pt idx="13">
                    <c:v>'24-06</c:v>
                  </c:pt>
                  <c:pt idx="16">
                    <c:v>'24-07</c:v>
                  </c:pt>
                  <c:pt idx="20">
                    <c:v>'24-09</c:v>
                  </c:pt>
                  <c:pt idx="23">
                    <c:v>'24-10</c:v>
                  </c:pt>
                  <c:pt idx="26">
                    <c:v>'24-14</c:v>
                  </c:pt>
                  <c:pt idx="33">
                    <c:v>'24-15</c:v>
                  </c:pt>
                  <c:pt idx="35">
                    <c:v>'24-18</c:v>
                  </c:pt>
                </c:lvl>
              </c:multiLvlStrCache>
            </c:multiLvlStrRef>
          </c:cat>
          <c:val>
            <c:numRef>
              <c:f>'TCD jour'!$I$22:$I$80</c:f>
              <c:numCache>
                <c:formatCode>#,##0.00_ ;[Red]\-#,##0.00\ </c:formatCode>
                <c:ptCount val="38"/>
                <c:pt idx="3">
                  <c:v>18675</c:v>
                </c:pt>
                <c:pt idx="15">
                  <c:v>18675</c:v>
                </c:pt>
                <c:pt idx="27">
                  <c:v>18675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10-D02F-4852-A2BB-D5CF9DCACBEF}"/>
            </c:ext>
          </c:extLst>
        </c:ser>
        <c:ser>
          <c:idx val="7"/>
          <c:order val="7"/>
          <c:tx>
            <c:strRef>
              <c:f>'TCD jour'!$J$20:$J$21</c:f>
              <c:strCache>
                <c:ptCount val="1"/>
                <c:pt idx="0">
                  <c:v>Produit 7</c:v>
                </c:pt>
              </c:strCache>
            </c:strRef>
          </c:tx>
          <c:spPr>
            <a:solidFill>
              <a:schemeClr val="accent2">
                <a:lumMod val="60000"/>
              </a:schemeClr>
            </a:solidFill>
            <a:ln>
              <a:noFill/>
            </a:ln>
            <a:effectLst/>
          </c:spPr>
          <c:invertIfNegative val="0"/>
          <c:cat>
            <c:multiLvlStrRef>
              <c:f>'TCD jour'!$A$22:$B$80</c:f>
              <c:multiLvlStrCache>
                <c:ptCount val="38"/>
                <c:lvl>
                  <c:pt idx="0">
                    <c:v>1/01/2024</c:v>
                  </c:pt>
                  <c:pt idx="1">
                    <c:v>2/01/2024</c:v>
                  </c:pt>
                  <c:pt idx="2">
                    <c:v>3/01/2024</c:v>
                  </c:pt>
                  <c:pt idx="3">
                    <c:v>4/01/2024</c:v>
                  </c:pt>
                  <c:pt idx="4">
                    <c:v>5/01/2024</c:v>
                  </c:pt>
                  <c:pt idx="5">
                    <c:v>6/01/2024</c:v>
                  </c:pt>
                  <c:pt idx="6">
                    <c:v>7/01/2024</c:v>
                  </c:pt>
                  <c:pt idx="7">
                    <c:v>8/01/2024</c:v>
                  </c:pt>
                  <c:pt idx="8">
                    <c:v>9/01/2024</c:v>
                  </c:pt>
                  <c:pt idx="9">
                    <c:v>10/01/2024</c:v>
                  </c:pt>
                  <c:pt idx="10">
                    <c:v>11/01/2024</c:v>
                  </c:pt>
                  <c:pt idx="11">
                    <c:v>12/01/2024</c:v>
                  </c:pt>
                  <c:pt idx="12">
                    <c:v>1/02/2024</c:v>
                  </c:pt>
                  <c:pt idx="13">
                    <c:v>9/02/2024</c:v>
                  </c:pt>
                  <c:pt idx="14">
                    <c:v>10/02/2024</c:v>
                  </c:pt>
                  <c:pt idx="15">
                    <c:v>11/02/2024</c:v>
                  </c:pt>
                  <c:pt idx="16">
                    <c:v>12/02/2024</c:v>
                  </c:pt>
                  <c:pt idx="17">
                    <c:v>13/02/2024</c:v>
                  </c:pt>
                  <c:pt idx="18">
                    <c:v>14/02/2024</c:v>
                  </c:pt>
                  <c:pt idx="19">
                    <c:v>15/02/2024</c:v>
                  </c:pt>
                  <c:pt idx="20">
                    <c:v>1/03/2024</c:v>
                  </c:pt>
                  <c:pt idx="21">
                    <c:v>2/03/2024</c:v>
                  </c:pt>
                  <c:pt idx="22">
                    <c:v>3/03/2024</c:v>
                  </c:pt>
                  <c:pt idx="23">
                    <c:v>4/03/2024</c:v>
                  </c:pt>
                  <c:pt idx="24">
                    <c:v>5/03/2024</c:v>
                  </c:pt>
                  <c:pt idx="25">
                    <c:v>6/03/2024</c:v>
                  </c:pt>
                  <c:pt idx="26">
                    <c:v>1/04/2024</c:v>
                  </c:pt>
                  <c:pt idx="27">
                    <c:v>2/04/2024</c:v>
                  </c:pt>
                  <c:pt idx="28">
                    <c:v>3/04/2024</c:v>
                  </c:pt>
                  <c:pt idx="29">
                    <c:v>4/04/2024</c:v>
                  </c:pt>
                  <c:pt idx="30">
                    <c:v>5/04/2024</c:v>
                  </c:pt>
                  <c:pt idx="31">
                    <c:v>6/04/2024</c:v>
                  </c:pt>
                  <c:pt idx="32">
                    <c:v>7/04/2024</c:v>
                  </c:pt>
                  <c:pt idx="33">
                    <c:v>8/04/2024</c:v>
                  </c:pt>
                  <c:pt idx="34">
                    <c:v>9/04/2024</c:v>
                  </c:pt>
                  <c:pt idx="35">
                    <c:v>1/05/2024</c:v>
                  </c:pt>
                  <c:pt idx="36">
                    <c:v>2/05/2024</c:v>
                  </c:pt>
                  <c:pt idx="37">
                    <c:v>3/05/2024</c:v>
                  </c:pt>
                </c:lvl>
                <c:lvl>
                  <c:pt idx="0">
                    <c:v>'24-01</c:v>
                  </c:pt>
                  <c:pt idx="7">
                    <c:v>'24-02</c:v>
                  </c:pt>
                  <c:pt idx="12">
                    <c:v>'24-05</c:v>
                  </c:pt>
                  <c:pt idx="13">
                    <c:v>'24-06</c:v>
                  </c:pt>
                  <c:pt idx="16">
                    <c:v>'24-07</c:v>
                  </c:pt>
                  <c:pt idx="20">
                    <c:v>'24-09</c:v>
                  </c:pt>
                  <c:pt idx="23">
                    <c:v>'24-10</c:v>
                  </c:pt>
                  <c:pt idx="26">
                    <c:v>'24-14</c:v>
                  </c:pt>
                  <c:pt idx="33">
                    <c:v>'24-15</c:v>
                  </c:pt>
                  <c:pt idx="35">
                    <c:v>'24-18</c:v>
                  </c:pt>
                </c:lvl>
              </c:multiLvlStrCache>
            </c:multiLvlStrRef>
          </c:cat>
          <c:val>
            <c:numRef>
              <c:f>'TCD jour'!$J$22:$J$80</c:f>
              <c:numCache>
                <c:formatCode>#,##0.00_ ;[Red]\-#,##0.00\ </c:formatCode>
                <c:ptCount val="38"/>
                <c:pt idx="2">
                  <c:v>4270</c:v>
                </c:pt>
                <c:pt idx="14">
                  <c:v>4270</c:v>
                </c:pt>
                <c:pt idx="26">
                  <c:v>4270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11-D02F-4852-A2BB-D5CF9DCACBEF}"/>
            </c:ext>
          </c:extLst>
        </c:ser>
        <c:ser>
          <c:idx val="8"/>
          <c:order val="8"/>
          <c:tx>
            <c:strRef>
              <c:f>'TCD jour'!$K$20:$K$21</c:f>
              <c:strCache>
                <c:ptCount val="1"/>
                <c:pt idx="0">
                  <c:v>Produit 8</c:v>
                </c:pt>
              </c:strCache>
            </c:strRef>
          </c:tx>
          <c:spPr>
            <a:solidFill>
              <a:schemeClr val="accent3">
                <a:lumMod val="60000"/>
              </a:schemeClr>
            </a:solidFill>
            <a:ln>
              <a:noFill/>
            </a:ln>
            <a:effectLst/>
          </c:spPr>
          <c:invertIfNegative val="0"/>
          <c:cat>
            <c:multiLvlStrRef>
              <c:f>'TCD jour'!$A$22:$B$80</c:f>
              <c:multiLvlStrCache>
                <c:ptCount val="38"/>
                <c:lvl>
                  <c:pt idx="0">
                    <c:v>1/01/2024</c:v>
                  </c:pt>
                  <c:pt idx="1">
                    <c:v>2/01/2024</c:v>
                  </c:pt>
                  <c:pt idx="2">
                    <c:v>3/01/2024</c:v>
                  </c:pt>
                  <c:pt idx="3">
                    <c:v>4/01/2024</c:v>
                  </c:pt>
                  <c:pt idx="4">
                    <c:v>5/01/2024</c:v>
                  </c:pt>
                  <c:pt idx="5">
                    <c:v>6/01/2024</c:v>
                  </c:pt>
                  <c:pt idx="6">
                    <c:v>7/01/2024</c:v>
                  </c:pt>
                  <c:pt idx="7">
                    <c:v>8/01/2024</c:v>
                  </c:pt>
                  <c:pt idx="8">
                    <c:v>9/01/2024</c:v>
                  </c:pt>
                  <c:pt idx="9">
                    <c:v>10/01/2024</c:v>
                  </c:pt>
                  <c:pt idx="10">
                    <c:v>11/01/2024</c:v>
                  </c:pt>
                  <c:pt idx="11">
                    <c:v>12/01/2024</c:v>
                  </c:pt>
                  <c:pt idx="12">
                    <c:v>1/02/2024</c:v>
                  </c:pt>
                  <c:pt idx="13">
                    <c:v>9/02/2024</c:v>
                  </c:pt>
                  <c:pt idx="14">
                    <c:v>10/02/2024</c:v>
                  </c:pt>
                  <c:pt idx="15">
                    <c:v>11/02/2024</c:v>
                  </c:pt>
                  <c:pt idx="16">
                    <c:v>12/02/2024</c:v>
                  </c:pt>
                  <c:pt idx="17">
                    <c:v>13/02/2024</c:v>
                  </c:pt>
                  <c:pt idx="18">
                    <c:v>14/02/2024</c:v>
                  </c:pt>
                  <c:pt idx="19">
                    <c:v>15/02/2024</c:v>
                  </c:pt>
                  <c:pt idx="20">
                    <c:v>1/03/2024</c:v>
                  </c:pt>
                  <c:pt idx="21">
                    <c:v>2/03/2024</c:v>
                  </c:pt>
                  <c:pt idx="22">
                    <c:v>3/03/2024</c:v>
                  </c:pt>
                  <c:pt idx="23">
                    <c:v>4/03/2024</c:v>
                  </c:pt>
                  <c:pt idx="24">
                    <c:v>5/03/2024</c:v>
                  </c:pt>
                  <c:pt idx="25">
                    <c:v>6/03/2024</c:v>
                  </c:pt>
                  <c:pt idx="26">
                    <c:v>1/04/2024</c:v>
                  </c:pt>
                  <c:pt idx="27">
                    <c:v>2/04/2024</c:v>
                  </c:pt>
                  <c:pt idx="28">
                    <c:v>3/04/2024</c:v>
                  </c:pt>
                  <c:pt idx="29">
                    <c:v>4/04/2024</c:v>
                  </c:pt>
                  <c:pt idx="30">
                    <c:v>5/04/2024</c:v>
                  </c:pt>
                  <c:pt idx="31">
                    <c:v>6/04/2024</c:v>
                  </c:pt>
                  <c:pt idx="32">
                    <c:v>7/04/2024</c:v>
                  </c:pt>
                  <c:pt idx="33">
                    <c:v>8/04/2024</c:v>
                  </c:pt>
                  <c:pt idx="34">
                    <c:v>9/04/2024</c:v>
                  </c:pt>
                  <c:pt idx="35">
                    <c:v>1/05/2024</c:v>
                  </c:pt>
                  <c:pt idx="36">
                    <c:v>2/05/2024</c:v>
                  </c:pt>
                  <c:pt idx="37">
                    <c:v>3/05/2024</c:v>
                  </c:pt>
                </c:lvl>
                <c:lvl>
                  <c:pt idx="0">
                    <c:v>'24-01</c:v>
                  </c:pt>
                  <c:pt idx="7">
                    <c:v>'24-02</c:v>
                  </c:pt>
                  <c:pt idx="12">
                    <c:v>'24-05</c:v>
                  </c:pt>
                  <c:pt idx="13">
                    <c:v>'24-06</c:v>
                  </c:pt>
                  <c:pt idx="16">
                    <c:v>'24-07</c:v>
                  </c:pt>
                  <c:pt idx="20">
                    <c:v>'24-09</c:v>
                  </c:pt>
                  <c:pt idx="23">
                    <c:v>'24-10</c:v>
                  </c:pt>
                  <c:pt idx="26">
                    <c:v>'24-14</c:v>
                  </c:pt>
                  <c:pt idx="33">
                    <c:v>'24-15</c:v>
                  </c:pt>
                  <c:pt idx="35">
                    <c:v>'24-18</c:v>
                  </c:pt>
                </c:lvl>
              </c:multiLvlStrCache>
            </c:multiLvlStrRef>
          </c:cat>
          <c:val>
            <c:numRef>
              <c:f>'TCD jour'!$K$22:$K$80</c:f>
              <c:numCache>
                <c:formatCode>#,##0.00_ ;[Red]\-#,##0.00\ </c:formatCode>
                <c:ptCount val="38"/>
                <c:pt idx="1">
                  <c:v>100000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12-D02F-4852-A2BB-D5CF9DCACBEF}"/>
            </c:ext>
          </c:extLst>
        </c:ser>
        <c:ser>
          <c:idx val="9"/>
          <c:order val="9"/>
          <c:tx>
            <c:strRef>
              <c:f>'TCD jour'!$L$20:$L$21</c:f>
              <c:strCache>
                <c:ptCount val="1"/>
                <c:pt idx="0">
                  <c:v>Produit 9</c:v>
                </c:pt>
              </c:strCache>
            </c:strRef>
          </c:tx>
          <c:spPr>
            <a:solidFill>
              <a:schemeClr val="accent4">
                <a:lumMod val="60000"/>
              </a:schemeClr>
            </a:solidFill>
            <a:ln>
              <a:noFill/>
            </a:ln>
            <a:effectLst/>
          </c:spPr>
          <c:invertIfNegative val="0"/>
          <c:cat>
            <c:multiLvlStrRef>
              <c:f>'TCD jour'!$A$22:$B$80</c:f>
              <c:multiLvlStrCache>
                <c:ptCount val="38"/>
                <c:lvl>
                  <c:pt idx="0">
                    <c:v>1/01/2024</c:v>
                  </c:pt>
                  <c:pt idx="1">
                    <c:v>2/01/2024</c:v>
                  </c:pt>
                  <c:pt idx="2">
                    <c:v>3/01/2024</c:v>
                  </c:pt>
                  <c:pt idx="3">
                    <c:v>4/01/2024</c:v>
                  </c:pt>
                  <c:pt idx="4">
                    <c:v>5/01/2024</c:v>
                  </c:pt>
                  <c:pt idx="5">
                    <c:v>6/01/2024</c:v>
                  </c:pt>
                  <c:pt idx="6">
                    <c:v>7/01/2024</c:v>
                  </c:pt>
                  <c:pt idx="7">
                    <c:v>8/01/2024</c:v>
                  </c:pt>
                  <c:pt idx="8">
                    <c:v>9/01/2024</c:v>
                  </c:pt>
                  <c:pt idx="9">
                    <c:v>10/01/2024</c:v>
                  </c:pt>
                  <c:pt idx="10">
                    <c:v>11/01/2024</c:v>
                  </c:pt>
                  <c:pt idx="11">
                    <c:v>12/01/2024</c:v>
                  </c:pt>
                  <c:pt idx="12">
                    <c:v>1/02/2024</c:v>
                  </c:pt>
                  <c:pt idx="13">
                    <c:v>9/02/2024</c:v>
                  </c:pt>
                  <c:pt idx="14">
                    <c:v>10/02/2024</c:v>
                  </c:pt>
                  <c:pt idx="15">
                    <c:v>11/02/2024</c:v>
                  </c:pt>
                  <c:pt idx="16">
                    <c:v>12/02/2024</c:v>
                  </c:pt>
                  <c:pt idx="17">
                    <c:v>13/02/2024</c:v>
                  </c:pt>
                  <c:pt idx="18">
                    <c:v>14/02/2024</c:v>
                  </c:pt>
                  <c:pt idx="19">
                    <c:v>15/02/2024</c:v>
                  </c:pt>
                  <c:pt idx="20">
                    <c:v>1/03/2024</c:v>
                  </c:pt>
                  <c:pt idx="21">
                    <c:v>2/03/2024</c:v>
                  </c:pt>
                  <c:pt idx="22">
                    <c:v>3/03/2024</c:v>
                  </c:pt>
                  <c:pt idx="23">
                    <c:v>4/03/2024</c:v>
                  </c:pt>
                  <c:pt idx="24">
                    <c:v>5/03/2024</c:v>
                  </c:pt>
                  <c:pt idx="25">
                    <c:v>6/03/2024</c:v>
                  </c:pt>
                  <c:pt idx="26">
                    <c:v>1/04/2024</c:v>
                  </c:pt>
                  <c:pt idx="27">
                    <c:v>2/04/2024</c:v>
                  </c:pt>
                  <c:pt idx="28">
                    <c:v>3/04/2024</c:v>
                  </c:pt>
                  <c:pt idx="29">
                    <c:v>4/04/2024</c:v>
                  </c:pt>
                  <c:pt idx="30">
                    <c:v>5/04/2024</c:v>
                  </c:pt>
                  <c:pt idx="31">
                    <c:v>6/04/2024</c:v>
                  </c:pt>
                  <c:pt idx="32">
                    <c:v>7/04/2024</c:v>
                  </c:pt>
                  <c:pt idx="33">
                    <c:v>8/04/2024</c:v>
                  </c:pt>
                  <c:pt idx="34">
                    <c:v>9/04/2024</c:v>
                  </c:pt>
                  <c:pt idx="35">
                    <c:v>1/05/2024</c:v>
                  </c:pt>
                  <c:pt idx="36">
                    <c:v>2/05/2024</c:v>
                  </c:pt>
                  <c:pt idx="37">
                    <c:v>3/05/2024</c:v>
                  </c:pt>
                </c:lvl>
                <c:lvl>
                  <c:pt idx="0">
                    <c:v>'24-01</c:v>
                  </c:pt>
                  <c:pt idx="7">
                    <c:v>'24-02</c:v>
                  </c:pt>
                  <c:pt idx="12">
                    <c:v>'24-05</c:v>
                  </c:pt>
                  <c:pt idx="13">
                    <c:v>'24-06</c:v>
                  </c:pt>
                  <c:pt idx="16">
                    <c:v>'24-07</c:v>
                  </c:pt>
                  <c:pt idx="20">
                    <c:v>'24-09</c:v>
                  </c:pt>
                  <c:pt idx="23">
                    <c:v>'24-10</c:v>
                  </c:pt>
                  <c:pt idx="26">
                    <c:v>'24-14</c:v>
                  </c:pt>
                  <c:pt idx="33">
                    <c:v>'24-15</c:v>
                  </c:pt>
                  <c:pt idx="35">
                    <c:v>'24-18</c:v>
                  </c:pt>
                </c:lvl>
              </c:multiLvlStrCache>
            </c:multiLvlStrRef>
          </c:cat>
          <c:val>
            <c:numRef>
              <c:f>'TCD jour'!$L$22:$L$80</c:f>
              <c:numCache>
                <c:formatCode>#,##0.00_ ;[Red]\-#,##0.00\ </c:formatCode>
                <c:ptCount val="38"/>
                <c:pt idx="0">
                  <c:v>20000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13-D02F-4852-A2BB-D5CF9DCACBEF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overlap val="100"/>
        <c:axId val="611568768"/>
        <c:axId val="611575608"/>
      </c:barChart>
      <c:catAx>
        <c:axId val="611568768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nl-BE"/>
          </a:p>
        </c:txPr>
        <c:crossAx val="611575608"/>
        <c:crosses val="autoZero"/>
        <c:auto val="1"/>
        <c:lblAlgn val="ctr"/>
        <c:lblOffset val="100"/>
        <c:noMultiLvlLbl val="0"/>
      </c:catAx>
      <c:valAx>
        <c:axId val="611575608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#,##0.00_ ;[Red]\-#,##0.00\ 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nl-BE"/>
          </a:p>
        </c:txPr>
        <c:crossAx val="611568768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r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nl-BE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nl-BE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  <c:ext xmlns:c16="http://schemas.microsoft.com/office/drawing/2014/chart" uri="{E28EC0CA-F0BB-4C9C-879D-F8772B89E7AC}">
      <c16:pivotOptions16>
        <c16:showExpandCollapseFieldButtons val="1"/>
      </c16:pivotOptions16>
    </c:ext>
  </c:extLst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nl-NL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[projet-01.xlsm]TCD mois!Draaitabel2</c:name>
    <c:fmtId val="0"/>
  </c:pivotSource>
  <c:chart>
    <c:autoTitleDeleted val="0"/>
    <c:pivotFmts>
      <c:pivotFmt>
        <c:idx val="0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7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8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9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0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1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2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</c:pivotFmts>
    <c:plotArea>
      <c:layout/>
      <c:barChart>
        <c:barDir val="col"/>
        <c:grouping val="stacked"/>
        <c:varyColors val="0"/>
        <c:ser>
          <c:idx val="0"/>
          <c:order val="0"/>
          <c:tx>
            <c:strRef>
              <c:f>'TCD mois'!$D$1:$D$2</c:f>
              <c:strCache>
                <c:ptCount val="1"/>
                <c:pt idx="0">
                  <c:v> Désignation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cat>
            <c:multiLvlStrRef>
              <c:f>'TCD mois'!$A$3:$C$10</c:f>
              <c:multiLvlStrCache>
                <c:ptCount val="5"/>
                <c:lvl>
                  <c:pt idx="0">
                    <c:v>jan</c:v>
                  </c:pt>
                  <c:pt idx="1">
                    <c:v>feb</c:v>
                  </c:pt>
                  <c:pt idx="2">
                    <c:v>mrt</c:v>
                  </c:pt>
                  <c:pt idx="3">
                    <c:v>apr</c:v>
                  </c:pt>
                  <c:pt idx="4">
                    <c:v>mei</c:v>
                  </c:pt>
                </c:lvl>
                <c:lvl>
                  <c:pt idx="0">
                    <c:v>2024</c:v>
                  </c:pt>
                </c:lvl>
              </c:multiLvlStrCache>
            </c:multiLvlStrRef>
          </c:cat>
          <c:val>
            <c:numRef>
              <c:f>'TCD mois'!$D$3:$D$10</c:f>
              <c:numCache>
                <c:formatCode>"€"#,##0.00_);[Red]\("€"#,##0.00\)</c:formatCode>
                <c:ptCount val="5"/>
                <c:pt idx="0">
                  <c:v>40000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9EFD-42F3-B65B-E48C56B06FF5}"/>
            </c:ext>
          </c:extLst>
        </c:ser>
        <c:ser>
          <c:idx val="1"/>
          <c:order val="1"/>
          <c:tx>
            <c:strRef>
              <c:f>'TCD mois'!$E$1:$E$2</c:f>
              <c:strCache>
                <c:ptCount val="1"/>
                <c:pt idx="0">
                  <c:v>Catégorie A</c:v>
                </c:pt>
              </c:strCache>
            </c:strRef>
          </c:tx>
          <c:spPr>
            <a:solidFill>
              <a:schemeClr val="accent2"/>
            </a:solidFill>
            <a:ln>
              <a:noFill/>
            </a:ln>
            <a:effectLst/>
          </c:spPr>
          <c:invertIfNegative val="0"/>
          <c:cat>
            <c:multiLvlStrRef>
              <c:f>'TCD mois'!$A$3:$C$10</c:f>
              <c:multiLvlStrCache>
                <c:ptCount val="5"/>
                <c:lvl>
                  <c:pt idx="0">
                    <c:v>jan</c:v>
                  </c:pt>
                  <c:pt idx="1">
                    <c:v>feb</c:v>
                  </c:pt>
                  <c:pt idx="2">
                    <c:v>mrt</c:v>
                  </c:pt>
                  <c:pt idx="3">
                    <c:v>apr</c:v>
                  </c:pt>
                  <c:pt idx="4">
                    <c:v>mei</c:v>
                  </c:pt>
                </c:lvl>
                <c:lvl>
                  <c:pt idx="0">
                    <c:v>2024</c:v>
                  </c:pt>
                </c:lvl>
              </c:multiLvlStrCache>
            </c:multiLvlStrRef>
          </c:cat>
          <c:val>
            <c:numRef>
              <c:f>'TCD mois'!$E$3:$E$10</c:f>
              <c:numCache>
                <c:formatCode>"€"#,##0.00_);[Red]\("€"#,##0.00\)</c:formatCode>
                <c:ptCount val="5"/>
                <c:pt idx="0">
                  <c:v>21165</c:v>
                </c:pt>
                <c:pt idx="1">
                  <c:v>18675</c:v>
                </c:pt>
                <c:pt idx="2">
                  <c:v>2490</c:v>
                </c:pt>
                <c:pt idx="3">
                  <c:v>18675</c:v>
                </c:pt>
                <c:pt idx="4">
                  <c:v>2490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9EFD-42F3-B65B-E48C56B06FF5}"/>
            </c:ext>
          </c:extLst>
        </c:ser>
        <c:ser>
          <c:idx val="2"/>
          <c:order val="2"/>
          <c:tx>
            <c:strRef>
              <c:f>'TCD mois'!$F$1:$F$2</c:f>
              <c:strCache>
                <c:ptCount val="1"/>
                <c:pt idx="0">
                  <c:v>Catégorie C</c:v>
                </c:pt>
              </c:strCache>
            </c:strRef>
          </c:tx>
          <c:spPr>
            <a:solidFill>
              <a:schemeClr val="accent3"/>
            </a:solidFill>
            <a:ln>
              <a:noFill/>
            </a:ln>
            <a:effectLst/>
          </c:spPr>
          <c:invertIfNegative val="0"/>
          <c:cat>
            <c:multiLvlStrRef>
              <c:f>'TCD mois'!$A$3:$C$10</c:f>
              <c:multiLvlStrCache>
                <c:ptCount val="5"/>
                <c:lvl>
                  <c:pt idx="0">
                    <c:v>jan</c:v>
                  </c:pt>
                  <c:pt idx="1">
                    <c:v>feb</c:v>
                  </c:pt>
                  <c:pt idx="2">
                    <c:v>mrt</c:v>
                  </c:pt>
                  <c:pt idx="3">
                    <c:v>apr</c:v>
                  </c:pt>
                  <c:pt idx="4">
                    <c:v>mei</c:v>
                  </c:pt>
                </c:lvl>
                <c:lvl>
                  <c:pt idx="0">
                    <c:v>2024</c:v>
                  </c:pt>
                </c:lvl>
              </c:multiLvlStrCache>
            </c:multiLvlStrRef>
          </c:cat>
          <c:val>
            <c:numRef>
              <c:f>'TCD mois'!$F$3:$F$10</c:f>
              <c:numCache>
                <c:formatCode>"€"#,##0.00_);[Red]\("€"#,##0.00\)</c:formatCode>
                <c:ptCount val="5"/>
                <c:pt idx="0">
                  <c:v>120000</c:v>
                </c:pt>
                <c:pt idx="1">
                  <c:v>4350</c:v>
                </c:pt>
                <c:pt idx="2">
                  <c:v>4350</c:v>
                </c:pt>
                <c:pt idx="4">
                  <c:v>4350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2-9EFD-42F3-B65B-E48C56B06FF5}"/>
            </c:ext>
          </c:extLst>
        </c:ser>
        <c:ser>
          <c:idx val="3"/>
          <c:order val="3"/>
          <c:tx>
            <c:strRef>
              <c:f>'TCD mois'!$G$1:$G$2</c:f>
              <c:strCache>
                <c:ptCount val="1"/>
                <c:pt idx="0">
                  <c:v>Catégorie D</c:v>
                </c:pt>
              </c:strCache>
            </c:strRef>
          </c:tx>
          <c:spPr>
            <a:solidFill>
              <a:schemeClr val="accent4"/>
            </a:solidFill>
            <a:ln>
              <a:noFill/>
            </a:ln>
            <a:effectLst/>
          </c:spPr>
          <c:invertIfNegative val="0"/>
          <c:cat>
            <c:multiLvlStrRef>
              <c:f>'TCD mois'!$A$3:$C$10</c:f>
              <c:multiLvlStrCache>
                <c:ptCount val="5"/>
                <c:lvl>
                  <c:pt idx="0">
                    <c:v>jan</c:v>
                  </c:pt>
                  <c:pt idx="1">
                    <c:v>feb</c:v>
                  </c:pt>
                  <c:pt idx="2">
                    <c:v>mrt</c:v>
                  </c:pt>
                  <c:pt idx="3">
                    <c:v>apr</c:v>
                  </c:pt>
                  <c:pt idx="4">
                    <c:v>mei</c:v>
                  </c:pt>
                </c:lvl>
                <c:lvl>
                  <c:pt idx="0">
                    <c:v>2024</c:v>
                  </c:pt>
                </c:lvl>
              </c:multiLvlStrCache>
            </c:multiLvlStrRef>
          </c:cat>
          <c:val>
            <c:numRef>
              <c:f>'TCD mois'!$G$3:$G$10</c:f>
              <c:numCache>
                <c:formatCode>"€"#,##0.00_);[Red]\("€"#,##0.00\)</c:formatCode>
                <c:ptCount val="5"/>
                <c:pt idx="1">
                  <c:v>4980</c:v>
                </c:pt>
                <c:pt idx="2">
                  <c:v>4980</c:v>
                </c:pt>
                <c:pt idx="4">
                  <c:v>4980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3-9EFD-42F3-B65B-E48C56B06FF5}"/>
            </c:ext>
          </c:extLst>
        </c:ser>
        <c:ser>
          <c:idx val="4"/>
          <c:order val="4"/>
          <c:tx>
            <c:strRef>
              <c:f>'TCD mois'!$H$1:$H$2</c:f>
              <c:strCache>
                <c:ptCount val="1"/>
                <c:pt idx="0">
                  <c:v>Catégorie F</c:v>
                </c:pt>
              </c:strCache>
            </c:strRef>
          </c:tx>
          <c:spPr>
            <a:solidFill>
              <a:schemeClr val="accent5"/>
            </a:solidFill>
            <a:ln>
              <a:noFill/>
            </a:ln>
            <a:effectLst/>
          </c:spPr>
          <c:invertIfNegative val="0"/>
          <c:cat>
            <c:multiLvlStrRef>
              <c:f>'TCD mois'!$A$3:$C$10</c:f>
              <c:multiLvlStrCache>
                <c:ptCount val="5"/>
                <c:lvl>
                  <c:pt idx="0">
                    <c:v>jan</c:v>
                  </c:pt>
                  <c:pt idx="1">
                    <c:v>feb</c:v>
                  </c:pt>
                  <c:pt idx="2">
                    <c:v>mrt</c:v>
                  </c:pt>
                  <c:pt idx="3">
                    <c:v>apr</c:v>
                  </c:pt>
                  <c:pt idx="4">
                    <c:v>mei</c:v>
                  </c:pt>
                </c:lvl>
                <c:lvl>
                  <c:pt idx="0">
                    <c:v>2024</c:v>
                  </c:pt>
                </c:lvl>
              </c:multiLvlStrCache>
            </c:multiLvlStrRef>
          </c:cat>
          <c:val>
            <c:numRef>
              <c:f>'TCD mois'!$H$3:$H$10</c:f>
              <c:numCache>
                <c:formatCode>"€"#,##0.00_);[Red]\("€"#,##0.00\)</c:formatCode>
                <c:ptCount val="5"/>
                <c:pt idx="0">
                  <c:v>4270</c:v>
                </c:pt>
                <c:pt idx="1">
                  <c:v>4270</c:v>
                </c:pt>
                <c:pt idx="3">
                  <c:v>4270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4-9EFD-42F3-B65B-E48C56B06FF5}"/>
            </c:ext>
          </c:extLst>
        </c:ser>
        <c:ser>
          <c:idx val="5"/>
          <c:order val="5"/>
          <c:tx>
            <c:strRef>
              <c:f>'TCD mois'!$I$1:$I$2</c:f>
              <c:strCache>
                <c:ptCount val="1"/>
                <c:pt idx="0">
                  <c:v>Produit 2</c:v>
                </c:pt>
              </c:strCache>
            </c:strRef>
          </c:tx>
          <c:spPr>
            <a:solidFill>
              <a:schemeClr val="accent6"/>
            </a:solidFill>
            <a:ln>
              <a:noFill/>
            </a:ln>
            <a:effectLst/>
          </c:spPr>
          <c:invertIfNegative val="0"/>
          <c:cat>
            <c:multiLvlStrRef>
              <c:f>'TCD mois'!$A$3:$C$10</c:f>
              <c:multiLvlStrCache>
                <c:ptCount val="5"/>
                <c:lvl>
                  <c:pt idx="0">
                    <c:v>jan</c:v>
                  </c:pt>
                  <c:pt idx="1">
                    <c:v>feb</c:v>
                  </c:pt>
                  <c:pt idx="2">
                    <c:v>mrt</c:v>
                  </c:pt>
                  <c:pt idx="3">
                    <c:v>apr</c:v>
                  </c:pt>
                  <c:pt idx="4">
                    <c:v>mei</c:v>
                  </c:pt>
                </c:lvl>
                <c:lvl>
                  <c:pt idx="0">
                    <c:v>2024</c:v>
                  </c:pt>
                </c:lvl>
              </c:multiLvlStrCache>
            </c:multiLvlStrRef>
          </c:cat>
          <c:val>
            <c:numRef>
              <c:f>'TCD mois'!$I$3:$I$10</c:f>
              <c:numCache>
                <c:formatCode>"€"#,##0.00_);[Red]\("€"#,##0.00\)</c:formatCode>
                <c:ptCount val="5"/>
                <c:pt idx="1">
                  <c:v>54400</c:v>
                </c:pt>
                <c:pt idx="3">
                  <c:v>54400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5-9EFD-42F3-B65B-E48C56B06FF5}"/>
            </c:ext>
          </c:extLst>
        </c:ser>
        <c:ser>
          <c:idx val="6"/>
          <c:order val="6"/>
          <c:tx>
            <c:strRef>
              <c:f>'TCD mois'!$J$1:$J$2</c:f>
              <c:strCache>
                <c:ptCount val="1"/>
                <c:pt idx="0">
                  <c:v>Produit 3</c:v>
                </c:pt>
              </c:strCache>
            </c:strRef>
          </c:tx>
          <c:spPr>
            <a:solidFill>
              <a:schemeClr val="accent1">
                <a:lumMod val="60000"/>
              </a:schemeClr>
            </a:solidFill>
            <a:ln>
              <a:noFill/>
            </a:ln>
            <a:effectLst/>
          </c:spPr>
          <c:invertIfNegative val="0"/>
          <c:cat>
            <c:multiLvlStrRef>
              <c:f>'TCD mois'!$A$3:$C$10</c:f>
              <c:multiLvlStrCache>
                <c:ptCount val="5"/>
                <c:lvl>
                  <c:pt idx="0">
                    <c:v>jan</c:v>
                  </c:pt>
                  <c:pt idx="1">
                    <c:v>feb</c:v>
                  </c:pt>
                  <c:pt idx="2">
                    <c:v>mrt</c:v>
                  </c:pt>
                  <c:pt idx="3">
                    <c:v>apr</c:v>
                  </c:pt>
                  <c:pt idx="4">
                    <c:v>mei</c:v>
                  </c:pt>
                </c:lvl>
                <c:lvl>
                  <c:pt idx="0">
                    <c:v>2024</c:v>
                  </c:pt>
                </c:lvl>
              </c:multiLvlStrCache>
            </c:multiLvlStrRef>
          </c:cat>
          <c:val>
            <c:numRef>
              <c:f>'TCD mois'!$J$3:$J$10</c:f>
              <c:numCache>
                <c:formatCode>"€"#,##0.00_);[Red]\("€"#,##0.00\)</c:formatCode>
                <c:ptCount val="5"/>
                <c:pt idx="1">
                  <c:v>25500</c:v>
                </c:pt>
                <c:pt idx="3">
                  <c:v>25500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6-9EFD-42F3-B65B-E48C56B06FF5}"/>
            </c:ext>
          </c:extLst>
        </c:ser>
        <c:ser>
          <c:idx val="7"/>
          <c:order val="7"/>
          <c:tx>
            <c:strRef>
              <c:f>'TCD mois'!$K$1:$K$2</c:f>
              <c:strCache>
                <c:ptCount val="1"/>
                <c:pt idx="0">
                  <c:v>Produit 4</c:v>
                </c:pt>
              </c:strCache>
            </c:strRef>
          </c:tx>
          <c:spPr>
            <a:solidFill>
              <a:schemeClr val="accent2">
                <a:lumMod val="60000"/>
              </a:schemeClr>
            </a:solidFill>
            <a:ln>
              <a:noFill/>
            </a:ln>
            <a:effectLst/>
          </c:spPr>
          <c:invertIfNegative val="0"/>
          <c:cat>
            <c:multiLvlStrRef>
              <c:f>'TCD mois'!$A$3:$C$10</c:f>
              <c:multiLvlStrCache>
                <c:ptCount val="5"/>
                <c:lvl>
                  <c:pt idx="0">
                    <c:v>jan</c:v>
                  </c:pt>
                  <c:pt idx="1">
                    <c:v>feb</c:v>
                  </c:pt>
                  <c:pt idx="2">
                    <c:v>mrt</c:v>
                  </c:pt>
                  <c:pt idx="3">
                    <c:v>apr</c:v>
                  </c:pt>
                  <c:pt idx="4">
                    <c:v>mei</c:v>
                  </c:pt>
                </c:lvl>
                <c:lvl>
                  <c:pt idx="0">
                    <c:v>2024</c:v>
                  </c:pt>
                </c:lvl>
              </c:multiLvlStrCache>
            </c:multiLvlStrRef>
          </c:cat>
          <c:val>
            <c:numRef>
              <c:f>'TCD mois'!$K$3:$K$10</c:f>
              <c:numCache>
                <c:formatCode>"€"#,##0.00_);[Red]\("€"#,##0.00\)</c:formatCode>
                <c:ptCount val="5"/>
                <c:pt idx="0">
                  <c:v>27390</c:v>
                </c:pt>
                <c:pt idx="2">
                  <c:v>27390</c:v>
                </c:pt>
                <c:pt idx="3">
                  <c:v>27390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7-9EFD-42F3-B65B-E48C56B06FF5}"/>
            </c:ext>
          </c:extLst>
        </c:ser>
        <c:ser>
          <c:idx val="8"/>
          <c:order val="8"/>
          <c:tx>
            <c:strRef>
              <c:f>'TCD mois'!$L$1:$L$2</c:f>
              <c:strCache>
                <c:ptCount val="1"/>
                <c:pt idx="0">
                  <c:v>Produit 5</c:v>
                </c:pt>
              </c:strCache>
            </c:strRef>
          </c:tx>
          <c:spPr>
            <a:solidFill>
              <a:schemeClr val="accent3">
                <a:lumMod val="60000"/>
              </a:schemeClr>
            </a:solidFill>
            <a:ln>
              <a:noFill/>
            </a:ln>
            <a:effectLst/>
          </c:spPr>
          <c:invertIfNegative val="0"/>
          <c:cat>
            <c:multiLvlStrRef>
              <c:f>'TCD mois'!$A$3:$C$10</c:f>
              <c:multiLvlStrCache>
                <c:ptCount val="5"/>
                <c:lvl>
                  <c:pt idx="0">
                    <c:v>jan</c:v>
                  </c:pt>
                  <c:pt idx="1">
                    <c:v>feb</c:v>
                  </c:pt>
                  <c:pt idx="2">
                    <c:v>mrt</c:v>
                  </c:pt>
                  <c:pt idx="3">
                    <c:v>apr</c:v>
                  </c:pt>
                  <c:pt idx="4">
                    <c:v>mei</c:v>
                  </c:pt>
                </c:lvl>
                <c:lvl>
                  <c:pt idx="0">
                    <c:v>2024</c:v>
                  </c:pt>
                </c:lvl>
              </c:multiLvlStrCache>
            </c:multiLvlStrRef>
          </c:cat>
          <c:val>
            <c:numRef>
              <c:f>'TCD mois'!$L$3:$L$10</c:f>
              <c:numCache>
                <c:formatCode>"€"#,##0.00_);[Red]\("€"#,##0.00\)</c:formatCode>
                <c:ptCount val="5"/>
                <c:pt idx="0">
                  <c:v>26145</c:v>
                </c:pt>
                <c:pt idx="2">
                  <c:v>26145</c:v>
                </c:pt>
                <c:pt idx="3">
                  <c:v>26145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8-9EFD-42F3-B65B-E48C56B06FF5}"/>
            </c:ext>
          </c:extLst>
        </c:ser>
        <c:ser>
          <c:idx val="9"/>
          <c:order val="9"/>
          <c:tx>
            <c:strRef>
              <c:f>'TCD mois'!$M$1:$M$2</c:f>
              <c:strCache>
                <c:ptCount val="1"/>
                <c:pt idx="0">
                  <c:v>Produit 6</c:v>
                </c:pt>
              </c:strCache>
            </c:strRef>
          </c:tx>
          <c:spPr>
            <a:solidFill>
              <a:schemeClr val="accent4">
                <a:lumMod val="60000"/>
              </a:schemeClr>
            </a:solidFill>
            <a:ln>
              <a:noFill/>
            </a:ln>
            <a:effectLst/>
          </c:spPr>
          <c:invertIfNegative val="0"/>
          <c:cat>
            <c:multiLvlStrRef>
              <c:f>'TCD mois'!$A$3:$C$10</c:f>
              <c:multiLvlStrCache>
                <c:ptCount val="5"/>
                <c:lvl>
                  <c:pt idx="0">
                    <c:v>jan</c:v>
                  </c:pt>
                  <c:pt idx="1">
                    <c:v>feb</c:v>
                  </c:pt>
                  <c:pt idx="2">
                    <c:v>mrt</c:v>
                  </c:pt>
                  <c:pt idx="3">
                    <c:v>apr</c:v>
                  </c:pt>
                  <c:pt idx="4">
                    <c:v>mei</c:v>
                  </c:pt>
                </c:lvl>
                <c:lvl>
                  <c:pt idx="0">
                    <c:v>2024</c:v>
                  </c:pt>
                </c:lvl>
              </c:multiLvlStrCache>
            </c:multiLvlStrRef>
          </c:cat>
          <c:val>
            <c:numRef>
              <c:f>'TCD mois'!$M$3:$M$10</c:f>
              <c:numCache>
                <c:formatCode>"€"#,##0.00_);[Red]\("€"#,##0.00\)</c:formatCode>
                <c:ptCount val="5"/>
                <c:pt idx="0">
                  <c:v>24900</c:v>
                </c:pt>
                <c:pt idx="2">
                  <c:v>24900</c:v>
                </c:pt>
                <c:pt idx="3">
                  <c:v>24900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9-9EFD-42F3-B65B-E48C56B06FF5}"/>
            </c:ext>
          </c:extLst>
        </c:ser>
        <c:ser>
          <c:idx val="10"/>
          <c:order val="10"/>
          <c:tx>
            <c:strRef>
              <c:f>'TCD mois'!$N$1:$N$2</c:f>
              <c:strCache>
                <c:ptCount val="1"/>
                <c:pt idx="0">
                  <c:v>Produit 7</c:v>
                </c:pt>
              </c:strCache>
            </c:strRef>
          </c:tx>
          <c:spPr>
            <a:solidFill>
              <a:schemeClr val="accent5">
                <a:lumMod val="60000"/>
              </a:schemeClr>
            </a:solidFill>
            <a:ln>
              <a:noFill/>
            </a:ln>
            <a:effectLst/>
          </c:spPr>
          <c:invertIfNegative val="0"/>
          <c:cat>
            <c:multiLvlStrRef>
              <c:f>'TCD mois'!$A$3:$C$10</c:f>
              <c:multiLvlStrCache>
                <c:ptCount val="5"/>
                <c:lvl>
                  <c:pt idx="0">
                    <c:v>jan</c:v>
                  </c:pt>
                  <c:pt idx="1">
                    <c:v>feb</c:v>
                  </c:pt>
                  <c:pt idx="2">
                    <c:v>mrt</c:v>
                  </c:pt>
                  <c:pt idx="3">
                    <c:v>apr</c:v>
                  </c:pt>
                  <c:pt idx="4">
                    <c:v>mei</c:v>
                  </c:pt>
                </c:lvl>
                <c:lvl>
                  <c:pt idx="0">
                    <c:v>2024</c:v>
                  </c:pt>
                </c:lvl>
              </c:multiLvlStrCache>
            </c:multiLvlStrRef>
          </c:cat>
          <c:val>
            <c:numRef>
              <c:f>'TCD mois'!$N$3:$N$10</c:f>
              <c:numCache>
                <c:formatCode>"€"#,##0.00_);[Red]\("€"#,##0.00\)</c:formatCode>
                <c:ptCount val="5"/>
                <c:pt idx="0">
                  <c:v>23655</c:v>
                </c:pt>
                <c:pt idx="1">
                  <c:v>23655</c:v>
                </c:pt>
                <c:pt idx="3">
                  <c:v>23655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A-9EFD-42F3-B65B-E48C56B06FF5}"/>
            </c:ext>
          </c:extLst>
        </c:ser>
        <c:ser>
          <c:idx val="11"/>
          <c:order val="11"/>
          <c:tx>
            <c:strRef>
              <c:f>'TCD mois'!$O$1:$O$2</c:f>
              <c:strCache>
                <c:ptCount val="1"/>
                <c:pt idx="0">
                  <c:v>Produit 8</c:v>
                </c:pt>
              </c:strCache>
            </c:strRef>
          </c:tx>
          <c:spPr>
            <a:solidFill>
              <a:schemeClr val="accent6">
                <a:lumMod val="60000"/>
              </a:schemeClr>
            </a:solidFill>
            <a:ln>
              <a:noFill/>
            </a:ln>
            <a:effectLst/>
          </c:spPr>
          <c:invertIfNegative val="0"/>
          <c:cat>
            <c:multiLvlStrRef>
              <c:f>'TCD mois'!$A$3:$C$10</c:f>
              <c:multiLvlStrCache>
                <c:ptCount val="5"/>
                <c:lvl>
                  <c:pt idx="0">
                    <c:v>jan</c:v>
                  </c:pt>
                  <c:pt idx="1">
                    <c:v>feb</c:v>
                  </c:pt>
                  <c:pt idx="2">
                    <c:v>mrt</c:v>
                  </c:pt>
                  <c:pt idx="3">
                    <c:v>apr</c:v>
                  </c:pt>
                  <c:pt idx="4">
                    <c:v>mei</c:v>
                  </c:pt>
                </c:lvl>
                <c:lvl>
                  <c:pt idx="0">
                    <c:v>2024</c:v>
                  </c:pt>
                </c:lvl>
              </c:multiLvlStrCache>
            </c:multiLvlStrRef>
          </c:cat>
          <c:val>
            <c:numRef>
              <c:f>'TCD mois'!$O$3:$O$10</c:f>
              <c:numCache>
                <c:formatCode>"€"#,##0.00_);[Red]\("€"#,##0.00\)</c:formatCode>
                <c:ptCount val="5"/>
                <c:pt idx="0">
                  <c:v>14400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B-9EFD-42F3-B65B-E48C56B06FF5}"/>
            </c:ext>
          </c:extLst>
        </c:ser>
        <c:ser>
          <c:idx val="12"/>
          <c:order val="12"/>
          <c:tx>
            <c:strRef>
              <c:f>'TCD mois'!$P$1:$P$2</c:f>
              <c:strCache>
                <c:ptCount val="1"/>
                <c:pt idx="0">
                  <c:v>Produit 9</c:v>
                </c:pt>
              </c:strCache>
            </c:strRef>
          </c:tx>
          <c:spPr>
            <a:solidFill>
              <a:schemeClr val="accent1">
                <a:lumMod val="80000"/>
                <a:lumOff val="20000"/>
              </a:schemeClr>
            </a:solidFill>
            <a:ln>
              <a:noFill/>
            </a:ln>
            <a:effectLst/>
          </c:spPr>
          <c:invertIfNegative val="0"/>
          <c:cat>
            <c:multiLvlStrRef>
              <c:f>'TCD mois'!$A$3:$C$10</c:f>
              <c:multiLvlStrCache>
                <c:ptCount val="5"/>
                <c:lvl>
                  <c:pt idx="0">
                    <c:v>jan</c:v>
                  </c:pt>
                  <c:pt idx="1">
                    <c:v>feb</c:v>
                  </c:pt>
                  <c:pt idx="2">
                    <c:v>mrt</c:v>
                  </c:pt>
                  <c:pt idx="3">
                    <c:v>apr</c:v>
                  </c:pt>
                  <c:pt idx="4">
                    <c:v>mei</c:v>
                  </c:pt>
                </c:lvl>
                <c:lvl>
                  <c:pt idx="0">
                    <c:v>2024</c:v>
                  </c:pt>
                </c:lvl>
              </c:multiLvlStrCache>
            </c:multiLvlStrRef>
          </c:cat>
          <c:val>
            <c:numRef>
              <c:f>'TCD mois'!$P$3:$P$10</c:f>
              <c:numCache>
                <c:formatCode>"€"#,##0.00_);[Red]\("€"#,##0.00\)</c:formatCode>
                <c:ptCount val="5"/>
                <c:pt idx="0">
                  <c:v>25500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C-9EFD-42F3-B65B-E48C56B06FF5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overlap val="100"/>
        <c:axId val="826337936"/>
        <c:axId val="826335056"/>
      </c:barChart>
      <c:catAx>
        <c:axId val="826337936"/>
        <c:scaling>
          <c:orientation val="minMax"/>
        </c:scaling>
        <c:delete val="0"/>
        <c:axPos val="b"/>
        <c:numFmt formatCode="yyyy" sourceLinked="0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1200" b="1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nl-BE"/>
          </a:p>
        </c:txPr>
        <c:crossAx val="826335056"/>
        <c:crosses val="autoZero"/>
        <c:auto val="1"/>
        <c:lblAlgn val="ctr"/>
        <c:lblOffset val="100"/>
        <c:noMultiLvlLbl val="0"/>
      </c:catAx>
      <c:valAx>
        <c:axId val="826335056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&quot;€&quot;#,##0.00_);[Red]\(&quot;€&quot;#,##0.00\)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nl-BE"/>
          </a:p>
        </c:txPr>
        <c:crossAx val="826337936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r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nl-BE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nl-BE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  <c:ext xmlns:c16="http://schemas.microsoft.com/office/drawing/2014/chart" uri="{E28EC0CA-F0BB-4C9C-879D-F8772B89E7AC}">
      <c16:pivotOptions16>
        <c16:showExpandCollapseFieldButtons val="1"/>
      </c16:pivotOptions16>
    </c:ext>
  </c:extLst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9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2.xml><?xml version="1.0" encoding="utf-8"?>
<cs:chartStyle xmlns:cs="http://schemas.microsoft.com/office/drawing/2012/chartStyle" xmlns:a="http://schemas.openxmlformats.org/drawingml/2006/main" id="29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chart" Target="../charts/chart2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7</xdr:col>
      <xdr:colOff>466725</xdr:colOff>
      <xdr:row>1</xdr:row>
      <xdr:rowOff>47626</xdr:rowOff>
    </xdr:from>
    <xdr:to>
      <xdr:col>9</xdr:col>
      <xdr:colOff>38100</xdr:colOff>
      <xdr:row>3</xdr:row>
      <xdr:rowOff>40900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/>
      </xdr:nvPicPr>
      <xdr:blipFill rotWithShape="1"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 l="8139" t="27358" r="10077"/>
        <a:stretch/>
      </xdr:blipFill>
      <xdr:spPr bwMode="auto">
        <a:xfrm>
          <a:off x="8391525" y="285751"/>
          <a:ext cx="1495425" cy="545724"/>
        </a:xfrm>
        <a:prstGeom prst="rect">
          <a:avLst/>
        </a:prstGeom>
        <a:ln>
          <a:noFill/>
        </a:ln>
        <a:extLst>
          <a:ext uri="{53640926-AAD7-44D8-BBD7-CCE9431645EC}">
            <a14:shadowObscured xmlns:a14="http://schemas.microsoft.com/office/drawing/2010/main"/>
          </a:ext>
        </a:extLst>
      </xdr:spPr>
    </xdr:pic>
    <xdr:clientData/>
  </xdr:twoCellAnchor>
  <xdr:twoCellAnchor editAs="oneCell">
    <xdr:from>
      <xdr:col>7</xdr:col>
      <xdr:colOff>466725</xdr:colOff>
      <xdr:row>3</xdr:row>
      <xdr:rowOff>190500</xdr:rowOff>
    </xdr:from>
    <xdr:to>
      <xdr:col>9</xdr:col>
      <xdr:colOff>85211</xdr:colOff>
      <xdr:row>5</xdr:row>
      <xdr:rowOff>228600</xdr:rowOff>
    </xdr:to>
    <xdr:pic>
      <xdr:nvPicPr>
        <xdr:cNvPr id="3" name="Image 2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/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8391525" y="981075"/>
          <a:ext cx="1542536" cy="533400"/>
        </a:xfrm>
        <a:prstGeom prst="rect">
          <a:avLst/>
        </a:prstGeom>
      </xdr:spPr>
    </xdr:pic>
    <xdr:clientData/>
  </xdr:twoCellAnchor>
  <xdr:twoCellAnchor>
    <xdr:from>
      <xdr:col>7</xdr:col>
      <xdr:colOff>495300</xdr:colOff>
      <xdr:row>1</xdr:row>
      <xdr:rowOff>123825</xdr:rowOff>
    </xdr:from>
    <xdr:to>
      <xdr:col>8</xdr:col>
      <xdr:colOff>371475</xdr:colOff>
      <xdr:row>2</xdr:row>
      <xdr:rowOff>180975</xdr:rowOff>
    </xdr:to>
    <xdr:sp macro="" textlink="">
      <xdr:nvSpPr>
        <xdr:cNvPr id="4" name="Rectangle 3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SpPr/>
      </xdr:nvSpPr>
      <xdr:spPr>
        <a:xfrm>
          <a:off x="8420100" y="361950"/>
          <a:ext cx="1000125" cy="371475"/>
        </a:xfrm>
        <a:prstGeom prst="rect">
          <a:avLst/>
        </a:prstGeom>
        <a:noFill/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>
              <a:solidFill>
                <a:srgbClr val="0C2A46"/>
              </a:solidFill>
              <a:latin typeface="Arial Black" panose="020B0A04020102020204" pitchFamily="34" charset="0"/>
            </a:rPr>
            <a:t>Ajouter</a:t>
          </a:r>
        </a:p>
      </xdr:txBody>
    </xdr:sp>
    <xdr:clientData/>
  </xdr:twoCellAnchor>
  <xdr:twoCellAnchor>
    <xdr:from>
      <xdr:col>7</xdr:col>
      <xdr:colOff>466726</xdr:colOff>
      <xdr:row>4</xdr:row>
      <xdr:rowOff>19050</xdr:rowOff>
    </xdr:from>
    <xdr:to>
      <xdr:col>8</xdr:col>
      <xdr:colOff>409576</xdr:colOff>
      <xdr:row>5</xdr:row>
      <xdr:rowOff>142875</xdr:rowOff>
    </xdr:to>
    <xdr:sp macro="" textlink="">
      <xdr:nvSpPr>
        <xdr:cNvPr id="5" name="Rectangle 4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SpPr/>
      </xdr:nvSpPr>
      <xdr:spPr>
        <a:xfrm>
          <a:off x="8391526" y="1057275"/>
          <a:ext cx="1066800" cy="371475"/>
        </a:xfrm>
        <a:prstGeom prst="rect">
          <a:avLst/>
        </a:prstGeom>
        <a:noFill/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>
              <a:solidFill>
                <a:srgbClr val="0C2A46"/>
              </a:solidFill>
              <a:latin typeface="Arial Black" panose="020B0A04020102020204" pitchFamily="34" charset="0"/>
            </a:rPr>
            <a:t>Annuler</a:t>
          </a:r>
        </a:p>
      </xdr:txBody>
    </xdr:sp>
    <xdr:clientData/>
  </xdr:twoCellAnchor>
  <xdr:twoCellAnchor>
    <xdr:from>
      <xdr:col>0</xdr:col>
      <xdr:colOff>38100</xdr:colOff>
      <xdr:row>3</xdr:row>
      <xdr:rowOff>66675</xdr:rowOff>
    </xdr:from>
    <xdr:to>
      <xdr:col>0</xdr:col>
      <xdr:colOff>1428750</xdr:colOff>
      <xdr:row>5</xdr:row>
      <xdr:rowOff>94298</xdr:rowOff>
    </xdr:to>
    <xdr:sp macro="" textlink="">
      <xdr:nvSpPr>
        <xdr:cNvPr id="6" name="Rectangle à coins arrondis 5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SpPr/>
      </xdr:nvSpPr>
      <xdr:spPr>
        <a:xfrm>
          <a:off x="38100" y="857250"/>
          <a:ext cx="1390650" cy="522923"/>
        </a:xfrm>
        <a:prstGeom prst="roundRect">
          <a:avLst/>
        </a:prstGeom>
        <a:solidFill>
          <a:srgbClr val="92D050"/>
        </a:solidFill>
        <a:ln w="19050">
          <a:solidFill>
            <a:srgbClr val="C2C9D1"/>
          </a:solidFill>
        </a:ln>
        <a:effectLst>
          <a:outerShdw blurRad="107950" dist="12700" dir="5400000" algn="ctr">
            <a:srgbClr val="000000"/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rgbClr val="C00000"/>
              </a:solidFill>
              <a:effectLst>
                <a:outerShdw blurRad="63500" sx="102000" sy="102000" algn="ctr" rotWithShape="0">
                  <a:prstClr val="black">
                    <a:alpha val="40000"/>
                  </a:prstClr>
                </a:outerShdw>
              </a:effectLst>
              <a:latin typeface="Arial Black" panose="020B0A04020102020204" pitchFamily="34" charset="0"/>
            </a:rPr>
            <a:t>Entrées</a:t>
          </a:r>
        </a:p>
      </xdr:txBody>
    </xdr:sp>
    <xdr:clientData/>
  </xdr:twoCellAnchor>
  <xdr:twoCellAnchor>
    <xdr:from>
      <xdr:col>0</xdr:col>
      <xdr:colOff>28575</xdr:colOff>
      <xdr:row>1</xdr:row>
      <xdr:rowOff>0</xdr:rowOff>
    </xdr:from>
    <xdr:to>
      <xdr:col>0</xdr:col>
      <xdr:colOff>1419225</xdr:colOff>
      <xdr:row>2</xdr:row>
      <xdr:rowOff>208598</xdr:rowOff>
    </xdr:to>
    <xdr:sp macro="" textlink="">
      <xdr:nvSpPr>
        <xdr:cNvPr id="7" name="Rectangle à coins arrondis 6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SpPr/>
      </xdr:nvSpPr>
      <xdr:spPr>
        <a:xfrm>
          <a:off x="28575" y="238125"/>
          <a:ext cx="1390650" cy="522923"/>
        </a:xfrm>
        <a:prstGeom prst="roundRect">
          <a:avLst/>
        </a:prstGeom>
        <a:solidFill>
          <a:schemeClr val="tx2">
            <a:lumMod val="40000"/>
            <a:lumOff val="60000"/>
          </a:schemeClr>
        </a:solidFill>
        <a:ln w="19050">
          <a:solidFill>
            <a:schemeClr val="bg1">
              <a:lumMod val="85000"/>
            </a:schemeClr>
          </a:solidFill>
        </a:ln>
        <a:effectLst>
          <a:outerShdw blurRad="107950" dist="12700" dir="5400000" algn="ctr">
            <a:srgbClr val="000000"/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rgbClr val="0C2A46"/>
              </a:solidFill>
              <a:effectLst>
                <a:outerShdw blurRad="63500" sx="102000" sy="102000" algn="ctr" rotWithShape="0">
                  <a:prstClr val="black">
                    <a:alpha val="40000"/>
                  </a:prstClr>
                </a:outerShdw>
              </a:effectLst>
              <a:latin typeface="Arial Black" panose="020B0A04020102020204" pitchFamily="34" charset="0"/>
            </a:rPr>
            <a:t>Accueil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57151</xdr:colOff>
      <xdr:row>0</xdr:row>
      <xdr:rowOff>90487</xdr:rowOff>
    </xdr:from>
    <xdr:to>
      <xdr:col>10</xdr:col>
      <xdr:colOff>381001</xdr:colOff>
      <xdr:row>14</xdr:row>
      <xdr:rowOff>166687</xdr:rowOff>
    </xdr:to>
    <xdr:graphicFrame macro="">
      <xdr:nvGraphicFramePr>
        <xdr:cNvPr id="2" name="Grafiek 1">
          <a:extLst>
            <a:ext uri="{FF2B5EF4-FFF2-40B4-BE49-F238E27FC236}">
              <a16:creationId xmlns:a16="http://schemas.microsoft.com/office/drawing/2014/main" id="{E61C0803-40E8-582D-378E-A2998F27DB34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16</xdr:col>
      <xdr:colOff>123825</xdr:colOff>
      <xdr:row>0</xdr:row>
      <xdr:rowOff>95250</xdr:rowOff>
    </xdr:from>
    <xdr:to>
      <xdr:col>17</xdr:col>
      <xdr:colOff>47625</xdr:colOff>
      <xdr:row>13</xdr:row>
      <xdr:rowOff>142875</xdr:rowOff>
    </xdr:to>
    <mc:AlternateContent xmlns:mc="http://schemas.openxmlformats.org/markup-compatibility/2006">
      <mc:Choice xmlns:a14="http://schemas.microsoft.com/office/drawing/2010/main" Requires="a14">
        <xdr:graphicFrame macro="">
          <xdr:nvGraphicFramePr>
            <xdr:cNvPr id="3" name="Catégorie">
              <a:extLst>
                <a:ext uri="{FF2B5EF4-FFF2-40B4-BE49-F238E27FC236}">
                  <a16:creationId xmlns:a16="http://schemas.microsoft.com/office/drawing/2014/main" id="{992FCAD3-B139-DBF9-0B41-C55421794169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Catégorie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16621125" y="95250"/>
              <a:ext cx="1247775" cy="252412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nl-BE" sz="1100"/>
                <a:t>Deze shape vertegenwoordigt een slicer. Slicers worden in Excel 2010 of hoger ondersteund.
De slicer kan niet worden gebruikt als de shape in een eerdere Excel-versie is gewijzigd of als de werkmap is opgeslagen in Excel 2003 of eerder.</a:t>
              </a:r>
            </a:p>
          </xdr:txBody>
        </xdr:sp>
      </mc:Fallback>
    </mc:AlternateContent>
    <xdr:clientData/>
  </xdr:twoCellAnchor>
  <xdr:twoCellAnchor>
    <xdr:from>
      <xdr:col>15</xdr:col>
      <xdr:colOff>28575</xdr:colOff>
      <xdr:row>0</xdr:row>
      <xdr:rowOff>28575</xdr:rowOff>
    </xdr:from>
    <xdr:to>
      <xdr:col>15</xdr:col>
      <xdr:colOff>1209675</xdr:colOff>
      <xdr:row>13</xdr:row>
      <xdr:rowOff>76200</xdr:rowOff>
    </xdr:to>
    <mc:AlternateContent xmlns:mc="http://schemas.openxmlformats.org/markup-compatibility/2006">
      <mc:Choice xmlns:a14="http://schemas.microsoft.com/office/drawing/2010/main" Requires="a14">
        <xdr:graphicFrame macro="">
          <xdr:nvGraphicFramePr>
            <xdr:cNvPr id="4" name="Date">
              <a:extLst>
                <a:ext uri="{FF2B5EF4-FFF2-40B4-BE49-F238E27FC236}">
                  <a16:creationId xmlns:a16="http://schemas.microsoft.com/office/drawing/2014/main" id="{B1689C6B-3E36-C9A0-BF27-14CB8A51BF98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Date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15201900" y="28575"/>
              <a:ext cx="1181100" cy="252412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nl-BE" sz="1100"/>
                <a:t>Deze shape vertegenwoordigt een slicer. Slicers worden in Excel 2010 of hoger ondersteund.
De slicer kan niet worden gebruikt als de shape in een eerdere Excel-versie is gewijzigd of als de werkmap is opgeslagen in Excel 2003 of eerder.</a:t>
              </a:r>
            </a:p>
          </xdr:txBody>
        </xdr:sp>
      </mc:Fallback>
    </mc:AlternateContent>
    <xdr:clientData/>
  </xdr:twoCellAnchor>
  <xdr:twoCellAnchor>
    <xdr:from>
      <xdr:col>13</xdr:col>
      <xdr:colOff>66675</xdr:colOff>
      <xdr:row>0</xdr:row>
      <xdr:rowOff>66675</xdr:rowOff>
    </xdr:from>
    <xdr:to>
      <xdr:col>13</xdr:col>
      <xdr:colOff>1619250</xdr:colOff>
      <xdr:row>13</xdr:row>
      <xdr:rowOff>114300</xdr:rowOff>
    </xdr:to>
    <mc:AlternateContent xmlns:mc="http://schemas.openxmlformats.org/markup-compatibility/2006">
      <mc:Choice xmlns:a14="http://schemas.microsoft.com/office/drawing/2010/main" Requires="a14">
        <xdr:graphicFrame macro="">
          <xdr:nvGraphicFramePr>
            <xdr:cNvPr id="5" name="iso_Semaine">
              <a:extLst>
                <a:ext uri="{FF2B5EF4-FFF2-40B4-BE49-F238E27FC236}">
                  <a16:creationId xmlns:a16="http://schemas.microsoft.com/office/drawing/2014/main" id="{175EE062-D9CC-AC2E-5EBD-ACB307377600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iso_Semaine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11582400" y="66675"/>
              <a:ext cx="1552575" cy="252412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nl-BE" sz="1100"/>
                <a:t>Deze shape vertegenwoordigt een slicer. Slicers worden in Excel 2010 of hoger ondersteund.
De slicer kan niet worden gebruikt als de shape in een eerdere Excel-versie is gewijzigd of als de werkmap is opgeslagen in Excel 2003 of eerder.</a:t>
              </a:r>
            </a:p>
          </xdr:txBody>
        </xdr:sp>
      </mc:Fallback>
    </mc:AlternateContent>
    <xdr:clientData/>
  </xdr:twoCellAnchor>
  <xdr:twoCellAnchor>
    <xdr:from>
      <xdr:col>14</xdr:col>
      <xdr:colOff>57150</xdr:colOff>
      <xdr:row>0</xdr:row>
      <xdr:rowOff>57150</xdr:rowOff>
    </xdr:from>
    <xdr:to>
      <xdr:col>14</xdr:col>
      <xdr:colOff>1590675</xdr:colOff>
      <xdr:row>13</xdr:row>
      <xdr:rowOff>104775</xdr:rowOff>
    </xdr:to>
    <mc:AlternateContent xmlns:mc="http://schemas.openxmlformats.org/markup-compatibility/2006">
      <mc:Choice xmlns:a14="http://schemas.microsoft.com/office/drawing/2010/main" Requires="a14">
        <xdr:graphicFrame macro="">
          <xdr:nvGraphicFramePr>
            <xdr:cNvPr id="6" name="mois">
              <a:extLst>
                <a:ext uri="{FF2B5EF4-FFF2-40B4-BE49-F238E27FC236}">
                  <a16:creationId xmlns:a16="http://schemas.microsoft.com/office/drawing/2014/main" id="{00958775-42BF-1A3B-9230-B4C55FFCBE1E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mois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13401675" y="57150"/>
              <a:ext cx="1533525" cy="252412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nl-BE" sz="1100"/>
                <a:t>Deze shape vertegenwoordigt een slicer. Slicers worden in Excel 2010 of hoger ondersteund.
De slicer kan niet worden gebruikt als de shape in een eerdere Excel-versie is gewijzigd of als de werkmap is opgeslagen in Excel 2003 of eerder.</a:t>
              </a:r>
            </a:p>
          </xdr:txBody>
        </xdr:sp>
      </mc:Fallback>
    </mc:AlternateContent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238125</xdr:colOff>
      <xdr:row>11</xdr:row>
      <xdr:rowOff>52387</xdr:rowOff>
    </xdr:from>
    <xdr:to>
      <xdr:col>10</xdr:col>
      <xdr:colOff>485775</xdr:colOff>
      <xdr:row>29</xdr:row>
      <xdr:rowOff>28575</xdr:rowOff>
    </xdr:to>
    <xdr:graphicFrame macro="">
      <xdr:nvGraphicFramePr>
        <xdr:cNvPr id="2" name="Grafiek 1">
          <a:extLst>
            <a:ext uri="{FF2B5EF4-FFF2-40B4-BE49-F238E27FC236}">
              <a16:creationId xmlns:a16="http://schemas.microsoft.com/office/drawing/2014/main" id="{CFC49EC7-0CFA-6A6E-2522-7449D6100556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LEAD%20CONSEILS\CLIENTS\LIBREVILLE\SOGADA\LEAD%20GESTION\LEAD-FLEX-SOGADA_v1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STOCKS ALVEOLE"/>
      <sheetName val="Login"/>
      <sheetName val="STOCKS VETERINAIRE"/>
      <sheetName val="Feuil1"/>
      <sheetName val="SUIVI STOCKS"/>
      <sheetName val="STOCKS PORC"/>
      <sheetName val="STOCKS POULE"/>
      <sheetName val="SUIVI POUSSINIERE"/>
      <sheetName val="ADMINISTRATOR"/>
      <sheetName val="INVENTAIRE PORC"/>
      <sheetName val="ARTISANAL"/>
      <sheetName val="PRODUCTION ZONES"/>
      <sheetName val="CATALOGUE"/>
      <sheetName val="INDUSTRIELLE"/>
      <sheetName val="FACTURE CNAMGS_LABO"/>
      <sheetName val="POUSSINIERE"/>
      <sheetName val="PRODUCTION"/>
      <sheetName val="PRODUCTION I"/>
      <sheetName val="PRINT"/>
      <sheetName val="PRINT FILE"/>
      <sheetName val="FACTURE_LABO_MODIF"/>
      <sheetName val="FICHE CNAMGS"/>
      <sheetName val="INVOICE"/>
      <sheetName val="FACTURE"/>
      <sheetName val="TABLEAU DE BORD"/>
      <sheetName val="TABLEAU CNAMGS_LABO"/>
      <sheetName val="TABLEAU CNAMGS"/>
      <sheetName val="FILE RECAP LABORATOIRE"/>
      <sheetName val="FILE RECAP CONSULTATION"/>
      <sheetName val="SOURCE CNAMGS"/>
      <sheetName val="SOURCE CNAMGS_LABO"/>
      <sheetName val="SOURCE"/>
      <sheetName val="SOURCE_CARBURANT"/>
      <sheetName val="BILAN JOURNALIER"/>
      <sheetName val="T_Filtre"/>
      <sheetName val="BDD"/>
      <sheetName val="ENTREES PORC"/>
      <sheetName val="SORTIES PORC"/>
      <sheetName val="ENTREES"/>
      <sheetName val="SORTIES"/>
      <sheetName val="INVENTAIRE"/>
      <sheetName val="TEMPS_FAC"/>
      <sheetName val="ERROR"/>
      <sheetName val="Utilisateurs"/>
      <sheetName val="LEAD-FLEX-SOGADA_v1"/>
      <sheetName val="DASHBOARD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/>
      <sheetData sheetId="28"/>
      <sheetData sheetId="29"/>
      <sheetData sheetId="30"/>
      <sheetData sheetId="31"/>
      <sheetData sheetId="32"/>
      <sheetData sheetId="33"/>
      <sheetData sheetId="34"/>
      <sheetData sheetId="35">
        <row r="4">
          <cell r="V4">
            <v>8</v>
          </cell>
        </row>
      </sheetData>
      <sheetData sheetId="36"/>
      <sheetData sheetId="37"/>
      <sheetData sheetId="38"/>
      <sheetData sheetId="39"/>
      <sheetData sheetId="40"/>
      <sheetData sheetId="41"/>
      <sheetData sheetId="42"/>
      <sheetData sheetId="43"/>
      <sheetData sheetId="44" refreshError="1"/>
      <sheetData sheetId="45"/>
    </sheetDataSet>
  </externalBook>
</externalLink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saveData="0" refreshedBy="BSA" refreshedDate="45426.390463194446" backgroundQuery="1" createdVersion="8" refreshedVersion="8" minRefreshableVersion="3" recordCount="0" supportSubquery="1" supportAdvancedDrill="1" xr:uid="{F4936D1D-6187-4FE1-B3EA-8BBEE8718DCB}">
  <cacheSource type="external" connectionId="1"/>
  <cacheFields count="6">
    <cacheField name="[Tableau1325].[Date].[Date]" caption="Date" numFmtId="0" hierarchy="1" level="1">
      <sharedItems containsSemiMixedTypes="0" containsNonDate="0" containsDate="1" containsString="0" minDate="2024-01-01T00:00:00" maxDate="2024-05-04T00:00:00" count="38">
        <d v="2024-01-01T00:00:00"/>
        <d v="2024-01-02T00:00:00"/>
        <d v="2024-01-03T00:00:00"/>
        <d v="2024-01-04T00:00:00"/>
        <d v="2024-01-05T00:00:00"/>
        <d v="2024-01-06T00:00:00"/>
        <d v="2024-01-07T00:00:00"/>
        <d v="2024-01-08T00:00:00"/>
        <d v="2024-01-09T00:00:00"/>
        <d v="2024-01-10T00:00:00"/>
        <d v="2024-01-11T00:00:00"/>
        <d v="2024-01-12T00:00:00"/>
        <d v="2024-02-01T00:00:00"/>
        <d v="2024-02-09T00:00:00"/>
        <d v="2024-02-10T00:00:00"/>
        <d v="2024-02-11T00:00:00"/>
        <d v="2024-02-12T00:00:00"/>
        <d v="2024-02-13T00:00:00"/>
        <d v="2024-02-14T00:00:00"/>
        <d v="2024-02-15T00:00:00"/>
        <d v="2024-03-01T00:00:00"/>
        <d v="2024-03-02T00:00:00"/>
        <d v="2024-03-03T00:00:00"/>
        <d v="2024-03-04T00:00:00"/>
        <d v="2024-03-05T00:00:00"/>
        <d v="2024-03-06T00:00:00"/>
        <d v="2024-04-01T00:00:00"/>
        <d v="2024-04-02T00:00:00"/>
        <d v="2024-04-03T00:00:00"/>
        <d v="2024-04-04T00:00:00"/>
        <d v="2024-04-05T00:00:00"/>
        <d v="2024-04-06T00:00:00"/>
        <d v="2024-04-07T00:00:00"/>
        <d v="2024-04-08T00:00:00"/>
        <d v="2024-04-09T00:00:00"/>
        <d v="2024-05-01T00:00:00"/>
        <d v="2024-05-02T00:00:00"/>
        <d v="2024-05-03T00:00:00"/>
      </sharedItems>
    </cacheField>
    <cacheField name="[Tableau1325].[Désignation].[Désignation]" caption="Désignation" numFmtId="0" hierarchy="2" level="1">
      <sharedItems count="10">
        <s v="Produit 0"/>
        <s v="Produit 1"/>
        <s v="Produit 2"/>
        <s v="Produit 3"/>
        <s v="Produit 4"/>
        <s v="Produit 5"/>
        <s v="Produit 6"/>
        <s v="Produit 7"/>
        <s v="Produit 8"/>
        <s v="Produit 9"/>
      </sharedItems>
    </cacheField>
    <cacheField name="[Measures].[Som van Total]" caption="Som van Total" numFmtId="0" hierarchy="15" level="32767"/>
    <cacheField name="[Tableau1325].[iso_Semaine].[iso_Semaine]" caption="iso_Semaine" numFmtId="0" hierarchy="8" level="1">
      <sharedItems count="10">
        <s v="'24-01"/>
        <s v="'24-02"/>
        <s v="'24-05"/>
        <s v="'24-06"/>
        <s v="'24-07"/>
        <s v="'24-09"/>
        <s v="'24-10"/>
        <s v="'24-14"/>
        <s v="'24-15"/>
        <s v="'24-18"/>
      </sharedItems>
    </cacheField>
    <cacheField name="[Tableau1325].[Catégorie].[Catégorie]" caption="Catégorie" numFmtId="0" hierarchy="3" level="1">
      <sharedItems containsSemiMixedTypes="0" containsNonDate="0" containsString="0"/>
    </cacheField>
    <cacheField name="[Tableau1325].[mois].[mois]" caption="mois" numFmtId="0" hierarchy="9" level="1">
      <sharedItems containsSemiMixedTypes="0" containsNonDate="0" containsString="0"/>
    </cacheField>
  </cacheFields>
  <cacheHierarchies count="16">
    <cacheHierarchy uniqueName="[Tableau1325].[N°]" caption="N°" attribute="1" defaultMemberUniqueName="[Tableau1325].[N°].[All]" allUniqueName="[Tableau1325].[N°].[All]" dimensionUniqueName="[Tableau1325]" displayFolder="" count="0" memberValueDatatype="20" unbalanced="0"/>
    <cacheHierarchy uniqueName="[Tableau1325].[Date]" caption="Date" attribute="1" time="1" defaultMemberUniqueName="[Tableau1325].[Date].[All]" allUniqueName="[Tableau1325].[Date].[All]" dimensionUniqueName="[Tableau1325]" displayFolder="" count="2" memberValueDatatype="7" unbalanced="0">
      <fieldsUsage count="2">
        <fieldUsage x="-1"/>
        <fieldUsage x="0"/>
      </fieldsUsage>
    </cacheHierarchy>
    <cacheHierarchy uniqueName="[Tableau1325].[Désignation]" caption="Désignation" attribute="1" defaultMemberUniqueName="[Tableau1325].[Désignation].[All]" allUniqueName="[Tableau1325].[Désignation].[All]" dimensionUniqueName="[Tableau1325]" displayFolder="" count="2" memberValueDatatype="130" unbalanced="0">
      <fieldsUsage count="2">
        <fieldUsage x="-1"/>
        <fieldUsage x="1"/>
      </fieldsUsage>
    </cacheHierarchy>
    <cacheHierarchy uniqueName="[Tableau1325].[Catégorie]" caption="Catégorie" attribute="1" defaultMemberUniqueName="[Tableau1325].[Catégorie].[All]" allUniqueName="[Tableau1325].[Catégorie].[All]" dimensionUniqueName="[Tableau1325]" displayFolder="" count="2" memberValueDatatype="130" unbalanced="0">
      <fieldsUsage count="2">
        <fieldUsage x="-1"/>
        <fieldUsage x="4"/>
      </fieldsUsage>
    </cacheHierarchy>
    <cacheHierarchy uniqueName="[Tableau1325].[Unité]" caption="Unité" attribute="1" defaultMemberUniqueName="[Tableau1325].[Unité].[All]" allUniqueName="[Tableau1325].[Unité].[All]" dimensionUniqueName="[Tableau1325]" displayFolder="" count="0" memberValueDatatype="130" unbalanced="0"/>
    <cacheHierarchy uniqueName="[Tableau1325].[Prix Achat]" caption="Prix Achat" attribute="1" defaultMemberUniqueName="[Tableau1325].[Prix Achat].[All]" allUniqueName="[Tableau1325].[Prix Achat].[All]" dimensionUniqueName="[Tableau1325]" displayFolder="" count="0" memberValueDatatype="20" unbalanced="0"/>
    <cacheHierarchy uniqueName="[Tableau1325].[Quantité]" caption="Quantité" attribute="1" defaultMemberUniqueName="[Tableau1325].[Quantité].[All]" allUniqueName="[Tableau1325].[Quantité].[All]" dimensionUniqueName="[Tableau1325]" displayFolder="" count="0" memberValueDatatype="20" unbalanced="0"/>
    <cacheHierarchy uniqueName="[Tableau1325].[Total]" caption="Total" attribute="1" defaultMemberUniqueName="[Tableau1325].[Total].[All]" allUniqueName="[Tableau1325].[Total].[All]" dimensionUniqueName="[Tableau1325]" displayFolder="" count="0" memberValueDatatype="20" unbalanced="0"/>
    <cacheHierarchy uniqueName="[Tableau1325].[iso_Semaine]" caption="iso_Semaine" attribute="1" defaultMemberUniqueName="[Tableau1325].[iso_Semaine].[All]" allUniqueName="[Tableau1325].[iso_Semaine].[All]" dimensionUniqueName="[Tableau1325]" displayFolder="" count="2" memberValueDatatype="130" unbalanced="0">
      <fieldsUsage count="2">
        <fieldUsage x="-1"/>
        <fieldUsage x="3"/>
      </fieldsUsage>
    </cacheHierarchy>
    <cacheHierarchy uniqueName="[Tableau1325].[mois]" caption="mois" attribute="1" time="1" defaultMemberUniqueName="[Tableau1325].[mois].[All]" allUniqueName="[Tableau1325].[mois].[All]" dimensionUniqueName="[Tableau1325]" displayFolder="" count="2" memberValueDatatype="7" unbalanced="0">
      <fieldsUsage count="2">
        <fieldUsage x="-1"/>
        <fieldUsage x="5"/>
      </fieldsUsage>
    </cacheHierarchy>
    <cacheHierarchy uniqueName="[Tableau1325].[mois (Jaar)]" caption="mois (Jaar)" attribute="1" defaultMemberUniqueName="[Tableau1325].[mois (Jaar)].[All]" allUniqueName="[Tableau1325].[mois (Jaar)].[All]" dimensionUniqueName="[Tableau1325]" displayFolder="" count="0" memberValueDatatype="130" unbalanced="0"/>
    <cacheHierarchy uniqueName="[Tableau1325].[mois (Maand)]" caption="mois (Maand)" attribute="1" defaultMemberUniqueName="[Tableau1325].[mois (Maand)].[All]" allUniqueName="[Tableau1325].[mois (Maand)].[All]" dimensionUniqueName="[Tableau1325]" displayFolder="" count="0" memberValueDatatype="130" unbalanced="0"/>
    <cacheHierarchy uniqueName="[Tableau1325].[mois (Maandindex)]" caption="mois (Maandindex)" attribute="1" defaultMemberUniqueName="[Tableau1325].[mois (Maandindex)].[All]" allUniqueName="[Tableau1325].[mois (Maandindex)].[All]" dimensionUniqueName="[Tableau1325]" displayFolder="" count="0" memberValueDatatype="20" unbalanced="0" hidden="1"/>
    <cacheHierarchy uniqueName="[Measures].[__XL_Count Tableau1325]" caption="__XL_Count Tableau1325" measure="1" displayFolder="" measureGroup="Tableau1325" count="0" hidden="1"/>
    <cacheHierarchy uniqueName="[Measures].[__No measures defined]" caption="__No measures defined" measure="1" displayFolder="" count="0" hidden="1"/>
    <cacheHierarchy uniqueName="[Measures].[Som van Total]" caption="Som van Total" measure="1" displayFolder="" measureGroup="Tableau1325" count="0" oneField="1" hidden="1">
      <fieldsUsage count="1">
        <fieldUsage x="2"/>
      </fieldsUsage>
      <extLst>
        <ext xmlns:x15="http://schemas.microsoft.com/office/spreadsheetml/2010/11/main" uri="{B97F6D7D-B522-45F9-BDA1-12C45D357490}">
          <x15:cacheHierarchy aggregatedColumn="7"/>
        </ext>
      </extLst>
    </cacheHierarchy>
  </cacheHierarchies>
  <kpis count="0"/>
  <dimensions count="2">
    <dimension measure="1" name="Measures" uniqueName="[Measures]" caption="Measures"/>
    <dimension name="Tableau1325" uniqueName="[Tableau1325]" caption="Tableau1325"/>
  </dimensions>
  <measureGroups count="1">
    <measureGroup name="Tableau1325" caption="Tableau1325"/>
  </measureGroups>
  <maps count="1">
    <map measureGroup="0" dimension="1"/>
  </maps>
  <extLst>
    <ext xmlns:x14="http://schemas.microsoft.com/office/spreadsheetml/2009/9/main" uri="{725AE2AE-9491-48be-B2B4-4EB974FC3084}">
      <x14:pivotCacheDefinition supportSubqueryNonVisual="1" supportSubqueryCalcMem="1" supportAddCalcMems="1"/>
    </ext>
  </extLst>
</pivotCacheDefinition>
</file>

<file path=xl/pivotCache/pivotCacheDefinition2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saveData="0" refreshedBy="BSA" refreshedDate="45426.390682754631" backgroundQuery="1" createdVersion="8" refreshedVersion="8" minRefreshableVersion="3" recordCount="0" supportSubquery="1" supportAdvancedDrill="1" xr:uid="{395153D1-1FC3-43D1-A945-87D224924AE0}">
  <cacheSource type="external" connectionId="1"/>
  <cacheFields count="5">
    <cacheField name="[Tableau1325].[Catégorie].[Catégorie]" caption="Catégorie" numFmtId="0" hierarchy="3" level="1">
      <sharedItems count="13">
        <s v=" Désignation"/>
        <s v="Catégorie A"/>
        <s v="Catégorie C"/>
        <s v="Catégorie D"/>
        <s v="Catégorie F"/>
        <s v="Produit 2"/>
        <s v="Produit 3"/>
        <s v="Produit 4"/>
        <s v="Produit 5"/>
        <s v="Produit 6"/>
        <s v="Produit 7"/>
        <s v="Produit 8"/>
        <s v="Produit 9"/>
      </sharedItems>
    </cacheField>
    <cacheField name="[Tableau1325].[mois].[mois]" caption="mois" numFmtId="0" hierarchy="9" level="1">
      <sharedItems containsSemiMixedTypes="0" containsNonDate="0" containsDate="1" containsString="0" minDate="2024-01-01T00:00:00" maxDate="2024-05-02T00:00:00" count="5">
        <d v="2024-01-01T00:00:00"/>
        <d v="2024-02-01T00:00:00"/>
        <d v="2024-03-01T00:00:00"/>
        <d v="2024-04-01T00:00:00"/>
        <d v="2024-05-01T00:00:00"/>
      </sharedItems>
    </cacheField>
    <cacheField name="[Measures].[Som van Total]" caption="Som van Total" numFmtId="0" hierarchy="15" level="32767"/>
    <cacheField name="[Tableau1325].[mois (Maand)].[mois (Maand)]" caption="mois (Maand)" numFmtId="0" hierarchy="11" level="1">
      <sharedItems count="5">
        <s v="jan"/>
        <s v="feb"/>
        <s v="mrt"/>
        <s v="apr"/>
        <s v="mei"/>
      </sharedItems>
    </cacheField>
    <cacheField name="[Tableau1325].[mois (Jaar)].[mois (Jaar)]" caption="mois (Jaar)" numFmtId="0" hierarchy="10" level="1">
      <sharedItems count="1">
        <s v="2024"/>
      </sharedItems>
    </cacheField>
  </cacheFields>
  <cacheHierarchies count="16">
    <cacheHierarchy uniqueName="[Tableau1325].[N°]" caption="N°" attribute="1" defaultMemberUniqueName="[Tableau1325].[N°].[All]" allUniqueName="[Tableau1325].[N°].[All]" dimensionUniqueName="[Tableau1325]" displayFolder="" count="0" memberValueDatatype="20" unbalanced="0"/>
    <cacheHierarchy uniqueName="[Tableau1325].[Date]" caption="Date" attribute="1" time="1" defaultMemberUniqueName="[Tableau1325].[Date].[All]" allUniqueName="[Tableau1325].[Date].[All]" dimensionUniqueName="[Tableau1325]" displayFolder="" count="0" memberValueDatatype="7" unbalanced="0"/>
    <cacheHierarchy uniqueName="[Tableau1325].[Désignation]" caption="Désignation" attribute="1" defaultMemberUniqueName="[Tableau1325].[Désignation].[All]" allUniqueName="[Tableau1325].[Désignation].[All]" dimensionUniqueName="[Tableau1325]" displayFolder="" count="0" memberValueDatatype="130" unbalanced="0"/>
    <cacheHierarchy uniqueName="[Tableau1325].[Catégorie]" caption="Catégorie" attribute="1" defaultMemberUniqueName="[Tableau1325].[Catégorie].[All]" allUniqueName="[Tableau1325].[Catégorie].[All]" dimensionUniqueName="[Tableau1325]" displayFolder="" count="2" memberValueDatatype="130" unbalanced="0">
      <fieldsUsage count="2">
        <fieldUsage x="-1"/>
        <fieldUsage x="0"/>
      </fieldsUsage>
    </cacheHierarchy>
    <cacheHierarchy uniqueName="[Tableau1325].[Unité]" caption="Unité" attribute="1" defaultMemberUniqueName="[Tableau1325].[Unité].[All]" allUniqueName="[Tableau1325].[Unité].[All]" dimensionUniqueName="[Tableau1325]" displayFolder="" count="0" memberValueDatatype="130" unbalanced="0"/>
    <cacheHierarchy uniqueName="[Tableau1325].[Prix Achat]" caption="Prix Achat" attribute="1" defaultMemberUniqueName="[Tableau1325].[Prix Achat].[All]" allUniqueName="[Tableau1325].[Prix Achat].[All]" dimensionUniqueName="[Tableau1325]" displayFolder="" count="0" memberValueDatatype="20" unbalanced="0"/>
    <cacheHierarchy uniqueName="[Tableau1325].[Quantité]" caption="Quantité" attribute="1" defaultMemberUniqueName="[Tableau1325].[Quantité].[All]" allUniqueName="[Tableau1325].[Quantité].[All]" dimensionUniqueName="[Tableau1325]" displayFolder="" count="0" memberValueDatatype="20" unbalanced="0"/>
    <cacheHierarchy uniqueName="[Tableau1325].[Total]" caption="Total" attribute="1" defaultMemberUniqueName="[Tableau1325].[Total].[All]" allUniqueName="[Tableau1325].[Total].[All]" dimensionUniqueName="[Tableau1325]" displayFolder="" count="0" memberValueDatatype="20" unbalanced="0"/>
    <cacheHierarchy uniqueName="[Tableau1325].[iso_Semaine]" caption="iso_Semaine" attribute="1" defaultMemberUniqueName="[Tableau1325].[iso_Semaine].[All]" allUniqueName="[Tableau1325].[iso_Semaine].[All]" dimensionUniqueName="[Tableau1325]" displayFolder="" count="0" memberValueDatatype="130" unbalanced="0"/>
    <cacheHierarchy uniqueName="[Tableau1325].[mois]" caption="mois" attribute="1" time="1" defaultMemberUniqueName="[Tableau1325].[mois].[All]" allUniqueName="[Tableau1325].[mois].[All]" dimensionUniqueName="[Tableau1325]" displayFolder="" count="2" memberValueDatatype="7" unbalanced="0">
      <fieldsUsage count="2">
        <fieldUsage x="-1"/>
        <fieldUsage x="1"/>
      </fieldsUsage>
    </cacheHierarchy>
    <cacheHierarchy uniqueName="[Tableau1325].[mois (Jaar)]" caption="mois (Jaar)" attribute="1" defaultMemberUniqueName="[Tableau1325].[mois (Jaar)].[All]" allUniqueName="[Tableau1325].[mois (Jaar)].[All]" dimensionUniqueName="[Tableau1325]" displayFolder="" count="2" memberValueDatatype="130" unbalanced="0">
      <fieldsUsage count="2">
        <fieldUsage x="-1"/>
        <fieldUsage x="4"/>
      </fieldsUsage>
    </cacheHierarchy>
    <cacheHierarchy uniqueName="[Tableau1325].[mois (Maand)]" caption="mois (Maand)" attribute="1" defaultMemberUniqueName="[Tableau1325].[mois (Maand)].[All]" allUniqueName="[Tableau1325].[mois (Maand)].[All]" dimensionUniqueName="[Tableau1325]" displayFolder="" count="2" memberValueDatatype="130" unbalanced="0">
      <fieldsUsage count="2">
        <fieldUsage x="-1"/>
        <fieldUsage x="3"/>
      </fieldsUsage>
    </cacheHierarchy>
    <cacheHierarchy uniqueName="[Tableau1325].[mois (Maandindex)]" caption="mois (Maandindex)" attribute="1" defaultMemberUniqueName="[Tableau1325].[mois (Maandindex)].[All]" allUniqueName="[Tableau1325].[mois (Maandindex)].[All]" dimensionUniqueName="[Tableau1325]" displayFolder="" count="0" memberValueDatatype="20" unbalanced="0" hidden="1"/>
    <cacheHierarchy uniqueName="[Measures].[__XL_Count Tableau1325]" caption="__XL_Count Tableau1325" measure="1" displayFolder="" measureGroup="Tableau1325" count="0" hidden="1"/>
    <cacheHierarchy uniqueName="[Measures].[__No measures defined]" caption="__No measures defined" measure="1" displayFolder="" count="0" hidden="1"/>
    <cacheHierarchy uniqueName="[Measures].[Som van Total]" caption="Som van Total" measure="1" displayFolder="" measureGroup="Tableau1325" count="0" oneField="1" hidden="1">
      <fieldsUsage count="1">
        <fieldUsage x="2"/>
      </fieldsUsage>
      <extLst>
        <ext xmlns:x15="http://schemas.microsoft.com/office/spreadsheetml/2010/11/main" uri="{B97F6D7D-B522-45F9-BDA1-12C45D357490}">
          <x15:cacheHierarchy aggregatedColumn="7"/>
        </ext>
      </extLst>
    </cacheHierarchy>
  </cacheHierarchies>
  <kpis count="0"/>
  <dimensions count="2">
    <dimension measure="1" name="Measures" uniqueName="[Measures]" caption="Measures"/>
    <dimension name="Tableau1325" uniqueName="[Tableau1325]" caption="Tableau1325"/>
  </dimensions>
  <measureGroups count="1">
    <measureGroup name="Tableau1325" caption="Tableau1325"/>
  </measureGroups>
  <maps count="1">
    <map measureGroup="0" dimension="1"/>
  </maps>
  <extLst>
    <ext xmlns:x14="http://schemas.microsoft.com/office/spreadsheetml/2009/9/main" uri="{725AE2AE-9491-48be-B2B4-4EB974FC3084}">
      <x14:pivotCacheDefinition supportSubqueryNonVisual="1" supportSubqueryCalcMem="1" supportAddCalcMems="1"/>
    </ext>
  </extLst>
</pivotCacheDefinition>
</file>

<file path=xl/pivotCache/pivotCacheDefinition3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saveData="0" refreshedBy="BSA" refreshedDate="45426.390461574076" backgroundQuery="1" createdVersion="3" refreshedVersion="8" minRefreshableVersion="3" recordCount="0" supportSubquery="1" supportAdvancedDrill="1" xr:uid="{28E80408-6B6E-4AC3-A852-A56FDFBA534A}">
  <cacheSource type="external" connectionId="1">
    <extLst>
      <ext xmlns:x14="http://schemas.microsoft.com/office/spreadsheetml/2009/9/main" uri="{F057638F-6D5F-4e77-A914-E7F072B9BCA8}">
        <x14:sourceConnection name="ThisWorkbookDataModel"/>
      </ext>
    </extLst>
  </cacheSource>
  <cacheFields count="0"/>
  <cacheHierarchies count="16">
    <cacheHierarchy uniqueName="[Tableau1325].[N°]" caption="N°" attribute="1" defaultMemberUniqueName="[Tableau1325].[N°].[All]" allUniqueName="[Tableau1325].[N°].[All]" dimensionUniqueName="[Tableau1325]" displayFolder="" count="0" memberValueDatatype="20" unbalanced="0"/>
    <cacheHierarchy uniqueName="[Tableau1325].[Date]" caption="Date" attribute="1" time="1" defaultMemberUniqueName="[Tableau1325].[Date].[All]" allUniqueName="[Tableau1325].[Date].[All]" dimensionUniqueName="[Tableau1325]" displayFolder="" count="2" memberValueDatatype="7" unbalanced="0"/>
    <cacheHierarchy uniqueName="[Tableau1325].[Désignation]" caption="Désignation" attribute="1" defaultMemberUniqueName="[Tableau1325].[Désignation].[All]" allUniqueName="[Tableau1325].[Désignation].[All]" dimensionUniqueName="[Tableau1325]" displayFolder="" count="0" memberValueDatatype="130" unbalanced="0"/>
    <cacheHierarchy uniqueName="[Tableau1325].[Catégorie]" caption="Catégorie" attribute="1" defaultMemberUniqueName="[Tableau1325].[Catégorie].[All]" allUniqueName="[Tableau1325].[Catégorie].[All]" dimensionUniqueName="[Tableau1325]" displayFolder="" count="2" memberValueDatatype="130" unbalanced="0"/>
    <cacheHierarchy uniqueName="[Tableau1325].[Unité]" caption="Unité" attribute="1" defaultMemberUniqueName="[Tableau1325].[Unité].[All]" allUniqueName="[Tableau1325].[Unité].[All]" dimensionUniqueName="[Tableau1325]" displayFolder="" count="0" memberValueDatatype="130" unbalanced="0"/>
    <cacheHierarchy uniqueName="[Tableau1325].[Prix Achat]" caption="Prix Achat" attribute="1" defaultMemberUniqueName="[Tableau1325].[Prix Achat].[All]" allUniqueName="[Tableau1325].[Prix Achat].[All]" dimensionUniqueName="[Tableau1325]" displayFolder="" count="0" memberValueDatatype="20" unbalanced="0"/>
    <cacheHierarchy uniqueName="[Tableau1325].[Quantité]" caption="Quantité" attribute="1" defaultMemberUniqueName="[Tableau1325].[Quantité].[All]" allUniqueName="[Tableau1325].[Quantité].[All]" dimensionUniqueName="[Tableau1325]" displayFolder="" count="0" memberValueDatatype="20" unbalanced="0"/>
    <cacheHierarchy uniqueName="[Tableau1325].[Total]" caption="Total" attribute="1" defaultMemberUniqueName="[Tableau1325].[Total].[All]" allUniqueName="[Tableau1325].[Total].[All]" dimensionUniqueName="[Tableau1325]" displayFolder="" count="0" memberValueDatatype="20" unbalanced="0"/>
    <cacheHierarchy uniqueName="[Tableau1325].[iso_Semaine]" caption="iso_Semaine" attribute="1" defaultMemberUniqueName="[Tableau1325].[iso_Semaine].[All]" allUniqueName="[Tableau1325].[iso_Semaine].[All]" dimensionUniqueName="[Tableau1325]" displayFolder="" count="2" memberValueDatatype="130" unbalanced="0"/>
    <cacheHierarchy uniqueName="[Tableau1325].[mois]" caption="mois" attribute="1" time="1" defaultMemberUniqueName="[Tableau1325].[mois].[All]" allUniqueName="[Tableau1325].[mois].[All]" dimensionUniqueName="[Tableau1325]" displayFolder="" count="2" memberValueDatatype="7" unbalanced="0"/>
    <cacheHierarchy uniqueName="[Tableau1325].[mois (Jaar)]" caption="mois (Jaar)" attribute="1" defaultMemberUniqueName="[Tableau1325].[mois (Jaar)].[All]" allUniqueName="[Tableau1325].[mois (Jaar)].[All]" dimensionUniqueName="[Tableau1325]" displayFolder="" count="0" memberValueDatatype="130" unbalanced="0"/>
    <cacheHierarchy uniqueName="[Tableau1325].[mois (Maand)]" caption="mois (Maand)" attribute="1" defaultMemberUniqueName="[Tableau1325].[mois (Maand)].[All]" allUniqueName="[Tableau1325].[mois (Maand)].[All]" dimensionUniqueName="[Tableau1325]" displayFolder="" count="0" memberValueDatatype="130" unbalanced="0"/>
    <cacheHierarchy uniqueName="[Tableau1325].[mois (Maandindex)]" caption="mois (Maandindex)" attribute="1" defaultMemberUniqueName="[Tableau1325].[mois (Maandindex)].[All]" allUniqueName="[Tableau1325].[mois (Maandindex)].[All]" dimensionUniqueName="[Tableau1325]" displayFolder="" count="0" memberValueDatatype="20" unbalanced="0" hidden="1"/>
    <cacheHierarchy uniqueName="[Measures].[__XL_Count Tableau1325]" caption="__XL_Count Tableau1325" measure="1" displayFolder="" measureGroup="Tableau1325" count="0" hidden="1"/>
    <cacheHierarchy uniqueName="[Measures].[__No measures defined]" caption="__No measures defined" measure="1" displayFolder="" count="0" hidden="1"/>
    <cacheHierarchy uniqueName="[Measures].[Som van Total]" caption="Som van Total" measure="1" displayFolder="" measureGroup="Tableau1325" count="0" hidden="1">
      <extLst>
        <ext xmlns:x15="http://schemas.microsoft.com/office/spreadsheetml/2010/11/main" uri="{B97F6D7D-B522-45F9-BDA1-12C45D357490}">
          <x15:cacheHierarchy aggregatedColumn="7"/>
        </ext>
      </extLst>
    </cacheHierarchy>
  </cacheHierarchies>
  <kpis count="0"/>
  <extLst>
    <ext xmlns:x14="http://schemas.microsoft.com/office/spreadsheetml/2009/9/main" uri="{725AE2AE-9491-48be-B2B4-4EB974FC3084}">
      <x14:pivotCacheDefinition slicerData="1" pivotCacheId="669698075" supportSubqueryNonVisual="1" supportSubqueryCalcMem="1" supportAddCalcMems="1"/>
    </ext>
  </extLst>
</pivotCacheDefinition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F3CD3681-97BA-4E3F-80D2-44B81044F801}" name="Draaitabel1" cacheId="96" applyNumberFormats="0" applyBorderFormats="0" applyFontFormats="0" applyPatternFormats="0" applyAlignmentFormats="0" applyWidthHeightFormats="1" dataCaption="Waarden" grandTotalCaption="Grand total" updatedVersion="8" minRefreshableVersion="3" useAutoFormatting="1" itemPrintTitles="1" createdVersion="8" indent="0" compact="0" compactData="0" gridDropZones="1" multipleFieldFilters="0" chartFormat="6">
  <location ref="A20:M80" firstHeaderRow="1" firstDataRow="2" firstDataCol="2"/>
  <pivotFields count="6">
    <pivotField axis="axisRow" compact="0" allDrilled="1" outline="0" subtotalTop="0" showAll="0" insertBlankRow="1" dataSourceSort="1" defaultAttributeDrillState="1">
      <items count="39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t="default"/>
      </items>
      <extLst>
        <ext xmlns:x14="http://schemas.microsoft.com/office/spreadsheetml/2009/9/main" uri="{2946ED86-A175-432a-8AC1-64E0C546D7DE}">
          <x14:pivotField fillDownLabels="1"/>
        </ext>
      </extLst>
    </pivotField>
    <pivotField axis="axisCol" compact="0" allDrilled="1" outline="0" subtotalTop="0" showAll="0" insertBlankRow="1" dataSourceSort="1" defaultAttributeDrillState="1">
      <items count="11">
        <item x="0"/>
        <item x="1"/>
        <item x="2"/>
        <item x="3"/>
        <item x="4"/>
        <item x="5"/>
        <item x="6"/>
        <item x="7"/>
        <item x="8"/>
        <item x="9"/>
        <item t="default"/>
      </items>
      <extLst>
        <ext xmlns:x14="http://schemas.microsoft.com/office/spreadsheetml/2009/9/main" uri="{2946ED86-A175-432a-8AC1-64E0C546D7DE}">
          <x14:pivotField fillDownLabels="1"/>
        </ext>
      </extLst>
    </pivotField>
    <pivotField dataField="1" compact="0" outline="0" subtotalTop="0" showAll="0" insertBlankRow="1">
      <extLst>
        <ext xmlns:x14="http://schemas.microsoft.com/office/spreadsheetml/2009/9/main" uri="{2946ED86-A175-432a-8AC1-64E0C546D7DE}">
          <x14:pivotField fillDownLabels="1"/>
        </ext>
      </extLst>
    </pivotField>
    <pivotField axis="axisRow" compact="0" allDrilled="1" outline="0" subtotalTop="0" showAll="0" insertBlankRow="1" dataSourceSort="1" defaultAttributeDrillState="1">
      <items count="11">
        <item x="0"/>
        <item x="1"/>
        <item x="2"/>
        <item x="3"/>
        <item x="4"/>
        <item x="5"/>
        <item x="6"/>
        <item x="7"/>
        <item x="8"/>
        <item x="9"/>
        <item t="default"/>
      </items>
    </pivotField>
    <pivotField compact="0" allDrilled="1" outline="0" subtotalTop="0" showAll="0" insertBlankRow="1" dataSourceSort="1" defaultAttributeDrillState="1">
      <extLst>
        <ext xmlns:x14="http://schemas.microsoft.com/office/spreadsheetml/2009/9/main" uri="{2946ED86-A175-432a-8AC1-64E0C546D7DE}">
          <x14:pivotField fillDownLabels="1"/>
        </ext>
      </extLst>
    </pivotField>
    <pivotField compact="0" allDrilled="1" outline="0" subtotalTop="0" showAll="0" insertBlankRow="1" dataSourceSort="1" defaultAttributeDrillState="1">
      <extLst>
        <ext xmlns:x14="http://schemas.microsoft.com/office/spreadsheetml/2009/9/main" uri="{2946ED86-A175-432a-8AC1-64E0C546D7DE}">
          <x14:pivotField fillDownLabels="1"/>
        </ext>
      </extLst>
    </pivotField>
  </pivotFields>
  <rowFields count="2">
    <field x="3"/>
    <field x="0"/>
  </rowFields>
  <rowItems count="59">
    <i>
      <x/>
      <x/>
    </i>
    <i r="1">
      <x v="1"/>
    </i>
    <i r="1">
      <x v="2"/>
    </i>
    <i r="1">
      <x v="3"/>
    </i>
    <i r="1">
      <x v="4"/>
    </i>
    <i r="1">
      <x v="5"/>
    </i>
    <i r="1">
      <x v="6"/>
    </i>
    <i t="default">
      <x/>
    </i>
    <i t="blank">
      <x/>
    </i>
    <i>
      <x v="1"/>
      <x v="7"/>
    </i>
    <i r="1">
      <x v="8"/>
    </i>
    <i r="1">
      <x v="9"/>
    </i>
    <i r="1">
      <x v="10"/>
    </i>
    <i r="1">
      <x v="11"/>
    </i>
    <i t="default">
      <x v="1"/>
    </i>
    <i t="blank">
      <x v="1"/>
    </i>
    <i>
      <x v="2"/>
      <x v="12"/>
    </i>
    <i t="default">
      <x v="2"/>
    </i>
    <i t="blank">
      <x v="2"/>
    </i>
    <i>
      <x v="3"/>
      <x v="13"/>
    </i>
    <i r="1">
      <x v="14"/>
    </i>
    <i r="1">
      <x v="15"/>
    </i>
    <i t="default">
      <x v="3"/>
    </i>
    <i t="blank">
      <x v="3"/>
    </i>
    <i>
      <x v="4"/>
      <x v="16"/>
    </i>
    <i r="1">
      <x v="17"/>
    </i>
    <i r="1">
      <x v="18"/>
    </i>
    <i r="1">
      <x v="19"/>
    </i>
    <i t="default">
      <x v="4"/>
    </i>
    <i t="blank">
      <x v="4"/>
    </i>
    <i>
      <x v="5"/>
      <x v="20"/>
    </i>
    <i r="1">
      <x v="21"/>
    </i>
    <i r="1">
      <x v="22"/>
    </i>
    <i t="default">
      <x v="5"/>
    </i>
    <i t="blank">
      <x v="5"/>
    </i>
    <i>
      <x v="6"/>
      <x v="23"/>
    </i>
    <i r="1">
      <x v="24"/>
    </i>
    <i r="1">
      <x v="25"/>
    </i>
    <i t="default">
      <x v="6"/>
    </i>
    <i t="blank">
      <x v="6"/>
    </i>
    <i>
      <x v="7"/>
      <x v="26"/>
    </i>
    <i r="1">
      <x v="27"/>
    </i>
    <i r="1">
      <x v="28"/>
    </i>
    <i r="1">
      <x v="29"/>
    </i>
    <i r="1">
      <x v="30"/>
    </i>
    <i r="1">
      <x v="31"/>
    </i>
    <i r="1">
      <x v="32"/>
    </i>
    <i t="default">
      <x v="7"/>
    </i>
    <i t="blank">
      <x v="7"/>
    </i>
    <i>
      <x v="8"/>
      <x v="33"/>
    </i>
    <i r="1">
      <x v="34"/>
    </i>
    <i t="default">
      <x v="8"/>
    </i>
    <i t="blank">
      <x v="8"/>
    </i>
    <i>
      <x v="9"/>
      <x v="35"/>
    </i>
    <i r="1">
      <x v="36"/>
    </i>
    <i r="1">
      <x v="37"/>
    </i>
    <i t="default">
      <x v="9"/>
    </i>
    <i t="blank">
      <x v="9"/>
    </i>
    <i t="grand">
      <x/>
    </i>
  </rowItems>
  <colFields count="1">
    <field x="1"/>
  </colFields>
  <colItems count="11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 t="grand">
      <x/>
    </i>
  </colItems>
  <dataFields count="1">
    <dataField name="Total " fld="2" baseField="0" baseItem="0" numFmtId="166"/>
  </dataFields>
  <formats count="15">
    <format dxfId="64">
      <pivotArea type="all" dataOnly="0" outline="0" fieldPosition="0"/>
    </format>
    <format dxfId="63">
      <pivotArea outline="0" collapsedLevelsAreSubtotals="1" fieldPosition="0"/>
    </format>
    <format dxfId="62">
      <pivotArea type="origin" dataOnly="0" labelOnly="1" outline="0" fieldPosition="0"/>
    </format>
    <format dxfId="61">
      <pivotArea field="1" type="button" dataOnly="0" labelOnly="1" outline="0" axis="axisCol" fieldPosition="0"/>
    </format>
    <format dxfId="60">
      <pivotArea type="topRight" dataOnly="0" labelOnly="1" outline="0" fieldPosition="0"/>
    </format>
    <format dxfId="59">
      <pivotArea field="0" type="button" dataOnly="0" labelOnly="1" outline="0" axis="axisRow" fieldPosition="1"/>
    </format>
    <format dxfId="58">
      <pivotArea dataOnly="0" labelOnly="1" outline="0" fieldPosition="0">
        <references count="1">
          <reference field="0" count="0"/>
        </references>
      </pivotArea>
    </format>
    <format dxfId="57">
      <pivotArea dataOnly="0" labelOnly="1" grandRow="1" outline="0" fieldPosition="0"/>
    </format>
    <format dxfId="56">
      <pivotArea dataOnly="0" labelOnly="1" outline="0" fieldPosition="0">
        <references count="1">
          <reference field="1" count="0"/>
        </references>
      </pivotArea>
    </format>
    <format dxfId="55">
      <pivotArea dataOnly="0" labelOnly="1" grandCol="1" outline="0" fieldPosition="0"/>
    </format>
    <format dxfId="54">
      <pivotArea type="origin" dataOnly="0" labelOnly="1" outline="0" fieldPosition="0"/>
    </format>
    <format dxfId="53">
      <pivotArea field="0" type="button" dataOnly="0" labelOnly="1" outline="0" axis="axisRow" fieldPosition="1"/>
    </format>
    <format dxfId="52">
      <pivotArea dataOnly="0" labelOnly="1" outline="0" fieldPosition="0">
        <references count="1">
          <reference field="0" count="0"/>
        </references>
      </pivotArea>
    </format>
    <format dxfId="51">
      <pivotArea dataOnly="0" labelOnly="1" grandRow="1" outline="0" fieldPosition="0"/>
    </format>
    <format dxfId="42">
      <pivotArea dataOnly="0" outline="0" fieldPosition="0">
        <references count="1">
          <reference field="3" count="0" defaultSubtotal="1"/>
        </references>
      </pivotArea>
    </format>
  </formats>
  <chartFormats count="10">
    <chartFormat chart="0" format="0" series="1">
      <pivotArea type="data" outline="0" fieldPosition="0">
        <references count="2">
          <reference field="4294967294" count="1" selected="0">
            <x v="0"/>
          </reference>
          <reference field="1" count="1" selected="0">
            <x v="0"/>
          </reference>
        </references>
      </pivotArea>
    </chartFormat>
    <chartFormat chart="0" format="1" series="1">
      <pivotArea type="data" outline="0" fieldPosition="0">
        <references count="2">
          <reference field="4294967294" count="1" selected="0">
            <x v="0"/>
          </reference>
          <reference field="1" count="1" selected="0">
            <x v="1"/>
          </reference>
        </references>
      </pivotArea>
    </chartFormat>
    <chartFormat chart="0" format="2" series="1">
      <pivotArea type="data" outline="0" fieldPosition="0">
        <references count="2">
          <reference field="4294967294" count="1" selected="0">
            <x v="0"/>
          </reference>
          <reference field="1" count="1" selected="0">
            <x v="2"/>
          </reference>
        </references>
      </pivotArea>
    </chartFormat>
    <chartFormat chart="0" format="3" series="1">
      <pivotArea type="data" outline="0" fieldPosition="0">
        <references count="2">
          <reference field="4294967294" count="1" selected="0">
            <x v="0"/>
          </reference>
          <reference field="1" count="1" selected="0">
            <x v="3"/>
          </reference>
        </references>
      </pivotArea>
    </chartFormat>
    <chartFormat chart="0" format="4" series="1">
      <pivotArea type="data" outline="0" fieldPosition="0">
        <references count="2">
          <reference field="4294967294" count="1" selected="0">
            <x v="0"/>
          </reference>
          <reference field="1" count="1" selected="0">
            <x v="4"/>
          </reference>
        </references>
      </pivotArea>
    </chartFormat>
    <chartFormat chart="0" format="5" series="1">
      <pivotArea type="data" outline="0" fieldPosition="0">
        <references count="2">
          <reference field="4294967294" count="1" selected="0">
            <x v="0"/>
          </reference>
          <reference field="1" count="1" selected="0">
            <x v="5"/>
          </reference>
        </references>
      </pivotArea>
    </chartFormat>
    <chartFormat chart="0" format="6" series="1">
      <pivotArea type="data" outline="0" fieldPosition="0">
        <references count="2">
          <reference field="4294967294" count="1" selected="0">
            <x v="0"/>
          </reference>
          <reference field="1" count="1" selected="0">
            <x v="6"/>
          </reference>
        </references>
      </pivotArea>
    </chartFormat>
    <chartFormat chart="0" format="7" series="1">
      <pivotArea type="data" outline="0" fieldPosition="0">
        <references count="2">
          <reference field="4294967294" count="1" selected="0">
            <x v="0"/>
          </reference>
          <reference field="1" count="1" selected="0">
            <x v="7"/>
          </reference>
        </references>
      </pivotArea>
    </chartFormat>
    <chartFormat chart="0" format="8" series="1">
      <pivotArea type="data" outline="0" fieldPosition="0">
        <references count="2">
          <reference field="4294967294" count="1" selected="0">
            <x v="0"/>
          </reference>
          <reference field="1" count="1" selected="0">
            <x v="8"/>
          </reference>
        </references>
      </pivotArea>
    </chartFormat>
    <chartFormat chart="0" format="9" series="1">
      <pivotArea type="data" outline="0" fieldPosition="0">
        <references count="2">
          <reference field="4294967294" count="1" selected="0">
            <x v="0"/>
          </reference>
          <reference field="1" count="1" selected="0">
            <x v="9"/>
          </reference>
        </references>
      </pivotArea>
    </chartFormat>
  </chartFormats>
  <pivotHierarchies count="16">
    <pivotHierarchy dragToData="1"/>
    <pivotHierarchy multipleItemSelectionAllowed="1" dragToData="1"/>
    <pivotHierarchy dragToData="1"/>
    <pivotHierarchy multipleItemSelectionAllowed="1" dragToData="1"/>
    <pivotHierarchy dragToData="1"/>
    <pivotHierarchy dragToData="1"/>
    <pivotHierarchy dragToData="1"/>
    <pivotHierarchy dragToData="1"/>
    <pivotHierarchy multipleItemSelectionAllowed="1" dragToData="1"/>
    <pivotHierarchy multipleItemSelectionAllowed="1" dragToData="1"/>
    <pivotHierarchy dragToData="1"/>
    <pivotHierarchy dragToData="1"/>
    <pivotHierarchy dragToData="1"/>
    <pivotHierarchy dragToRow="0" dragToCol="0" dragToPage="0" dragToData="1"/>
    <pivotHierarchy dragToRow="0" dragToCol="0" dragToPage="0" dragToData="1"/>
    <pivotHierarchy dragToData="1" caption="Total "/>
  </pivotHierarchies>
  <pivotTableStyleInfo name="PivotStyleLight16" showRowHeaders="1" showColHeaders="1" showRowStripes="0" showColStripes="0" showLastColumn="1"/>
  <rowHierarchiesUsage count="2">
    <rowHierarchyUsage hierarchyUsage="8"/>
    <rowHierarchyUsage hierarchyUsage="1"/>
  </rowHierarchiesUsage>
  <colHierarchiesUsage count="1">
    <colHierarchyUsage hierarchyUsage="2"/>
  </colHierarchiesUsage>
  <extLst>
    <ext xmlns:x14="http://schemas.microsoft.com/office/spreadsheetml/2009/9/main" uri="{962EF5D1-5CA2-4c93-8EF4-DBF5C05439D2}">
      <x14:pivotTableDefinition xmlns:xm="http://schemas.microsoft.com/office/excel/2006/main" fillDownLabelsDefault="1" calculatedMembersInFilters="1" hideValuesRow="1"/>
    </ext>
    <ext xmlns:x15="http://schemas.microsoft.com/office/spreadsheetml/2010/11/main" uri="{E67621CE-5B39-4880-91FE-76760E9C1902}">
      <x15:pivotTableUISettings sourceDataName="WorksheetConnection_projet-01.xlsm!Tableau1325">
        <x15:activeTabTopLevelEntity name="[Tableau1325]"/>
      </x15:pivotTableUISettings>
    </ext>
    <ext xmlns:xpdl="http://schemas.microsoft.com/office/spreadsheetml/2016/pivotdefaultlayout" uri="{747A6164-185A-40DC-8AA5-F01512510D54}">
      <xpdl:pivotTableDefinition16 SubtotalsOnTopDefault="0" InsertBlankRowDefault="1"/>
    </ext>
  </extLst>
</pivotTableDefinition>
</file>

<file path=xl/pivotTables/pivotTable2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7AF87E0D-988A-488C-8CC5-223891593A3B}" name="Draaitabel2" cacheId="105" applyNumberFormats="0" applyBorderFormats="0" applyFontFormats="0" applyPatternFormats="0" applyAlignmentFormats="0" applyWidthHeightFormats="1" dataCaption="Waarden" grandTotalCaption="Grand total" updatedVersion="8" minRefreshableVersion="3" useAutoFormatting="1" itemPrintTitles="1" createdVersion="8" indent="0" compact="0" compactData="0" gridDropZones="1" multipleFieldFilters="0" chartFormat="2">
  <location ref="A1:Q10" firstHeaderRow="1" firstDataRow="2" firstDataCol="3"/>
  <pivotFields count="5">
    <pivotField axis="axisCol" compact="0" allDrilled="1" outline="0" subtotalTop="0" showAll="0" insertBlankRow="1" dataSourceSort="1" defaultAttributeDrillState="1">
      <items count="14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t="default"/>
      </items>
      <extLst>
        <ext xmlns:x14="http://schemas.microsoft.com/office/spreadsheetml/2009/9/main" uri="{2946ED86-A175-432a-8AC1-64E0C546D7DE}">
          <x14:pivotField fillDownLabels="1"/>
        </ext>
      </extLst>
    </pivotField>
    <pivotField axis="axisRow" compact="0" allDrilled="1" outline="0" subtotalTop="0" showAll="0" insertBlankRow="1" dataSourceSort="1" defaultAttributeDrillState="1">
      <items count="6">
        <item x="0"/>
        <item x="1"/>
        <item x="2"/>
        <item x="3"/>
        <item x="4"/>
        <item t="default"/>
      </items>
      <extLst>
        <ext xmlns:x14="http://schemas.microsoft.com/office/spreadsheetml/2009/9/main" uri="{2946ED86-A175-432a-8AC1-64E0C546D7DE}">
          <x14:pivotField fillDownLabels="1"/>
        </ext>
      </extLst>
    </pivotField>
    <pivotField dataField="1" compact="0" outline="0" subtotalTop="0" showAll="0" insertBlankRow="1">
      <extLst>
        <ext xmlns:x14="http://schemas.microsoft.com/office/spreadsheetml/2009/9/main" uri="{2946ED86-A175-432a-8AC1-64E0C546D7DE}">
          <x14:pivotField fillDownLabels="1"/>
        </ext>
      </extLst>
    </pivotField>
    <pivotField axis="axisRow" compact="0" allDrilled="1" outline="0" subtotalTop="0" showAll="0" dataSourceSort="1">
      <items count="6">
        <item x="0" e="0"/>
        <item x="1" e="0"/>
        <item x="2" e="0"/>
        <item x="3" e="0"/>
        <item x="4" e="0"/>
        <item t="default"/>
      </items>
      <extLst>
        <ext xmlns:x14="http://schemas.microsoft.com/office/spreadsheetml/2009/9/main" uri="{2946ED86-A175-432a-8AC1-64E0C546D7DE}">
          <x14:pivotField fillDownLabels="1"/>
        </ext>
      </extLst>
    </pivotField>
    <pivotField axis="axisRow" subtotalCaption="Total ?" compact="0" allDrilled="1" outline="0" subtotalTop="0" showAll="0" insertBlankRow="1" dataSourceSort="1" defaultAttributeDrillState="1">
      <items count="2">
        <item x="0"/>
        <item t="default"/>
      </items>
      <extLst>
        <ext xmlns:x14="http://schemas.microsoft.com/office/spreadsheetml/2009/9/main" uri="{2946ED86-A175-432a-8AC1-64E0C546D7DE}">
          <x14:pivotField fillDownLabels="1"/>
        </ext>
      </extLst>
    </pivotField>
  </pivotFields>
  <rowFields count="3">
    <field x="4"/>
    <field x="3"/>
    <field x="1"/>
  </rowFields>
  <rowItems count="8">
    <i>
      <x/>
      <x/>
    </i>
    <i r="1">
      <x v="1"/>
    </i>
    <i r="1">
      <x v="2"/>
    </i>
    <i r="1">
      <x v="3"/>
    </i>
    <i r="1">
      <x v="4"/>
    </i>
    <i t="default">
      <x/>
    </i>
    <i t="blank">
      <x/>
    </i>
    <i t="grand">
      <x/>
    </i>
  </rowItems>
  <colFields count="1">
    <field x="0"/>
  </colFields>
  <colItems count="14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 t="grand">
      <x/>
    </i>
  </colItems>
  <dataFields count="1">
    <dataField name="Som van Total" fld="2" baseField="1" baseItem="0" numFmtId="8"/>
  </dataFields>
  <formats count="5">
    <format dxfId="41">
      <pivotArea type="origin" dataOnly="0" labelOnly="1" outline="0" fieldPosition="0"/>
    </format>
    <format dxfId="40">
      <pivotArea field="1" type="button" dataOnly="0" labelOnly="1" outline="0" axis="axisRow" fieldPosition="2"/>
    </format>
    <format dxfId="39">
      <pivotArea dataOnly="0" labelOnly="1" outline="0" fieldPosition="0">
        <references count="1">
          <reference field="1" count="0"/>
        </references>
      </pivotArea>
    </format>
    <format dxfId="38">
      <pivotArea dataOnly="0" labelOnly="1" grandRow="1" outline="0" fieldPosition="0"/>
    </format>
    <format dxfId="5">
      <pivotArea dataOnly="0" outline="0" fieldPosition="0">
        <references count="1">
          <reference field="4" count="0" defaultSubtotal="1"/>
        </references>
      </pivotArea>
    </format>
  </formats>
  <chartFormats count="13">
    <chartFormat chart="0" format="0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0"/>
          </reference>
        </references>
      </pivotArea>
    </chartFormat>
    <chartFormat chart="0" format="1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1"/>
          </reference>
        </references>
      </pivotArea>
    </chartFormat>
    <chartFormat chart="0" format="2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2"/>
          </reference>
        </references>
      </pivotArea>
    </chartFormat>
    <chartFormat chart="0" format="3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3"/>
          </reference>
        </references>
      </pivotArea>
    </chartFormat>
    <chartFormat chart="0" format="4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4"/>
          </reference>
        </references>
      </pivotArea>
    </chartFormat>
    <chartFormat chart="0" format="5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5"/>
          </reference>
        </references>
      </pivotArea>
    </chartFormat>
    <chartFormat chart="0" format="6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6"/>
          </reference>
        </references>
      </pivotArea>
    </chartFormat>
    <chartFormat chart="0" format="7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7"/>
          </reference>
        </references>
      </pivotArea>
    </chartFormat>
    <chartFormat chart="0" format="8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8"/>
          </reference>
        </references>
      </pivotArea>
    </chartFormat>
    <chartFormat chart="0" format="9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9"/>
          </reference>
        </references>
      </pivotArea>
    </chartFormat>
    <chartFormat chart="0" format="10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10"/>
          </reference>
        </references>
      </pivotArea>
    </chartFormat>
    <chartFormat chart="0" format="11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11"/>
          </reference>
        </references>
      </pivotArea>
    </chartFormat>
    <chartFormat chart="0" format="12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12"/>
          </reference>
        </references>
      </pivotArea>
    </chartFormat>
  </chartFormats>
  <pivotHierarchies count="16"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Row="0" dragToCol="0" dragToPage="0" dragToData="1"/>
    <pivotHierarchy dragToRow="0" dragToCol="0" dragToPage="0" dragToData="1"/>
    <pivotHierarchy dragToData="1"/>
  </pivotHierarchies>
  <pivotTableStyleInfo name="PivotStyleLight16" showRowHeaders="1" showColHeaders="1" showRowStripes="0" showColStripes="0" showLastColumn="1"/>
  <rowHierarchiesUsage count="3">
    <rowHierarchyUsage hierarchyUsage="10"/>
    <rowHierarchyUsage hierarchyUsage="11"/>
    <rowHierarchyUsage hierarchyUsage="9"/>
  </rowHierarchiesUsage>
  <colHierarchiesUsage count="1">
    <colHierarchyUsage hierarchyUsage="3"/>
  </colHierarchiesUsage>
  <extLst>
    <ext xmlns:x14="http://schemas.microsoft.com/office/spreadsheetml/2009/9/main" uri="{962EF5D1-5CA2-4c93-8EF4-DBF5C05439D2}">
      <x14:pivotTableDefinition xmlns:xm="http://schemas.microsoft.com/office/excel/2006/main" fillDownLabelsDefault="1" calculatedMembersInFilters="1" hideValuesRow="1"/>
    </ext>
    <ext xmlns:x15="http://schemas.microsoft.com/office/spreadsheetml/2010/11/main" uri="{E67621CE-5B39-4880-91FE-76760E9C1902}">
      <x15:pivotTableUISettings sourceDataName="WorksheetConnection_projet-01.xlsm!Tableau1325">
        <x15:activeTabTopLevelEntity name="[Tableau1325]"/>
      </x15:pivotTableUISettings>
    </ext>
    <ext xmlns:xpdl="http://schemas.microsoft.com/office/spreadsheetml/2016/pivotdefaultlayout" uri="{747A6164-185A-40DC-8AA5-F01512510D54}">
      <xpdl:pivotTableDefinition16 SubtotalsOnTopDefault="0" InsertBlankRowDefault="1"/>
    </ext>
  </extLst>
</pivotTableDefinition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licer_Catégorie" xr10:uid="{FE152317-149D-44AE-9851-755A312BD443}" sourceName="[Tableau1325].[Catégorie]">
  <pivotTables>
    <pivotTable tabId="4" name="Draaitabel1"/>
  </pivotTables>
  <data>
    <olap pivotCacheId="669698075">
      <levels count="2">
        <level uniqueName="[Tableau1325].[Catégorie].[(All)]" sourceCaption="(All)" count="0"/>
        <level uniqueName="[Tableau1325].[Catégorie].[Catégorie]" sourceCaption="Catégorie" count="13">
          <ranges>
            <range startItem="0">
              <i n="[Tableau1325].[Catégorie].&amp;[ Désignation]" c=" Désignation"/>
              <i n="[Tableau1325].[Catégorie].&amp;[Catégorie A]" c="Catégorie A"/>
              <i n="[Tableau1325].[Catégorie].&amp;[Catégorie C]" c="Catégorie C"/>
              <i n="[Tableau1325].[Catégorie].&amp;[Catégorie D]" c="Catégorie D"/>
              <i n="[Tableau1325].[Catégorie].&amp;[Catégorie F]" c="Catégorie F"/>
              <i n="[Tableau1325].[Catégorie].&amp;[Produit 2]" c="Produit 2"/>
              <i n="[Tableau1325].[Catégorie].&amp;[Produit 3]" c="Produit 3"/>
              <i n="[Tableau1325].[Catégorie].&amp;[Produit 4]" c="Produit 4"/>
              <i n="[Tableau1325].[Catégorie].&amp;[Produit 5]" c="Produit 5"/>
              <i n="[Tableau1325].[Catégorie].&amp;[Produit 6]" c="Produit 6"/>
              <i n="[Tableau1325].[Catégorie].&amp;[Produit 7]" c="Produit 7"/>
              <i n="[Tableau1325].[Catégorie].&amp;[Produit 8]" c="Produit 8"/>
              <i n="[Tableau1325].[Catégorie].&amp;[Produit 9]" c="Produit 9"/>
            </range>
          </ranges>
        </level>
      </levels>
      <selections count="1">
        <selection n="[Tableau1325].[Catégorie].[All]"/>
      </selections>
    </olap>
  </data>
</slicerCacheDefinition>
</file>

<file path=xl/slicerCaches/slicerCache2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licer_Date" xr10:uid="{6765A04D-C096-4318-8636-B92971F6A084}" sourceName="[Tableau1325].[Date]">
  <pivotTables>
    <pivotTable tabId="4" name="Draaitabel1"/>
  </pivotTables>
  <data>
    <olap pivotCacheId="669698075">
      <levels count="2">
        <level uniqueName="[Tableau1325].[Date].[(All)]" sourceCaption="(All)" count="0"/>
        <level uniqueName="[Tableau1325].[Date].[Date]" sourceCaption="Date" count="38">
          <ranges>
            <range startItem="0">
              <i n="[Tableau1325].[Date].&amp;[2024-01-01T00:00:00]" c="1/01/2024"/>
              <i n="[Tableau1325].[Date].&amp;[2024-01-02T00:00:00]" c="2/01/2024"/>
              <i n="[Tableau1325].[Date].&amp;[2024-01-03T00:00:00]" c="3/01/2024"/>
              <i n="[Tableau1325].[Date].&amp;[2024-01-04T00:00:00]" c="4/01/2024"/>
              <i n="[Tableau1325].[Date].&amp;[2024-01-05T00:00:00]" c="5/01/2024"/>
              <i n="[Tableau1325].[Date].&amp;[2024-01-06T00:00:00]" c="6/01/2024"/>
              <i n="[Tableau1325].[Date].&amp;[2024-01-07T00:00:00]" c="7/01/2024"/>
              <i n="[Tableau1325].[Date].&amp;[2024-01-08T00:00:00]" c="8/01/2024"/>
              <i n="[Tableau1325].[Date].&amp;[2024-01-09T00:00:00]" c="9/01/2024"/>
              <i n="[Tableau1325].[Date].&amp;[2024-01-10T00:00:00]" c="10/01/2024"/>
              <i n="[Tableau1325].[Date].&amp;[2024-01-11T00:00:00]" c="11/01/2024"/>
              <i n="[Tableau1325].[Date].&amp;[2024-01-12T00:00:00]" c="12/01/2024"/>
              <i n="[Tableau1325].[Date].&amp;[2024-02-01T00:00:00]" c="1/02/2024"/>
              <i n="[Tableau1325].[Date].&amp;[2024-02-09T00:00:00]" c="9/02/2024"/>
              <i n="[Tableau1325].[Date].&amp;[2024-02-10T00:00:00]" c="10/02/2024"/>
              <i n="[Tableau1325].[Date].&amp;[2024-02-11T00:00:00]" c="11/02/2024"/>
              <i n="[Tableau1325].[Date].&amp;[2024-02-12T00:00:00]" c="12/02/2024"/>
              <i n="[Tableau1325].[Date].&amp;[2024-02-13T00:00:00]" c="13/02/2024"/>
              <i n="[Tableau1325].[Date].&amp;[2024-02-14T00:00:00]" c="14/02/2024"/>
              <i n="[Tableau1325].[Date].&amp;[2024-02-15T00:00:00]" c="15/02/2024"/>
              <i n="[Tableau1325].[Date].&amp;[2024-03-01T00:00:00]" c="1/03/2024"/>
              <i n="[Tableau1325].[Date].&amp;[2024-03-02T00:00:00]" c="2/03/2024"/>
              <i n="[Tableau1325].[Date].&amp;[2024-03-03T00:00:00]" c="3/03/2024"/>
              <i n="[Tableau1325].[Date].&amp;[2024-03-04T00:00:00]" c="4/03/2024"/>
              <i n="[Tableau1325].[Date].&amp;[2024-03-05T00:00:00]" c="5/03/2024"/>
              <i n="[Tableau1325].[Date].&amp;[2024-03-06T00:00:00]" c="6/03/2024"/>
              <i n="[Tableau1325].[Date].&amp;[2024-04-01T00:00:00]" c="1/04/2024"/>
              <i n="[Tableau1325].[Date].&amp;[2024-04-02T00:00:00]" c="2/04/2024"/>
              <i n="[Tableau1325].[Date].&amp;[2024-04-03T00:00:00]" c="3/04/2024"/>
              <i n="[Tableau1325].[Date].&amp;[2024-04-04T00:00:00]" c="4/04/2024"/>
              <i n="[Tableau1325].[Date].&amp;[2024-04-05T00:00:00]" c="5/04/2024"/>
              <i n="[Tableau1325].[Date].&amp;[2024-04-06T00:00:00]" c="6/04/2024"/>
              <i n="[Tableau1325].[Date].&amp;[2024-04-07T00:00:00]" c="7/04/2024"/>
              <i n="[Tableau1325].[Date].&amp;[2024-04-08T00:00:00]" c="8/04/2024"/>
              <i n="[Tableau1325].[Date].&amp;[2024-04-09T00:00:00]" c="9/04/2024"/>
              <i n="[Tableau1325].[Date].&amp;[2024-05-01T00:00:00]" c="1/05/2024"/>
              <i n="[Tableau1325].[Date].&amp;[2024-05-02T00:00:00]" c="2/05/2024"/>
              <i n="[Tableau1325].[Date].&amp;[2024-05-03T00:00:00]" c="3/05/2024"/>
            </range>
          </ranges>
        </level>
      </levels>
      <selections count="1">
        <selection n="[Tableau1325].[Date].[All]"/>
      </selections>
    </olap>
  </data>
</slicerCacheDefinition>
</file>

<file path=xl/slicerCaches/slicerCache3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licer_iso_Semaine" xr10:uid="{EC5FC6B1-8324-4924-89D1-DC4B2A0E1033}" sourceName="[Tableau1325].[iso_Semaine]">
  <pivotTables>
    <pivotTable tabId="4" name="Draaitabel1"/>
  </pivotTables>
  <data>
    <olap pivotCacheId="669698075">
      <levels count="2">
        <level uniqueName="[Tableau1325].[iso_Semaine].[(All)]" sourceCaption="(All)" count="0"/>
        <level uniqueName="[Tableau1325].[iso_Semaine].[iso_Semaine]" sourceCaption="iso_Semaine" count="10">
          <ranges>
            <range startItem="0">
              <i n="[Tableau1325].[iso_Semaine].&amp;['24-01]" c="'24-01"/>
              <i n="[Tableau1325].[iso_Semaine].&amp;['24-02]" c="'24-02"/>
              <i n="[Tableau1325].[iso_Semaine].&amp;['24-05]" c="'24-05"/>
              <i n="[Tableau1325].[iso_Semaine].&amp;['24-06]" c="'24-06"/>
              <i n="[Tableau1325].[iso_Semaine].&amp;['24-07]" c="'24-07"/>
              <i n="[Tableau1325].[iso_Semaine].&amp;['24-09]" c="'24-09"/>
              <i n="[Tableau1325].[iso_Semaine].&amp;['24-10]" c="'24-10"/>
              <i n="[Tableau1325].[iso_Semaine].&amp;['24-14]" c="'24-14"/>
              <i n="[Tableau1325].[iso_Semaine].&amp;['24-15]" c="'24-15"/>
              <i n="[Tableau1325].[iso_Semaine].&amp;['24-18]" c="'24-18"/>
            </range>
          </ranges>
        </level>
      </levels>
      <selections count="1">
        <selection n="[Tableau1325].[iso_Semaine].[All]"/>
      </selections>
    </olap>
  </data>
</slicerCacheDefinition>
</file>

<file path=xl/slicerCaches/slicerCache4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licer_mois" xr10:uid="{5A4ADF52-9264-486C-AD65-CB95A5DD2750}" sourceName="[Tableau1325].[mois]">
  <pivotTables>
    <pivotTable tabId="4" name="Draaitabel1"/>
  </pivotTables>
  <data>
    <olap pivotCacheId="669698075">
      <levels count="2">
        <level uniqueName="[Tableau1325].[mois].[(All)]" sourceCaption="(All)" count="0"/>
        <level uniqueName="[Tableau1325].[mois].[mois]" sourceCaption="mois" count="5">
          <ranges>
            <range startItem="0">
              <i n="[Tableau1325].[mois].&amp;[2024-01-01T00:00:00]" c="1/01/2024"/>
              <i n="[Tableau1325].[mois].&amp;[2024-02-01T00:00:00]" c="1/02/2024"/>
              <i n="[Tableau1325].[mois].&amp;[2024-03-01T00:00:00]" c="1/03/2024"/>
              <i n="[Tableau1325].[mois].&amp;[2024-04-01T00:00:00]" c="1/04/2024"/>
              <i n="[Tableau1325].[mois].&amp;[2024-05-01T00:00:00]" c="1/05/2024"/>
            </range>
          </ranges>
        </level>
      </levels>
      <selections count="1">
        <selection n="[Tableau1325].[mois].[All]"/>
      </selections>
    </olap>
  </data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>
  <slicer name="Catégorie" xr10:uid="{FD6B4302-24F3-4601-AC11-8879C6724523}" cache="Slicer_Catégorie" caption="Catégorie" level="1" rowHeight="241300"/>
  <slicer name="Date" xr10:uid="{AC69C347-58CC-4685-839D-E87C8F8CEDB6}" cache="Slicer_Date" caption="Date" level="1" rowHeight="241300"/>
  <slicer name="iso_Semaine" xr10:uid="{0A837D62-19BC-4CF0-B631-60FCEB191D79}" cache="Slicer_iso_Semaine" caption="iso_Semaine" level="1" rowHeight="241300"/>
  <slicer name="mois" xr10:uid="{ADE4AA4F-58CD-44D1-96AB-8F496BFB1529}" cache="Slicer_mois" caption="mois" level="1" rowHeight="241300"/>
</slicer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Tableau1325" displayName="Tableau1325" ref="B14:K52" totalsRowShown="0" headerRowDxfId="67" dataDxfId="66">
  <autoFilter ref="B14:K52" xr:uid="{00000000-0009-0000-0100-000001000000}"/>
  <tableColumns count="10">
    <tableColumn id="1" xr3:uid="{00000000-0010-0000-0000-000001000000}" name="N°" dataDxfId="50"/>
    <tableColumn id="2" xr3:uid="{00000000-0010-0000-0000-000002000000}" name="Date" dataDxfId="49"/>
    <tableColumn id="3" xr3:uid="{00000000-0010-0000-0000-000003000000}" name=" Désignation" dataDxfId="48"/>
    <tableColumn id="4" xr3:uid="{00000000-0010-0000-0000-000004000000}" name=" Catégorie" dataDxfId="47"/>
    <tableColumn id="5" xr3:uid="{00000000-0010-0000-0000-000005000000}" name="Unité " dataDxfId="46"/>
    <tableColumn id="6" xr3:uid="{00000000-0010-0000-0000-000006000000}" name="Prix Achat" dataDxfId="45"/>
    <tableColumn id="7" xr3:uid="{00000000-0010-0000-0000-000007000000}" name=" Quantité" dataDxfId="44"/>
    <tableColumn id="8" xr3:uid="{00000000-0010-0000-0000-000008000000}" name="Total" dataDxfId="43">
      <calculatedColumnFormula>+Tableau1325[[#This Row],[Prix Achat]]*Tableau1325[[#This Row],[ Quantité]]</calculatedColumnFormula>
    </tableColumn>
    <tableColumn id="9" xr3:uid="{474F0D36-25AC-4D36-994E-25E939EF4519}" name="iso_Semaine" dataDxfId="37">
      <calculatedColumnFormula>"'" &amp;MOD(YEAR(Tableau1325[[#This Row],[Date]]-WEEKDAY(Tableau1325[[#This Row],[Date]],2)+4),100) &amp;"-" &amp; TEXT(_xlfn.ISOWEEKNUM(Tableau1325[[#This Row],[Date]]),"00")</calculatedColumnFormula>
    </tableColumn>
    <tableColumn id="10" xr3:uid="{E0071BAD-3582-42A8-AAFA-6923F2985996}" name="mois" dataDxfId="65">
      <calculatedColumnFormula>EOMONTH(Tableau1325[[#This Row],[Date]],-1)+1</calculatedColumnFormula>
    </tableColumn>
  </tableColumns>
  <tableStyleInfo name="TableStyleLight8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microsoft.com/office/2007/relationships/slicer" Target="../slicers/slicer1.xml"/><Relationship Id="rId2" Type="http://schemas.openxmlformats.org/officeDocument/2006/relationships/drawing" Target="../drawings/drawing2.xml"/><Relationship Id="rId1" Type="http://schemas.openxmlformats.org/officeDocument/2006/relationships/pivotTable" Target="../pivotTables/pivotTable1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ivotTable" Target="../pivotTables/pivotTable2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3">
    <tabColor rgb="FF00B050"/>
  </sheetPr>
  <dimension ref="A2:W52"/>
  <sheetViews>
    <sheetView showGridLines="0" topLeftCell="A15" workbookViewId="0">
      <selection activeCell="K27" sqref="K27"/>
    </sheetView>
  </sheetViews>
  <sheetFormatPr defaultColWidth="11.42578125" defaultRowHeight="18.75" x14ac:dyDescent="0.25"/>
  <cols>
    <col min="1" max="1" width="21.7109375" style="1" customWidth="1"/>
    <col min="2" max="2" width="8.5703125" style="4" bestFit="1" customWidth="1"/>
    <col min="3" max="3" width="17.85546875" style="52" bestFit="1" customWidth="1"/>
    <col min="4" max="4" width="20.5703125" style="25" bestFit="1" customWidth="1"/>
    <col min="5" max="5" width="18.85546875" bestFit="1" customWidth="1"/>
    <col min="6" max="6" width="13" bestFit="1" customWidth="1"/>
    <col min="7" max="7" width="18.28515625" style="3" bestFit="1" customWidth="1"/>
    <col min="8" max="8" width="16.85546875" style="3" bestFit="1" customWidth="1"/>
    <col min="9" max="9" width="12" style="3" bestFit="1" customWidth="1"/>
    <col min="11" max="11" width="11.42578125" style="41"/>
  </cols>
  <sheetData>
    <row r="2" spans="1:23" ht="24.75" customHeight="1" x14ac:dyDescent="0.25">
      <c r="B2" s="2"/>
      <c r="C2" s="38" t="s">
        <v>0</v>
      </c>
      <c r="D2" s="38"/>
      <c r="E2" s="38"/>
      <c r="F2" s="38"/>
    </row>
    <row r="4" spans="1:23" ht="19.5" x14ac:dyDescent="0.25">
      <c r="C4" s="50" t="s">
        <v>1</v>
      </c>
      <c r="D4" s="6">
        <v>8</v>
      </c>
      <c r="E4" s="7" t="s">
        <v>2</v>
      </c>
      <c r="F4" s="8"/>
    </row>
    <row r="5" spans="1:23" ht="19.5" x14ac:dyDescent="0.25">
      <c r="C5" s="50"/>
      <c r="D5" s="9"/>
      <c r="E5" s="7"/>
      <c r="F5" s="9"/>
    </row>
    <row r="6" spans="1:23" ht="19.5" x14ac:dyDescent="0.25">
      <c r="C6" s="50" t="s">
        <v>3</v>
      </c>
      <c r="D6" s="10">
        <f ca="1">TODAY()</f>
        <v>45426</v>
      </c>
      <c r="E6" s="7" t="s">
        <v>4</v>
      </c>
      <c r="F6" s="11"/>
      <c r="G6" s="12"/>
    </row>
    <row r="7" spans="1:23" ht="19.5" x14ac:dyDescent="0.25">
      <c r="C7" s="50"/>
      <c r="D7" s="9"/>
      <c r="E7" s="7"/>
      <c r="F7" s="9"/>
    </row>
    <row r="8" spans="1:23" ht="19.5" x14ac:dyDescent="0.25">
      <c r="C8" s="50" t="s">
        <v>5</v>
      </c>
      <c r="D8" s="8"/>
      <c r="E8" s="7" t="s">
        <v>6</v>
      </c>
      <c r="F8" s="11"/>
    </row>
    <row r="9" spans="1:23" ht="19.5" x14ac:dyDescent="0.25">
      <c r="C9" s="50"/>
      <c r="D9" s="9"/>
      <c r="E9" s="7"/>
      <c r="F9" s="9"/>
    </row>
    <row r="10" spans="1:23" ht="19.5" x14ac:dyDescent="0.25">
      <c r="C10" s="50" t="s">
        <v>7</v>
      </c>
      <c r="D10" s="8"/>
      <c r="E10" s="7" t="s">
        <v>8</v>
      </c>
      <c r="F10" s="13">
        <f>IF(F8*F6="","",F8*F6)</f>
        <v>0</v>
      </c>
    </row>
    <row r="12" spans="1:23" x14ac:dyDescent="0.25">
      <c r="B12" s="14"/>
      <c r="C12" s="51"/>
      <c r="D12" s="15"/>
      <c r="E12" s="1"/>
      <c r="F12" s="1"/>
      <c r="G12" s="16"/>
      <c r="H12" s="16"/>
      <c r="I12" s="16"/>
      <c r="J12" s="1"/>
      <c r="K12" s="42"/>
      <c r="L12" s="1"/>
      <c r="M12" s="1"/>
      <c r="N12" s="1"/>
      <c r="O12" s="1"/>
      <c r="P12" s="1"/>
      <c r="Q12" s="1"/>
      <c r="R12" s="1"/>
      <c r="S12" s="1"/>
      <c r="T12" s="1"/>
      <c r="U12" s="1"/>
      <c r="V12" s="1"/>
      <c r="W12" s="1"/>
    </row>
    <row r="13" spans="1:23" x14ac:dyDescent="0.25">
      <c r="I13" s="3">
        <f>SUM(Tableau1325[Total])</f>
        <v>770265</v>
      </c>
    </row>
    <row r="14" spans="1:23" x14ac:dyDescent="0.25">
      <c r="B14" s="17" t="s">
        <v>9</v>
      </c>
      <c r="C14" s="53" t="s">
        <v>10</v>
      </c>
      <c r="D14" s="17" t="s">
        <v>11</v>
      </c>
      <c r="E14" s="17" t="s">
        <v>12</v>
      </c>
      <c r="F14" s="17" t="s">
        <v>13</v>
      </c>
      <c r="G14" s="18" t="s">
        <v>14</v>
      </c>
      <c r="H14" s="18" t="s">
        <v>15</v>
      </c>
      <c r="I14" s="29" t="s">
        <v>16</v>
      </c>
      <c r="J14" s="17" t="s">
        <v>38</v>
      </c>
      <c r="K14" s="43" t="s">
        <v>41</v>
      </c>
    </row>
    <row r="15" spans="1:23" s="23" customFormat="1" ht="14.25" x14ac:dyDescent="0.2">
      <c r="A15" s="19"/>
      <c r="B15" s="20">
        <v>8</v>
      </c>
      <c r="C15" s="28">
        <v>45292</v>
      </c>
      <c r="D15" s="20" t="s">
        <v>31</v>
      </c>
      <c r="E15" s="20" t="s">
        <v>18</v>
      </c>
      <c r="F15" s="20" t="s">
        <v>19</v>
      </c>
      <c r="G15" s="22">
        <v>2000</v>
      </c>
      <c r="H15" s="22">
        <v>10</v>
      </c>
      <c r="I15" s="22">
        <f>+Tableau1325[[#This Row],[Prix Achat]]*Tableau1325[[#This Row],[ Quantité]]</f>
        <v>20000</v>
      </c>
      <c r="J15" s="31" t="str">
        <f>"'" &amp;MOD(YEAR(Tableau1325[[#This Row],[Date]]-WEEKDAY(Tableau1325[[#This Row],[Date]],2)+4),100) &amp;"-" &amp; TEXT(_xlfn.ISOWEEKNUM(Tableau1325[[#This Row],[Date]]),"00")</f>
        <v>'24-01</v>
      </c>
      <c r="K15" s="44">
        <f>EOMONTH(Tableau1325[[#This Row],[Date]],-1)+1</f>
        <v>45292</v>
      </c>
    </row>
    <row r="16" spans="1:23" s="23" customFormat="1" ht="14.25" x14ac:dyDescent="0.2">
      <c r="A16" s="19"/>
      <c r="B16" s="20">
        <v>9</v>
      </c>
      <c r="C16" s="28">
        <v>45293</v>
      </c>
      <c r="D16" s="20" t="s">
        <v>32</v>
      </c>
      <c r="E16" s="20" t="s">
        <v>18</v>
      </c>
      <c r="F16" s="20" t="s">
        <v>19</v>
      </c>
      <c r="G16" s="22">
        <v>2000</v>
      </c>
      <c r="H16" s="22">
        <v>50</v>
      </c>
      <c r="I16" s="22">
        <f>+Tableau1325[[#This Row],[Prix Achat]]*Tableau1325[[#This Row],[ Quantité]]</f>
        <v>100000</v>
      </c>
      <c r="J16" s="30" t="str">
        <f>"'" &amp;MOD(YEAR(Tableau1325[[#This Row],[Date]]-WEEKDAY(Tableau1325[[#This Row],[Date]],2)+4),100) &amp;"-" &amp; TEXT(_xlfn.ISOWEEKNUM(Tableau1325[[#This Row],[Date]]),"00")</f>
        <v>'24-01</v>
      </c>
      <c r="K16" s="45">
        <f>EOMONTH(Tableau1325[[#This Row],[Date]],-1)+1</f>
        <v>45292</v>
      </c>
    </row>
    <row r="17" spans="1:11" s="23" customFormat="1" ht="14.25" x14ac:dyDescent="0.2">
      <c r="A17" s="19"/>
      <c r="B17" s="20">
        <v>10</v>
      </c>
      <c r="C17" s="28">
        <v>45294</v>
      </c>
      <c r="D17" s="20" t="s">
        <v>33</v>
      </c>
      <c r="E17" s="20" t="s">
        <v>20</v>
      </c>
      <c r="F17" s="20" t="s">
        <v>19</v>
      </c>
      <c r="G17" s="22">
        <v>854</v>
      </c>
      <c r="H17" s="22">
        <v>5</v>
      </c>
      <c r="I17" s="22">
        <f>+Tableau1325[[#This Row],[Prix Achat]]*Tableau1325[[#This Row],[ Quantité]]</f>
        <v>4270</v>
      </c>
      <c r="J17" s="30" t="str">
        <f>"'" &amp;MOD(YEAR(Tableau1325[[#This Row],[Date]]-WEEKDAY(Tableau1325[[#This Row],[Date]],2)+4),100) &amp;"-" &amp; TEXT(_xlfn.ISOWEEKNUM(Tableau1325[[#This Row],[Date]]),"00")</f>
        <v>'24-01</v>
      </c>
      <c r="K17" s="45">
        <f>EOMONTH(Tableau1325[[#This Row],[Date]],-1)+1</f>
        <v>45292</v>
      </c>
    </row>
    <row r="18" spans="1:11" s="23" customFormat="1" ht="14.25" x14ac:dyDescent="0.2">
      <c r="A18" s="19"/>
      <c r="B18" s="20">
        <v>11</v>
      </c>
      <c r="C18" s="28">
        <v>45295</v>
      </c>
      <c r="D18" s="20" t="s">
        <v>34</v>
      </c>
      <c r="E18" s="20" t="s">
        <v>21</v>
      </c>
      <c r="F18" s="20" t="s">
        <v>19</v>
      </c>
      <c r="G18" s="22">
        <v>1245</v>
      </c>
      <c r="H18" s="22">
        <v>15</v>
      </c>
      <c r="I18" s="22">
        <f>+Tableau1325[[#This Row],[Prix Achat]]*Tableau1325[[#This Row],[ Quantité]]</f>
        <v>18675</v>
      </c>
      <c r="J18" s="30" t="str">
        <f>"'" &amp;MOD(YEAR(Tableau1325[[#This Row],[Date]]-WEEKDAY(Tableau1325[[#This Row],[Date]],2)+4),100) &amp;"-" &amp; TEXT(_xlfn.ISOWEEKNUM(Tableau1325[[#This Row],[Date]]),"00")</f>
        <v>'24-01</v>
      </c>
      <c r="K18" s="45">
        <f>EOMONTH(Tableau1325[[#This Row],[Date]],-1)+1</f>
        <v>45292</v>
      </c>
    </row>
    <row r="19" spans="1:11" s="23" customFormat="1" ht="14.25" x14ac:dyDescent="0.2">
      <c r="A19" s="19"/>
      <c r="B19" s="20">
        <v>12</v>
      </c>
      <c r="C19" s="28">
        <v>45296</v>
      </c>
      <c r="D19" s="20" t="s">
        <v>35</v>
      </c>
      <c r="E19" s="20" t="str">
        <f>IF(D14="","",D14)</f>
        <v xml:space="preserve"> Désignation</v>
      </c>
      <c r="F19" s="20" t="s">
        <v>19</v>
      </c>
      <c r="G19" s="22">
        <v>2500</v>
      </c>
      <c r="H19" s="22">
        <v>16</v>
      </c>
      <c r="I19" s="22">
        <f>+Tableau1325[[#This Row],[Prix Achat]]*Tableau1325[[#This Row],[ Quantité]]</f>
        <v>40000</v>
      </c>
      <c r="J19" s="30" t="str">
        <f>"'" &amp;MOD(YEAR(Tableau1325[[#This Row],[Date]]-WEEKDAY(Tableau1325[[#This Row],[Date]],2)+4),100) &amp;"-" &amp; TEXT(_xlfn.ISOWEEKNUM(Tableau1325[[#This Row],[Date]]),"00")</f>
        <v>'24-01</v>
      </c>
      <c r="K19" s="45">
        <f>EOMONTH(Tableau1325[[#This Row],[Date]],-1)+1</f>
        <v>45292</v>
      </c>
    </row>
    <row r="20" spans="1:11" s="23" customFormat="1" ht="14.25" x14ac:dyDescent="0.2">
      <c r="A20" s="19"/>
      <c r="B20" s="20">
        <v>13</v>
      </c>
      <c r="C20" s="28">
        <v>45297</v>
      </c>
      <c r="D20" s="20" t="s">
        <v>36</v>
      </c>
      <c r="E20" s="20" t="str">
        <f>IF(D15="","",D15)</f>
        <v>Produit 9</v>
      </c>
      <c r="F20" s="20" t="s">
        <v>19</v>
      </c>
      <c r="G20" s="22">
        <v>1500</v>
      </c>
      <c r="H20" s="22">
        <v>17</v>
      </c>
      <c r="I20" s="22">
        <f>+Tableau1325[[#This Row],[Prix Achat]]*Tableau1325[[#This Row],[ Quantité]]</f>
        <v>25500</v>
      </c>
      <c r="J20" s="30" t="str">
        <f>"'" &amp;MOD(YEAR(Tableau1325[[#This Row],[Date]]-WEEKDAY(Tableau1325[[#This Row],[Date]],2)+4),100) &amp;"-" &amp; TEXT(_xlfn.ISOWEEKNUM(Tableau1325[[#This Row],[Date]]),"00")</f>
        <v>'24-01</v>
      </c>
      <c r="K20" s="45">
        <f>EOMONTH(Tableau1325[[#This Row],[Date]],-1)+1</f>
        <v>45292</v>
      </c>
    </row>
    <row r="21" spans="1:11" s="23" customFormat="1" ht="14.25" x14ac:dyDescent="0.2">
      <c r="A21" s="19"/>
      <c r="B21" s="20">
        <v>14</v>
      </c>
      <c r="C21" s="28">
        <v>45298</v>
      </c>
      <c r="D21" s="20" t="s">
        <v>23</v>
      </c>
      <c r="E21" s="20" t="str">
        <f t="shared" ref="E21:E25" si="0">IF(D16="","",D16)</f>
        <v>Produit 8</v>
      </c>
      <c r="F21" s="20" t="s">
        <v>19</v>
      </c>
      <c r="G21" s="22">
        <v>800</v>
      </c>
      <c r="H21" s="22">
        <v>18</v>
      </c>
      <c r="I21" s="22">
        <f>+Tableau1325[[#This Row],[Prix Achat]]*Tableau1325[[#This Row],[ Quantité]]</f>
        <v>14400</v>
      </c>
      <c r="J21" s="30" t="str">
        <f>"'" &amp;MOD(YEAR(Tableau1325[[#This Row],[Date]]-WEEKDAY(Tableau1325[[#This Row],[Date]],2)+4),100) &amp;"-" &amp; TEXT(_xlfn.ISOWEEKNUM(Tableau1325[[#This Row],[Date]]),"00")</f>
        <v>'24-01</v>
      </c>
      <c r="K21" s="45">
        <f>EOMONTH(Tableau1325[[#This Row],[Date]],-1)+1</f>
        <v>45292</v>
      </c>
    </row>
    <row r="22" spans="1:11" s="23" customFormat="1" ht="14.25" x14ac:dyDescent="0.2">
      <c r="A22" s="19"/>
      <c r="B22" s="20">
        <v>15</v>
      </c>
      <c r="C22" s="28">
        <v>45299</v>
      </c>
      <c r="D22" s="20" t="s">
        <v>22</v>
      </c>
      <c r="E22" s="20" t="str">
        <f t="shared" si="0"/>
        <v>Produit 7</v>
      </c>
      <c r="F22" s="20" t="s">
        <v>19</v>
      </c>
      <c r="G22" s="22">
        <v>1245</v>
      </c>
      <c r="H22" s="22">
        <v>19</v>
      </c>
      <c r="I22" s="22">
        <f>+Tableau1325[[#This Row],[Prix Achat]]*Tableau1325[[#This Row],[ Quantité]]</f>
        <v>23655</v>
      </c>
      <c r="J22" s="30" t="str">
        <f>"'" &amp;MOD(YEAR(Tableau1325[[#This Row],[Date]]-WEEKDAY(Tableau1325[[#This Row],[Date]],2)+4),100) &amp;"-" &amp; TEXT(_xlfn.ISOWEEKNUM(Tableau1325[[#This Row],[Date]]),"00")</f>
        <v>'24-02</v>
      </c>
      <c r="K22" s="45">
        <f>EOMONTH(Tableau1325[[#This Row],[Date]],-1)+1</f>
        <v>45292</v>
      </c>
    </row>
    <row r="23" spans="1:11" s="23" customFormat="1" ht="14.25" x14ac:dyDescent="0.2">
      <c r="A23" s="19"/>
      <c r="B23" s="20">
        <v>16</v>
      </c>
      <c r="C23" s="28">
        <v>45300</v>
      </c>
      <c r="D23" s="20" t="s">
        <v>17</v>
      </c>
      <c r="E23" s="20" t="str">
        <f t="shared" si="0"/>
        <v>Produit 6</v>
      </c>
      <c r="F23" s="20" t="s">
        <v>19</v>
      </c>
      <c r="G23" s="22">
        <v>1245</v>
      </c>
      <c r="H23" s="22">
        <v>20</v>
      </c>
      <c r="I23" s="22">
        <f>+Tableau1325[[#This Row],[Prix Achat]]*Tableau1325[[#This Row],[ Quantité]]</f>
        <v>24900</v>
      </c>
      <c r="J23" s="30" t="str">
        <f>"'" &amp;MOD(YEAR(Tableau1325[[#This Row],[Date]]-WEEKDAY(Tableau1325[[#This Row],[Date]],2)+4),100) &amp;"-" &amp; TEXT(_xlfn.ISOWEEKNUM(Tableau1325[[#This Row],[Date]]),"00")</f>
        <v>'24-02</v>
      </c>
      <c r="K23" s="45">
        <f>EOMONTH(Tableau1325[[#This Row],[Date]],-1)+1</f>
        <v>45292</v>
      </c>
    </row>
    <row r="24" spans="1:11" s="23" customFormat="1" ht="14.25" x14ac:dyDescent="0.2">
      <c r="A24" s="19"/>
      <c r="B24" s="20">
        <v>17</v>
      </c>
      <c r="C24" s="28">
        <v>45301</v>
      </c>
      <c r="D24" s="20" t="s">
        <v>37</v>
      </c>
      <c r="E24" s="20" t="str">
        <f t="shared" si="0"/>
        <v>Produit 5</v>
      </c>
      <c r="F24" s="20" t="s">
        <v>19</v>
      </c>
      <c r="G24" s="22">
        <v>1245</v>
      </c>
      <c r="H24" s="22">
        <v>21</v>
      </c>
      <c r="I24" s="22">
        <f>+Tableau1325[[#This Row],[Prix Achat]]*Tableau1325[[#This Row],[ Quantité]]</f>
        <v>26145</v>
      </c>
      <c r="J24" s="30" t="str">
        <f>"'" &amp;MOD(YEAR(Tableau1325[[#This Row],[Date]]-WEEKDAY(Tableau1325[[#This Row],[Date]],2)+4),100) &amp;"-" &amp; TEXT(_xlfn.ISOWEEKNUM(Tableau1325[[#This Row],[Date]]),"00")</f>
        <v>'24-02</v>
      </c>
      <c r="K24" s="45">
        <f>EOMONTH(Tableau1325[[#This Row],[Date]],-1)+1</f>
        <v>45292</v>
      </c>
    </row>
    <row r="25" spans="1:11" s="23" customFormat="1" ht="14.25" x14ac:dyDescent="0.2">
      <c r="A25" s="19"/>
      <c r="B25" s="20">
        <v>18</v>
      </c>
      <c r="C25" s="28">
        <v>45302</v>
      </c>
      <c r="D25" s="20" t="s">
        <v>17</v>
      </c>
      <c r="E25" s="20" t="str">
        <f t="shared" si="0"/>
        <v>Produit 4</v>
      </c>
      <c r="F25" s="20" t="str">
        <f>IF(F14="","",F14)</f>
        <v xml:space="preserve">Unité </v>
      </c>
      <c r="G25" s="22">
        <v>1245</v>
      </c>
      <c r="H25" s="22">
        <v>22</v>
      </c>
      <c r="I25" s="22">
        <f>+Tableau1325[[#This Row],[Prix Achat]]*Tableau1325[[#This Row],[ Quantité]]</f>
        <v>27390</v>
      </c>
      <c r="J25" s="30" t="str">
        <f>"'" &amp;MOD(YEAR(Tableau1325[[#This Row],[Date]]-WEEKDAY(Tableau1325[[#This Row],[Date]],2)+4),100) &amp;"-" &amp; TEXT(_xlfn.ISOWEEKNUM(Tableau1325[[#This Row],[Date]]),"00")</f>
        <v>'24-02</v>
      </c>
      <c r="K25" s="45">
        <f>EOMONTH(Tableau1325[[#This Row],[Date]],-1)+1</f>
        <v>45292</v>
      </c>
    </row>
    <row r="26" spans="1:11" s="23" customFormat="1" ht="14.25" x14ac:dyDescent="0.2">
      <c r="A26" s="19"/>
      <c r="B26" s="20">
        <v>19</v>
      </c>
      <c r="C26" s="28">
        <v>45303</v>
      </c>
      <c r="D26" s="20" t="s">
        <v>22</v>
      </c>
      <c r="E26" s="20" t="s">
        <v>21</v>
      </c>
      <c r="F26" s="20" t="s">
        <v>19</v>
      </c>
      <c r="G26" s="22">
        <v>1245</v>
      </c>
      <c r="H26" s="22">
        <v>2</v>
      </c>
      <c r="I26" s="22">
        <f>+Tableau1325[[#This Row],[Prix Achat]]*Tableau1325[[#This Row],[ Quantité]]</f>
        <v>2490</v>
      </c>
      <c r="J26" s="30" t="str">
        <f>"'" &amp;MOD(YEAR(Tableau1325[[#This Row],[Date]]-WEEKDAY(Tableau1325[[#This Row],[Date]],2)+4),100) &amp;"-" &amp; TEXT(_xlfn.ISOWEEKNUM(Tableau1325[[#This Row],[Date]]),"00")</f>
        <v>'24-02</v>
      </c>
      <c r="K26" s="45">
        <f>EOMONTH(Tableau1325[[#This Row],[Date]],-1)+1</f>
        <v>45292</v>
      </c>
    </row>
    <row r="27" spans="1:11" s="23" customFormat="1" ht="14.25" x14ac:dyDescent="0.2">
      <c r="A27" s="19"/>
      <c r="B27" s="20">
        <v>20</v>
      </c>
      <c r="C27" s="21">
        <v>45323</v>
      </c>
      <c r="D27" s="20" t="s">
        <v>23</v>
      </c>
      <c r="E27" s="20" t="s">
        <v>24</v>
      </c>
      <c r="F27" s="20" t="s">
        <v>25</v>
      </c>
      <c r="G27" s="22">
        <v>1245</v>
      </c>
      <c r="H27" s="22">
        <v>4</v>
      </c>
      <c r="I27" s="22">
        <f>+Tableau1325[[#This Row],[Prix Achat]]*Tableau1325[[#This Row],[ Quantité]]</f>
        <v>4980</v>
      </c>
      <c r="J27" s="30" t="str">
        <f>"'" &amp;MOD(YEAR(Tableau1325[[#This Row],[Date]]-WEEKDAY(Tableau1325[[#This Row],[Date]],2)+4),100) &amp;"-" &amp; TEXT(_xlfn.ISOWEEKNUM(Tableau1325[[#This Row],[Date]]),"00")</f>
        <v>'24-05</v>
      </c>
      <c r="K27" s="45">
        <f>EOMONTH(Tableau1325[[#This Row],[Date]],-1)+1</f>
        <v>45323</v>
      </c>
    </row>
    <row r="28" spans="1:11" ht="15" x14ac:dyDescent="0.25">
      <c r="B28" s="20">
        <v>21</v>
      </c>
      <c r="C28" s="56">
        <v>45331</v>
      </c>
      <c r="D28" s="57" t="s">
        <v>22</v>
      </c>
      <c r="E28" s="57" t="s">
        <v>18</v>
      </c>
      <c r="F28" s="57" t="s">
        <v>26</v>
      </c>
      <c r="G28" s="58">
        <v>1450</v>
      </c>
      <c r="H28" s="58">
        <v>3</v>
      </c>
      <c r="I28" s="58">
        <f>+Tableau1325[[#This Row],[Prix Achat]]*Tableau1325[[#This Row],[ Quantité]]</f>
        <v>4350</v>
      </c>
      <c r="J28" s="32" t="str">
        <f>"'" &amp;MOD(YEAR(Tableau1325[[#This Row],[Date]]-WEEKDAY(Tableau1325[[#This Row],[Date]],2)+4),100) &amp;"-" &amp; TEXT(_xlfn.ISOWEEKNUM(Tableau1325[[#This Row],[Date]]),"00")</f>
        <v>'24-06</v>
      </c>
      <c r="K28" s="46">
        <f>EOMONTH(Tableau1325[[#This Row],[Date]],-1)+1</f>
        <v>45323</v>
      </c>
    </row>
    <row r="29" spans="1:11" ht="15" x14ac:dyDescent="0.25">
      <c r="B29" s="20">
        <v>10</v>
      </c>
      <c r="C29" s="56">
        <v>45332</v>
      </c>
      <c r="D29" s="20" t="s">
        <v>33</v>
      </c>
      <c r="E29" s="20" t="s">
        <v>20</v>
      </c>
      <c r="F29" s="20" t="s">
        <v>19</v>
      </c>
      <c r="G29" s="22">
        <v>854</v>
      </c>
      <c r="H29" s="22">
        <v>5</v>
      </c>
      <c r="I29" s="22">
        <f>+Tableau1325[[#This Row],[Prix Achat]]*Tableau1325[[#This Row],[ Quantité]]</f>
        <v>4270</v>
      </c>
      <c r="J29" s="30" t="str">
        <f>"'" &amp;MOD(YEAR(Tableau1325[[#This Row],[Date]]-WEEKDAY(Tableau1325[[#This Row],[Date]],2)+4),100) &amp;"-" &amp; TEXT(_xlfn.ISOWEEKNUM(Tableau1325[[#This Row],[Date]]),"00")</f>
        <v>'24-06</v>
      </c>
      <c r="K29" s="45">
        <f>EOMONTH(Tableau1325[[#This Row],[Date]],-1)+1</f>
        <v>45323</v>
      </c>
    </row>
    <row r="30" spans="1:11" ht="15" x14ac:dyDescent="0.25">
      <c r="B30" s="20">
        <v>11</v>
      </c>
      <c r="C30" s="56">
        <v>45333</v>
      </c>
      <c r="D30" s="20" t="s">
        <v>34</v>
      </c>
      <c r="E30" s="20" t="s">
        <v>21</v>
      </c>
      <c r="F30" s="20" t="s">
        <v>19</v>
      </c>
      <c r="G30" s="22">
        <v>1245</v>
      </c>
      <c r="H30" s="22">
        <v>15</v>
      </c>
      <c r="I30" s="22">
        <f>+Tableau1325[[#This Row],[Prix Achat]]*Tableau1325[[#This Row],[ Quantité]]</f>
        <v>18675</v>
      </c>
      <c r="J30" s="30" t="str">
        <f>"'" &amp;MOD(YEAR(Tableau1325[[#This Row],[Date]]-WEEKDAY(Tableau1325[[#This Row],[Date]],2)+4),100) &amp;"-" &amp; TEXT(_xlfn.ISOWEEKNUM(Tableau1325[[#This Row],[Date]]),"00")</f>
        <v>'24-06</v>
      </c>
      <c r="K30" s="45">
        <f>EOMONTH(Tableau1325[[#This Row],[Date]],-1)+1</f>
        <v>45323</v>
      </c>
    </row>
    <row r="31" spans="1:11" ht="15" x14ac:dyDescent="0.25">
      <c r="B31" s="20">
        <v>12</v>
      </c>
      <c r="C31" s="56">
        <v>45334</v>
      </c>
      <c r="D31" s="20" t="s">
        <v>35</v>
      </c>
      <c r="E31" s="20" t="str">
        <f>IF(D26="","",D26)</f>
        <v>Produit 2</v>
      </c>
      <c r="F31" s="20" t="s">
        <v>19</v>
      </c>
      <c r="G31" s="22">
        <v>2500</v>
      </c>
      <c r="H31" s="22">
        <v>16</v>
      </c>
      <c r="I31" s="22">
        <f>+Tableau1325[[#This Row],[Prix Achat]]*Tableau1325[[#This Row],[ Quantité]]</f>
        <v>40000</v>
      </c>
      <c r="J31" s="30" t="str">
        <f>"'" &amp;MOD(YEAR(Tableau1325[[#This Row],[Date]]-WEEKDAY(Tableau1325[[#This Row],[Date]],2)+4),100) &amp;"-" &amp; TEXT(_xlfn.ISOWEEKNUM(Tableau1325[[#This Row],[Date]]),"00")</f>
        <v>'24-07</v>
      </c>
      <c r="K31" s="45">
        <f>EOMONTH(Tableau1325[[#This Row],[Date]],-1)+1</f>
        <v>45323</v>
      </c>
    </row>
    <row r="32" spans="1:11" ht="15" x14ac:dyDescent="0.25">
      <c r="B32" s="20">
        <v>13</v>
      </c>
      <c r="C32" s="56">
        <v>45335</v>
      </c>
      <c r="D32" s="20" t="s">
        <v>36</v>
      </c>
      <c r="E32" s="20" t="str">
        <f>IF(D27="","",D27)</f>
        <v>Produit 3</v>
      </c>
      <c r="F32" s="20" t="s">
        <v>19</v>
      </c>
      <c r="G32" s="22">
        <v>1500</v>
      </c>
      <c r="H32" s="22">
        <v>17</v>
      </c>
      <c r="I32" s="22">
        <f>+Tableau1325[[#This Row],[Prix Achat]]*Tableau1325[[#This Row],[ Quantité]]</f>
        <v>25500</v>
      </c>
      <c r="J32" s="30" t="str">
        <f>"'" &amp;MOD(YEAR(Tableau1325[[#This Row],[Date]]-WEEKDAY(Tableau1325[[#This Row],[Date]],2)+4),100) &amp;"-" &amp; TEXT(_xlfn.ISOWEEKNUM(Tableau1325[[#This Row],[Date]]),"00")</f>
        <v>'24-07</v>
      </c>
      <c r="K32" s="45">
        <f>EOMONTH(Tableau1325[[#This Row],[Date]],-1)+1</f>
        <v>45323</v>
      </c>
    </row>
    <row r="33" spans="2:11" ht="15" x14ac:dyDescent="0.25">
      <c r="B33" s="20">
        <v>14</v>
      </c>
      <c r="C33" s="56">
        <v>45336</v>
      </c>
      <c r="D33" s="20" t="s">
        <v>23</v>
      </c>
      <c r="E33" s="20" t="str">
        <f t="shared" ref="E33:E37" si="1">IF(D28="","",D28)</f>
        <v>Produit 2</v>
      </c>
      <c r="F33" s="20" t="s">
        <v>19</v>
      </c>
      <c r="G33" s="22">
        <v>800</v>
      </c>
      <c r="H33" s="22">
        <v>18</v>
      </c>
      <c r="I33" s="22">
        <f>+Tableau1325[[#This Row],[Prix Achat]]*Tableau1325[[#This Row],[ Quantité]]</f>
        <v>14400</v>
      </c>
      <c r="J33" s="30" t="str">
        <f>"'" &amp;MOD(YEAR(Tableau1325[[#This Row],[Date]]-WEEKDAY(Tableau1325[[#This Row],[Date]],2)+4),100) &amp;"-" &amp; TEXT(_xlfn.ISOWEEKNUM(Tableau1325[[#This Row],[Date]]),"00")</f>
        <v>'24-07</v>
      </c>
      <c r="K33" s="45">
        <f>EOMONTH(Tableau1325[[#This Row],[Date]],-1)+1</f>
        <v>45323</v>
      </c>
    </row>
    <row r="34" spans="2:11" ht="15" x14ac:dyDescent="0.25">
      <c r="B34" s="20">
        <v>15</v>
      </c>
      <c r="C34" s="56">
        <v>45337</v>
      </c>
      <c r="D34" s="20" t="s">
        <v>22</v>
      </c>
      <c r="E34" s="20" t="str">
        <f t="shared" si="1"/>
        <v>Produit 7</v>
      </c>
      <c r="F34" s="20" t="s">
        <v>19</v>
      </c>
      <c r="G34" s="22">
        <v>1245</v>
      </c>
      <c r="H34" s="22">
        <v>19</v>
      </c>
      <c r="I34" s="22">
        <f>+Tableau1325[[#This Row],[Prix Achat]]*Tableau1325[[#This Row],[ Quantité]]</f>
        <v>23655</v>
      </c>
      <c r="J34" s="30" t="str">
        <f>"'" &amp;MOD(YEAR(Tableau1325[[#This Row],[Date]]-WEEKDAY(Tableau1325[[#This Row],[Date]],2)+4),100) &amp;"-" &amp; TEXT(_xlfn.ISOWEEKNUM(Tableau1325[[#This Row],[Date]]),"00")</f>
        <v>'24-07</v>
      </c>
      <c r="K34" s="45">
        <f>EOMONTH(Tableau1325[[#This Row],[Date]],-1)+1</f>
        <v>45323</v>
      </c>
    </row>
    <row r="35" spans="2:11" ht="15" x14ac:dyDescent="0.25">
      <c r="B35" s="20">
        <v>16</v>
      </c>
      <c r="C35" s="21">
        <v>45352</v>
      </c>
      <c r="D35" s="20" t="s">
        <v>17</v>
      </c>
      <c r="E35" s="20" t="str">
        <f t="shared" si="1"/>
        <v>Produit 6</v>
      </c>
      <c r="F35" s="20" t="s">
        <v>19</v>
      </c>
      <c r="G35" s="22">
        <v>1245</v>
      </c>
      <c r="H35" s="22">
        <v>20</v>
      </c>
      <c r="I35" s="22">
        <f>+Tableau1325[[#This Row],[Prix Achat]]*Tableau1325[[#This Row],[ Quantité]]</f>
        <v>24900</v>
      </c>
      <c r="J35" s="30" t="str">
        <f>"'" &amp;MOD(YEAR(Tableau1325[[#This Row],[Date]]-WEEKDAY(Tableau1325[[#This Row],[Date]],2)+4),100) &amp;"-" &amp; TEXT(_xlfn.ISOWEEKNUM(Tableau1325[[#This Row],[Date]]),"00")</f>
        <v>'24-09</v>
      </c>
      <c r="K35" s="45">
        <f>EOMONTH(Tableau1325[[#This Row],[Date]],-1)+1</f>
        <v>45352</v>
      </c>
    </row>
    <row r="36" spans="2:11" ht="15" x14ac:dyDescent="0.25">
      <c r="B36" s="20">
        <v>17</v>
      </c>
      <c r="C36" s="21">
        <v>45353</v>
      </c>
      <c r="D36" s="20" t="s">
        <v>37</v>
      </c>
      <c r="E36" s="20" t="str">
        <f t="shared" si="1"/>
        <v>Produit 5</v>
      </c>
      <c r="F36" s="20" t="s">
        <v>19</v>
      </c>
      <c r="G36" s="22">
        <v>1245</v>
      </c>
      <c r="H36" s="22">
        <v>21</v>
      </c>
      <c r="I36" s="22">
        <f>+Tableau1325[[#This Row],[Prix Achat]]*Tableau1325[[#This Row],[ Quantité]]</f>
        <v>26145</v>
      </c>
      <c r="J36" s="30" t="str">
        <f>"'" &amp;MOD(YEAR(Tableau1325[[#This Row],[Date]]-WEEKDAY(Tableau1325[[#This Row],[Date]],2)+4),100) &amp;"-" &amp; TEXT(_xlfn.ISOWEEKNUM(Tableau1325[[#This Row],[Date]]),"00")</f>
        <v>'24-09</v>
      </c>
      <c r="K36" s="45">
        <f>EOMONTH(Tableau1325[[#This Row],[Date]],-1)+1</f>
        <v>45352</v>
      </c>
    </row>
    <row r="37" spans="2:11" ht="15" x14ac:dyDescent="0.25">
      <c r="B37" s="20">
        <v>18</v>
      </c>
      <c r="C37" s="21">
        <v>45354</v>
      </c>
      <c r="D37" s="20" t="s">
        <v>17</v>
      </c>
      <c r="E37" s="20" t="str">
        <f t="shared" si="1"/>
        <v>Produit 4</v>
      </c>
      <c r="F37" s="20" t="str">
        <f>IF(F26="","",F26)</f>
        <v>Kg</v>
      </c>
      <c r="G37" s="22">
        <v>1245</v>
      </c>
      <c r="H37" s="22">
        <v>22</v>
      </c>
      <c r="I37" s="22">
        <f>+Tableau1325[[#This Row],[Prix Achat]]*Tableau1325[[#This Row],[ Quantité]]</f>
        <v>27390</v>
      </c>
      <c r="J37" s="30" t="str">
        <f>"'" &amp;MOD(YEAR(Tableau1325[[#This Row],[Date]]-WEEKDAY(Tableau1325[[#This Row],[Date]],2)+4),100) &amp;"-" &amp; TEXT(_xlfn.ISOWEEKNUM(Tableau1325[[#This Row],[Date]]),"00")</f>
        <v>'24-09</v>
      </c>
      <c r="K37" s="45">
        <f>EOMONTH(Tableau1325[[#This Row],[Date]],-1)+1</f>
        <v>45352</v>
      </c>
    </row>
    <row r="38" spans="2:11" ht="15" x14ac:dyDescent="0.25">
      <c r="B38" s="20">
        <v>19</v>
      </c>
      <c r="C38" s="21">
        <v>45355</v>
      </c>
      <c r="D38" s="20" t="s">
        <v>22</v>
      </c>
      <c r="E38" s="20" t="s">
        <v>21</v>
      </c>
      <c r="F38" s="20" t="s">
        <v>19</v>
      </c>
      <c r="G38" s="22">
        <v>1245</v>
      </c>
      <c r="H38" s="22">
        <v>2</v>
      </c>
      <c r="I38" s="22">
        <f>+Tableau1325[[#This Row],[Prix Achat]]*Tableau1325[[#This Row],[ Quantité]]</f>
        <v>2490</v>
      </c>
      <c r="J38" s="30" t="str">
        <f>"'" &amp;MOD(YEAR(Tableau1325[[#This Row],[Date]]-WEEKDAY(Tableau1325[[#This Row],[Date]],2)+4),100) &amp;"-" &amp; TEXT(_xlfn.ISOWEEKNUM(Tableau1325[[#This Row],[Date]]),"00")</f>
        <v>'24-10</v>
      </c>
      <c r="K38" s="45">
        <f>EOMONTH(Tableau1325[[#This Row],[Date]],-1)+1</f>
        <v>45352</v>
      </c>
    </row>
    <row r="39" spans="2:11" ht="15" x14ac:dyDescent="0.25">
      <c r="B39" s="20">
        <v>20</v>
      </c>
      <c r="C39" s="21">
        <v>45356</v>
      </c>
      <c r="D39" s="20" t="s">
        <v>23</v>
      </c>
      <c r="E39" s="20" t="s">
        <v>24</v>
      </c>
      <c r="F39" s="20" t="s">
        <v>25</v>
      </c>
      <c r="G39" s="22">
        <v>1245</v>
      </c>
      <c r="H39" s="22">
        <v>4</v>
      </c>
      <c r="I39" s="22">
        <f>+Tableau1325[[#This Row],[Prix Achat]]*Tableau1325[[#This Row],[ Quantité]]</f>
        <v>4980</v>
      </c>
      <c r="J39" s="30" t="str">
        <f>"'" &amp;MOD(YEAR(Tableau1325[[#This Row],[Date]]-WEEKDAY(Tableau1325[[#This Row],[Date]],2)+4),100) &amp;"-" &amp; TEXT(_xlfn.ISOWEEKNUM(Tableau1325[[#This Row],[Date]]),"00")</f>
        <v>'24-10</v>
      </c>
      <c r="K39" s="45">
        <f>EOMONTH(Tableau1325[[#This Row],[Date]],-1)+1</f>
        <v>45352</v>
      </c>
    </row>
    <row r="40" spans="2:11" ht="15" x14ac:dyDescent="0.25">
      <c r="B40" s="20">
        <v>21</v>
      </c>
      <c r="C40" s="21">
        <v>45357</v>
      </c>
      <c r="D40" s="57" t="s">
        <v>22</v>
      </c>
      <c r="E40" s="57" t="s">
        <v>18</v>
      </c>
      <c r="F40" s="57" t="s">
        <v>26</v>
      </c>
      <c r="G40" s="58">
        <v>1450</v>
      </c>
      <c r="H40" s="58">
        <v>3</v>
      </c>
      <c r="I40" s="58">
        <f>+Tableau1325[[#This Row],[Prix Achat]]*Tableau1325[[#This Row],[ Quantité]]</f>
        <v>4350</v>
      </c>
      <c r="J40" s="30" t="str">
        <f>"'" &amp;MOD(YEAR(Tableau1325[[#This Row],[Date]]-WEEKDAY(Tableau1325[[#This Row],[Date]],2)+4),100) &amp;"-" &amp; TEXT(_xlfn.ISOWEEKNUM(Tableau1325[[#This Row],[Date]]),"00")</f>
        <v>'24-10</v>
      </c>
      <c r="K40" s="45">
        <f>EOMONTH(Tableau1325[[#This Row],[Date]],-1)+1</f>
        <v>45352</v>
      </c>
    </row>
    <row r="41" spans="2:11" ht="15" x14ac:dyDescent="0.25">
      <c r="B41" s="20">
        <v>10</v>
      </c>
      <c r="C41" s="28">
        <v>45383</v>
      </c>
      <c r="D41" s="20" t="s">
        <v>33</v>
      </c>
      <c r="E41" s="20" t="s">
        <v>20</v>
      </c>
      <c r="F41" s="20" t="s">
        <v>19</v>
      </c>
      <c r="G41" s="22">
        <v>854</v>
      </c>
      <c r="H41" s="22">
        <v>5</v>
      </c>
      <c r="I41" s="22">
        <f>+Tableau1325[[#This Row],[Prix Achat]]*Tableau1325[[#This Row],[ Quantité]]</f>
        <v>4270</v>
      </c>
      <c r="J41" s="30" t="str">
        <f>"'" &amp;MOD(YEAR(Tableau1325[[#This Row],[Date]]-WEEKDAY(Tableau1325[[#This Row],[Date]],2)+4),100) &amp;"-" &amp; TEXT(_xlfn.ISOWEEKNUM(Tableau1325[[#This Row],[Date]]),"00")</f>
        <v>'24-14</v>
      </c>
      <c r="K41" s="45">
        <f>EOMONTH(Tableau1325[[#This Row],[Date]],-1)+1</f>
        <v>45383</v>
      </c>
    </row>
    <row r="42" spans="2:11" ht="15" x14ac:dyDescent="0.25">
      <c r="B42" s="20">
        <v>11</v>
      </c>
      <c r="C42" s="28">
        <v>45384</v>
      </c>
      <c r="D42" s="20" t="s">
        <v>34</v>
      </c>
      <c r="E42" s="20" t="s">
        <v>21</v>
      </c>
      <c r="F42" s="20" t="s">
        <v>19</v>
      </c>
      <c r="G42" s="22">
        <v>1245</v>
      </c>
      <c r="H42" s="22">
        <v>15</v>
      </c>
      <c r="I42" s="22">
        <f>+Tableau1325[[#This Row],[Prix Achat]]*Tableau1325[[#This Row],[ Quantité]]</f>
        <v>18675</v>
      </c>
      <c r="J42" s="30" t="str">
        <f>"'" &amp;MOD(YEAR(Tableau1325[[#This Row],[Date]]-WEEKDAY(Tableau1325[[#This Row],[Date]],2)+4),100) &amp;"-" &amp; TEXT(_xlfn.ISOWEEKNUM(Tableau1325[[#This Row],[Date]]),"00")</f>
        <v>'24-14</v>
      </c>
      <c r="K42" s="45">
        <f>EOMONTH(Tableau1325[[#This Row],[Date]],-1)+1</f>
        <v>45383</v>
      </c>
    </row>
    <row r="43" spans="2:11" ht="15" x14ac:dyDescent="0.25">
      <c r="B43" s="20">
        <v>12</v>
      </c>
      <c r="C43" s="28">
        <v>45385</v>
      </c>
      <c r="D43" s="20" t="s">
        <v>35</v>
      </c>
      <c r="E43" s="20" t="str">
        <f>IF(D38="","",D38)</f>
        <v>Produit 2</v>
      </c>
      <c r="F43" s="20" t="s">
        <v>19</v>
      </c>
      <c r="G43" s="22">
        <v>2500</v>
      </c>
      <c r="H43" s="22">
        <v>16</v>
      </c>
      <c r="I43" s="22">
        <f>+Tableau1325[[#This Row],[Prix Achat]]*Tableau1325[[#This Row],[ Quantité]]</f>
        <v>40000</v>
      </c>
      <c r="J43" s="30" t="str">
        <f>"'" &amp;MOD(YEAR(Tableau1325[[#This Row],[Date]]-WEEKDAY(Tableau1325[[#This Row],[Date]],2)+4),100) &amp;"-" &amp; TEXT(_xlfn.ISOWEEKNUM(Tableau1325[[#This Row],[Date]]),"00")</f>
        <v>'24-14</v>
      </c>
      <c r="K43" s="45">
        <f>EOMONTH(Tableau1325[[#This Row],[Date]],-1)+1</f>
        <v>45383</v>
      </c>
    </row>
    <row r="44" spans="2:11" ht="15" x14ac:dyDescent="0.25">
      <c r="B44" s="20">
        <v>13</v>
      </c>
      <c r="C44" s="28">
        <v>45386</v>
      </c>
      <c r="D44" s="20" t="s">
        <v>36</v>
      </c>
      <c r="E44" s="20" t="str">
        <f>IF(D39="","",D39)</f>
        <v>Produit 3</v>
      </c>
      <c r="F44" s="20" t="s">
        <v>19</v>
      </c>
      <c r="G44" s="22">
        <v>1500</v>
      </c>
      <c r="H44" s="22">
        <v>17</v>
      </c>
      <c r="I44" s="22">
        <f>+Tableau1325[[#This Row],[Prix Achat]]*Tableau1325[[#This Row],[ Quantité]]</f>
        <v>25500</v>
      </c>
      <c r="J44" s="30" t="str">
        <f>"'" &amp;MOD(YEAR(Tableau1325[[#This Row],[Date]]-WEEKDAY(Tableau1325[[#This Row],[Date]],2)+4),100) &amp;"-" &amp; TEXT(_xlfn.ISOWEEKNUM(Tableau1325[[#This Row],[Date]]),"00")</f>
        <v>'24-14</v>
      </c>
      <c r="K44" s="45">
        <f>EOMONTH(Tableau1325[[#This Row],[Date]],-1)+1</f>
        <v>45383</v>
      </c>
    </row>
    <row r="45" spans="2:11" ht="15" x14ac:dyDescent="0.25">
      <c r="B45" s="20">
        <v>14</v>
      </c>
      <c r="C45" s="28">
        <v>45387</v>
      </c>
      <c r="D45" s="20" t="s">
        <v>23</v>
      </c>
      <c r="E45" s="20" t="str">
        <f t="shared" ref="E45:E49" si="2">IF(D40="","",D40)</f>
        <v>Produit 2</v>
      </c>
      <c r="F45" s="20" t="s">
        <v>19</v>
      </c>
      <c r="G45" s="22">
        <v>800</v>
      </c>
      <c r="H45" s="22">
        <v>18</v>
      </c>
      <c r="I45" s="22">
        <f>+Tableau1325[[#This Row],[Prix Achat]]*Tableau1325[[#This Row],[ Quantité]]</f>
        <v>14400</v>
      </c>
      <c r="J45" s="30" t="str">
        <f>"'" &amp;MOD(YEAR(Tableau1325[[#This Row],[Date]]-WEEKDAY(Tableau1325[[#This Row],[Date]],2)+4),100) &amp;"-" &amp; TEXT(_xlfn.ISOWEEKNUM(Tableau1325[[#This Row],[Date]]),"00")</f>
        <v>'24-14</v>
      </c>
      <c r="K45" s="45">
        <f>EOMONTH(Tableau1325[[#This Row],[Date]],-1)+1</f>
        <v>45383</v>
      </c>
    </row>
    <row r="46" spans="2:11" ht="15" x14ac:dyDescent="0.25">
      <c r="B46" s="20">
        <v>15</v>
      </c>
      <c r="C46" s="28">
        <v>45388</v>
      </c>
      <c r="D46" s="20" t="s">
        <v>22</v>
      </c>
      <c r="E46" s="20" t="str">
        <f t="shared" si="2"/>
        <v>Produit 7</v>
      </c>
      <c r="F46" s="20" t="s">
        <v>19</v>
      </c>
      <c r="G46" s="22">
        <v>1245</v>
      </c>
      <c r="H46" s="22">
        <v>19</v>
      </c>
      <c r="I46" s="22">
        <f>+Tableau1325[[#This Row],[Prix Achat]]*Tableau1325[[#This Row],[ Quantité]]</f>
        <v>23655</v>
      </c>
      <c r="J46" s="30" t="str">
        <f>"'" &amp;MOD(YEAR(Tableau1325[[#This Row],[Date]]-WEEKDAY(Tableau1325[[#This Row],[Date]],2)+4),100) &amp;"-" &amp; TEXT(_xlfn.ISOWEEKNUM(Tableau1325[[#This Row],[Date]]),"00")</f>
        <v>'24-14</v>
      </c>
      <c r="K46" s="45">
        <f>EOMONTH(Tableau1325[[#This Row],[Date]],-1)+1</f>
        <v>45383</v>
      </c>
    </row>
    <row r="47" spans="2:11" ht="15" x14ac:dyDescent="0.25">
      <c r="B47" s="20">
        <v>16</v>
      </c>
      <c r="C47" s="28">
        <v>45389</v>
      </c>
      <c r="D47" s="20" t="s">
        <v>17</v>
      </c>
      <c r="E47" s="20" t="str">
        <f t="shared" si="2"/>
        <v>Produit 6</v>
      </c>
      <c r="F47" s="20" t="s">
        <v>19</v>
      </c>
      <c r="G47" s="22">
        <v>1245</v>
      </c>
      <c r="H47" s="22">
        <v>20</v>
      </c>
      <c r="I47" s="22">
        <f>+Tableau1325[[#This Row],[Prix Achat]]*Tableau1325[[#This Row],[ Quantité]]</f>
        <v>24900</v>
      </c>
      <c r="J47" s="30" t="str">
        <f>"'" &amp;MOD(YEAR(Tableau1325[[#This Row],[Date]]-WEEKDAY(Tableau1325[[#This Row],[Date]],2)+4),100) &amp;"-" &amp; TEXT(_xlfn.ISOWEEKNUM(Tableau1325[[#This Row],[Date]]),"00")</f>
        <v>'24-14</v>
      </c>
      <c r="K47" s="45">
        <f>EOMONTH(Tableau1325[[#This Row],[Date]],-1)+1</f>
        <v>45383</v>
      </c>
    </row>
    <row r="48" spans="2:11" ht="15" x14ac:dyDescent="0.25">
      <c r="B48" s="20">
        <v>17</v>
      </c>
      <c r="C48" s="28">
        <v>45390</v>
      </c>
      <c r="D48" s="20" t="s">
        <v>37</v>
      </c>
      <c r="E48" s="20" t="str">
        <f t="shared" si="2"/>
        <v>Produit 5</v>
      </c>
      <c r="F48" s="20" t="s">
        <v>19</v>
      </c>
      <c r="G48" s="22">
        <v>1245</v>
      </c>
      <c r="H48" s="22">
        <v>21</v>
      </c>
      <c r="I48" s="22">
        <f>+Tableau1325[[#This Row],[Prix Achat]]*Tableau1325[[#This Row],[ Quantité]]</f>
        <v>26145</v>
      </c>
      <c r="J48" s="30" t="str">
        <f>"'" &amp;MOD(YEAR(Tableau1325[[#This Row],[Date]]-WEEKDAY(Tableau1325[[#This Row],[Date]],2)+4),100) &amp;"-" &amp; TEXT(_xlfn.ISOWEEKNUM(Tableau1325[[#This Row],[Date]]),"00")</f>
        <v>'24-15</v>
      </c>
      <c r="K48" s="45">
        <f>EOMONTH(Tableau1325[[#This Row],[Date]],-1)+1</f>
        <v>45383</v>
      </c>
    </row>
    <row r="49" spans="2:11" ht="15" x14ac:dyDescent="0.25">
      <c r="B49" s="20">
        <v>18</v>
      </c>
      <c r="C49" s="28">
        <v>45391</v>
      </c>
      <c r="D49" s="20" t="s">
        <v>17</v>
      </c>
      <c r="E49" s="20" t="str">
        <f t="shared" si="2"/>
        <v>Produit 4</v>
      </c>
      <c r="F49" s="20" t="str">
        <f>IF(F38="","",F38)</f>
        <v>Kg</v>
      </c>
      <c r="G49" s="22">
        <v>1245</v>
      </c>
      <c r="H49" s="22">
        <v>22</v>
      </c>
      <c r="I49" s="22">
        <f>+Tableau1325[[#This Row],[Prix Achat]]*Tableau1325[[#This Row],[ Quantité]]</f>
        <v>27390</v>
      </c>
      <c r="J49" s="30" t="str">
        <f>"'" &amp;MOD(YEAR(Tableau1325[[#This Row],[Date]]-WEEKDAY(Tableau1325[[#This Row],[Date]],2)+4),100) &amp;"-" &amp; TEXT(_xlfn.ISOWEEKNUM(Tableau1325[[#This Row],[Date]]),"00")</f>
        <v>'24-15</v>
      </c>
      <c r="K49" s="45">
        <f>EOMONTH(Tableau1325[[#This Row],[Date]],-1)+1</f>
        <v>45383</v>
      </c>
    </row>
    <row r="50" spans="2:11" ht="15" x14ac:dyDescent="0.25">
      <c r="B50" s="20">
        <v>19</v>
      </c>
      <c r="C50" s="21">
        <v>45413</v>
      </c>
      <c r="D50" s="20" t="s">
        <v>22</v>
      </c>
      <c r="E50" s="20" t="s">
        <v>21</v>
      </c>
      <c r="F50" s="20" t="s">
        <v>19</v>
      </c>
      <c r="G50" s="22">
        <v>1245</v>
      </c>
      <c r="H50" s="22">
        <v>2</v>
      </c>
      <c r="I50" s="22">
        <f>+Tableau1325[[#This Row],[Prix Achat]]*Tableau1325[[#This Row],[ Quantité]]</f>
        <v>2490</v>
      </c>
      <c r="J50" s="30" t="str">
        <f>"'" &amp;MOD(YEAR(Tableau1325[[#This Row],[Date]]-WEEKDAY(Tableau1325[[#This Row],[Date]],2)+4),100) &amp;"-" &amp; TEXT(_xlfn.ISOWEEKNUM(Tableau1325[[#This Row],[Date]]),"00")</f>
        <v>'24-18</v>
      </c>
      <c r="K50" s="45">
        <f>EOMONTH(Tableau1325[[#This Row],[Date]],-1)+1</f>
        <v>45413</v>
      </c>
    </row>
    <row r="51" spans="2:11" ht="15" x14ac:dyDescent="0.25">
      <c r="B51" s="20">
        <v>20</v>
      </c>
      <c r="C51" s="21">
        <v>45414</v>
      </c>
      <c r="D51" s="20" t="s">
        <v>23</v>
      </c>
      <c r="E51" s="20" t="s">
        <v>24</v>
      </c>
      <c r="F51" s="20" t="s">
        <v>25</v>
      </c>
      <c r="G51" s="22">
        <v>1245</v>
      </c>
      <c r="H51" s="22">
        <v>4</v>
      </c>
      <c r="I51" s="22">
        <f>+Tableau1325[[#This Row],[Prix Achat]]*Tableau1325[[#This Row],[ Quantité]]</f>
        <v>4980</v>
      </c>
      <c r="J51" s="30" t="str">
        <f>"'" &amp;MOD(YEAR(Tableau1325[[#This Row],[Date]]-WEEKDAY(Tableau1325[[#This Row],[Date]],2)+4),100) &amp;"-" &amp; TEXT(_xlfn.ISOWEEKNUM(Tableau1325[[#This Row],[Date]]),"00")</f>
        <v>'24-18</v>
      </c>
      <c r="K51" s="45">
        <f>EOMONTH(Tableau1325[[#This Row],[Date]],-1)+1</f>
        <v>45413</v>
      </c>
    </row>
    <row r="52" spans="2:11" ht="15" x14ac:dyDescent="0.25">
      <c r="B52" s="20">
        <v>21</v>
      </c>
      <c r="C52" s="21">
        <v>45415</v>
      </c>
      <c r="D52" s="57" t="s">
        <v>22</v>
      </c>
      <c r="E52" s="57" t="s">
        <v>18</v>
      </c>
      <c r="F52" s="57" t="s">
        <v>26</v>
      </c>
      <c r="G52" s="58">
        <v>1450</v>
      </c>
      <c r="H52" s="58">
        <v>3</v>
      </c>
      <c r="I52" s="58">
        <f>+Tableau1325[[#This Row],[Prix Achat]]*Tableau1325[[#This Row],[ Quantité]]</f>
        <v>4350</v>
      </c>
      <c r="J52" s="30" t="str">
        <f>"'" &amp;MOD(YEAR(Tableau1325[[#This Row],[Date]]-WEEKDAY(Tableau1325[[#This Row],[Date]],2)+4),100) &amp;"-" &amp; TEXT(_xlfn.ISOWEEKNUM(Tableau1325[[#This Row],[Date]]),"00")</f>
        <v>'24-18</v>
      </c>
      <c r="K52" s="45">
        <f>EOMONTH(Tableau1325[[#This Row],[Date]],-1)+1</f>
        <v>45413</v>
      </c>
    </row>
  </sheetData>
  <mergeCells count="1">
    <mergeCell ref="C2:F2"/>
  </mergeCells>
  <pageMargins left="0.7" right="0.7" top="0.75" bottom="0.75" header="0.3" footer="0.3"/>
  <pageSetup paperSize="9" orientation="portrait" r:id="rId1"/>
  <drawing r:id="rId2"/>
  <tableParts count="1">
    <tablePart r:id="rId3"/>
  </tableParts>
  <extLst>
    <ext xmlns:x14="http://schemas.microsoft.com/office/spreadsheetml/2009/9/main" uri="{CCE6A557-97BC-4b89-ADB6-D9C93CAAB3DF}">
      <x14:dataValidations xmlns:xm="http://schemas.microsoft.com/office/excel/2006/main" disablePrompts="1" count="1">
        <x14:dataValidation type="list" allowBlank="1" showInputMessage="1" showErrorMessage="1" xr:uid="{00000000-0002-0000-0000-000000000000}">
          <x14:formula1>
            <xm:f>'D:\LEAD CONSEILS\CLIENTS\LIBREVILLE\SOGADA\LEAD GESTION\[LEAD-FLEX-SOGADA_v1.xlsm]BDD'!#REF!</xm:f>
          </x14:formula1>
          <xm:sqref>D8 F4 D10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63154C9-A0AF-45B0-85EC-C97BAAA0A822}">
  <sheetPr codeName="Blad1"/>
  <dimension ref="A20:M136"/>
  <sheetViews>
    <sheetView workbookViewId="0">
      <selection activeCell="P20" sqref="P20"/>
    </sheetView>
  </sheetViews>
  <sheetFormatPr defaultRowHeight="15" x14ac:dyDescent="0.25"/>
  <cols>
    <col min="1" max="1" width="11.5703125" style="54" bestFit="1" customWidth="1"/>
    <col min="2" max="2" width="11.5703125" style="47" bestFit="1" customWidth="1"/>
    <col min="3" max="12" width="13.85546875" style="47" bestFit="1" customWidth="1"/>
    <col min="13" max="13" width="11" style="47" bestFit="1" customWidth="1"/>
    <col min="14" max="15" width="27.42578125" style="47" customWidth="1"/>
    <col min="16" max="17" width="19.85546875" style="47" customWidth="1"/>
    <col min="18" max="26" width="13.85546875" style="47" bestFit="1" customWidth="1"/>
    <col min="27" max="27" width="10.5703125" style="47" bestFit="1" customWidth="1"/>
    <col min="28" max="16384" width="9.140625" style="47"/>
  </cols>
  <sheetData>
    <row r="20" spans="1:13" x14ac:dyDescent="0.25">
      <c r="A20" s="55" t="s">
        <v>43</v>
      </c>
      <c r="B20" s="54"/>
      <c r="C20" s="48" t="s">
        <v>39</v>
      </c>
    </row>
    <row r="21" spans="1:13" x14ac:dyDescent="0.25">
      <c r="A21" s="48" t="s">
        <v>38</v>
      </c>
      <c r="B21" s="55" t="s">
        <v>10</v>
      </c>
      <c r="C21" s="47" t="s">
        <v>37</v>
      </c>
      <c r="D21" s="47" t="s">
        <v>17</v>
      </c>
      <c r="E21" s="47" t="s">
        <v>22</v>
      </c>
      <c r="F21" s="47" t="s">
        <v>23</v>
      </c>
      <c r="G21" s="47" t="s">
        <v>36</v>
      </c>
      <c r="H21" s="47" t="s">
        <v>35</v>
      </c>
      <c r="I21" s="47" t="s">
        <v>34</v>
      </c>
      <c r="J21" s="47" t="s">
        <v>33</v>
      </c>
      <c r="K21" s="47" t="s">
        <v>32</v>
      </c>
      <c r="L21" s="47" t="s">
        <v>31</v>
      </c>
      <c r="M21" s="47" t="s">
        <v>42</v>
      </c>
    </row>
    <row r="22" spans="1:13" x14ac:dyDescent="0.25">
      <c r="A22" s="47" t="s">
        <v>53</v>
      </c>
      <c r="B22" s="54">
        <v>45292</v>
      </c>
      <c r="C22" s="49"/>
      <c r="D22" s="49"/>
      <c r="E22" s="49"/>
      <c r="F22" s="49"/>
      <c r="G22" s="49"/>
      <c r="H22" s="49"/>
      <c r="I22" s="49"/>
      <c r="J22" s="49"/>
      <c r="K22" s="49"/>
      <c r="L22" s="49">
        <v>20000</v>
      </c>
      <c r="M22" s="49">
        <v>20000</v>
      </c>
    </row>
    <row r="23" spans="1:13" x14ac:dyDescent="0.25">
      <c r="A23" s="47"/>
      <c r="B23" s="54">
        <v>45293</v>
      </c>
      <c r="C23" s="49"/>
      <c r="D23" s="49"/>
      <c r="E23" s="49"/>
      <c r="F23" s="49"/>
      <c r="G23" s="49"/>
      <c r="H23" s="49"/>
      <c r="I23" s="49"/>
      <c r="J23" s="49"/>
      <c r="K23" s="49">
        <v>100000</v>
      </c>
      <c r="L23" s="49"/>
      <c r="M23" s="49">
        <v>100000</v>
      </c>
    </row>
    <row r="24" spans="1:13" x14ac:dyDescent="0.25">
      <c r="A24" s="47"/>
      <c r="B24" s="54">
        <v>45294</v>
      </c>
      <c r="C24" s="49"/>
      <c r="D24" s="49"/>
      <c r="E24" s="49"/>
      <c r="F24" s="49"/>
      <c r="G24" s="49"/>
      <c r="H24" s="49"/>
      <c r="I24" s="49"/>
      <c r="J24" s="49">
        <v>4270</v>
      </c>
      <c r="K24" s="49"/>
      <c r="L24" s="49"/>
      <c r="M24" s="49">
        <v>4270</v>
      </c>
    </row>
    <row r="25" spans="1:13" x14ac:dyDescent="0.25">
      <c r="A25" s="47"/>
      <c r="B25" s="54">
        <v>45295</v>
      </c>
      <c r="C25" s="49"/>
      <c r="D25" s="49"/>
      <c r="E25" s="49"/>
      <c r="F25" s="49"/>
      <c r="G25" s="49"/>
      <c r="H25" s="49"/>
      <c r="I25" s="49">
        <v>18675</v>
      </c>
      <c r="J25" s="49"/>
      <c r="K25" s="49"/>
      <c r="L25" s="49"/>
      <c r="M25" s="49">
        <v>18675</v>
      </c>
    </row>
    <row r="26" spans="1:13" x14ac:dyDescent="0.25">
      <c r="A26" s="47"/>
      <c r="B26" s="54">
        <v>45296</v>
      </c>
      <c r="C26" s="49"/>
      <c r="D26" s="49"/>
      <c r="E26" s="49"/>
      <c r="F26" s="49"/>
      <c r="G26" s="49"/>
      <c r="H26" s="49">
        <v>40000</v>
      </c>
      <c r="I26" s="49"/>
      <c r="J26" s="49"/>
      <c r="K26" s="49"/>
      <c r="L26" s="49"/>
      <c r="M26" s="49">
        <v>40000</v>
      </c>
    </row>
    <row r="27" spans="1:13" x14ac:dyDescent="0.25">
      <c r="A27" s="47"/>
      <c r="B27" s="54">
        <v>45297</v>
      </c>
      <c r="C27" s="49"/>
      <c r="D27" s="49"/>
      <c r="E27" s="49"/>
      <c r="F27" s="49"/>
      <c r="G27" s="49">
        <v>25500</v>
      </c>
      <c r="H27" s="49"/>
      <c r="I27" s="49"/>
      <c r="J27" s="49"/>
      <c r="K27" s="49"/>
      <c r="L27" s="49"/>
      <c r="M27" s="49">
        <v>25500</v>
      </c>
    </row>
    <row r="28" spans="1:13" x14ac:dyDescent="0.25">
      <c r="A28" s="47"/>
      <c r="B28" s="54">
        <v>45298</v>
      </c>
      <c r="C28" s="49"/>
      <c r="D28" s="49"/>
      <c r="E28" s="49"/>
      <c r="F28" s="49">
        <v>14400</v>
      </c>
      <c r="G28" s="49"/>
      <c r="H28" s="49"/>
      <c r="I28" s="49"/>
      <c r="J28" s="49"/>
      <c r="K28" s="49"/>
      <c r="L28" s="49"/>
      <c r="M28" s="49">
        <v>14400</v>
      </c>
    </row>
    <row r="29" spans="1:13" x14ac:dyDescent="0.25">
      <c r="A29" s="59" t="s">
        <v>54</v>
      </c>
      <c r="B29" s="59"/>
      <c r="C29" s="60"/>
      <c r="D29" s="60"/>
      <c r="E29" s="60"/>
      <c r="F29" s="60">
        <v>14400</v>
      </c>
      <c r="G29" s="60">
        <v>25500</v>
      </c>
      <c r="H29" s="60">
        <v>40000</v>
      </c>
      <c r="I29" s="60">
        <v>18675</v>
      </c>
      <c r="J29" s="60">
        <v>4270</v>
      </c>
      <c r="K29" s="60">
        <v>100000</v>
      </c>
      <c r="L29" s="60">
        <v>20000</v>
      </c>
      <c r="M29" s="60">
        <v>222845</v>
      </c>
    </row>
    <row r="30" spans="1:13" x14ac:dyDescent="0.25">
      <c r="A30" s="47"/>
      <c r="C30" s="49"/>
      <c r="D30" s="49"/>
      <c r="E30" s="49"/>
      <c r="F30" s="49"/>
      <c r="G30" s="49"/>
      <c r="H30" s="49"/>
      <c r="I30" s="49"/>
      <c r="J30" s="49"/>
      <c r="K30" s="49"/>
      <c r="L30" s="49"/>
      <c r="M30" s="49"/>
    </row>
    <row r="31" spans="1:13" x14ac:dyDescent="0.25">
      <c r="A31" s="47" t="s">
        <v>55</v>
      </c>
      <c r="B31" s="54">
        <v>45299</v>
      </c>
      <c r="C31" s="49"/>
      <c r="D31" s="49"/>
      <c r="E31" s="49">
        <v>23655</v>
      </c>
      <c r="F31" s="49"/>
      <c r="G31" s="49"/>
      <c r="H31" s="49"/>
      <c r="I31" s="49"/>
      <c r="J31" s="49"/>
      <c r="K31" s="49"/>
      <c r="L31" s="49"/>
      <c r="M31" s="49">
        <v>23655</v>
      </c>
    </row>
    <row r="32" spans="1:13" x14ac:dyDescent="0.25">
      <c r="A32" s="47"/>
      <c r="B32" s="54">
        <v>45300</v>
      </c>
      <c r="C32" s="49"/>
      <c r="D32" s="49">
        <v>24900</v>
      </c>
      <c r="E32" s="49"/>
      <c r="F32" s="49"/>
      <c r="G32" s="49"/>
      <c r="H32" s="49"/>
      <c r="I32" s="49"/>
      <c r="J32" s="49"/>
      <c r="K32" s="49"/>
      <c r="L32" s="49"/>
      <c r="M32" s="49">
        <v>24900</v>
      </c>
    </row>
    <row r="33" spans="1:13" x14ac:dyDescent="0.25">
      <c r="A33" s="47"/>
      <c r="B33" s="54">
        <v>45301</v>
      </c>
      <c r="C33" s="49">
        <v>26145</v>
      </c>
      <c r="D33" s="49"/>
      <c r="E33" s="49"/>
      <c r="F33" s="49"/>
      <c r="G33" s="49"/>
      <c r="H33" s="49"/>
      <c r="I33" s="49"/>
      <c r="J33" s="49"/>
      <c r="K33" s="49"/>
      <c r="L33" s="49"/>
      <c r="M33" s="49">
        <v>26145</v>
      </c>
    </row>
    <row r="34" spans="1:13" x14ac:dyDescent="0.25">
      <c r="A34" s="47"/>
      <c r="B34" s="54">
        <v>45302</v>
      </c>
      <c r="C34" s="49"/>
      <c r="D34" s="49">
        <v>27390</v>
      </c>
      <c r="E34" s="49"/>
      <c r="F34" s="49"/>
      <c r="G34" s="49"/>
      <c r="H34" s="49"/>
      <c r="I34" s="49"/>
      <c r="J34" s="49"/>
      <c r="K34" s="49"/>
      <c r="L34" s="49"/>
      <c r="M34" s="49">
        <v>27390</v>
      </c>
    </row>
    <row r="35" spans="1:13" x14ac:dyDescent="0.25">
      <c r="A35" s="47"/>
      <c r="B35" s="54">
        <v>45303</v>
      </c>
      <c r="C35" s="49"/>
      <c r="D35" s="49"/>
      <c r="E35" s="49">
        <v>2490</v>
      </c>
      <c r="F35" s="49"/>
      <c r="G35" s="49"/>
      <c r="H35" s="49"/>
      <c r="I35" s="49"/>
      <c r="J35" s="49"/>
      <c r="K35" s="49"/>
      <c r="L35" s="49"/>
      <c r="M35" s="49">
        <v>2490</v>
      </c>
    </row>
    <row r="36" spans="1:13" x14ac:dyDescent="0.25">
      <c r="A36" s="59" t="s">
        <v>56</v>
      </c>
      <c r="B36" s="59"/>
      <c r="C36" s="60">
        <v>26145</v>
      </c>
      <c r="D36" s="60">
        <v>52290</v>
      </c>
      <c r="E36" s="60">
        <v>26145</v>
      </c>
      <c r="F36" s="60"/>
      <c r="G36" s="60"/>
      <c r="H36" s="60"/>
      <c r="I36" s="60"/>
      <c r="J36" s="60"/>
      <c r="K36" s="60"/>
      <c r="L36" s="60"/>
      <c r="M36" s="60">
        <v>104580</v>
      </c>
    </row>
    <row r="37" spans="1:13" x14ac:dyDescent="0.25">
      <c r="A37" s="47"/>
      <c r="C37" s="49"/>
      <c r="D37" s="49"/>
      <c r="E37" s="49"/>
      <c r="F37" s="49"/>
      <c r="G37" s="49"/>
      <c r="H37" s="49"/>
      <c r="I37" s="49"/>
      <c r="J37" s="49"/>
      <c r="K37" s="49"/>
      <c r="L37" s="49"/>
      <c r="M37" s="49"/>
    </row>
    <row r="38" spans="1:13" x14ac:dyDescent="0.25">
      <c r="A38" s="47" t="s">
        <v>57</v>
      </c>
      <c r="B38" s="54">
        <v>45323</v>
      </c>
      <c r="C38" s="49"/>
      <c r="D38" s="49"/>
      <c r="E38" s="49"/>
      <c r="F38" s="49">
        <v>4980</v>
      </c>
      <c r="G38" s="49"/>
      <c r="H38" s="49"/>
      <c r="I38" s="49"/>
      <c r="J38" s="49"/>
      <c r="K38" s="49"/>
      <c r="L38" s="49"/>
      <c r="M38" s="49">
        <v>4980</v>
      </c>
    </row>
    <row r="39" spans="1:13" x14ac:dyDescent="0.25">
      <c r="A39" s="59" t="s">
        <v>58</v>
      </c>
      <c r="B39" s="59"/>
      <c r="C39" s="60"/>
      <c r="D39" s="60"/>
      <c r="E39" s="60"/>
      <c r="F39" s="60">
        <v>4980</v>
      </c>
      <c r="G39" s="60"/>
      <c r="H39" s="60"/>
      <c r="I39" s="60"/>
      <c r="J39" s="60"/>
      <c r="K39" s="60"/>
      <c r="L39" s="60"/>
      <c r="M39" s="60">
        <v>4980</v>
      </c>
    </row>
    <row r="40" spans="1:13" x14ac:dyDescent="0.25">
      <c r="A40" s="47"/>
      <c r="C40" s="49"/>
      <c r="D40" s="49"/>
      <c r="E40" s="49"/>
      <c r="F40" s="49"/>
      <c r="G40" s="49"/>
      <c r="H40" s="49"/>
      <c r="I40" s="49"/>
      <c r="J40" s="49"/>
      <c r="K40" s="49"/>
      <c r="L40" s="49"/>
      <c r="M40" s="49"/>
    </row>
    <row r="41" spans="1:13" x14ac:dyDescent="0.25">
      <c r="A41" s="47" t="s">
        <v>59</v>
      </c>
      <c r="B41" s="54">
        <v>45331</v>
      </c>
      <c r="C41" s="49"/>
      <c r="D41" s="49"/>
      <c r="E41" s="49">
        <v>4350</v>
      </c>
      <c r="F41" s="49"/>
      <c r="G41" s="49"/>
      <c r="H41" s="49"/>
      <c r="I41" s="49"/>
      <c r="J41" s="49"/>
      <c r="K41" s="49"/>
      <c r="L41" s="49"/>
      <c r="M41" s="49">
        <v>4350</v>
      </c>
    </row>
    <row r="42" spans="1:13" x14ac:dyDescent="0.25">
      <c r="A42" s="47"/>
      <c r="B42" s="54">
        <v>45332</v>
      </c>
      <c r="C42" s="49"/>
      <c r="D42" s="49"/>
      <c r="E42" s="49"/>
      <c r="F42" s="49"/>
      <c r="G42" s="49"/>
      <c r="H42" s="49"/>
      <c r="I42" s="49"/>
      <c r="J42" s="49">
        <v>4270</v>
      </c>
      <c r="K42" s="49"/>
      <c r="L42" s="49"/>
      <c r="M42" s="49">
        <v>4270</v>
      </c>
    </row>
    <row r="43" spans="1:13" x14ac:dyDescent="0.25">
      <c r="A43" s="47"/>
      <c r="B43" s="54">
        <v>45333</v>
      </c>
      <c r="C43" s="49"/>
      <c r="D43" s="49"/>
      <c r="E43" s="49"/>
      <c r="F43" s="49"/>
      <c r="G43" s="49"/>
      <c r="H43" s="49"/>
      <c r="I43" s="49">
        <v>18675</v>
      </c>
      <c r="J43" s="49"/>
      <c r="K43" s="49"/>
      <c r="L43" s="49"/>
      <c r="M43" s="49">
        <v>18675</v>
      </c>
    </row>
    <row r="44" spans="1:13" x14ac:dyDescent="0.25">
      <c r="A44" s="59" t="s">
        <v>60</v>
      </c>
      <c r="B44" s="59"/>
      <c r="C44" s="60"/>
      <c r="D44" s="60"/>
      <c r="E44" s="60">
        <v>4350</v>
      </c>
      <c r="F44" s="60"/>
      <c r="G44" s="60"/>
      <c r="H44" s="60"/>
      <c r="I44" s="60">
        <v>18675</v>
      </c>
      <c r="J44" s="60">
        <v>4270</v>
      </c>
      <c r="K44" s="60"/>
      <c r="L44" s="60"/>
      <c r="M44" s="60">
        <v>27295</v>
      </c>
    </row>
    <row r="45" spans="1:13" x14ac:dyDescent="0.25">
      <c r="A45" s="47"/>
      <c r="C45" s="49"/>
      <c r="D45" s="49"/>
      <c r="E45" s="49"/>
      <c r="F45" s="49"/>
      <c r="G45" s="49"/>
      <c r="H45" s="49"/>
      <c r="I45" s="49"/>
      <c r="J45" s="49"/>
      <c r="K45" s="49"/>
      <c r="L45" s="49"/>
      <c r="M45" s="49"/>
    </row>
    <row r="46" spans="1:13" x14ac:dyDescent="0.25">
      <c r="A46" s="47" t="s">
        <v>61</v>
      </c>
      <c r="B46" s="54">
        <v>45334</v>
      </c>
      <c r="C46" s="49"/>
      <c r="D46" s="49"/>
      <c r="E46" s="49"/>
      <c r="F46" s="49"/>
      <c r="G46" s="49"/>
      <c r="H46" s="49">
        <v>40000</v>
      </c>
      <c r="I46" s="49"/>
      <c r="J46" s="49"/>
      <c r="K46" s="49"/>
      <c r="L46" s="49"/>
      <c r="M46" s="49">
        <v>40000</v>
      </c>
    </row>
    <row r="47" spans="1:13" x14ac:dyDescent="0.25">
      <c r="A47" s="47"/>
      <c r="B47" s="54">
        <v>45335</v>
      </c>
      <c r="C47" s="49"/>
      <c r="D47" s="49"/>
      <c r="E47" s="49"/>
      <c r="F47" s="49"/>
      <c r="G47" s="49">
        <v>25500</v>
      </c>
      <c r="H47" s="49"/>
      <c r="I47" s="49"/>
      <c r="J47" s="49"/>
      <c r="K47" s="49"/>
      <c r="L47" s="49"/>
      <c r="M47" s="49">
        <v>25500</v>
      </c>
    </row>
    <row r="48" spans="1:13" x14ac:dyDescent="0.25">
      <c r="A48" s="47"/>
      <c r="B48" s="54">
        <v>45336</v>
      </c>
      <c r="C48" s="49"/>
      <c r="D48" s="49"/>
      <c r="E48" s="49"/>
      <c r="F48" s="49">
        <v>14400</v>
      </c>
      <c r="G48" s="49"/>
      <c r="H48" s="49"/>
      <c r="I48" s="49"/>
      <c r="J48" s="49"/>
      <c r="K48" s="49"/>
      <c r="L48" s="49"/>
      <c r="M48" s="49">
        <v>14400</v>
      </c>
    </row>
    <row r="49" spans="1:13" x14ac:dyDescent="0.25">
      <c r="A49" s="47"/>
      <c r="B49" s="54">
        <v>45337</v>
      </c>
      <c r="C49" s="49"/>
      <c r="D49" s="49"/>
      <c r="E49" s="49">
        <v>23655</v>
      </c>
      <c r="F49" s="49"/>
      <c r="G49" s="49"/>
      <c r="H49" s="49"/>
      <c r="I49" s="49"/>
      <c r="J49" s="49"/>
      <c r="K49" s="49"/>
      <c r="L49" s="49"/>
      <c r="M49" s="49">
        <v>23655</v>
      </c>
    </row>
    <row r="50" spans="1:13" x14ac:dyDescent="0.25">
      <c r="A50" s="59" t="s">
        <v>62</v>
      </c>
      <c r="B50" s="59"/>
      <c r="C50" s="60"/>
      <c r="D50" s="60"/>
      <c r="E50" s="60">
        <v>23655</v>
      </c>
      <c r="F50" s="60">
        <v>14400</v>
      </c>
      <c r="G50" s="60">
        <v>25500</v>
      </c>
      <c r="H50" s="60">
        <v>40000</v>
      </c>
      <c r="I50" s="60"/>
      <c r="J50" s="60"/>
      <c r="K50" s="60"/>
      <c r="L50" s="60"/>
      <c r="M50" s="60">
        <v>103555</v>
      </c>
    </row>
    <row r="51" spans="1:13" x14ac:dyDescent="0.25">
      <c r="A51" s="47"/>
      <c r="C51" s="49"/>
      <c r="D51" s="49"/>
      <c r="E51" s="49"/>
      <c r="F51" s="49"/>
      <c r="G51" s="49"/>
      <c r="H51" s="49"/>
      <c r="I51" s="49"/>
      <c r="J51" s="49"/>
      <c r="K51" s="49"/>
      <c r="L51" s="49"/>
      <c r="M51" s="49"/>
    </row>
    <row r="52" spans="1:13" x14ac:dyDescent="0.25">
      <c r="A52" s="47" t="s">
        <v>63</v>
      </c>
      <c r="B52" s="54">
        <v>45352</v>
      </c>
      <c r="C52" s="49"/>
      <c r="D52" s="49">
        <v>24900</v>
      </c>
      <c r="E52" s="49"/>
      <c r="F52" s="49"/>
      <c r="G52" s="49"/>
      <c r="H52" s="49"/>
      <c r="I52" s="49"/>
      <c r="J52" s="49"/>
      <c r="K52" s="49"/>
      <c r="L52" s="49"/>
      <c r="M52" s="49">
        <v>24900</v>
      </c>
    </row>
    <row r="53" spans="1:13" x14ac:dyDescent="0.25">
      <c r="A53" s="47"/>
      <c r="B53" s="54">
        <v>45353</v>
      </c>
      <c r="C53" s="49">
        <v>26145</v>
      </c>
      <c r="D53" s="49"/>
      <c r="E53" s="49"/>
      <c r="F53" s="49"/>
      <c r="G53" s="49"/>
      <c r="H53" s="49"/>
      <c r="I53" s="49"/>
      <c r="J53" s="49"/>
      <c r="K53" s="49"/>
      <c r="L53" s="49"/>
      <c r="M53" s="49">
        <v>26145</v>
      </c>
    </row>
    <row r="54" spans="1:13" x14ac:dyDescent="0.25">
      <c r="A54" s="47"/>
      <c r="B54" s="54">
        <v>45354</v>
      </c>
      <c r="C54" s="49"/>
      <c r="D54" s="49">
        <v>27390</v>
      </c>
      <c r="E54" s="49"/>
      <c r="F54" s="49"/>
      <c r="G54" s="49"/>
      <c r="H54" s="49"/>
      <c r="I54" s="49"/>
      <c r="J54" s="49"/>
      <c r="K54" s="49"/>
      <c r="L54" s="49"/>
      <c r="M54" s="49">
        <v>27390</v>
      </c>
    </row>
    <row r="55" spans="1:13" x14ac:dyDescent="0.25">
      <c r="A55" s="59" t="s">
        <v>64</v>
      </c>
      <c r="B55" s="59"/>
      <c r="C55" s="60">
        <v>26145</v>
      </c>
      <c r="D55" s="60">
        <v>52290</v>
      </c>
      <c r="E55" s="60"/>
      <c r="F55" s="60"/>
      <c r="G55" s="60"/>
      <c r="H55" s="60"/>
      <c r="I55" s="60"/>
      <c r="J55" s="60"/>
      <c r="K55" s="60"/>
      <c r="L55" s="60"/>
      <c r="M55" s="60">
        <v>78435</v>
      </c>
    </row>
    <row r="56" spans="1:13" x14ac:dyDescent="0.25">
      <c r="A56" s="47"/>
      <c r="C56" s="49"/>
      <c r="D56" s="49"/>
      <c r="E56" s="49"/>
      <c r="F56" s="49"/>
      <c r="G56" s="49"/>
      <c r="H56" s="49"/>
      <c r="I56" s="49"/>
      <c r="J56" s="49"/>
      <c r="K56" s="49"/>
      <c r="L56" s="49"/>
      <c r="M56" s="49"/>
    </row>
    <row r="57" spans="1:13" x14ac:dyDescent="0.25">
      <c r="A57" s="47" t="s">
        <v>44</v>
      </c>
      <c r="B57" s="54">
        <v>45355</v>
      </c>
      <c r="C57" s="49"/>
      <c r="D57" s="49"/>
      <c r="E57" s="49">
        <v>2490</v>
      </c>
      <c r="F57" s="49"/>
      <c r="G57" s="49"/>
      <c r="H57" s="49"/>
      <c r="I57" s="49"/>
      <c r="J57" s="49"/>
      <c r="K57" s="49"/>
      <c r="L57" s="49"/>
      <c r="M57" s="49">
        <v>2490</v>
      </c>
    </row>
    <row r="58" spans="1:13" x14ac:dyDescent="0.25">
      <c r="A58" s="47"/>
      <c r="B58" s="54">
        <v>45356</v>
      </c>
      <c r="C58" s="49"/>
      <c r="D58" s="49"/>
      <c r="E58" s="49"/>
      <c r="F58" s="49">
        <v>4980</v>
      </c>
      <c r="G58" s="49"/>
      <c r="H58" s="49"/>
      <c r="I58" s="49"/>
      <c r="J58" s="49"/>
      <c r="K58" s="49"/>
      <c r="L58" s="49"/>
      <c r="M58" s="49">
        <v>4980</v>
      </c>
    </row>
    <row r="59" spans="1:13" x14ac:dyDescent="0.25">
      <c r="A59" s="47"/>
      <c r="B59" s="54">
        <v>45357</v>
      </c>
      <c r="C59" s="49"/>
      <c r="D59" s="49"/>
      <c r="E59" s="49">
        <v>4350</v>
      </c>
      <c r="F59" s="49"/>
      <c r="G59" s="49"/>
      <c r="H59" s="49"/>
      <c r="I59" s="49"/>
      <c r="J59" s="49"/>
      <c r="K59" s="49"/>
      <c r="L59" s="49"/>
      <c r="M59" s="49">
        <v>4350</v>
      </c>
    </row>
    <row r="60" spans="1:13" x14ac:dyDescent="0.25">
      <c r="A60" s="59" t="s">
        <v>48</v>
      </c>
      <c r="B60" s="59"/>
      <c r="C60" s="60"/>
      <c r="D60" s="60"/>
      <c r="E60" s="60">
        <v>6840</v>
      </c>
      <c r="F60" s="60">
        <v>4980</v>
      </c>
      <c r="G60" s="60"/>
      <c r="H60" s="60"/>
      <c r="I60" s="60"/>
      <c r="J60" s="60"/>
      <c r="K60" s="60"/>
      <c r="L60" s="60"/>
      <c r="M60" s="60">
        <v>11820</v>
      </c>
    </row>
    <row r="61" spans="1:13" x14ac:dyDescent="0.25">
      <c r="A61" s="47"/>
      <c r="C61" s="49"/>
      <c r="D61" s="49"/>
      <c r="E61" s="49"/>
      <c r="F61" s="49"/>
      <c r="G61" s="49"/>
      <c r="H61" s="49"/>
      <c r="I61" s="49"/>
      <c r="J61" s="49"/>
      <c r="K61" s="49"/>
      <c r="L61" s="49"/>
      <c r="M61" s="49"/>
    </row>
    <row r="62" spans="1:13" x14ac:dyDescent="0.25">
      <c r="A62" s="47" t="s">
        <v>45</v>
      </c>
      <c r="B62" s="54">
        <v>45383</v>
      </c>
      <c r="C62" s="49"/>
      <c r="D62" s="49"/>
      <c r="E62" s="49"/>
      <c r="F62" s="49"/>
      <c r="G62" s="49"/>
      <c r="H62" s="49"/>
      <c r="I62" s="49"/>
      <c r="J62" s="49">
        <v>4270</v>
      </c>
      <c r="K62" s="49"/>
      <c r="L62" s="49"/>
      <c r="M62" s="49">
        <v>4270</v>
      </c>
    </row>
    <row r="63" spans="1:13" x14ac:dyDescent="0.25">
      <c r="A63" s="47"/>
      <c r="B63" s="54">
        <v>45384</v>
      </c>
      <c r="C63" s="49"/>
      <c r="D63" s="49"/>
      <c r="E63" s="49"/>
      <c r="F63" s="49"/>
      <c r="G63" s="49"/>
      <c r="H63" s="49"/>
      <c r="I63" s="49">
        <v>18675</v>
      </c>
      <c r="J63" s="49"/>
      <c r="K63" s="49"/>
      <c r="L63" s="49"/>
      <c r="M63" s="49">
        <v>18675</v>
      </c>
    </row>
    <row r="64" spans="1:13" x14ac:dyDescent="0.25">
      <c r="A64" s="47"/>
      <c r="B64" s="54">
        <v>45385</v>
      </c>
      <c r="C64" s="49"/>
      <c r="D64" s="49"/>
      <c r="E64" s="49"/>
      <c r="F64" s="49"/>
      <c r="G64" s="49"/>
      <c r="H64" s="49">
        <v>40000</v>
      </c>
      <c r="I64" s="49"/>
      <c r="J64" s="49"/>
      <c r="K64" s="49"/>
      <c r="L64" s="49"/>
      <c r="M64" s="49">
        <v>40000</v>
      </c>
    </row>
    <row r="65" spans="1:13" x14ac:dyDescent="0.25">
      <c r="A65" s="47"/>
      <c r="B65" s="54">
        <v>45386</v>
      </c>
      <c r="C65" s="49"/>
      <c r="D65" s="49"/>
      <c r="E65" s="49"/>
      <c r="F65" s="49"/>
      <c r="G65" s="49">
        <v>25500</v>
      </c>
      <c r="H65" s="49"/>
      <c r="I65" s="49"/>
      <c r="J65" s="49"/>
      <c r="K65" s="49"/>
      <c r="L65" s="49"/>
      <c r="M65" s="49">
        <v>25500</v>
      </c>
    </row>
    <row r="66" spans="1:13" x14ac:dyDescent="0.25">
      <c r="A66" s="47"/>
      <c r="B66" s="54">
        <v>45387</v>
      </c>
      <c r="C66" s="49"/>
      <c r="D66" s="49"/>
      <c r="E66" s="49"/>
      <c r="F66" s="49">
        <v>14400</v>
      </c>
      <c r="G66" s="49"/>
      <c r="H66" s="49"/>
      <c r="I66" s="49"/>
      <c r="J66" s="49"/>
      <c r="K66" s="49"/>
      <c r="L66" s="49"/>
      <c r="M66" s="49">
        <v>14400</v>
      </c>
    </row>
    <row r="67" spans="1:13" x14ac:dyDescent="0.25">
      <c r="A67" s="47"/>
      <c r="B67" s="54">
        <v>45388</v>
      </c>
      <c r="C67" s="49"/>
      <c r="D67" s="49"/>
      <c r="E67" s="49">
        <v>23655</v>
      </c>
      <c r="F67" s="49"/>
      <c r="G67" s="49"/>
      <c r="H67" s="49"/>
      <c r="I67" s="49"/>
      <c r="J67" s="49"/>
      <c r="K67" s="49"/>
      <c r="L67" s="49"/>
      <c r="M67" s="49">
        <v>23655</v>
      </c>
    </row>
    <row r="68" spans="1:13" x14ac:dyDescent="0.25">
      <c r="A68" s="47"/>
      <c r="B68" s="54">
        <v>45389</v>
      </c>
      <c r="C68" s="49"/>
      <c r="D68" s="49">
        <v>24900</v>
      </c>
      <c r="E68" s="49"/>
      <c r="F68" s="49"/>
      <c r="G68" s="49"/>
      <c r="H68" s="49"/>
      <c r="I68" s="49"/>
      <c r="J68" s="49"/>
      <c r="K68" s="49"/>
      <c r="L68" s="49"/>
      <c r="M68" s="49">
        <v>24900</v>
      </c>
    </row>
    <row r="69" spans="1:13" x14ac:dyDescent="0.25">
      <c r="A69" s="59" t="s">
        <v>49</v>
      </c>
      <c r="B69" s="59"/>
      <c r="C69" s="60"/>
      <c r="D69" s="60">
        <v>24900</v>
      </c>
      <c r="E69" s="60">
        <v>23655</v>
      </c>
      <c r="F69" s="60">
        <v>14400</v>
      </c>
      <c r="G69" s="60">
        <v>25500</v>
      </c>
      <c r="H69" s="60">
        <v>40000</v>
      </c>
      <c r="I69" s="60">
        <v>18675</v>
      </c>
      <c r="J69" s="60">
        <v>4270</v>
      </c>
      <c r="K69" s="60"/>
      <c r="L69" s="60"/>
      <c r="M69" s="60">
        <v>151400</v>
      </c>
    </row>
    <row r="70" spans="1:13" x14ac:dyDescent="0.25">
      <c r="A70" s="47"/>
      <c r="C70" s="49"/>
      <c r="D70" s="49"/>
      <c r="E70" s="49"/>
      <c r="F70" s="49"/>
      <c r="G70" s="49"/>
      <c r="H70" s="49"/>
      <c r="I70" s="49"/>
      <c r="J70" s="49"/>
      <c r="K70" s="49"/>
      <c r="L70" s="49"/>
      <c r="M70" s="49"/>
    </row>
    <row r="71" spans="1:13" x14ac:dyDescent="0.25">
      <c r="A71" s="47" t="s">
        <v>46</v>
      </c>
      <c r="B71" s="54">
        <v>45390</v>
      </c>
      <c r="C71" s="49">
        <v>26145</v>
      </c>
      <c r="D71" s="49"/>
      <c r="E71" s="49"/>
      <c r="F71" s="49"/>
      <c r="G71" s="49"/>
      <c r="H71" s="49"/>
      <c r="I71" s="49"/>
      <c r="J71" s="49"/>
      <c r="K71" s="49"/>
      <c r="L71" s="49"/>
      <c r="M71" s="49">
        <v>26145</v>
      </c>
    </row>
    <row r="72" spans="1:13" x14ac:dyDescent="0.25">
      <c r="A72" s="47"/>
      <c r="B72" s="54">
        <v>45391</v>
      </c>
      <c r="C72" s="49"/>
      <c r="D72" s="49">
        <v>27390</v>
      </c>
      <c r="E72" s="49"/>
      <c r="F72" s="49"/>
      <c r="G72" s="49"/>
      <c r="H72" s="49"/>
      <c r="I72" s="49"/>
      <c r="J72" s="49"/>
      <c r="K72" s="49"/>
      <c r="L72" s="49"/>
      <c r="M72" s="49">
        <v>27390</v>
      </c>
    </row>
    <row r="73" spans="1:13" x14ac:dyDescent="0.25">
      <c r="A73" s="59" t="s">
        <v>50</v>
      </c>
      <c r="B73" s="59"/>
      <c r="C73" s="60">
        <v>26145</v>
      </c>
      <c r="D73" s="60">
        <v>27390</v>
      </c>
      <c r="E73" s="60"/>
      <c r="F73" s="60"/>
      <c r="G73" s="60"/>
      <c r="H73" s="60"/>
      <c r="I73" s="60"/>
      <c r="J73" s="60"/>
      <c r="K73" s="60"/>
      <c r="L73" s="60"/>
      <c r="M73" s="60">
        <v>53535</v>
      </c>
    </row>
    <row r="74" spans="1:13" x14ac:dyDescent="0.25">
      <c r="A74" s="47"/>
      <c r="C74" s="49"/>
      <c r="D74" s="49"/>
      <c r="E74" s="49"/>
      <c r="F74" s="49"/>
      <c r="G74" s="49"/>
      <c r="H74" s="49"/>
      <c r="I74" s="49"/>
      <c r="J74" s="49"/>
      <c r="K74" s="49"/>
      <c r="L74" s="49"/>
      <c r="M74" s="49"/>
    </row>
    <row r="75" spans="1:13" x14ac:dyDescent="0.25">
      <c r="A75" s="47" t="s">
        <v>47</v>
      </c>
      <c r="B75" s="54">
        <v>45413</v>
      </c>
      <c r="C75" s="49"/>
      <c r="D75" s="49"/>
      <c r="E75" s="49">
        <v>2490</v>
      </c>
      <c r="F75" s="49"/>
      <c r="G75" s="49"/>
      <c r="H75" s="49"/>
      <c r="I75" s="49"/>
      <c r="J75" s="49"/>
      <c r="K75" s="49"/>
      <c r="L75" s="49"/>
      <c r="M75" s="49">
        <v>2490</v>
      </c>
    </row>
    <row r="76" spans="1:13" x14ac:dyDescent="0.25">
      <c r="A76" s="47"/>
      <c r="B76" s="54">
        <v>45414</v>
      </c>
      <c r="C76" s="49"/>
      <c r="D76" s="49"/>
      <c r="E76" s="49"/>
      <c r="F76" s="49">
        <v>4980</v>
      </c>
      <c r="G76" s="49"/>
      <c r="H76" s="49"/>
      <c r="I76" s="49"/>
      <c r="J76" s="49"/>
      <c r="K76" s="49"/>
      <c r="L76" s="49"/>
      <c r="M76" s="49">
        <v>4980</v>
      </c>
    </row>
    <row r="77" spans="1:13" x14ac:dyDescent="0.25">
      <c r="A77" s="47"/>
      <c r="B77" s="54">
        <v>45415</v>
      </c>
      <c r="C77" s="49"/>
      <c r="D77" s="49"/>
      <c r="E77" s="49">
        <v>4350</v>
      </c>
      <c r="F77" s="49"/>
      <c r="G77" s="49"/>
      <c r="H77" s="49"/>
      <c r="I77" s="49"/>
      <c r="J77" s="49"/>
      <c r="K77" s="49"/>
      <c r="L77" s="49"/>
      <c r="M77" s="49">
        <v>4350</v>
      </c>
    </row>
    <row r="78" spans="1:13" x14ac:dyDescent="0.25">
      <c r="A78" s="59" t="s">
        <v>51</v>
      </c>
      <c r="B78" s="59"/>
      <c r="C78" s="60"/>
      <c r="D78" s="60"/>
      <c r="E78" s="60">
        <v>6840</v>
      </c>
      <c r="F78" s="60">
        <v>4980</v>
      </c>
      <c r="G78" s="60"/>
      <c r="H78" s="60"/>
      <c r="I78" s="60"/>
      <c r="J78" s="60"/>
      <c r="K78" s="60"/>
      <c r="L78" s="60"/>
      <c r="M78" s="60">
        <v>11820</v>
      </c>
    </row>
    <row r="79" spans="1:13" x14ac:dyDescent="0.25">
      <c r="A79" s="47"/>
      <c r="C79" s="49"/>
      <c r="D79" s="49"/>
      <c r="E79" s="49"/>
      <c r="F79" s="49"/>
      <c r="G79" s="49"/>
      <c r="H79" s="49"/>
      <c r="I79" s="49"/>
      <c r="J79" s="49"/>
      <c r="K79" s="49"/>
      <c r="L79" s="49"/>
      <c r="M79" s="49"/>
    </row>
    <row r="80" spans="1:13" x14ac:dyDescent="0.25">
      <c r="A80" s="54" t="s">
        <v>42</v>
      </c>
      <c r="B80" s="54"/>
      <c r="C80" s="49">
        <v>78435</v>
      </c>
      <c r="D80" s="49">
        <v>156870</v>
      </c>
      <c r="E80" s="49">
        <v>91485</v>
      </c>
      <c r="F80" s="49">
        <v>58140</v>
      </c>
      <c r="G80" s="49">
        <v>76500</v>
      </c>
      <c r="H80" s="49">
        <v>120000</v>
      </c>
      <c r="I80" s="49">
        <v>56025</v>
      </c>
      <c r="J80" s="49">
        <v>12810</v>
      </c>
      <c r="K80" s="49">
        <v>100000</v>
      </c>
      <c r="L80" s="49">
        <v>20000</v>
      </c>
      <c r="M80" s="49">
        <v>770265</v>
      </c>
    </row>
    <row r="81" spans="1:13" x14ac:dyDescent="0.25">
      <c r="A81"/>
      <c r="B81"/>
      <c r="C81"/>
      <c r="D81"/>
      <c r="E81"/>
      <c r="F81"/>
      <c r="G81"/>
      <c r="H81"/>
      <c r="I81"/>
      <c r="J81"/>
      <c r="K81"/>
      <c r="L81"/>
      <c r="M81"/>
    </row>
    <row r="82" spans="1:13" x14ac:dyDescent="0.25">
      <c r="A82"/>
      <c r="B82"/>
      <c r="C82"/>
      <c r="D82"/>
      <c r="E82"/>
      <c r="F82"/>
      <c r="G82"/>
      <c r="H82"/>
      <c r="I82"/>
      <c r="J82"/>
      <c r="K82"/>
      <c r="L82"/>
      <c r="M82"/>
    </row>
    <row r="83" spans="1:13" x14ac:dyDescent="0.25">
      <c r="A83"/>
      <c r="B83"/>
      <c r="C83"/>
      <c r="D83"/>
      <c r="E83"/>
      <c r="F83"/>
      <c r="G83"/>
      <c r="H83"/>
      <c r="I83"/>
      <c r="J83"/>
      <c r="K83"/>
      <c r="L83"/>
      <c r="M83"/>
    </row>
    <row r="84" spans="1:13" x14ac:dyDescent="0.25">
      <c r="A84"/>
      <c r="B84"/>
      <c r="C84"/>
      <c r="D84"/>
      <c r="E84"/>
      <c r="F84"/>
      <c r="G84"/>
      <c r="H84"/>
      <c r="I84"/>
      <c r="J84"/>
      <c r="K84"/>
      <c r="L84"/>
      <c r="M84"/>
    </row>
    <row r="85" spans="1:13" x14ac:dyDescent="0.25">
      <c r="A85"/>
      <c r="B85"/>
      <c r="C85"/>
      <c r="D85"/>
      <c r="E85"/>
      <c r="F85"/>
      <c r="G85"/>
      <c r="H85"/>
      <c r="I85"/>
      <c r="J85"/>
      <c r="K85"/>
      <c r="L85"/>
      <c r="M85"/>
    </row>
    <row r="86" spans="1:13" x14ac:dyDescent="0.25">
      <c r="A86"/>
      <c r="B86"/>
      <c r="C86"/>
      <c r="D86"/>
      <c r="E86"/>
      <c r="F86"/>
      <c r="G86"/>
      <c r="H86"/>
      <c r="I86"/>
      <c r="J86"/>
      <c r="K86"/>
      <c r="L86"/>
      <c r="M86"/>
    </row>
    <row r="87" spans="1:13" x14ac:dyDescent="0.25">
      <c r="A87"/>
      <c r="B87"/>
      <c r="C87"/>
      <c r="D87"/>
      <c r="E87"/>
      <c r="F87"/>
      <c r="G87"/>
      <c r="H87"/>
      <c r="I87"/>
      <c r="J87"/>
      <c r="K87"/>
      <c r="L87"/>
      <c r="M87"/>
    </row>
    <row r="88" spans="1:13" x14ac:dyDescent="0.25">
      <c r="A88"/>
      <c r="B88"/>
      <c r="C88"/>
      <c r="D88"/>
      <c r="E88"/>
      <c r="F88"/>
      <c r="G88"/>
      <c r="H88"/>
      <c r="I88"/>
      <c r="J88"/>
      <c r="K88"/>
      <c r="L88"/>
      <c r="M88"/>
    </row>
    <row r="89" spans="1:13" x14ac:dyDescent="0.25">
      <c r="A89"/>
      <c r="B89"/>
      <c r="C89"/>
      <c r="D89"/>
      <c r="E89"/>
      <c r="F89"/>
      <c r="G89"/>
      <c r="H89"/>
      <c r="I89"/>
      <c r="J89"/>
      <c r="K89"/>
      <c r="L89"/>
      <c r="M89"/>
    </row>
    <row r="90" spans="1:13" x14ac:dyDescent="0.25">
      <c r="A90"/>
      <c r="B90"/>
      <c r="C90"/>
      <c r="D90"/>
      <c r="E90"/>
      <c r="F90"/>
      <c r="G90"/>
      <c r="H90"/>
      <c r="I90"/>
      <c r="J90"/>
      <c r="K90"/>
      <c r="L90"/>
      <c r="M90"/>
    </row>
    <row r="91" spans="1:13" x14ac:dyDescent="0.25">
      <c r="A91"/>
      <c r="B91"/>
      <c r="C91"/>
      <c r="D91"/>
      <c r="E91"/>
      <c r="F91"/>
      <c r="G91"/>
      <c r="H91"/>
      <c r="I91"/>
      <c r="J91"/>
      <c r="K91"/>
      <c r="L91"/>
      <c r="M91"/>
    </row>
    <row r="92" spans="1:13" x14ac:dyDescent="0.25">
      <c r="A92"/>
      <c r="B92"/>
      <c r="C92"/>
      <c r="D92"/>
      <c r="E92"/>
      <c r="F92"/>
      <c r="G92"/>
      <c r="H92"/>
      <c r="I92"/>
      <c r="J92"/>
      <c r="K92"/>
      <c r="L92"/>
      <c r="M92"/>
    </row>
    <row r="93" spans="1:13" x14ac:dyDescent="0.25">
      <c r="A93"/>
      <c r="B93"/>
      <c r="C93"/>
      <c r="D93"/>
      <c r="E93"/>
      <c r="F93"/>
      <c r="G93"/>
      <c r="H93"/>
      <c r="I93"/>
      <c r="J93"/>
      <c r="K93"/>
      <c r="L93"/>
      <c r="M93"/>
    </row>
    <row r="94" spans="1:13" x14ac:dyDescent="0.25">
      <c r="A94"/>
      <c r="B94"/>
      <c r="C94"/>
      <c r="D94"/>
      <c r="E94"/>
      <c r="F94"/>
      <c r="G94"/>
      <c r="H94"/>
      <c r="I94"/>
      <c r="J94"/>
      <c r="K94"/>
      <c r="L94"/>
      <c r="M94"/>
    </row>
    <row r="95" spans="1:13" x14ac:dyDescent="0.25">
      <c r="A95"/>
      <c r="B95"/>
      <c r="C95"/>
      <c r="D95"/>
      <c r="E95"/>
      <c r="F95"/>
      <c r="G95"/>
      <c r="H95"/>
      <c r="I95"/>
      <c r="J95"/>
      <c r="K95"/>
      <c r="L95"/>
      <c r="M95"/>
    </row>
    <row r="96" spans="1:13" x14ac:dyDescent="0.25">
      <c r="A96"/>
      <c r="B96"/>
      <c r="C96"/>
      <c r="D96"/>
      <c r="E96"/>
      <c r="F96"/>
      <c r="G96"/>
      <c r="H96"/>
      <c r="I96"/>
      <c r="J96"/>
      <c r="K96"/>
      <c r="L96"/>
      <c r="M96"/>
    </row>
    <row r="97" spans="1:13" x14ac:dyDescent="0.25">
      <c r="A97"/>
      <c r="B97"/>
      <c r="C97"/>
      <c r="D97"/>
      <c r="E97"/>
      <c r="F97"/>
      <c r="G97"/>
      <c r="H97"/>
      <c r="I97"/>
      <c r="J97"/>
      <c r="K97"/>
      <c r="L97"/>
      <c r="M97"/>
    </row>
    <row r="98" spans="1:13" x14ac:dyDescent="0.25">
      <c r="A98"/>
      <c r="B98"/>
      <c r="C98"/>
      <c r="D98"/>
      <c r="E98"/>
      <c r="F98"/>
      <c r="G98"/>
      <c r="H98"/>
      <c r="I98"/>
      <c r="J98"/>
      <c r="K98"/>
      <c r="L98"/>
      <c r="M98"/>
    </row>
    <row r="99" spans="1:13" x14ac:dyDescent="0.25">
      <c r="A99"/>
      <c r="B99"/>
      <c r="C99"/>
      <c r="D99"/>
      <c r="E99"/>
      <c r="F99"/>
      <c r="G99"/>
      <c r="H99"/>
      <c r="I99"/>
      <c r="J99"/>
      <c r="K99"/>
      <c r="L99"/>
      <c r="M99"/>
    </row>
    <row r="100" spans="1:13" x14ac:dyDescent="0.25">
      <c r="A100"/>
      <c r="B100"/>
      <c r="C100"/>
      <c r="D100"/>
      <c r="E100"/>
      <c r="F100"/>
      <c r="G100"/>
      <c r="H100"/>
      <c r="I100"/>
      <c r="J100"/>
      <c r="K100"/>
      <c r="L100"/>
      <c r="M100"/>
    </row>
    <row r="101" spans="1:13" x14ac:dyDescent="0.25">
      <c r="A101"/>
      <c r="B101"/>
      <c r="C101"/>
      <c r="D101"/>
      <c r="E101"/>
      <c r="F101"/>
      <c r="G101"/>
      <c r="H101"/>
      <c r="I101"/>
      <c r="J101"/>
      <c r="K101"/>
      <c r="L101"/>
      <c r="M101"/>
    </row>
    <row r="102" spans="1:13" x14ac:dyDescent="0.25">
      <c r="A102"/>
      <c r="B102"/>
      <c r="C102"/>
      <c r="D102"/>
      <c r="E102"/>
      <c r="F102"/>
      <c r="G102"/>
      <c r="H102"/>
      <c r="I102"/>
      <c r="J102"/>
      <c r="K102"/>
      <c r="L102"/>
      <c r="M102"/>
    </row>
    <row r="103" spans="1:13" x14ac:dyDescent="0.25">
      <c r="A103"/>
      <c r="B103"/>
      <c r="C103"/>
      <c r="D103"/>
      <c r="E103"/>
      <c r="F103"/>
      <c r="G103"/>
      <c r="H103"/>
      <c r="I103"/>
      <c r="J103"/>
      <c r="K103"/>
      <c r="L103"/>
      <c r="M103"/>
    </row>
    <row r="104" spans="1:13" x14ac:dyDescent="0.25">
      <c r="A104"/>
      <c r="B104"/>
      <c r="C104"/>
      <c r="D104"/>
      <c r="E104"/>
      <c r="F104"/>
      <c r="G104"/>
      <c r="H104"/>
      <c r="I104"/>
      <c r="J104"/>
      <c r="K104"/>
      <c r="L104"/>
      <c r="M104"/>
    </row>
    <row r="105" spans="1:13" x14ac:dyDescent="0.25">
      <c r="A105"/>
      <c r="B105"/>
      <c r="C105"/>
      <c r="D105"/>
      <c r="E105"/>
      <c r="F105"/>
      <c r="G105"/>
      <c r="H105"/>
      <c r="I105"/>
      <c r="J105"/>
      <c r="K105"/>
      <c r="L105"/>
      <c r="M105"/>
    </row>
    <row r="106" spans="1:13" x14ac:dyDescent="0.25">
      <c r="A106"/>
      <c r="B106"/>
      <c r="C106"/>
      <c r="D106"/>
      <c r="E106"/>
      <c r="F106"/>
      <c r="G106"/>
      <c r="H106"/>
      <c r="I106"/>
      <c r="J106"/>
      <c r="K106"/>
      <c r="L106"/>
      <c r="M106"/>
    </row>
    <row r="107" spans="1:13" x14ac:dyDescent="0.25">
      <c r="A107"/>
      <c r="B107"/>
      <c r="C107"/>
      <c r="D107"/>
      <c r="E107"/>
      <c r="F107"/>
      <c r="G107"/>
      <c r="H107"/>
      <c r="I107"/>
      <c r="J107"/>
      <c r="K107"/>
      <c r="L107"/>
      <c r="M107"/>
    </row>
    <row r="108" spans="1:13" x14ac:dyDescent="0.25">
      <c r="A108"/>
      <c r="B108"/>
      <c r="C108"/>
      <c r="D108"/>
      <c r="E108"/>
      <c r="F108"/>
      <c r="G108"/>
      <c r="H108"/>
      <c r="I108"/>
      <c r="J108"/>
      <c r="K108"/>
      <c r="L108"/>
      <c r="M108"/>
    </row>
    <row r="109" spans="1:13" x14ac:dyDescent="0.25">
      <c r="A109"/>
      <c r="B109"/>
      <c r="C109"/>
      <c r="D109"/>
      <c r="E109"/>
      <c r="F109"/>
      <c r="G109"/>
      <c r="H109"/>
      <c r="I109"/>
      <c r="J109"/>
      <c r="K109"/>
      <c r="L109"/>
      <c r="M109"/>
    </row>
    <row r="110" spans="1:13" x14ac:dyDescent="0.25">
      <c r="A110"/>
      <c r="B110"/>
      <c r="C110"/>
      <c r="D110"/>
      <c r="E110"/>
      <c r="F110"/>
      <c r="G110"/>
      <c r="H110"/>
      <c r="I110"/>
      <c r="J110"/>
      <c r="K110"/>
      <c r="L110"/>
      <c r="M110"/>
    </row>
    <row r="111" spans="1:13" x14ac:dyDescent="0.25">
      <c r="A111"/>
      <c r="B111"/>
      <c r="C111"/>
      <c r="D111"/>
      <c r="E111"/>
      <c r="F111"/>
      <c r="G111"/>
      <c r="H111"/>
      <c r="I111"/>
      <c r="J111"/>
      <c r="K111"/>
      <c r="L111"/>
      <c r="M111"/>
    </row>
    <row r="112" spans="1:13" x14ac:dyDescent="0.25">
      <c r="A112"/>
      <c r="B112"/>
      <c r="C112"/>
      <c r="D112"/>
      <c r="E112"/>
      <c r="F112"/>
      <c r="G112"/>
      <c r="H112"/>
      <c r="I112"/>
      <c r="J112"/>
      <c r="K112"/>
      <c r="L112"/>
      <c r="M112"/>
    </row>
    <row r="113" spans="1:13" x14ac:dyDescent="0.25">
      <c r="A113"/>
      <c r="B113"/>
      <c r="C113"/>
      <c r="D113"/>
      <c r="E113"/>
      <c r="F113"/>
      <c r="G113"/>
      <c r="H113"/>
      <c r="I113"/>
      <c r="J113"/>
      <c r="K113"/>
      <c r="L113"/>
      <c r="M113"/>
    </row>
    <row r="114" spans="1:13" x14ac:dyDescent="0.25">
      <c r="A114"/>
      <c r="B114"/>
      <c r="C114"/>
      <c r="D114"/>
      <c r="E114"/>
      <c r="F114"/>
      <c r="G114"/>
      <c r="H114"/>
      <c r="I114"/>
      <c r="J114"/>
      <c r="K114"/>
      <c r="L114"/>
      <c r="M114"/>
    </row>
    <row r="115" spans="1:13" x14ac:dyDescent="0.25">
      <c r="A115"/>
      <c r="B115"/>
      <c r="C115"/>
      <c r="D115"/>
      <c r="E115"/>
      <c r="F115"/>
      <c r="G115"/>
      <c r="H115"/>
      <c r="I115"/>
      <c r="J115"/>
      <c r="K115"/>
      <c r="L115"/>
      <c r="M115"/>
    </row>
    <row r="116" spans="1:13" x14ac:dyDescent="0.25">
      <c r="A116"/>
      <c r="B116"/>
      <c r="C116"/>
      <c r="D116"/>
      <c r="E116"/>
      <c r="F116"/>
      <c r="G116"/>
      <c r="H116"/>
      <c r="I116"/>
      <c r="J116"/>
      <c r="K116"/>
      <c r="L116"/>
      <c r="M116"/>
    </row>
    <row r="117" spans="1:13" x14ac:dyDescent="0.25">
      <c r="A117"/>
      <c r="B117"/>
      <c r="C117"/>
      <c r="D117"/>
      <c r="E117"/>
      <c r="F117"/>
      <c r="G117"/>
      <c r="H117"/>
      <c r="I117"/>
      <c r="J117"/>
      <c r="K117"/>
      <c r="L117"/>
      <c r="M117"/>
    </row>
    <row r="118" spans="1:13" x14ac:dyDescent="0.25">
      <c r="A118"/>
      <c r="B118"/>
      <c r="C118"/>
      <c r="D118"/>
      <c r="E118"/>
      <c r="F118"/>
      <c r="G118"/>
      <c r="H118"/>
      <c r="I118"/>
      <c r="J118"/>
      <c r="K118"/>
      <c r="L118"/>
      <c r="M118"/>
    </row>
    <row r="119" spans="1:13" x14ac:dyDescent="0.25">
      <c r="A119"/>
      <c r="B119"/>
      <c r="C119"/>
      <c r="D119"/>
      <c r="E119"/>
      <c r="F119"/>
      <c r="G119"/>
      <c r="H119"/>
      <c r="I119"/>
      <c r="J119"/>
      <c r="K119"/>
      <c r="L119"/>
      <c r="M119"/>
    </row>
    <row r="120" spans="1:13" x14ac:dyDescent="0.25">
      <c r="A120"/>
      <c r="B120"/>
      <c r="C120"/>
      <c r="D120"/>
      <c r="E120"/>
      <c r="F120"/>
      <c r="G120"/>
      <c r="H120"/>
      <c r="I120"/>
      <c r="J120"/>
      <c r="K120"/>
      <c r="L120"/>
      <c r="M120"/>
    </row>
    <row r="121" spans="1:13" x14ac:dyDescent="0.25">
      <c r="A121"/>
      <c r="B121"/>
      <c r="C121"/>
      <c r="D121"/>
      <c r="E121"/>
      <c r="F121"/>
      <c r="G121"/>
      <c r="H121"/>
      <c r="I121"/>
      <c r="J121"/>
      <c r="K121"/>
      <c r="L121"/>
      <c r="M121"/>
    </row>
    <row r="122" spans="1:13" x14ac:dyDescent="0.25">
      <c r="A122"/>
      <c r="B122"/>
      <c r="C122"/>
      <c r="D122"/>
      <c r="E122"/>
      <c r="F122"/>
      <c r="G122"/>
      <c r="H122"/>
      <c r="I122"/>
      <c r="J122"/>
      <c r="K122"/>
      <c r="L122"/>
      <c r="M122"/>
    </row>
    <row r="123" spans="1:13" x14ac:dyDescent="0.25">
      <c r="A123"/>
      <c r="B123"/>
      <c r="C123"/>
      <c r="D123"/>
      <c r="E123"/>
      <c r="F123"/>
      <c r="G123"/>
      <c r="H123"/>
      <c r="I123"/>
      <c r="J123"/>
      <c r="K123"/>
      <c r="L123"/>
      <c r="M123"/>
    </row>
    <row r="124" spans="1:13" x14ac:dyDescent="0.25">
      <c r="A124"/>
      <c r="B124"/>
      <c r="C124"/>
      <c r="D124"/>
      <c r="E124"/>
      <c r="F124"/>
      <c r="G124"/>
      <c r="H124"/>
      <c r="I124"/>
      <c r="J124"/>
      <c r="K124"/>
      <c r="L124"/>
      <c r="M124"/>
    </row>
    <row r="125" spans="1:13" x14ac:dyDescent="0.25">
      <c r="A125"/>
      <c r="B125"/>
      <c r="C125"/>
      <c r="D125"/>
      <c r="E125"/>
      <c r="F125"/>
      <c r="G125"/>
      <c r="H125"/>
      <c r="I125"/>
      <c r="J125"/>
      <c r="K125"/>
      <c r="L125"/>
      <c r="M125"/>
    </row>
    <row r="126" spans="1:13" x14ac:dyDescent="0.25">
      <c r="A126"/>
      <c r="B126"/>
      <c r="C126"/>
      <c r="D126"/>
      <c r="E126"/>
      <c r="F126"/>
      <c r="G126"/>
      <c r="H126"/>
      <c r="I126"/>
      <c r="J126"/>
      <c r="K126"/>
      <c r="L126"/>
      <c r="M126"/>
    </row>
    <row r="127" spans="1:13" x14ac:dyDescent="0.25">
      <c r="A127"/>
      <c r="B127"/>
      <c r="C127"/>
      <c r="D127"/>
      <c r="E127"/>
      <c r="F127"/>
      <c r="G127"/>
      <c r="H127"/>
      <c r="I127"/>
      <c r="J127"/>
      <c r="K127"/>
      <c r="L127"/>
      <c r="M127"/>
    </row>
    <row r="128" spans="1:13" x14ac:dyDescent="0.25">
      <c r="A128"/>
      <c r="B128"/>
      <c r="C128"/>
      <c r="D128"/>
      <c r="E128"/>
      <c r="F128"/>
      <c r="G128"/>
      <c r="H128"/>
      <c r="I128"/>
      <c r="J128"/>
      <c r="K128"/>
      <c r="L128"/>
      <c r="M128"/>
    </row>
    <row r="129" spans="1:13" x14ac:dyDescent="0.25">
      <c r="A129"/>
      <c r="B129"/>
      <c r="C129"/>
      <c r="D129"/>
      <c r="E129"/>
      <c r="F129"/>
      <c r="G129"/>
      <c r="H129"/>
      <c r="I129"/>
      <c r="J129"/>
      <c r="K129"/>
      <c r="L129"/>
      <c r="M129"/>
    </row>
    <row r="130" spans="1:13" x14ac:dyDescent="0.25">
      <c r="A130"/>
      <c r="B130"/>
      <c r="C130"/>
      <c r="D130"/>
      <c r="E130"/>
      <c r="F130"/>
      <c r="G130"/>
      <c r="H130"/>
      <c r="I130"/>
      <c r="J130"/>
      <c r="K130"/>
      <c r="L130"/>
      <c r="M130"/>
    </row>
    <row r="131" spans="1:13" x14ac:dyDescent="0.25">
      <c r="A131"/>
      <c r="B131"/>
      <c r="C131"/>
      <c r="D131"/>
      <c r="E131"/>
      <c r="F131"/>
      <c r="G131"/>
      <c r="H131"/>
      <c r="I131"/>
      <c r="J131"/>
      <c r="K131"/>
      <c r="L131"/>
      <c r="M131"/>
    </row>
    <row r="132" spans="1:13" x14ac:dyDescent="0.25">
      <c r="A132"/>
      <c r="B132"/>
      <c r="C132"/>
      <c r="D132"/>
      <c r="E132"/>
      <c r="F132"/>
      <c r="G132"/>
      <c r="H132"/>
      <c r="I132"/>
      <c r="J132"/>
      <c r="K132"/>
      <c r="L132"/>
      <c r="M132"/>
    </row>
    <row r="133" spans="1:13" x14ac:dyDescent="0.25">
      <c r="A133"/>
      <c r="B133"/>
      <c r="C133"/>
      <c r="D133"/>
      <c r="E133"/>
      <c r="F133"/>
      <c r="G133"/>
      <c r="H133"/>
      <c r="I133"/>
      <c r="J133"/>
      <c r="K133"/>
      <c r="L133"/>
      <c r="M133"/>
    </row>
    <row r="134" spans="1:13" x14ac:dyDescent="0.25">
      <c r="A134"/>
      <c r="B134"/>
      <c r="C134"/>
      <c r="D134"/>
      <c r="E134"/>
      <c r="F134"/>
      <c r="G134"/>
      <c r="H134"/>
      <c r="I134"/>
      <c r="J134"/>
      <c r="K134"/>
      <c r="L134"/>
      <c r="M134"/>
    </row>
    <row r="135" spans="1:13" x14ac:dyDescent="0.25">
      <c r="A135"/>
      <c r="B135"/>
      <c r="C135"/>
      <c r="D135"/>
      <c r="E135"/>
      <c r="F135"/>
      <c r="G135"/>
      <c r="H135"/>
      <c r="I135"/>
      <c r="J135"/>
      <c r="K135"/>
      <c r="L135"/>
      <c r="M135"/>
    </row>
    <row r="136" spans="1:13" x14ac:dyDescent="0.25">
      <c r="A136"/>
      <c r="B136"/>
      <c r="C136"/>
      <c r="D136"/>
      <c r="E136"/>
      <c r="F136"/>
      <c r="G136"/>
      <c r="H136"/>
      <c r="I136"/>
      <c r="J136"/>
      <c r="K136"/>
      <c r="L136"/>
      <c r="M136"/>
    </row>
  </sheetData>
  <pageMargins left="0.7" right="0.7" top="0.75" bottom="0.75" header="0.3" footer="0.3"/>
  <drawing r:id="rId2"/>
  <extLst>
    <ext xmlns:x14="http://schemas.microsoft.com/office/spreadsheetml/2009/9/main" uri="{A8765BA9-456A-4dab-B4F3-ACF838C121DE}">
      <x14:slicerList>
        <x14:slicer r:id="rId3"/>
      </x14:slicerList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53ED0A3-236D-4532-8C36-0F5D1B7E1FFF}">
  <dimension ref="A1:Q20"/>
  <sheetViews>
    <sheetView tabSelected="1" workbookViewId="0">
      <selection activeCell="B8" sqref="B8"/>
    </sheetView>
  </sheetViews>
  <sheetFormatPr defaultRowHeight="15" x14ac:dyDescent="0.25"/>
  <cols>
    <col min="1" max="1" width="13.42578125" style="63" bestFit="1" customWidth="1"/>
    <col min="2" max="2" width="12" bestFit="1" customWidth="1"/>
    <col min="3" max="3" width="7.5703125" bestFit="1" customWidth="1"/>
    <col min="4" max="16" width="12" bestFit="1" customWidth="1"/>
    <col min="17" max="17" width="11.5703125" bestFit="1" customWidth="1"/>
  </cols>
  <sheetData>
    <row r="1" spans="1:17" x14ac:dyDescent="0.25">
      <c r="A1" s="62" t="s">
        <v>40</v>
      </c>
      <c r="B1" s="63"/>
      <c r="C1" s="63"/>
      <c r="D1" s="40" t="s">
        <v>52</v>
      </c>
    </row>
    <row r="2" spans="1:17" x14ac:dyDescent="0.25">
      <c r="A2" s="40" t="s">
        <v>65</v>
      </c>
      <c r="B2" s="40" t="s">
        <v>66</v>
      </c>
      <c r="C2" s="62" t="s">
        <v>41</v>
      </c>
      <c r="D2" t="s">
        <v>11</v>
      </c>
      <c r="E2" t="s">
        <v>21</v>
      </c>
      <c r="F2" t="s">
        <v>18</v>
      </c>
      <c r="G2" t="s">
        <v>24</v>
      </c>
      <c r="H2" t="s">
        <v>20</v>
      </c>
      <c r="I2" t="s">
        <v>22</v>
      </c>
      <c r="J2" t="s">
        <v>23</v>
      </c>
      <c r="K2" t="s">
        <v>36</v>
      </c>
      <c r="L2" t="s">
        <v>35</v>
      </c>
      <c r="M2" t="s">
        <v>34</v>
      </c>
      <c r="N2" t="s">
        <v>33</v>
      </c>
      <c r="O2" t="s">
        <v>32</v>
      </c>
      <c r="P2" t="s">
        <v>31</v>
      </c>
      <c r="Q2" t="s">
        <v>42</v>
      </c>
    </row>
    <row r="3" spans="1:17" x14ac:dyDescent="0.25">
      <c r="A3" t="s">
        <v>67</v>
      </c>
      <c r="B3" t="s">
        <v>68</v>
      </c>
      <c r="D3" s="61">
        <v>40000</v>
      </c>
      <c r="E3" s="61">
        <v>21165</v>
      </c>
      <c r="F3" s="61">
        <v>120000</v>
      </c>
      <c r="G3" s="61"/>
      <c r="H3" s="61">
        <v>4270</v>
      </c>
      <c r="I3" s="61"/>
      <c r="J3" s="61"/>
      <c r="K3" s="61">
        <v>27390</v>
      </c>
      <c r="L3" s="61">
        <v>26145</v>
      </c>
      <c r="M3" s="61">
        <v>24900</v>
      </c>
      <c r="N3" s="61">
        <v>23655</v>
      </c>
      <c r="O3" s="61">
        <v>14400</v>
      </c>
      <c r="P3" s="61">
        <v>25500</v>
      </c>
      <c r="Q3" s="61">
        <v>327425</v>
      </c>
    </row>
    <row r="4" spans="1:17" x14ac:dyDescent="0.25">
      <c r="A4" t="s">
        <v>67</v>
      </c>
      <c r="B4" t="s">
        <v>69</v>
      </c>
      <c r="D4" s="61"/>
      <c r="E4" s="61">
        <v>18675</v>
      </c>
      <c r="F4" s="61">
        <v>4350</v>
      </c>
      <c r="G4" s="61">
        <v>4980</v>
      </c>
      <c r="H4" s="61">
        <v>4270</v>
      </c>
      <c r="I4" s="61">
        <v>54400</v>
      </c>
      <c r="J4" s="61">
        <v>25500</v>
      </c>
      <c r="K4" s="61"/>
      <c r="L4" s="61"/>
      <c r="M4" s="61"/>
      <c r="N4" s="61">
        <v>23655</v>
      </c>
      <c r="O4" s="61"/>
      <c r="P4" s="61"/>
      <c r="Q4" s="61">
        <v>135830</v>
      </c>
    </row>
    <row r="5" spans="1:17" x14ac:dyDescent="0.25">
      <c r="A5" t="s">
        <v>67</v>
      </c>
      <c r="B5" t="s">
        <v>70</v>
      </c>
      <c r="D5" s="61"/>
      <c r="E5" s="61">
        <v>2490</v>
      </c>
      <c r="F5" s="61">
        <v>4350</v>
      </c>
      <c r="G5" s="61">
        <v>4980</v>
      </c>
      <c r="H5" s="61"/>
      <c r="I5" s="61"/>
      <c r="J5" s="61"/>
      <c r="K5" s="61">
        <v>27390</v>
      </c>
      <c r="L5" s="61">
        <v>26145</v>
      </c>
      <c r="M5" s="61">
        <v>24900</v>
      </c>
      <c r="N5" s="61"/>
      <c r="O5" s="61"/>
      <c r="P5" s="61"/>
      <c r="Q5" s="61">
        <v>90255</v>
      </c>
    </row>
    <row r="6" spans="1:17" x14ac:dyDescent="0.25">
      <c r="A6" t="s">
        <v>67</v>
      </c>
      <c r="B6" t="s">
        <v>71</v>
      </c>
      <c r="D6" s="61"/>
      <c r="E6" s="61">
        <v>18675</v>
      </c>
      <c r="F6" s="61"/>
      <c r="G6" s="61"/>
      <c r="H6" s="61">
        <v>4270</v>
      </c>
      <c r="I6" s="61">
        <v>54400</v>
      </c>
      <c r="J6" s="61">
        <v>25500</v>
      </c>
      <c r="K6" s="61">
        <v>27390</v>
      </c>
      <c r="L6" s="61">
        <v>26145</v>
      </c>
      <c r="M6" s="61">
        <v>24900</v>
      </c>
      <c r="N6" s="61">
        <v>23655</v>
      </c>
      <c r="O6" s="61"/>
      <c r="P6" s="61"/>
      <c r="Q6" s="61">
        <v>204935</v>
      </c>
    </row>
    <row r="7" spans="1:17" x14ac:dyDescent="0.25">
      <c r="A7" t="s">
        <v>67</v>
      </c>
      <c r="B7" t="s">
        <v>72</v>
      </c>
      <c r="D7" s="61"/>
      <c r="E7" s="61">
        <v>2490</v>
      </c>
      <c r="F7" s="61">
        <v>4350</v>
      </c>
      <c r="G7" s="61">
        <v>4980</v>
      </c>
      <c r="H7" s="61"/>
      <c r="I7" s="61"/>
      <c r="J7" s="61"/>
      <c r="K7" s="61"/>
      <c r="L7" s="61"/>
      <c r="M7" s="61"/>
      <c r="N7" s="61"/>
      <c r="O7" s="61"/>
      <c r="P7" s="61"/>
      <c r="Q7" s="61">
        <v>11820</v>
      </c>
    </row>
    <row r="8" spans="1:17" x14ac:dyDescent="0.25">
      <c r="A8" s="64" t="s">
        <v>73</v>
      </c>
      <c r="B8" s="64"/>
      <c r="C8" s="64"/>
      <c r="D8" s="65">
        <v>40000</v>
      </c>
      <c r="E8" s="65">
        <v>63495</v>
      </c>
      <c r="F8" s="65">
        <v>133050</v>
      </c>
      <c r="G8" s="65">
        <v>14940</v>
      </c>
      <c r="H8" s="65">
        <v>12810</v>
      </c>
      <c r="I8" s="65">
        <v>108800</v>
      </c>
      <c r="J8" s="65">
        <v>51000</v>
      </c>
      <c r="K8" s="65">
        <v>82170</v>
      </c>
      <c r="L8" s="65">
        <v>78435</v>
      </c>
      <c r="M8" s="65">
        <v>74700</v>
      </c>
      <c r="N8" s="65">
        <v>70965</v>
      </c>
      <c r="O8" s="65">
        <v>14400</v>
      </c>
      <c r="P8" s="65">
        <v>25500</v>
      </c>
      <c r="Q8" s="65">
        <v>770265</v>
      </c>
    </row>
    <row r="9" spans="1:17" x14ac:dyDescent="0.25">
      <c r="A9"/>
      <c r="D9" s="61"/>
      <c r="E9" s="61"/>
      <c r="F9" s="61"/>
      <c r="G9" s="61"/>
      <c r="H9" s="61"/>
      <c r="I9" s="61"/>
      <c r="J9" s="61"/>
      <c r="K9" s="61"/>
      <c r="L9" s="61"/>
      <c r="M9" s="61"/>
      <c r="N9" s="61"/>
      <c r="O9" s="61"/>
      <c r="P9" s="61"/>
      <c r="Q9" s="61"/>
    </row>
    <row r="10" spans="1:17" x14ac:dyDescent="0.25">
      <c r="A10" s="63" t="s">
        <v>42</v>
      </c>
      <c r="B10" s="63"/>
      <c r="C10" s="63"/>
      <c r="D10" s="61">
        <v>40000</v>
      </c>
      <c r="E10" s="61">
        <v>63495</v>
      </c>
      <c r="F10" s="61">
        <v>133050</v>
      </c>
      <c r="G10" s="61">
        <v>14940</v>
      </c>
      <c r="H10" s="61">
        <v>12810</v>
      </c>
      <c r="I10" s="61">
        <v>108800</v>
      </c>
      <c r="J10" s="61">
        <v>51000</v>
      </c>
      <c r="K10" s="61">
        <v>82170</v>
      </c>
      <c r="L10" s="61">
        <v>78435</v>
      </c>
      <c r="M10" s="61">
        <v>74700</v>
      </c>
      <c r="N10" s="61">
        <v>70965</v>
      </c>
      <c r="O10" s="61">
        <v>14400</v>
      </c>
      <c r="P10" s="61">
        <v>25500</v>
      </c>
      <c r="Q10" s="61">
        <v>770265</v>
      </c>
    </row>
    <row r="11" spans="1:17" x14ac:dyDescent="0.25">
      <c r="A11"/>
    </row>
    <row r="12" spans="1:17" x14ac:dyDescent="0.25">
      <c r="A12"/>
    </row>
    <row r="13" spans="1:17" x14ac:dyDescent="0.25">
      <c r="A13"/>
    </row>
    <row r="14" spans="1:17" x14ac:dyDescent="0.25">
      <c r="A14"/>
    </row>
    <row r="15" spans="1:17" x14ac:dyDescent="0.25">
      <c r="A15"/>
    </row>
    <row r="16" spans="1:17" x14ac:dyDescent="0.25">
      <c r="A16"/>
    </row>
    <row r="17" spans="1:1" x14ac:dyDescent="0.25">
      <c r="A17"/>
    </row>
    <row r="18" spans="1:1" x14ac:dyDescent="0.25">
      <c r="A18"/>
    </row>
    <row r="19" spans="1:1" x14ac:dyDescent="0.25">
      <c r="A19"/>
    </row>
    <row r="20" spans="1:1" x14ac:dyDescent="0.25">
      <c r="A20"/>
    </row>
  </sheetData>
  <pageMargins left="0.7" right="0.7" top="0.75" bottom="0.75" header="0.3" footer="0.3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1">
    <tabColor rgb="FFFF0000"/>
  </sheetPr>
  <dimension ref="A2:U197"/>
  <sheetViews>
    <sheetView showGridLines="0" workbookViewId="0">
      <selection activeCell="E8" sqref="E8"/>
    </sheetView>
  </sheetViews>
  <sheetFormatPr defaultColWidth="11.42578125" defaultRowHeight="18.75" x14ac:dyDescent="0.25"/>
  <cols>
    <col min="1" max="1" width="21.7109375" style="1" customWidth="1"/>
    <col min="2" max="2" width="8.5703125" style="4" bestFit="1" customWidth="1"/>
    <col min="3" max="3" width="17.85546875" bestFit="1" customWidth="1"/>
    <col min="4" max="4" width="20.5703125" style="25" bestFit="1" customWidth="1"/>
    <col min="5" max="5" width="18.28515625" style="3" bestFit="1" customWidth="1"/>
    <col min="6" max="6" width="16.85546875" style="3" bestFit="1" customWidth="1"/>
    <col min="7" max="7" width="12" style="3" bestFit="1" customWidth="1"/>
  </cols>
  <sheetData>
    <row r="2" spans="2:21" ht="24.75" customHeight="1" x14ac:dyDescent="0.25">
      <c r="B2" s="2"/>
      <c r="C2" s="39" t="s">
        <v>28</v>
      </c>
      <c r="D2" s="39"/>
    </row>
    <row r="4" spans="2:21" ht="19.5" x14ac:dyDescent="0.25">
      <c r="C4" s="5" t="s">
        <v>27</v>
      </c>
      <c r="D4" s="33">
        <f ca="1">SUMIFS(Tableau1325[Total],Tableau1325[Date],TODAY())</f>
        <v>0</v>
      </c>
      <c r="E4" s="34"/>
    </row>
    <row r="5" spans="2:21" ht="19.5" x14ac:dyDescent="0.25">
      <c r="C5" s="5"/>
      <c r="D5" s="35"/>
      <c r="E5" s="34"/>
    </row>
    <row r="6" spans="2:21" ht="19.5" x14ac:dyDescent="0.25">
      <c r="C6" s="26" t="s">
        <v>29</v>
      </c>
      <c r="D6" s="33">
        <f ca="1">SUMIFS(Tableau1325[Total],Tableau1325[Date],"&gt;="&amp;TODAY()-6,Tableau1325[Date],"&lt;="&amp;TODAY())</f>
        <v>0</v>
      </c>
      <c r="E6" s="36">
        <f ca="1">SUMIFS(Tableau1325[Total],Tableau1325[iso_Semaine],H6)</f>
        <v>0</v>
      </c>
      <c r="H6" t="str">
        <f ca="1">"'" &amp;MOD(YEAR(TODAY()-WEEKDAY(TODAY(),2)+4),100) &amp;"-" &amp; _xlfn.ISOWEEKNUM(TODAY())</f>
        <v>'24-20</v>
      </c>
    </row>
    <row r="7" spans="2:21" ht="19.5" x14ac:dyDescent="0.25">
      <c r="C7" s="5"/>
      <c r="D7" s="35"/>
      <c r="E7" s="34"/>
    </row>
    <row r="8" spans="2:21" ht="19.5" x14ac:dyDescent="0.25">
      <c r="C8" s="27" t="s">
        <v>30</v>
      </c>
      <c r="D8" s="37">
        <f ca="1">SUMIFS(Tableau1325[Total],Tableau1325[Date],"&gt;="&amp;EDATE(TODAY(),-1)+1,Tableau1325[Date],"&lt;="&amp;TODAY())</f>
        <v>11820</v>
      </c>
      <c r="E8" s="34" cm="1">
        <f t="array" aca="1" ref="E8" ca="1">SUMPRODUCT(Tableau1325[Total]*(TEXT(Tableau1325[Date],"mm-aa")=TB!H8))</f>
        <v>11820</v>
      </c>
      <c r="H8" t="str">
        <f ca="1">TEXT(TODAY(),"mm-aa")</f>
        <v>05-aa</v>
      </c>
    </row>
    <row r="9" spans="2:21" ht="19.5" x14ac:dyDescent="0.25">
      <c r="C9" s="5"/>
      <c r="D9" s="9"/>
    </row>
    <row r="10" spans="2:21" ht="19.5" x14ac:dyDescent="0.25">
      <c r="C10" s="5"/>
      <c r="D10" s="9"/>
    </row>
    <row r="12" spans="2:21" x14ac:dyDescent="0.25">
      <c r="B12" s="14"/>
      <c r="C12" s="1"/>
      <c r="D12" s="15"/>
      <c r="E12" s="16"/>
      <c r="F12" s="16"/>
      <c r="G12" s="16"/>
      <c r="H12" s="1"/>
      <c r="I12" s="1"/>
      <c r="J12" s="1"/>
      <c r="K12" s="1"/>
      <c r="L12" s="1"/>
      <c r="M12" s="1"/>
      <c r="N12" s="1"/>
      <c r="O12" s="1"/>
      <c r="P12" s="1"/>
      <c r="Q12" s="1"/>
      <c r="R12" s="1"/>
      <c r="S12" s="1"/>
      <c r="T12" s="1"/>
      <c r="U12" s="1"/>
    </row>
    <row r="13" spans="2:21" x14ac:dyDescent="0.25">
      <c r="C13" s="24"/>
    </row>
    <row r="14" spans="2:21" x14ac:dyDescent="0.25">
      <c r="C14" s="24"/>
    </row>
    <row r="15" spans="2:21" x14ac:dyDescent="0.25">
      <c r="C15" s="24"/>
    </row>
    <row r="16" spans="2:21" x14ac:dyDescent="0.25">
      <c r="C16" s="24"/>
    </row>
    <row r="17" spans="1:21" x14ac:dyDescent="0.25">
      <c r="C17" s="24"/>
    </row>
    <row r="18" spans="1:21" x14ac:dyDescent="0.25">
      <c r="C18" s="24"/>
    </row>
    <row r="19" spans="1:21" x14ac:dyDescent="0.25">
      <c r="C19" s="24"/>
    </row>
    <row r="20" spans="1:21" x14ac:dyDescent="0.25">
      <c r="C20" s="24"/>
    </row>
    <row r="21" spans="1:21" x14ac:dyDescent="0.25">
      <c r="C21" s="24"/>
    </row>
    <row r="22" spans="1:21" x14ac:dyDescent="0.25">
      <c r="C22" s="24"/>
    </row>
    <row r="23" spans="1:21" x14ac:dyDescent="0.25">
      <c r="C23" s="24"/>
    </row>
    <row r="24" spans="1:21" s="25" customFormat="1" x14ac:dyDescent="0.25">
      <c r="A24" s="1"/>
      <c r="B24" s="4"/>
      <c r="C24" s="24"/>
      <c r="E24" s="3"/>
      <c r="F24" s="3"/>
      <c r="G24" s="3"/>
      <c r="H24"/>
      <c r="I24"/>
      <c r="J24"/>
      <c r="K24"/>
      <c r="L24"/>
      <c r="M24"/>
      <c r="N24"/>
      <c r="O24"/>
      <c r="P24"/>
      <c r="Q24"/>
      <c r="R24"/>
      <c r="S24"/>
      <c r="T24"/>
      <c r="U24"/>
    </row>
    <row r="25" spans="1:21" s="25" customFormat="1" x14ac:dyDescent="0.25">
      <c r="A25" s="1"/>
      <c r="B25" s="4"/>
      <c r="C25" s="24"/>
      <c r="E25" s="3"/>
      <c r="F25" s="3"/>
      <c r="G25" s="3"/>
      <c r="H25"/>
      <c r="I25"/>
      <c r="J25"/>
      <c r="K25"/>
      <c r="L25"/>
      <c r="M25"/>
      <c r="N25"/>
      <c r="O25"/>
      <c r="P25"/>
      <c r="Q25"/>
      <c r="R25"/>
      <c r="S25"/>
      <c r="T25"/>
      <c r="U25"/>
    </row>
    <row r="26" spans="1:21" s="25" customFormat="1" x14ac:dyDescent="0.25">
      <c r="A26" s="1"/>
      <c r="B26" s="4"/>
      <c r="C26" s="24"/>
      <c r="E26" s="3"/>
      <c r="F26" s="3"/>
      <c r="G26" s="3"/>
      <c r="H26"/>
      <c r="I26"/>
      <c r="J26"/>
      <c r="K26"/>
      <c r="L26"/>
      <c r="M26"/>
      <c r="N26"/>
      <c r="O26"/>
      <c r="P26"/>
      <c r="Q26"/>
      <c r="R26"/>
      <c r="S26"/>
      <c r="T26"/>
      <c r="U26"/>
    </row>
    <row r="27" spans="1:21" s="25" customFormat="1" x14ac:dyDescent="0.25">
      <c r="A27" s="1"/>
      <c r="B27" s="4"/>
      <c r="C27" s="24"/>
      <c r="E27" s="3"/>
      <c r="F27" s="3"/>
      <c r="G27" s="3"/>
      <c r="H27"/>
      <c r="I27"/>
      <c r="J27"/>
      <c r="K27"/>
      <c r="L27"/>
      <c r="M27"/>
      <c r="N27"/>
      <c r="O27"/>
      <c r="P27"/>
      <c r="Q27"/>
      <c r="R27"/>
      <c r="S27"/>
      <c r="T27"/>
      <c r="U27"/>
    </row>
    <row r="28" spans="1:21" s="25" customFormat="1" x14ac:dyDescent="0.25">
      <c r="A28" s="1"/>
      <c r="B28" s="4"/>
      <c r="C28" s="24"/>
      <c r="E28" s="3"/>
      <c r="F28" s="3"/>
      <c r="G28" s="3"/>
      <c r="H28"/>
      <c r="I28"/>
      <c r="J28"/>
      <c r="K28"/>
      <c r="L28"/>
      <c r="M28"/>
      <c r="N28"/>
      <c r="O28"/>
      <c r="P28"/>
      <c r="Q28"/>
      <c r="R28"/>
      <c r="S28"/>
      <c r="T28"/>
      <c r="U28"/>
    </row>
    <row r="29" spans="1:21" s="25" customFormat="1" x14ac:dyDescent="0.25">
      <c r="A29" s="1"/>
      <c r="B29" s="4"/>
      <c r="C29" s="24"/>
      <c r="E29" s="3"/>
      <c r="F29" s="3"/>
      <c r="G29" s="3"/>
      <c r="H29"/>
      <c r="I29"/>
      <c r="J29"/>
      <c r="K29"/>
      <c r="L29"/>
      <c r="M29"/>
      <c r="N29"/>
      <c r="O29"/>
      <c r="P29"/>
      <c r="Q29"/>
      <c r="R29"/>
      <c r="S29"/>
      <c r="T29"/>
      <c r="U29"/>
    </row>
    <row r="30" spans="1:21" s="25" customFormat="1" x14ac:dyDescent="0.25">
      <c r="A30" s="1"/>
      <c r="B30" s="4"/>
      <c r="C30" s="24"/>
      <c r="E30" s="3"/>
      <c r="F30" s="3"/>
      <c r="G30" s="3"/>
      <c r="H30"/>
      <c r="I30"/>
      <c r="J30"/>
      <c r="K30"/>
      <c r="L30"/>
      <c r="M30"/>
      <c r="N30"/>
      <c r="O30"/>
      <c r="P30"/>
      <c r="Q30"/>
      <c r="R30"/>
      <c r="S30"/>
      <c r="T30"/>
      <c r="U30"/>
    </row>
    <row r="31" spans="1:21" s="25" customFormat="1" x14ac:dyDescent="0.25">
      <c r="A31" s="1"/>
      <c r="B31" s="4"/>
      <c r="C31" s="24"/>
      <c r="E31" s="3"/>
      <c r="F31" s="3"/>
      <c r="G31" s="3"/>
      <c r="H31"/>
      <c r="I31"/>
      <c r="J31"/>
      <c r="K31"/>
      <c r="L31"/>
      <c r="M31"/>
      <c r="N31"/>
      <c r="O31"/>
      <c r="P31"/>
      <c r="Q31"/>
      <c r="R31"/>
      <c r="S31"/>
      <c r="T31"/>
      <c r="U31"/>
    </row>
    <row r="32" spans="1:21" s="25" customFormat="1" x14ac:dyDescent="0.25">
      <c r="A32" s="1"/>
      <c r="B32" s="4"/>
      <c r="C32" s="24"/>
      <c r="E32" s="3"/>
      <c r="F32" s="3"/>
      <c r="G32" s="3"/>
      <c r="H32"/>
      <c r="I32"/>
      <c r="J32"/>
      <c r="K32"/>
      <c r="L32"/>
      <c r="M32"/>
      <c r="N32"/>
      <c r="O32"/>
      <c r="P32"/>
      <c r="Q32"/>
      <c r="R32"/>
      <c r="S32"/>
      <c r="T32"/>
      <c r="U32"/>
    </row>
    <row r="33" spans="1:21" s="25" customFormat="1" x14ac:dyDescent="0.25">
      <c r="A33" s="1"/>
      <c r="B33" s="4"/>
      <c r="C33" s="24"/>
      <c r="E33" s="3"/>
      <c r="F33" s="3"/>
      <c r="G33" s="3"/>
      <c r="H33"/>
      <c r="I33"/>
      <c r="J33"/>
      <c r="K33"/>
      <c r="L33"/>
      <c r="M33"/>
      <c r="N33"/>
      <c r="O33"/>
      <c r="P33"/>
      <c r="Q33"/>
      <c r="R33"/>
      <c r="S33"/>
      <c r="T33"/>
      <c r="U33"/>
    </row>
    <row r="34" spans="1:21" s="25" customFormat="1" x14ac:dyDescent="0.25">
      <c r="A34" s="1"/>
      <c r="B34" s="4"/>
      <c r="C34" s="24"/>
      <c r="E34" s="3"/>
      <c r="F34" s="3"/>
      <c r="G34" s="3"/>
      <c r="H34"/>
      <c r="I34"/>
      <c r="J34"/>
      <c r="K34"/>
      <c r="L34"/>
      <c r="M34"/>
      <c r="N34"/>
      <c r="O34"/>
      <c r="P34"/>
      <c r="Q34"/>
      <c r="R34"/>
      <c r="S34"/>
      <c r="T34"/>
      <c r="U34"/>
    </row>
    <row r="35" spans="1:21" s="25" customFormat="1" x14ac:dyDescent="0.25">
      <c r="A35" s="1"/>
      <c r="B35" s="4"/>
      <c r="C35" s="24"/>
      <c r="E35" s="3"/>
      <c r="F35" s="3"/>
      <c r="G35" s="3"/>
      <c r="H35"/>
      <c r="I35"/>
      <c r="J35"/>
      <c r="K35"/>
      <c r="L35"/>
      <c r="M35"/>
      <c r="N35"/>
      <c r="O35"/>
      <c r="P35"/>
      <c r="Q35"/>
      <c r="R35"/>
      <c r="S35"/>
      <c r="T35"/>
      <c r="U35"/>
    </row>
    <row r="36" spans="1:21" s="25" customFormat="1" x14ac:dyDescent="0.25">
      <c r="A36" s="1"/>
      <c r="B36" s="4"/>
      <c r="C36" s="24"/>
      <c r="E36" s="3"/>
      <c r="F36" s="3"/>
      <c r="G36" s="3"/>
      <c r="H36"/>
      <c r="I36"/>
      <c r="J36"/>
      <c r="K36"/>
      <c r="L36"/>
      <c r="M36"/>
      <c r="N36"/>
      <c r="O36"/>
      <c r="P36"/>
      <c r="Q36"/>
      <c r="R36"/>
      <c r="S36"/>
      <c r="T36"/>
      <c r="U36"/>
    </row>
    <row r="37" spans="1:21" s="25" customFormat="1" x14ac:dyDescent="0.25">
      <c r="A37" s="1"/>
      <c r="B37" s="4"/>
      <c r="C37" s="24"/>
      <c r="E37" s="3"/>
      <c r="F37" s="3"/>
      <c r="G37" s="3"/>
      <c r="H37"/>
      <c r="I37"/>
      <c r="J37"/>
      <c r="K37"/>
      <c r="L37"/>
      <c r="M37"/>
      <c r="N37"/>
      <c r="O37"/>
      <c r="P37"/>
      <c r="Q37"/>
      <c r="R37"/>
      <c r="S37"/>
      <c r="T37"/>
      <c r="U37"/>
    </row>
    <row r="38" spans="1:21" s="25" customFormat="1" x14ac:dyDescent="0.25">
      <c r="A38" s="1"/>
      <c r="B38" s="4"/>
      <c r="C38" s="24"/>
      <c r="E38" s="3"/>
      <c r="F38" s="3"/>
      <c r="G38" s="3"/>
      <c r="H38"/>
      <c r="I38"/>
      <c r="J38"/>
      <c r="K38"/>
      <c r="L38"/>
      <c r="M38"/>
      <c r="N38"/>
      <c r="O38"/>
      <c r="P38"/>
      <c r="Q38"/>
      <c r="R38"/>
      <c r="S38"/>
      <c r="T38"/>
      <c r="U38"/>
    </row>
    <row r="39" spans="1:21" s="25" customFormat="1" x14ac:dyDescent="0.25">
      <c r="A39" s="1"/>
      <c r="B39" s="4"/>
      <c r="C39" s="24"/>
      <c r="E39" s="3"/>
      <c r="F39" s="3"/>
      <c r="G39" s="3"/>
      <c r="H39"/>
      <c r="I39"/>
      <c r="J39"/>
      <c r="K39"/>
      <c r="L39"/>
      <c r="M39"/>
      <c r="N39"/>
      <c r="O39"/>
      <c r="P39"/>
      <c r="Q39"/>
      <c r="R39"/>
      <c r="S39"/>
      <c r="T39"/>
      <c r="U39"/>
    </row>
    <row r="40" spans="1:21" s="25" customFormat="1" x14ac:dyDescent="0.25">
      <c r="A40" s="1"/>
      <c r="B40" s="4"/>
      <c r="C40" s="24"/>
      <c r="E40" s="3"/>
      <c r="F40" s="3"/>
      <c r="G40" s="3"/>
      <c r="H40"/>
      <c r="I40"/>
      <c r="J40"/>
      <c r="K40"/>
      <c r="L40"/>
      <c r="M40"/>
      <c r="N40"/>
      <c r="O40"/>
      <c r="P40"/>
      <c r="Q40"/>
      <c r="R40"/>
      <c r="S40"/>
      <c r="T40"/>
      <c r="U40"/>
    </row>
    <row r="41" spans="1:21" s="25" customFormat="1" x14ac:dyDescent="0.25">
      <c r="A41" s="1"/>
      <c r="B41" s="4"/>
      <c r="C41" s="24"/>
      <c r="E41" s="3"/>
      <c r="F41" s="3"/>
      <c r="G41" s="3"/>
      <c r="H41"/>
      <c r="I41"/>
      <c r="J41"/>
      <c r="K41"/>
      <c r="L41"/>
      <c r="M41"/>
      <c r="N41"/>
      <c r="O41"/>
      <c r="P41"/>
      <c r="Q41"/>
      <c r="R41"/>
      <c r="S41"/>
      <c r="T41"/>
      <c r="U41"/>
    </row>
    <row r="42" spans="1:21" s="25" customFormat="1" x14ac:dyDescent="0.25">
      <c r="A42" s="1"/>
      <c r="B42" s="4"/>
      <c r="C42" s="24"/>
      <c r="E42" s="3"/>
      <c r="F42" s="3"/>
      <c r="G42" s="3"/>
      <c r="H42"/>
      <c r="I42"/>
      <c r="J42"/>
      <c r="K42"/>
      <c r="L42"/>
      <c r="M42"/>
      <c r="N42"/>
      <c r="O42"/>
      <c r="P42"/>
      <c r="Q42"/>
      <c r="R42"/>
      <c r="S42"/>
      <c r="T42"/>
      <c r="U42"/>
    </row>
    <row r="43" spans="1:21" s="25" customFormat="1" x14ac:dyDescent="0.25">
      <c r="A43" s="1"/>
      <c r="B43" s="4"/>
      <c r="C43" s="24"/>
      <c r="E43" s="3"/>
      <c r="F43" s="3"/>
      <c r="G43" s="3"/>
      <c r="H43"/>
      <c r="I43"/>
      <c r="J43"/>
      <c r="K43"/>
      <c r="L43"/>
      <c r="M43"/>
      <c r="N43"/>
      <c r="O43"/>
      <c r="P43"/>
      <c r="Q43"/>
      <c r="R43"/>
      <c r="S43"/>
      <c r="T43"/>
      <c r="U43"/>
    </row>
    <row r="44" spans="1:21" s="25" customFormat="1" x14ac:dyDescent="0.25">
      <c r="A44" s="1"/>
      <c r="B44" s="4"/>
      <c r="C44" s="24"/>
      <c r="E44" s="3"/>
      <c r="F44" s="3"/>
      <c r="G44" s="3"/>
      <c r="H44"/>
      <c r="I44"/>
      <c r="J44"/>
      <c r="K44"/>
      <c r="L44"/>
      <c r="M44"/>
      <c r="N44"/>
      <c r="O44"/>
      <c r="P44"/>
      <c r="Q44"/>
      <c r="R44"/>
      <c r="S44"/>
      <c r="T44"/>
      <c r="U44"/>
    </row>
    <row r="45" spans="1:21" s="25" customFormat="1" x14ac:dyDescent="0.25">
      <c r="A45" s="1"/>
      <c r="B45" s="4"/>
      <c r="C45" s="24"/>
      <c r="E45" s="3"/>
      <c r="F45" s="3"/>
      <c r="G45" s="3"/>
      <c r="H45"/>
      <c r="I45"/>
      <c r="J45"/>
      <c r="K45"/>
      <c r="L45"/>
      <c r="M45"/>
      <c r="N45"/>
      <c r="O45"/>
      <c r="P45"/>
      <c r="Q45"/>
      <c r="R45"/>
      <c r="S45"/>
      <c r="T45"/>
      <c r="U45"/>
    </row>
    <row r="46" spans="1:21" s="25" customFormat="1" x14ac:dyDescent="0.25">
      <c r="A46" s="1"/>
      <c r="B46" s="4"/>
      <c r="C46" s="24"/>
      <c r="E46" s="3"/>
      <c r="F46" s="3"/>
      <c r="G46" s="3"/>
      <c r="H46"/>
      <c r="I46"/>
      <c r="J46"/>
      <c r="K46"/>
      <c r="L46"/>
      <c r="M46"/>
      <c r="N46"/>
      <c r="O46"/>
      <c r="P46"/>
      <c r="Q46"/>
      <c r="R46"/>
      <c r="S46"/>
      <c r="T46"/>
      <c r="U46"/>
    </row>
    <row r="47" spans="1:21" s="25" customFormat="1" x14ac:dyDescent="0.25">
      <c r="A47" s="1"/>
      <c r="B47" s="4"/>
      <c r="C47" s="24"/>
      <c r="E47" s="3"/>
      <c r="F47" s="3"/>
      <c r="G47" s="3"/>
      <c r="H47"/>
      <c r="I47"/>
      <c r="J47"/>
      <c r="K47"/>
      <c r="L47"/>
      <c r="M47"/>
      <c r="N47"/>
      <c r="O47"/>
      <c r="P47"/>
      <c r="Q47"/>
      <c r="R47"/>
      <c r="S47"/>
      <c r="T47"/>
      <c r="U47"/>
    </row>
    <row r="48" spans="1:21" s="25" customFormat="1" x14ac:dyDescent="0.25">
      <c r="A48" s="1"/>
      <c r="B48" s="4"/>
      <c r="C48" s="24"/>
      <c r="E48" s="3"/>
      <c r="F48" s="3"/>
      <c r="G48" s="3"/>
      <c r="H48"/>
      <c r="I48"/>
      <c r="J48"/>
      <c r="K48"/>
      <c r="L48"/>
      <c r="M48"/>
      <c r="N48"/>
      <c r="O48"/>
      <c r="P48"/>
      <c r="Q48"/>
      <c r="R48"/>
      <c r="S48"/>
      <c r="T48"/>
      <c r="U48"/>
    </row>
    <row r="49" spans="1:21" s="25" customFormat="1" x14ac:dyDescent="0.25">
      <c r="A49" s="1"/>
      <c r="B49" s="4"/>
      <c r="C49" s="24"/>
      <c r="E49" s="3"/>
      <c r="F49" s="3"/>
      <c r="G49" s="3"/>
      <c r="H49"/>
      <c r="I49"/>
      <c r="J49"/>
      <c r="K49"/>
      <c r="L49"/>
      <c r="M49"/>
      <c r="N49"/>
      <c r="O49"/>
      <c r="P49"/>
      <c r="Q49"/>
      <c r="R49"/>
      <c r="S49"/>
      <c r="T49"/>
      <c r="U49"/>
    </row>
    <row r="50" spans="1:21" s="25" customFormat="1" x14ac:dyDescent="0.25">
      <c r="A50" s="1"/>
      <c r="B50" s="4"/>
      <c r="C50" s="24"/>
      <c r="E50" s="3"/>
      <c r="F50" s="3"/>
      <c r="G50" s="3"/>
      <c r="H50"/>
      <c r="I50"/>
      <c r="J50"/>
      <c r="K50"/>
      <c r="L50"/>
      <c r="M50"/>
      <c r="N50"/>
      <c r="O50"/>
      <c r="P50"/>
      <c r="Q50"/>
      <c r="R50"/>
      <c r="S50"/>
      <c r="T50"/>
      <c r="U50"/>
    </row>
    <row r="51" spans="1:21" s="25" customFormat="1" x14ac:dyDescent="0.25">
      <c r="A51" s="1"/>
      <c r="B51" s="4"/>
      <c r="C51" s="24"/>
      <c r="E51" s="3"/>
      <c r="F51" s="3"/>
      <c r="G51" s="3"/>
      <c r="H51"/>
      <c r="I51"/>
      <c r="J51"/>
      <c r="K51"/>
      <c r="L51"/>
      <c r="M51"/>
      <c r="N51"/>
      <c r="O51"/>
      <c r="P51"/>
      <c r="Q51"/>
      <c r="R51"/>
      <c r="S51"/>
      <c r="T51"/>
      <c r="U51"/>
    </row>
    <row r="52" spans="1:21" s="25" customFormat="1" x14ac:dyDescent="0.25">
      <c r="A52" s="1"/>
      <c r="B52" s="4"/>
      <c r="C52" s="24"/>
      <c r="E52" s="3"/>
      <c r="F52" s="3"/>
      <c r="G52" s="3"/>
      <c r="H52"/>
      <c r="I52"/>
      <c r="J52"/>
      <c r="K52"/>
      <c r="L52"/>
      <c r="M52"/>
      <c r="N52"/>
      <c r="O52"/>
      <c r="P52"/>
      <c r="Q52"/>
      <c r="R52"/>
      <c r="S52"/>
      <c r="T52"/>
      <c r="U52"/>
    </row>
    <row r="53" spans="1:21" s="25" customFormat="1" x14ac:dyDescent="0.25">
      <c r="A53" s="1"/>
      <c r="B53" s="4"/>
      <c r="C53" s="24"/>
      <c r="E53" s="3"/>
      <c r="F53" s="3"/>
      <c r="G53" s="3"/>
      <c r="H53"/>
      <c r="I53"/>
      <c r="J53"/>
      <c r="K53"/>
      <c r="L53"/>
      <c r="M53"/>
      <c r="N53"/>
      <c r="O53"/>
      <c r="P53"/>
      <c r="Q53"/>
      <c r="R53"/>
      <c r="S53"/>
      <c r="T53"/>
      <c r="U53"/>
    </row>
    <row r="54" spans="1:21" s="25" customFormat="1" x14ac:dyDescent="0.25">
      <c r="A54" s="1"/>
      <c r="B54" s="4"/>
      <c r="C54" s="24"/>
      <c r="E54" s="3"/>
      <c r="F54" s="3"/>
      <c r="G54" s="3"/>
      <c r="H54"/>
      <c r="I54"/>
      <c r="J54"/>
      <c r="K54"/>
      <c r="L54"/>
      <c r="M54"/>
      <c r="N54"/>
      <c r="O54"/>
      <c r="P54"/>
      <c r="Q54"/>
      <c r="R54"/>
      <c r="S54"/>
      <c r="T54"/>
      <c r="U54"/>
    </row>
    <row r="55" spans="1:21" s="25" customFormat="1" x14ac:dyDescent="0.25">
      <c r="A55" s="1"/>
      <c r="B55" s="4"/>
      <c r="C55" s="24"/>
      <c r="E55" s="3"/>
      <c r="F55" s="3"/>
      <c r="G55" s="3"/>
      <c r="H55"/>
      <c r="I55"/>
      <c r="J55"/>
      <c r="K55"/>
      <c r="L55"/>
      <c r="M55"/>
      <c r="N55"/>
      <c r="O55"/>
      <c r="P55"/>
      <c r="Q55"/>
      <c r="R55"/>
      <c r="S55"/>
      <c r="T55"/>
      <c r="U55"/>
    </row>
    <row r="56" spans="1:21" s="25" customFormat="1" x14ac:dyDescent="0.25">
      <c r="A56" s="1"/>
      <c r="B56" s="4"/>
      <c r="C56" s="24"/>
      <c r="E56" s="3"/>
      <c r="F56" s="3"/>
      <c r="G56" s="3"/>
      <c r="H56"/>
      <c r="I56"/>
      <c r="J56"/>
      <c r="K56"/>
      <c r="L56"/>
      <c r="M56"/>
      <c r="N56"/>
      <c r="O56"/>
      <c r="P56"/>
      <c r="Q56"/>
      <c r="R56"/>
      <c r="S56"/>
      <c r="T56"/>
      <c r="U56"/>
    </row>
    <row r="57" spans="1:21" s="25" customFormat="1" x14ac:dyDescent="0.25">
      <c r="A57" s="1"/>
      <c r="B57" s="4"/>
      <c r="C57" s="24"/>
      <c r="E57" s="3"/>
      <c r="F57" s="3"/>
      <c r="G57" s="3"/>
      <c r="H57"/>
      <c r="I57"/>
      <c r="J57"/>
      <c r="K57"/>
      <c r="L57"/>
      <c r="M57"/>
      <c r="N57"/>
      <c r="O57"/>
      <c r="P57"/>
      <c r="Q57"/>
      <c r="R57"/>
      <c r="S57"/>
      <c r="T57"/>
      <c r="U57"/>
    </row>
    <row r="58" spans="1:21" s="25" customFormat="1" x14ac:dyDescent="0.25">
      <c r="A58" s="1"/>
      <c r="B58" s="4"/>
      <c r="C58" s="24"/>
      <c r="E58" s="3"/>
      <c r="F58" s="3"/>
      <c r="G58" s="3"/>
      <c r="H58"/>
      <c r="I58"/>
      <c r="J58"/>
      <c r="K58"/>
      <c r="L58"/>
      <c r="M58"/>
      <c r="N58"/>
      <c r="O58"/>
      <c r="P58"/>
      <c r="Q58"/>
      <c r="R58"/>
      <c r="S58"/>
      <c r="T58"/>
      <c r="U58"/>
    </row>
    <row r="59" spans="1:21" s="25" customFormat="1" x14ac:dyDescent="0.25">
      <c r="A59" s="1"/>
      <c r="B59" s="4"/>
      <c r="C59" s="24"/>
      <c r="E59" s="3"/>
      <c r="F59" s="3"/>
      <c r="G59" s="3"/>
      <c r="H59"/>
      <c r="I59"/>
      <c r="J59"/>
      <c r="K59"/>
      <c r="L59"/>
      <c r="M59"/>
      <c r="N59"/>
      <c r="O59"/>
      <c r="P59"/>
      <c r="Q59"/>
      <c r="R59"/>
      <c r="S59"/>
      <c r="T59"/>
      <c r="U59"/>
    </row>
    <row r="60" spans="1:21" s="25" customFormat="1" x14ac:dyDescent="0.25">
      <c r="A60" s="1"/>
      <c r="B60" s="4"/>
      <c r="C60" s="24"/>
      <c r="E60" s="3"/>
      <c r="F60" s="3"/>
      <c r="G60" s="3"/>
      <c r="H60"/>
      <c r="I60"/>
      <c r="J60"/>
      <c r="K60"/>
      <c r="L60"/>
      <c r="M60"/>
      <c r="N60"/>
      <c r="O60"/>
      <c r="P60"/>
      <c r="Q60"/>
      <c r="R60"/>
      <c r="S60"/>
      <c r="T60"/>
      <c r="U60"/>
    </row>
    <row r="61" spans="1:21" s="25" customFormat="1" x14ac:dyDescent="0.25">
      <c r="A61" s="1"/>
      <c r="B61" s="4"/>
      <c r="C61" s="24"/>
      <c r="E61" s="3"/>
      <c r="F61" s="3"/>
      <c r="G61" s="3"/>
      <c r="H61"/>
      <c r="I61"/>
      <c r="J61"/>
      <c r="K61"/>
      <c r="L61"/>
      <c r="M61"/>
      <c r="N61"/>
      <c r="O61"/>
      <c r="P61"/>
      <c r="Q61"/>
      <c r="R61"/>
      <c r="S61"/>
      <c r="T61"/>
      <c r="U61"/>
    </row>
    <row r="62" spans="1:21" s="25" customFormat="1" x14ac:dyDescent="0.25">
      <c r="A62" s="1"/>
      <c r="B62" s="4"/>
      <c r="C62" s="24"/>
      <c r="E62" s="3"/>
      <c r="F62" s="3"/>
      <c r="G62" s="3"/>
      <c r="H62"/>
      <c r="I62"/>
      <c r="J62"/>
      <c r="K62"/>
      <c r="L62"/>
      <c r="M62"/>
      <c r="N62"/>
      <c r="O62"/>
      <c r="P62"/>
      <c r="Q62"/>
      <c r="R62"/>
      <c r="S62"/>
      <c r="T62"/>
      <c r="U62"/>
    </row>
    <row r="63" spans="1:21" s="25" customFormat="1" x14ac:dyDescent="0.25">
      <c r="A63" s="1"/>
      <c r="B63" s="4"/>
      <c r="C63" s="24"/>
      <c r="E63" s="3"/>
      <c r="F63" s="3"/>
      <c r="G63" s="3"/>
      <c r="H63"/>
      <c r="I63"/>
      <c r="J63"/>
      <c r="K63"/>
      <c r="L63"/>
      <c r="M63"/>
      <c r="N63"/>
      <c r="O63"/>
      <c r="P63"/>
      <c r="Q63"/>
      <c r="R63"/>
      <c r="S63"/>
      <c r="T63"/>
      <c r="U63"/>
    </row>
    <row r="64" spans="1:21" s="25" customFormat="1" x14ac:dyDescent="0.25">
      <c r="A64" s="1"/>
      <c r="B64" s="4"/>
      <c r="C64" s="24"/>
      <c r="E64" s="3"/>
      <c r="F64" s="3"/>
      <c r="G64" s="3"/>
      <c r="H64"/>
      <c r="I64"/>
      <c r="J64"/>
      <c r="K64"/>
      <c r="L64"/>
      <c r="M64"/>
      <c r="N64"/>
      <c r="O64"/>
      <c r="P64"/>
      <c r="Q64"/>
      <c r="R64"/>
      <c r="S64"/>
      <c r="T64"/>
      <c r="U64"/>
    </row>
    <row r="65" spans="1:21" s="25" customFormat="1" x14ac:dyDescent="0.25">
      <c r="A65" s="1"/>
      <c r="B65" s="4"/>
      <c r="C65" s="24"/>
      <c r="E65" s="3"/>
      <c r="F65" s="3"/>
      <c r="G65" s="3"/>
      <c r="H65"/>
      <c r="I65"/>
      <c r="J65"/>
      <c r="K65"/>
      <c r="L65"/>
      <c r="M65"/>
      <c r="N65"/>
      <c r="O65"/>
      <c r="P65"/>
      <c r="Q65"/>
      <c r="R65"/>
      <c r="S65"/>
      <c r="T65"/>
      <c r="U65"/>
    </row>
    <row r="66" spans="1:21" s="25" customFormat="1" x14ac:dyDescent="0.25">
      <c r="A66" s="1"/>
      <c r="B66" s="4"/>
      <c r="C66" s="24"/>
      <c r="E66" s="3"/>
      <c r="F66" s="3"/>
      <c r="G66" s="3"/>
      <c r="H66"/>
      <c r="I66"/>
      <c r="J66"/>
      <c r="K66"/>
      <c r="L66"/>
      <c r="M66"/>
      <c r="N66"/>
      <c r="O66"/>
      <c r="P66"/>
      <c r="Q66"/>
      <c r="R66"/>
      <c r="S66"/>
      <c r="T66"/>
      <c r="U66"/>
    </row>
    <row r="67" spans="1:21" s="25" customFormat="1" x14ac:dyDescent="0.25">
      <c r="A67" s="1"/>
      <c r="B67" s="4"/>
      <c r="C67" s="24"/>
      <c r="E67" s="3"/>
      <c r="F67" s="3"/>
      <c r="G67" s="3"/>
      <c r="H67"/>
      <c r="I67"/>
      <c r="J67"/>
      <c r="K67"/>
      <c r="L67"/>
      <c r="M67"/>
      <c r="N67"/>
      <c r="O67"/>
      <c r="P67"/>
      <c r="Q67"/>
      <c r="R67"/>
      <c r="S67"/>
      <c r="T67"/>
      <c r="U67"/>
    </row>
    <row r="68" spans="1:21" s="25" customFormat="1" x14ac:dyDescent="0.25">
      <c r="A68" s="1"/>
      <c r="B68" s="4"/>
      <c r="C68" s="24"/>
      <c r="E68" s="3"/>
      <c r="F68" s="3"/>
      <c r="G68" s="3"/>
      <c r="H68"/>
      <c r="I68"/>
      <c r="J68"/>
      <c r="K68"/>
      <c r="L68"/>
      <c r="M68"/>
      <c r="N68"/>
      <c r="O68"/>
      <c r="P68"/>
      <c r="Q68"/>
      <c r="R68"/>
      <c r="S68"/>
      <c r="T68"/>
      <c r="U68"/>
    </row>
    <row r="69" spans="1:21" s="25" customFormat="1" x14ac:dyDescent="0.25">
      <c r="A69" s="1"/>
      <c r="B69" s="4"/>
      <c r="C69" s="24"/>
      <c r="E69" s="3"/>
      <c r="F69" s="3"/>
      <c r="G69" s="3"/>
      <c r="H69"/>
      <c r="I69"/>
      <c r="J69"/>
      <c r="K69"/>
      <c r="L69"/>
      <c r="M69"/>
      <c r="N69"/>
      <c r="O69"/>
      <c r="P69"/>
      <c r="Q69"/>
      <c r="R69"/>
      <c r="S69"/>
      <c r="T69"/>
      <c r="U69"/>
    </row>
    <row r="70" spans="1:21" s="25" customFormat="1" x14ac:dyDescent="0.25">
      <c r="A70" s="1"/>
      <c r="B70" s="4"/>
      <c r="C70" s="24"/>
      <c r="E70" s="3"/>
      <c r="F70" s="3"/>
      <c r="G70" s="3"/>
      <c r="H70"/>
      <c r="I70"/>
      <c r="J70"/>
      <c r="K70"/>
      <c r="L70"/>
      <c r="M70"/>
      <c r="N70"/>
      <c r="O70"/>
      <c r="P70"/>
      <c r="Q70"/>
      <c r="R70"/>
      <c r="S70"/>
      <c r="T70"/>
      <c r="U70"/>
    </row>
    <row r="71" spans="1:21" s="25" customFormat="1" x14ac:dyDescent="0.25">
      <c r="A71" s="1"/>
      <c r="B71" s="4"/>
      <c r="C71" s="24"/>
      <c r="E71" s="3"/>
      <c r="F71" s="3"/>
      <c r="G71" s="3"/>
      <c r="H71"/>
      <c r="I71"/>
      <c r="J71"/>
      <c r="K71"/>
      <c r="L71"/>
      <c r="M71"/>
      <c r="N71"/>
      <c r="O71"/>
      <c r="P71"/>
      <c r="Q71"/>
      <c r="R71"/>
      <c r="S71"/>
      <c r="T71"/>
      <c r="U71"/>
    </row>
    <row r="72" spans="1:21" s="25" customFormat="1" x14ac:dyDescent="0.25">
      <c r="A72" s="1"/>
      <c r="B72" s="4"/>
      <c r="C72" s="24"/>
      <c r="E72" s="3"/>
      <c r="F72" s="3"/>
      <c r="G72" s="3"/>
      <c r="H72"/>
      <c r="I72"/>
      <c r="J72"/>
      <c r="K72"/>
      <c r="L72"/>
      <c r="M72"/>
      <c r="N72"/>
      <c r="O72"/>
      <c r="P72"/>
      <c r="Q72"/>
      <c r="R72"/>
      <c r="S72"/>
      <c r="T72"/>
      <c r="U72"/>
    </row>
    <row r="73" spans="1:21" s="25" customFormat="1" x14ac:dyDescent="0.25">
      <c r="A73" s="1"/>
      <c r="B73" s="4"/>
      <c r="C73" s="24"/>
      <c r="E73" s="3"/>
      <c r="F73" s="3"/>
      <c r="G73" s="3"/>
      <c r="H73"/>
      <c r="I73"/>
      <c r="J73"/>
      <c r="K73"/>
      <c r="L73"/>
      <c r="M73"/>
      <c r="N73"/>
      <c r="O73"/>
      <c r="P73"/>
      <c r="Q73"/>
      <c r="R73"/>
      <c r="S73"/>
      <c r="T73"/>
      <c r="U73"/>
    </row>
    <row r="74" spans="1:21" s="25" customFormat="1" x14ac:dyDescent="0.25">
      <c r="A74" s="1"/>
      <c r="B74" s="4"/>
      <c r="C74" s="24"/>
      <c r="E74" s="3"/>
      <c r="F74" s="3"/>
      <c r="G74" s="3"/>
      <c r="H74"/>
      <c r="I74"/>
      <c r="J74"/>
      <c r="K74"/>
      <c r="L74"/>
      <c r="M74"/>
      <c r="N74"/>
      <c r="O74"/>
      <c r="P74"/>
      <c r="Q74"/>
      <c r="R74"/>
      <c r="S74"/>
      <c r="T74"/>
      <c r="U74"/>
    </row>
    <row r="75" spans="1:21" s="25" customFormat="1" x14ac:dyDescent="0.25">
      <c r="A75" s="1"/>
      <c r="B75" s="4"/>
      <c r="C75" s="24"/>
      <c r="E75" s="3"/>
      <c r="F75" s="3"/>
      <c r="G75" s="3"/>
      <c r="H75"/>
      <c r="I75"/>
      <c r="J75"/>
      <c r="K75"/>
      <c r="L75"/>
      <c r="M75"/>
      <c r="N75"/>
      <c r="O75"/>
      <c r="P75"/>
      <c r="Q75"/>
      <c r="R75"/>
      <c r="S75"/>
      <c r="T75"/>
      <c r="U75"/>
    </row>
    <row r="76" spans="1:21" s="25" customFormat="1" x14ac:dyDescent="0.25">
      <c r="A76" s="1"/>
      <c r="B76" s="4"/>
      <c r="C76" s="24"/>
      <c r="E76" s="3"/>
      <c r="F76" s="3"/>
      <c r="G76" s="3"/>
      <c r="H76"/>
      <c r="I76"/>
      <c r="J76"/>
      <c r="K76"/>
      <c r="L76"/>
      <c r="M76"/>
      <c r="N76"/>
      <c r="O76"/>
      <c r="P76"/>
      <c r="Q76"/>
      <c r="R76"/>
      <c r="S76"/>
      <c r="T76"/>
      <c r="U76"/>
    </row>
    <row r="77" spans="1:21" s="25" customFormat="1" x14ac:dyDescent="0.25">
      <c r="A77" s="1"/>
      <c r="B77" s="4"/>
      <c r="C77" s="24"/>
      <c r="E77" s="3"/>
      <c r="F77" s="3"/>
      <c r="G77" s="3"/>
      <c r="H77"/>
      <c r="I77"/>
      <c r="J77"/>
      <c r="K77"/>
      <c r="L77"/>
      <c r="M77"/>
      <c r="N77"/>
      <c r="O77"/>
      <c r="P77"/>
      <c r="Q77"/>
      <c r="R77"/>
      <c r="S77"/>
      <c r="T77"/>
      <c r="U77"/>
    </row>
    <row r="78" spans="1:21" s="25" customFormat="1" x14ac:dyDescent="0.25">
      <c r="A78" s="1"/>
      <c r="B78" s="4"/>
      <c r="C78" s="24"/>
      <c r="E78" s="3"/>
      <c r="F78" s="3"/>
      <c r="G78" s="3"/>
      <c r="H78"/>
      <c r="I78"/>
      <c r="J78"/>
      <c r="K78"/>
      <c r="L78"/>
      <c r="M78"/>
      <c r="N78"/>
      <c r="O78"/>
      <c r="P78"/>
      <c r="Q78"/>
      <c r="R78"/>
      <c r="S78"/>
      <c r="T78"/>
      <c r="U78"/>
    </row>
    <row r="79" spans="1:21" s="25" customFormat="1" x14ac:dyDescent="0.25">
      <c r="A79" s="1"/>
      <c r="B79" s="4"/>
      <c r="C79" s="24"/>
      <c r="E79" s="3"/>
      <c r="F79" s="3"/>
      <c r="G79" s="3"/>
      <c r="H79"/>
      <c r="I79"/>
      <c r="J79"/>
      <c r="K79"/>
      <c r="L79"/>
      <c r="M79"/>
      <c r="N79"/>
      <c r="O79"/>
      <c r="P79"/>
      <c r="Q79"/>
      <c r="R79"/>
      <c r="S79"/>
      <c r="T79"/>
      <c r="U79"/>
    </row>
    <row r="80" spans="1:21" s="25" customFormat="1" x14ac:dyDescent="0.25">
      <c r="A80" s="1"/>
      <c r="B80" s="4"/>
      <c r="C80" s="24"/>
      <c r="E80" s="3"/>
      <c r="F80" s="3"/>
      <c r="G80" s="3"/>
      <c r="H80"/>
      <c r="I80"/>
      <c r="J80"/>
      <c r="K80"/>
      <c r="L80"/>
      <c r="M80"/>
      <c r="N80"/>
      <c r="O80"/>
      <c r="P80"/>
      <c r="Q80"/>
      <c r="R80"/>
      <c r="S80"/>
      <c r="T80"/>
      <c r="U80"/>
    </row>
    <row r="81" spans="1:21" s="25" customFormat="1" x14ac:dyDescent="0.25">
      <c r="A81" s="1"/>
      <c r="B81" s="4"/>
      <c r="C81" s="24"/>
      <c r="E81" s="3"/>
      <c r="F81" s="3"/>
      <c r="G81" s="3"/>
      <c r="H81"/>
      <c r="I81"/>
      <c r="J81"/>
      <c r="K81"/>
      <c r="L81"/>
      <c r="M81"/>
      <c r="N81"/>
      <c r="O81"/>
      <c r="P81"/>
      <c r="Q81"/>
      <c r="R81"/>
      <c r="S81"/>
      <c r="T81"/>
      <c r="U81"/>
    </row>
    <row r="82" spans="1:21" s="25" customFormat="1" x14ac:dyDescent="0.25">
      <c r="A82" s="1"/>
      <c r="B82" s="4"/>
      <c r="C82" s="24"/>
      <c r="E82" s="3"/>
      <c r="F82" s="3"/>
      <c r="G82" s="3"/>
      <c r="H82"/>
      <c r="I82"/>
      <c r="J82"/>
      <c r="K82"/>
      <c r="L82"/>
      <c r="M82"/>
      <c r="N82"/>
      <c r="O82"/>
      <c r="P82"/>
      <c r="Q82"/>
      <c r="R82"/>
      <c r="S82"/>
      <c r="T82"/>
      <c r="U82"/>
    </row>
    <row r="83" spans="1:21" s="25" customFormat="1" x14ac:dyDescent="0.25">
      <c r="A83" s="1"/>
      <c r="B83" s="4"/>
      <c r="C83" s="24"/>
      <c r="E83" s="3"/>
      <c r="F83" s="3"/>
      <c r="G83" s="3"/>
      <c r="H83"/>
      <c r="I83"/>
      <c r="J83"/>
      <c r="K83"/>
      <c r="L83"/>
      <c r="M83"/>
      <c r="N83"/>
      <c r="O83"/>
      <c r="P83"/>
      <c r="Q83"/>
      <c r="R83"/>
      <c r="S83"/>
      <c r="T83"/>
      <c r="U83"/>
    </row>
    <row r="84" spans="1:21" s="25" customFormat="1" x14ac:dyDescent="0.25">
      <c r="A84" s="1"/>
      <c r="B84" s="4"/>
      <c r="C84" s="24"/>
      <c r="E84" s="3"/>
      <c r="F84" s="3"/>
      <c r="G84" s="3"/>
      <c r="H84"/>
      <c r="I84"/>
      <c r="J84"/>
      <c r="K84"/>
      <c r="L84"/>
      <c r="M84"/>
      <c r="N84"/>
      <c r="O84"/>
      <c r="P84"/>
      <c r="Q84"/>
      <c r="R84"/>
      <c r="S84"/>
      <c r="T84"/>
      <c r="U84"/>
    </row>
    <row r="85" spans="1:21" s="25" customFormat="1" x14ac:dyDescent="0.25">
      <c r="A85" s="1"/>
      <c r="B85" s="4"/>
      <c r="C85" s="24"/>
      <c r="E85" s="3"/>
      <c r="F85" s="3"/>
      <c r="G85" s="3"/>
      <c r="H85"/>
      <c r="I85"/>
      <c r="J85"/>
      <c r="K85"/>
      <c r="L85"/>
      <c r="M85"/>
      <c r="N85"/>
      <c r="O85"/>
      <c r="P85"/>
      <c r="Q85"/>
      <c r="R85"/>
      <c r="S85"/>
      <c r="T85"/>
      <c r="U85"/>
    </row>
    <row r="86" spans="1:21" s="25" customFormat="1" x14ac:dyDescent="0.25">
      <c r="A86" s="1"/>
      <c r="B86" s="4"/>
      <c r="C86" s="24"/>
      <c r="E86" s="3"/>
      <c r="F86" s="3"/>
      <c r="G86" s="3"/>
      <c r="H86"/>
      <c r="I86"/>
      <c r="J86"/>
      <c r="K86"/>
      <c r="L86"/>
      <c r="M86"/>
      <c r="N86"/>
      <c r="O86"/>
      <c r="P86"/>
      <c r="Q86"/>
      <c r="R86"/>
      <c r="S86"/>
      <c r="T86"/>
      <c r="U86"/>
    </row>
    <row r="87" spans="1:21" s="25" customFormat="1" x14ac:dyDescent="0.25">
      <c r="A87" s="1"/>
      <c r="B87" s="4"/>
      <c r="C87" s="24"/>
      <c r="E87" s="3"/>
      <c r="F87" s="3"/>
      <c r="G87" s="3"/>
      <c r="H87"/>
      <c r="I87"/>
      <c r="J87"/>
      <c r="K87"/>
      <c r="L87"/>
      <c r="M87"/>
      <c r="N87"/>
      <c r="O87"/>
      <c r="P87"/>
      <c r="Q87"/>
      <c r="R87"/>
      <c r="S87"/>
      <c r="T87"/>
      <c r="U87"/>
    </row>
    <row r="88" spans="1:21" s="25" customFormat="1" x14ac:dyDescent="0.25">
      <c r="A88" s="1"/>
      <c r="B88" s="4"/>
      <c r="C88" s="24"/>
      <c r="E88" s="3"/>
      <c r="F88" s="3"/>
      <c r="G88" s="3"/>
      <c r="H88"/>
      <c r="I88"/>
      <c r="J88"/>
      <c r="K88"/>
      <c r="L88"/>
      <c r="M88"/>
      <c r="N88"/>
      <c r="O88"/>
      <c r="P88"/>
      <c r="Q88"/>
      <c r="R88"/>
      <c r="S88"/>
      <c r="T88"/>
      <c r="U88"/>
    </row>
    <row r="89" spans="1:21" s="25" customFormat="1" x14ac:dyDescent="0.25">
      <c r="A89" s="1"/>
      <c r="B89" s="4"/>
      <c r="C89" s="24"/>
      <c r="E89" s="3"/>
      <c r="F89" s="3"/>
      <c r="G89" s="3"/>
      <c r="H89"/>
      <c r="I89"/>
      <c r="J89"/>
      <c r="K89"/>
      <c r="L89"/>
      <c r="M89"/>
      <c r="N89"/>
      <c r="O89"/>
      <c r="P89"/>
      <c r="Q89"/>
      <c r="R89"/>
      <c r="S89"/>
      <c r="T89"/>
      <c r="U89"/>
    </row>
    <row r="90" spans="1:21" s="25" customFormat="1" x14ac:dyDescent="0.25">
      <c r="A90" s="1"/>
      <c r="B90" s="4"/>
      <c r="C90" s="24"/>
      <c r="E90" s="3"/>
      <c r="F90" s="3"/>
      <c r="G90" s="3"/>
      <c r="H90"/>
      <c r="I90"/>
      <c r="J90"/>
      <c r="K90"/>
      <c r="L90"/>
      <c r="M90"/>
      <c r="N90"/>
      <c r="O90"/>
      <c r="P90"/>
      <c r="Q90"/>
      <c r="R90"/>
      <c r="S90"/>
      <c r="T90"/>
      <c r="U90"/>
    </row>
    <row r="91" spans="1:21" s="25" customFormat="1" x14ac:dyDescent="0.25">
      <c r="A91" s="1"/>
      <c r="B91" s="4"/>
      <c r="C91" s="24"/>
      <c r="E91" s="3"/>
      <c r="F91" s="3"/>
      <c r="G91" s="3"/>
      <c r="H91"/>
      <c r="I91"/>
      <c r="J91"/>
      <c r="K91"/>
      <c r="L91"/>
      <c r="M91"/>
      <c r="N91"/>
      <c r="O91"/>
      <c r="P91"/>
      <c r="Q91"/>
      <c r="R91"/>
      <c r="S91"/>
      <c r="T91"/>
      <c r="U91"/>
    </row>
    <row r="92" spans="1:21" s="25" customFormat="1" x14ac:dyDescent="0.25">
      <c r="A92" s="1"/>
      <c r="B92" s="4"/>
      <c r="C92" s="24"/>
      <c r="E92" s="3"/>
      <c r="F92" s="3"/>
      <c r="G92" s="3"/>
      <c r="H92"/>
      <c r="I92"/>
      <c r="J92"/>
      <c r="K92"/>
      <c r="L92"/>
      <c r="M92"/>
      <c r="N92"/>
      <c r="O92"/>
      <c r="P92"/>
      <c r="Q92"/>
      <c r="R92"/>
      <c r="S92"/>
      <c r="T92"/>
      <c r="U92"/>
    </row>
    <row r="93" spans="1:21" s="25" customFormat="1" x14ac:dyDescent="0.25">
      <c r="A93" s="1"/>
      <c r="B93" s="4"/>
      <c r="C93" s="24"/>
      <c r="E93" s="3"/>
      <c r="F93" s="3"/>
      <c r="G93" s="3"/>
      <c r="H93"/>
      <c r="I93"/>
      <c r="J93"/>
      <c r="K93"/>
      <c r="L93"/>
      <c r="M93"/>
      <c r="N93"/>
      <c r="O93"/>
      <c r="P93"/>
      <c r="Q93"/>
      <c r="R93"/>
      <c r="S93"/>
      <c r="T93"/>
      <c r="U93"/>
    </row>
    <row r="94" spans="1:21" s="25" customFormat="1" x14ac:dyDescent="0.25">
      <c r="A94" s="1"/>
      <c r="B94" s="4"/>
      <c r="C94" s="24"/>
      <c r="E94" s="3"/>
      <c r="F94" s="3"/>
      <c r="G94" s="3"/>
      <c r="H94"/>
      <c r="I94"/>
      <c r="J94"/>
      <c r="K94"/>
      <c r="L94"/>
      <c r="M94"/>
      <c r="N94"/>
      <c r="O94"/>
      <c r="P94"/>
      <c r="Q94"/>
      <c r="R94"/>
      <c r="S94"/>
      <c r="T94"/>
      <c r="U94"/>
    </row>
    <row r="95" spans="1:21" s="25" customFormat="1" x14ac:dyDescent="0.25">
      <c r="A95" s="1"/>
      <c r="B95" s="4"/>
      <c r="C95" s="24"/>
      <c r="E95" s="3"/>
      <c r="F95" s="3"/>
      <c r="G95" s="3"/>
      <c r="H95"/>
      <c r="I95"/>
      <c r="J95"/>
      <c r="K95"/>
      <c r="L95"/>
      <c r="M95"/>
      <c r="N95"/>
      <c r="O95"/>
      <c r="P95"/>
      <c r="Q95"/>
      <c r="R95"/>
      <c r="S95"/>
      <c r="T95"/>
      <c r="U95"/>
    </row>
    <row r="96" spans="1:21" s="25" customFormat="1" x14ac:dyDescent="0.25">
      <c r="A96" s="1"/>
      <c r="B96" s="4"/>
      <c r="C96" s="24"/>
      <c r="E96" s="3"/>
      <c r="F96" s="3"/>
      <c r="G96" s="3"/>
      <c r="H96"/>
      <c r="I96"/>
      <c r="J96"/>
      <c r="K96"/>
      <c r="L96"/>
      <c r="M96"/>
      <c r="N96"/>
      <c r="O96"/>
      <c r="P96"/>
      <c r="Q96"/>
      <c r="R96"/>
      <c r="S96"/>
      <c r="T96"/>
      <c r="U96"/>
    </row>
    <row r="97" spans="1:21" s="25" customFormat="1" x14ac:dyDescent="0.25">
      <c r="A97" s="1"/>
      <c r="B97" s="4"/>
      <c r="C97" s="24"/>
      <c r="E97" s="3"/>
      <c r="F97" s="3"/>
      <c r="G97" s="3"/>
      <c r="H97"/>
      <c r="I97"/>
      <c r="J97"/>
      <c r="K97"/>
      <c r="L97"/>
      <c r="M97"/>
      <c r="N97"/>
      <c r="O97"/>
      <c r="P97"/>
      <c r="Q97"/>
      <c r="R97"/>
      <c r="S97"/>
      <c r="T97"/>
      <c r="U97"/>
    </row>
    <row r="98" spans="1:21" s="25" customFormat="1" x14ac:dyDescent="0.25">
      <c r="A98" s="1"/>
      <c r="B98" s="4"/>
      <c r="C98" s="24"/>
      <c r="E98" s="3"/>
      <c r="F98" s="3"/>
      <c r="G98" s="3"/>
      <c r="H98"/>
      <c r="I98"/>
      <c r="J98"/>
      <c r="K98"/>
      <c r="L98"/>
      <c r="M98"/>
      <c r="N98"/>
      <c r="O98"/>
      <c r="P98"/>
      <c r="Q98"/>
      <c r="R98"/>
      <c r="S98"/>
      <c r="T98"/>
      <c r="U98"/>
    </row>
    <row r="99" spans="1:21" s="25" customFormat="1" x14ac:dyDescent="0.25">
      <c r="A99" s="1"/>
      <c r="B99" s="4"/>
      <c r="C99" s="24"/>
      <c r="E99" s="3"/>
      <c r="F99" s="3"/>
      <c r="G99" s="3"/>
      <c r="H99"/>
      <c r="I99"/>
      <c r="J99"/>
      <c r="K99"/>
      <c r="L99"/>
      <c r="M99"/>
      <c r="N99"/>
      <c r="O99"/>
      <c r="P99"/>
      <c r="Q99"/>
      <c r="R99"/>
      <c r="S99"/>
      <c r="T99"/>
      <c r="U99"/>
    </row>
    <row r="100" spans="1:21" s="25" customFormat="1" x14ac:dyDescent="0.25">
      <c r="A100" s="1"/>
      <c r="B100" s="4"/>
      <c r="C100" s="24"/>
      <c r="E100" s="3"/>
      <c r="F100" s="3"/>
      <c r="G100" s="3"/>
      <c r="H100"/>
      <c r="I100"/>
      <c r="J100"/>
      <c r="K100"/>
      <c r="L100"/>
      <c r="M100"/>
      <c r="N100"/>
      <c r="O100"/>
      <c r="P100"/>
      <c r="Q100"/>
      <c r="R100"/>
      <c r="S100"/>
      <c r="T100"/>
      <c r="U100"/>
    </row>
    <row r="101" spans="1:21" s="25" customFormat="1" x14ac:dyDescent="0.25">
      <c r="A101" s="1"/>
      <c r="B101" s="4"/>
      <c r="C101" s="24"/>
      <c r="E101" s="3"/>
      <c r="F101" s="3"/>
      <c r="G101" s="3"/>
      <c r="H101"/>
      <c r="I101"/>
      <c r="J101"/>
      <c r="K101"/>
      <c r="L101"/>
      <c r="M101"/>
      <c r="N101"/>
      <c r="O101"/>
      <c r="P101"/>
      <c r="Q101"/>
      <c r="R101"/>
      <c r="S101"/>
      <c r="T101"/>
      <c r="U101"/>
    </row>
    <row r="102" spans="1:21" s="25" customFormat="1" x14ac:dyDescent="0.25">
      <c r="A102" s="1"/>
      <c r="B102" s="4"/>
      <c r="C102" s="24"/>
      <c r="E102" s="3"/>
      <c r="F102" s="3"/>
      <c r="G102" s="3"/>
      <c r="H102"/>
      <c r="I102"/>
      <c r="J102"/>
      <c r="K102"/>
      <c r="L102"/>
      <c r="M102"/>
      <c r="N102"/>
      <c r="O102"/>
      <c r="P102"/>
      <c r="Q102"/>
      <c r="R102"/>
      <c r="S102"/>
      <c r="T102"/>
      <c r="U102"/>
    </row>
    <row r="103" spans="1:21" s="25" customFormat="1" x14ac:dyDescent="0.25">
      <c r="A103" s="1"/>
      <c r="B103" s="4"/>
      <c r="C103" s="24"/>
      <c r="E103" s="3"/>
      <c r="F103" s="3"/>
      <c r="G103" s="3"/>
      <c r="H103"/>
      <c r="I103"/>
      <c r="J103"/>
      <c r="K103"/>
      <c r="L103"/>
      <c r="M103"/>
      <c r="N103"/>
      <c r="O103"/>
      <c r="P103"/>
      <c r="Q103"/>
      <c r="R103"/>
      <c r="S103"/>
      <c r="T103"/>
      <c r="U103"/>
    </row>
    <row r="104" spans="1:21" s="25" customFormat="1" x14ac:dyDescent="0.25">
      <c r="A104" s="1"/>
      <c r="B104" s="4"/>
      <c r="C104" s="24"/>
      <c r="E104" s="3"/>
      <c r="F104" s="3"/>
      <c r="G104" s="3"/>
      <c r="H104"/>
      <c r="I104"/>
      <c r="J104"/>
      <c r="K104"/>
      <c r="L104"/>
      <c r="M104"/>
      <c r="N104"/>
      <c r="O104"/>
      <c r="P104"/>
      <c r="Q104"/>
      <c r="R104"/>
      <c r="S104"/>
      <c r="T104"/>
      <c r="U104"/>
    </row>
    <row r="105" spans="1:21" s="25" customFormat="1" x14ac:dyDescent="0.25">
      <c r="A105" s="1"/>
      <c r="B105" s="4"/>
      <c r="C105" s="24"/>
      <c r="E105" s="3"/>
      <c r="F105" s="3"/>
      <c r="G105" s="3"/>
      <c r="H105"/>
      <c r="I105"/>
      <c r="J105"/>
      <c r="K105"/>
      <c r="L105"/>
      <c r="M105"/>
      <c r="N105"/>
      <c r="O105"/>
      <c r="P105"/>
      <c r="Q105"/>
      <c r="R105"/>
      <c r="S105"/>
      <c r="T105"/>
      <c r="U105"/>
    </row>
    <row r="106" spans="1:21" s="25" customFormat="1" x14ac:dyDescent="0.25">
      <c r="A106" s="1"/>
      <c r="B106" s="4"/>
      <c r="C106" s="24"/>
      <c r="E106" s="3"/>
      <c r="F106" s="3"/>
      <c r="G106" s="3"/>
      <c r="H106"/>
      <c r="I106"/>
      <c r="J106"/>
      <c r="K106"/>
      <c r="L106"/>
      <c r="M106"/>
      <c r="N106"/>
      <c r="O106"/>
      <c r="P106"/>
      <c r="Q106"/>
      <c r="R106"/>
      <c r="S106"/>
      <c r="T106"/>
      <c r="U106"/>
    </row>
    <row r="107" spans="1:21" s="25" customFormat="1" x14ac:dyDescent="0.25">
      <c r="A107" s="1"/>
      <c r="B107" s="4"/>
      <c r="C107" s="24"/>
      <c r="E107" s="3"/>
      <c r="F107" s="3"/>
      <c r="G107" s="3"/>
      <c r="H107"/>
      <c r="I107"/>
      <c r="J107"/>
      <c r="K107"/>
      <c r="L107"/>
      <c r="M107"/>
      <c r="N107"/>
      <c r="O107"/>
      <c r="P107"/>
      <c r="Q107"/>
      <c r="R107"/>
      <c r="S107"/>
      <c r="T107"/>
      <c r="U107"/>
    </row>
    <row r="108" spans="1:21" s="25" customFormat="1" x14ac:dyDescent="0.25">
      <c r="A108" s="1"/>
      <c r="B108" s="4"/>
      <c r="C108" s="24"/>
      <c r="E108" s="3"/>
      <c r="F108" s="3"/>
      <c r="G108" s="3"/>
      <c r="H108"/>
      <c r="I108"/>
      <c r="J108"/>
      <c r="K108"/>
      <c r="L108"/>
      <c r="M108"/>
      <c r="N108"/>
      <c r="O108"/>
      <c r="P108"/>
      <c r="Q108"/>
      <c r="R108"/>
      <c r="S108"/>
      <c r="T108"/>
      <c r="U108"/>
    </row>
    <row r="109" spans="1:21" s="25" customFormat="1" x14ac:dyDescent="0.25">
      <c r="A109" s="1"/>
      <c r="B109" s="4"/>
      <c r="C109" s="24"/>
      <c r="E109" s="3"/>
      <c r="F109" s="3"/>
      <c r="G109" s="3"/>
      <c r="H109"/>
      <c r="I109"/>
      <c r="J109"/>
      <c r="K109"/>
      <c r="L109"/>
      <c r="M109"/>
      <c r="N109"/>
      <c r="O109"/>
      <c r="P109"/>
      <c r="Q109"/>
      <c r="R109"/>
      <c r="S109"/>
      <c r="T109"/>
      <c r="U109"/>
    </row>
    <row r="110" spans="1:21" s="25" customFormat="1" x14ac:dyDescent="0.25">
      <c r="A110" s="1"/>
      <c r="B110" s="4"/>
      <c r="C110" s="24"/>
      <c r="E110" s="3"/>
      <c r="F110" s="3"/>
      <c r="G110" s="3"/>
      <c r="H110"/>
      <c r="I110"/>
      <c r="J110"/>
      <c r="K110"/>
      <c r="L110"/>
      <c r="M110"/>
      <c r="N110"/>
      <c r="O110"/>
      <c r="P110"/>
      <c r="Q110"/>
      <c r="R110"/>
      <c r="S110"/>
      <c r="T110"/>
      <c r="U110"/>
    </row>
    <row r="111" spans="1:21" s="25" customFormat="1" x14ac:dyDescent="0.25">
      <c r="A111" s="1"/>
      <c r="B111" s="4"/>
      <c r="C111" s="24"/>
      <c r="E111" s="3"/>
      <c r="F111" s="3"/>
      <c r="G111" s="3"/>
      <c r="H111"/>
      <c r="I111"/>
      <c r="J111"/>
      <c r="K111"/>
      <c r="L111"/>
      <c r="M111"/>
      <c r="N111"/>
      <c r="O111"/>
      <c r="P111"/>
      <c r="Q111"/>
      <c r="R111"/>
      <c r="S111"/>
      <c r="T111"/>
      <c r="U111"/>
    </row>
    <row r="112" spans="1:21" s="25" customFormat="1" x14ac:dyDescent="0.25">
      <c r="A112" s="1"/>
      <c r="B112" s="4"/>
      <c r="C112" s="24"/>
      <c r="E112" s="3"/>
      <c r="F112" s="3"/>
      <c r="G112" s="3"/>
      <c r="H112"/>
      <c r="I112"/>
      <c r="J112"/>
      <c r="K112"/>
      <c r="L112"/>
      <c r="M112"/>
      <c r="N112"/>
      <c r="O112"/>
      <c r="P112"/>
      <c r="Q112"/>
      <c r="R112"/>
      <c r="S112"/>
      <c r="T112"/>
      <c r="U112"/>
    </row>
    <row r="113" spans="1:21" s="25" customFormat="1" x14ac:dyDescent="0.25">
      <c r="A113" s="1"/>
      <c r="B113" s="4"/>
      <c r="C113" s="24"/>
      <c r="E113" s="3"/>
      <c r="F113" s="3"/>
      <c r="G113" s="3"/>
      <c r="H113"/>
      <c r="I113"/>
      <c r="J113"/>
      <c r="K113"/>
      <c r="L113"/>
      <c r="M113"/>
      <c r="N113"/>
      <c r="O113"/>
      <c r="P113"/>
      <c r="Q113"/>
      <c r="R113"/>
      <c r="S113"/>
      <c r="T113"/>
      <c r="U113"/>
    </row>
    <row r="114" spans="1:21" s="25" customFormat="1" x14ac:dyDescent="0.25">
      <c r="A114" s="1"/>
      <c r="B114" s="4"/>
      <c r="C114" s="24"/>
      <c r="E114" s="3"/>
      <c r="F114" s="3"/>
      <c r="G114" s="3"/>
      <c r="H114"/>
      <c r="I114"/>
      <c r="J114"/>
      <c r="K114"/>
      <c r="L114"/>
      <c r="M114"/>
      <c r="N114"/>
      <c r="O114"/>
      <c r="P114"/>
      <c r="Q114"/>
      <c r="R114"/>
      <c r="S114"/>
      <c r="T114"/>
      <c r="U114"/>
    </row>
    <row r="115" spans="1:21" s="25" customFormat="1" x14ac:dyDescent="0.25">
      <c r="A115" s="1"/>
      <c r="B115" s="4"/>
      <c r="C115" s="24"/>
      <c r="E115" s="3"/>
      <c r="F115" s="3"/>
      <c r="G115" s="3"/>
      <c r="H115"/>
      <c r="I115"/>
      <c r="J115"/>
      <c r="K115"/>
      <c r="L115"/>
      <c r="M115"/>
      <c r="N115"/>
      <c r="O115"/>
      <c r="P115"/>
      <c r="Q115"/>
      <c r="R115"/>
      <c r="S115"/>
      <c r="T115"/>
      <c r="U115"/>
    </row>
    <row r="116" spans="1:21" s="25" customFormat="1" x14ac:dyDescent="0.25">
      <c r="A116" s="1"/>
      <c r="B116" s="4"/>
      <c r="C116" s="24"/>
      <c r="E116" s="3"/>
      <c r="F116" s="3"/>
      <c r="G116" s="3"/>
      <c r="H116"/>
      <c r="I116"/>
      <c r="J116"/>
      <c r="K116"/>
      <c r="L116"/>
      <c r="M116"/>
      <c r="N116"/>
      <c r="O116"/>
      <c r="P116"/>
      <c r="Q116"/>
      <c r="R116"/>
      <c r="S116"/>
      <c r="T116"/>
      <c r="U116"/>
    </row>
    <row r="117" spans="1:21" s="25" customFormat="1" x14ac:dyDescent="0.25">
      <c r="A117" s="1"/>
      <c r="B117" s="4"/>
      <c r="C117" s="24"/>
      <c r="E117" s="3"/>
      <c r="F117" s="3"/>
      <c r="G117" s="3"/>
      <c r="H117"/>
      <c r="I117"/>
      <c r="J117"/>
      <c r="K117"/>
      <c r="L117"/>
      <c r="M117"/>
      <c r="N117"/>
      <c r="O117"/>
      <c r="P117"/>
      <c r="Q117"/>
      <c r="R117"/>
      <c r="S117"/>
      <c r="T117"/>
      <c r="U117"/>
    </row>
    <row r="118" spans="1:21" s="25" customFormat="1" x14ac:dyDescent="0.25">
      <c r="A118" s="1"/>
      <c r="B118" s="4"/>
      <c r="C118" s="24"/>
      <c r="E118" s="3"/>
      <c r="F118" s="3"/>
      <c r="G118" s="3"/>
      <c r="H118"/>
      <c r="I118"/>
      <c r="J118"/>
      <c r="K118"/>
      <c r="L118"/>
      <c r="M118"/>
      <c r="N118"/>
      <c r="O118"/>
      <c r="P118"/>
      <c r="Q118"/>
      <c r="R118"/>
      <c r="S118"/>
      <c r="T118"/>
      <c r="U118"/>
    </row>
    <row r="119" spans="1:21" s="25" customFormat="1" x14ac:dyDescent="0.25">
      <c r="A119" s="1"/>
      <c r="B119" s="4"/>
      <c r="C119" s="24"/>
      <c r="E119" s="3"/>
      <c r="F119" s="3"/>
      <c r="G119" s="3"/>
      <c r="H119"/>
      <c r="I119"/>
      <c r="J119"/>
      <c r="K119"/>
      <c r="L119"/>
      <c r="M119"/>
      <c r="N119"/>
      <c r="O119"/>
      <c r="P119"/>
      <c r="Q119"/>
      <c r="R119"/>
      <c r="S119"/>
      <c r="T119"/>
      <c r="U119"/>
    </row>
    <row r="120" spans="1:21" s="25" customFormat="1" x14ac:dyDescent="0.25">
      <c r="A120" s="1"/>
      <c r="B120" s="4"/>
      <c r="C120" s="24"/>
      <c r="E120" s="3"/>
      <c r="F120" s="3"/>
      <c r="G120" s="3"/>
      <c r="H120"/>
      <c r="I120"/>
      <c r="J120"/>
      <c r="K120"/>
      <c r="L120"/>
      <c r="M120"/>
      <c r="N120"/>
      <c r="O120"/>
      <c r="P120"/>
      <c r="Q120"/>
      <c r="R120"/>
      <c r="S120"/>
      <c r="T120"/>
      <c r="U120"/>
    </row>
    <row r="121" spans="1:21" s="25" customFormat="1" x14ac:dyDescent="0.25">
      <c r="A121" s="1"/>
      <c r="B121" s="4"/>
      <c r="C121" s="24"/>
      <c r="E121" s="3"/>
      <c r="F121" s="3"/>
      <c r="G121" s="3"/>
      <c r="H121"/>
      <c r="I121"/>
      <c r="J121"/>
      <c r="K121"/>
      <c r="L121"/>
      <c r="M121"/>
      <c r="N121"/>
      <c r="O121"/>
      <c r="P121"/>
      <c r="Q121"/>
      <c r="R121"/>
      <c r="S121"/>
      <c r="T121"/>
      <c r="U121"/>
    </row>
    <row r="122" spans="1:21" s="25" customFormat="1" x14ac:dyDescent="0.25">
      <c r="A122" s="1"/>
      <c r="B122" s="4"/>
      <c r="C122" s="24"/>
      <c r="E122" s="3"/>
      <c r="F122" s="3"/>
      <c r="G122" s="3"/>
      <c r="H122"/>
      <c r="I122"/>
      <c r="J122"/>
      <c r="K122"/>
      <c r="L122"/>
      <c r="M122"/>
      <c r="N122"/>
      <c r="O122"/>
      <c r="P122"/>
      <c r="Q122"/>
      <c r="R122"/>
      <c r="S122"/>
      <c r="T122"/>
      <c r="U122"/>
    </row>
    <row r="123" spans="1:21" s="25" customFormat="1" x14ac:dyDescent="0.25">
      <c r="A123" s="1"/>
      <c r="B123" s="4"/>
      <c r="C123" s="24"/>
      <c r="E123" s="3"/>
      <c r="F123" s="3"/>
      <c r="G123" s="3"/>
      <c r="H123"/>
      <c r="I123"/>
      <c r="J123"/>
      <c r="K123"/>
      <c r="L123"/>
      <c r="M123"/>
      <c r="N123"/>
      <c r="O123"/>
      <c r="P123"/>
      <c r="Q123"/>
      <c r="R123"/>
      <c r="S123"/>
      <c r="T123"/>
      <c r="U123"/>
    </row>
    <row r="124" spans="1:21" s="25" customFormat="1" x14ac:dyDescent="0.25">
      <c r="A124" s="1"/>
      <c r="B124" s="4"/>
      <c r="C124" s="24"/>
      <c r="E124" s="3"/>
      <c r="F124" s="3"/>
      <c r="G124" s="3"/>
      <c r="H124"/>
      <c r="I124"/>
      <c r="J124"/>
      <c r="K124"/>
      <c r="L124"/>
      <c r="M124"/>
      <c r="N124"/>
      <c r="O124"/>
      <c r="P124"/>
      <c r="Q124"/>
      <c r="R124"/>
      <c r="S124"/>
      <c r="T124"/>
      <c r="U124"/>
    </row>
    <row r="125" spans="1:21" s="25" customFormat="1" x14ac:dyDescent="0.25">
      <c r="A125" s="1"/>
      <c r="B125" s="4"/>
      <c r="C125" s="24"/>
      <c r="E125" s="3"/>
      <c r="F125" s="3"/>
      <c r="G125" s="3"/>
      <c r="H125"/>
      <c r="I125"/>
      <c r="J125"/>
      <c r="K125"/>
      <c r="L125"/>
      <c r="M125"/>
      <c r="N125"/>
      <c r="O125"/>
      <c r="P125"/>
      <c r="Q125"/>
      <c r="R125"/>
      <c r="S125"/>
      <c r="T125"/>
      <c r="U125"/>
    </row>
    <row r="126" spans="1:21" s="25" customFormat="1" x14ac:dyDescent="0.25">
      <c r="A126" s="1"/>
      <c r="B126" s="4"/>
      <c r="C126" s="24"/>
      <c r="E126" s="3"/>
      <c r="F126" s="3"/>
      <c r="G126" s="3"/>
      <c r="H126"/>
      <c r="I126"/>
      <c r="J126"/>
      <c r="K126"/>
      <c r="L126"/>
      <c r="M126"/>
      <c r="N126"/>
      <c r="O126"/>
      <c r="P126"/>
      <c r="Q126"/>
      <c r="R126"/>
      <c r="S126"/>
      <c r="T126"/>
      <c r="U126"/>
    </row>
    <row r="127" spans="1:21" s="25" customFormat="1" x14ac:dyDescent="0.25">
      <c r="A127" s="1"/>
      <c r="B127" s="4"/>
      <c r="C127" s="24"/>
      <c r="E127" s="3"/>
      <c r="F127" s="3"/>
      <c r="G127" s="3"/>
      <c r="H127"/>
      <c r="I127"/>
      <c r="J127"/>
      <c r="K127"/>
      <c r="L127"/>
      <c r="M127"/>
      <c r="N127"/>
      <c r="O127"/>
      <c r="P127"/>
      <c r="Q127"/>
      <c r="R127"/>
      <c r="S127"/>
      <c r="T127"/>
      <c r="U127"/>
    </row>
    <row r="128" spans="1:21" s="25" customFormat="1" x14ac:dyDescent="0.25">
      <c r="A128" s="1"/>
      <c r="B128" s="4"/>
      <c r="C128" s="24"/>
      <c r="E128" s="3"/>
      <c r="F128" s="3"/>
      <c r="G128" s="3"/>
      <c r="H128"/>
      <c r="I128"/>
      <c r="J128"/>
      <c r="K128"/>
      <c r="L128"/>
      <c r="M128"/>
      <c r="N128"/>
      <c r="O128"/>
      <c r="P128"/>
      <c r="Q128"/>
      <c r="R128"/>
      <c r="S128"/>
      <c r="T128"/>
      <c r="U128"/>
    </row>
    <row r="129" spans="1:21" s="25" customFormat="1" x14ac:dyDescent="0.25">
      <c r="A129" s="1"/>
      <c r="B129" s="4"/>
      <c r="C129" s="24"/>
      <c r="E129" s="3"/>
      <c r="F129" s="3"/>
      <c r="G129" s="3"/>
      <c r="H129"/>
      <c r="I129"/>
      <c r="J129"/>
      <c r="K129"/>
      <c r="L129"/>
      <c r="M129"/>
      <c r="N129"/>
      <c r="O129"/>
      <c r="P129"/>
      <c r="Q129"/>
      <c r="R129"/>
      <c r="S129"/>
      <c r="T129"/>
      <c r="U129"/>
    </row>
    <row r="130" spans="1:21" s="25" customFormat="1" x14ac:dyDescent="0.25">
      <c r="A130" s="1"/>
      <c r="B130" s="4"/>
      <c r="C130" s="24"/>
      <c r="E130" s="3"/>
      <c r="F130" s="3"/>
      <c r="G130" s="3"/>
      <c r="H130"/>
      <c r="I130"/>
      <c r="J130"/>
      <c r="K130"/>
      <c r="L130"/>
      <c r="M130"/>
      <c r="N130"/>
      <c r="O130"/>
      <c r="P130"/>
      <c r="Q130"/>
      <c r="R130"/>
      <c r="S130"/>
      <c r="T130"/>
      <c r="U130"/>
    </row>
    <row r="131" spans="1:21" s="25" customFormat="1" x14ac:dyDescent="0.25">
      <c r="A131" s="1"/>
      <c r="B131" s="4"/>
      <c r="C131" s="24"/>
      <c r="E131" s="3"/>
      <c r="F131" s="3"/>
      <c r="G131" s="3"/>
      <c r="H131"/>
      <c r="I131"/>
      <c r="J131"/>
      <c r="K131"/>
      <c r="L131"/>
      <c r="M131"/>
      <c r="N131"/>
      <c r="O131"/>
      <c r="P131"/>
      <c r="Q131"/>
      <c r="R131"/>
      <c r="S131"/>
      <c r="T131"/>
      <c r="U131"/>
    </row>
    <row r="132" spans="1:21" s="25" customFormat="1" x14ac:dyDescent="0.25">
      <c r="A132" s="1"/>
      <c r="B132" s="4"/>
      <c r="C132" s="24"/>
      <c r="E132" s="3"/>
      <c r="F132" s="3"/>
      <c r="G132" s="3"/>
      <c r="H132"/>
      <c r="I132"/>
      <c r="J132"/>
      <c r="K132"/>
      <c r="L132"/>
      <c r="M132"/>
      <c r="N132"/>
      <c r="O132"/>
      <c r="P132"/>
      <c r="Q132"/>
      <c r="R132"/>
      <c r="S132"/>
      <c r="T132"/>
      <c r="U132"/>
    </row>
    <row r="133" spans="1:21" s="25" customFormat="1" x14ac:dyDescent="0.25">
      <c r="A133" s="1"/>
      <c r="B133" s="4"/>
      <c r="C133" s="24"/>
      <c r="E133" s="3"/>
      <c r="F133" s="3"/>
      <c r="G133" s="3"/>
      <c r="H133"/>
      <c r="I133"/>
      <c r="J133"/>
      <c r="K133"/>
      <c r="L133"/>
      <c r="M133"/>
      <c r="N133"/>
      <c r="O133"/>
      <c r="P133"/>
      <c r="Q133"/>
      <c r="R133"/>
      <c r="S133"/>
      <c r="T133"/>
      <c r="U133"/>
    </row>
    <row r="134" spans="1:21" s="25" customFormat="1" x14ac:dyDescent="0.25">
      <c r="A134" s="1"/>
      <c r="B134" s="4"/>
      <c r="C134" s="24"/>
      <c r="E134" s="3"/>
      <c r="F134" s="3"/>
      <c r="G134" s="3"/>
      <c r="H134"/>
      <c r="I134"/>
      <c r="J134"/>
      <c r="K134"/>
      <c r="L134"/>
      <c r="M134"/>
      <c r="N134"/>
      <c r="O134"/>
      <c r="P134"/>
      <c r="Q134"/>
      <c r="R134"/>
      <c r="S134"/>
      <c r="T134"/>
      <c r="U134"/>
    </row>
    <row r="135" spans="1:21" s="25" customFormat="1" x14ac:dyDescent="0.25">
      <c r="A135" s="1"/>
      <c r="B135" s="4"/>
      <c r="C135" s="24"/>
      <c r="E135" s="3"/>
      <c r="F135" s="3"/>
      <c r="G135" s="3"/>
      <c r="H135"/>
      <c r="I135"/>
      <c r="J135"/>
      <c r="K135"/>
      <c r="L135"/>
      <c r="M135"/>
      <c r="N135"/>
      <c r="O135"/>
      <c r="P135"/>
      <c r="Q135"/>
      <c r="R135"/>
      <c r="S135"/>
      <c r="T135"/>
      <c r="U135"/>
    </row>
    <row r="136" spans="1:21" s="25" customFormat="1" x14ac:dyDescent="0.25">
      <c r="A136" s="1"/>
      <c r="B136" s="4"/>
      <c r="C136" s="24"/>
      <c r="E136" s="3"/>
      <c r="F136" s="3"/>
      <c r="G136" s="3"/>
      <c r="H136"/>
      <c r="I136"/>
      <c r="J136"/>
      <c r="K136"/>
      <c r="L136"/>
      <c r="M136"/>
      <c r="N136"/>
      <c r="O136"/>
      <c r="P136"/>
      <c r="Q136"/>
      <c r="R136"/>
      <c r="S136"/>
      <c r="T136"/>
      <c r="U136"/>
    </row>
    <row r="137" spans="1:21" s="25" customFormat="1" x14ac:dyDescent="0.25">
      <c r="A137" s="1"/>
      <c r="B137" s="4"/>
      <c r="C137" s="24"/>
      <c r="E137" s="3"/>
      <c r="F137" s="3"/>
      <c r="G137" s="3"/>
      <c r="H137"/>
      <c r="I137"/>
      <c r="J137"/>
      <c r="K137"/>
      <c r="L137"/>
      <c r="M137"/>
      <c r="N137"/>
      <c r="O137"/>
      <c r="P137"/>
      <c r="Q137"/>
      <c r="R137"/>
      <c r="S137"/>
      <c r="T137"/>
      <c r="U137"/>
    </row>
    <row r="138" spans="1:21" s="25" customFormat="1" x14ac:dyDescent="0.25">
      <c r="A138" s="1"/>
      <c r="B138" s="4"/>
      <c r="C138" s="24"/>
      <c r="E138" s="3"/>
      <c r="F138" s="3"/>
      <c r="G138" s="3"/>
      <c r="H138"/>
      <c r="I138"/>
      <c r="J138"/>
      <c r="K138"/>
      <c r="L138"/>
      <c r="M138"/>
      <c r="N138"/>
      <c r="O138"/>
      <c r="P138"/>
      <c r="Q138"/>
      <c r="R138"/>
      <c r="S138"/>
      <c r="T138"/>
      <c r="U138"/>
    </row>
    <row r="139" spans="1:21" s="25" customFormat="1" x14ac:dyDescent="0.25">
      <c r="A139" s="1"/>
      <c r="B139" s="4"/>
      <c r="C139" s="24"/>
      <c r="E139" s="3"/>
      <c r="F139" s="3"/>
      <c r="G139" s="3"/>
      <c r="H139"/>
      <c r="I139"/>
      <c r="J139"/>
      <c r="K139"/>
      <c r="L139"/>
      <c r="M139"/>
      <c r="N139"/>
      <c r="O139"/>
      <c r="P139"/>
      <c r="Q139"/>
      <c r="R139"/>
      <c r="S139"/>
      <c r="T139"/>
      <c r="U139"/>
    </row>
    <row r="140" spans="1:21" s="25" customFormat="1" x14ac:dyDescent="0.25">
      <c r="A140" s="1"/>
      <c r="B140" s="4"/>
      <c r="C140" s="24"/>
      <c r="E140" s="3"/>
      <c r="F140" s="3"/>
      <c r="G140" s="3"/>
      <c r="H140"/>
      <c r="I140"/>
      <c r="J140"/>
      <c r="K140"/>
      <c r="L140"/>
      <c r="M140"/>
      <c r="N140"/>
      <c r="O140"/>
      <c r="P140"/>
      <c r="Q140"/>
      <c r="R140"/>
      <c r="S140"/>
      <c r="T140"/>
      <c r="U140"/>
    </row>
    <row r="141" spans="1:21" s="25" customFormat="1" x14ac:dyDescent="0.25">
      <c r="A141" s="1"/>
      <c r="B141" s="4"/>
      <c r="C141" s="24"/>
      <c r="E141" s="3"/>
      <c r="F141" s="3"/>
      <c r="G141" s="3"/>
      <c r="H141"/>
      <c r="I141"/>
      <c r="J141"/>
      <c r="K141"/>
      <c r="L141"/>
      <c r="M141"/>
      <c r="N141"/>
      <c r="O141"/>
      <c r="P141"/>
      <c r="Q141"/>
      <c r="R141"/>
      <c r="S141"/>
      <c r="T141"/>
      <c r="U141"/>
    </row>
    <row r="142" spans="1:21" s="25" customFormat="1" x14ac:dyDescent="0.25">
      <c r="A142" s="1"/>
      <c r="B142" s="4"/>
      <c r="C142" s="24"/>
      <c r="E142" s="3"/>
      <c r="F142" s="3"/>
      <c r="G142" s="3"/>
      <c r="H142"/>
      <c r="I142"/>
      <c r="J142"/>
      <c r="K142"/>
      <c r="L142"/>
      <c r="M142"/>
      <c r="N142"/>
      <c r="O142"/>
      <c r="P142"/>
      <c r="Q142"/>
      <c r="R142"/>
      <c r="S142"/>
      <c r="T142"/>
      <c r="U142"/>
    </row>
    <row r="143" spans="1:21" s="25" customFormat="1" x14ac:dyDescent="0.25">
      <c r="A143" s="1"/>
      <c r="B143" s="4"/>
      <c r="C143" s="24"/>
      <c r="E143" s="3"/>
      <c r="F143" s="3"/>
      <c r="G143" s="3"/>
      <c r="H143"/>
      <c r="I143"/>
      <c r="J143"/>
      <c r="K143"/>
      <c r="L143"/>
      <c r="M143"/>
      <c r="N143"/>
      <c r="O143"/>
      <c r="P143"/>
      <c r="Q143"/>
      <c r="R143"/>
      <c r="S143"/>
      <c r="T143"/>
      <c r="U143"/>
    </row>
    <row r="144" spans="1:21" s="25" customFormat="1" x14ac:dyDescent="0.25">
      <c r="A144" s="1"/>
      <c r="B144" s="4"/>
      <c r="C144" s="24"/>
      <c r="E144" s="3"/>
      <c r="F144" s="3"/>
      <c r="G144" s="3"/>
      <c r="H144"/>
      <c r="I144"/>
      <c r="J144"/>
      <c r="K144"/>
      <c r="L144"/>
      <c r="M144"/>
      <c r="N144"/>
      <c r="O144"/>
      <c r="P144"/>
      <c r="Q144"/>
      <c r="R144"/>
      <c r="S144"/>
      <c r="T144"/>
      <c r="U144"/>
    </row>
    <row r="145" spans="1:21" s="25" customFormat="1" x14ac:dyDescent="0.25">
      <c r="A145" s="1"/>
      <c r="B145" s="4"/>
      <c r="C145" s="24"/>
      <c r="E145" s="3"/>
      <c r="F145" s="3"/>
      <c r="G145" s="3"/>
      <c r="H145"/>
      <c r="I145"/>
      <c r="J145"/>
      <c r="K145"/>
      <c r="L145"/>
      <c r="M145"/>
      <c r="N145"/>
      <c r="O145"/>
      <c r="P145"/>
      <c r="Q145"/>
      <c r="R145"/>
      <c r="S145"/>
      <c r="T145"/>
      <c r="U145"/>
    </row>
    <row r="146" spans="1:21" s="25" customFormat="1" x14ac:dyDescent="0.25">
      <c r="A146" s="1"/>
      <c r="B146" s="4"/>
      <c r="C146" s="24"/>
      <c r="E146" s="3"/>
      <c r="F146" s="3"/>
      <c r="G146" s="3"/>
      <c r="H146"/>
      <c r="I146"/>
      <c r="J146"/>
      <c r="K146"/>
      <c r="L146"/>
      <c r="M146"/>
      <c r="N146"/>
      <c r="O146"/>
      <c r="P146"/>
      <c r="Q146"/>
      <c r="R146"/>
      <c r="S146"/>
      <c r="T146"/>
      <c r="U146"/>
    </row>
    <row r="147" spans="1:21" s="25" customFormat="1" x14ac:dyDescent="0.25">
      <c r="A147" s="1"/>
      <c r="B147" s="4"/>
      <c r="C147" s="24"/>
      <c r="E147" s="3"/>
      <c r="F147" s="3"/>
      <c r="G147" s="3"/>
      <c r="H147"/>
      <c r="I147"/>
      <c r="J147"/>
      <c r="K147"/>
      <c r="L147"/>
      <c r="M147"/>
      <c r="N147"/>
      <c r="O147"/>
      <c r="P147"/>
      <c r="Q147"/>
      <c r="R147"/>
      <c r="S147"/>
      <c r="T147"/>
      <c r="U147"/>
    </row>
    <row r="148" spans="1:21" s="25" customFormat="1" x14ac:dyDescent="0.25">
      <c r="A148" s="1"/>
      <c r="B148" s="4"/>
      <c r="C148" s="24"/>
      <c r="E148" s="3"/>
      <c r="F148" s="3"/>
      <c r="G148" s="3"/>
      <c r="H148"/>
      <c r="I148"/>
      <c r="J148"/>
      <c r="K148"/>
      <c r="L148"/>
      <c r="M148"/>
      <c r="N148"/>
      <c r="O148"/>
      <c r="P148"/>
      <c r="Q148"/>
      <c r="R148"/>
      <c r="S148"/>
      <c r="T148"/>
      <c r="U148"/>
    </row>
    <row r="149" spans="1:21" s="25" customFormat="1" x14ac:dyDescent="0.25">
      <c r="A149" s="1"/>
      <c r="B149" s="4"/>
      <c r="C149" s="24"/>
      <c r="E149" s="3"/>
      <c r="F149" s="3"/>
      <c r="G149" s="3"/>
      <c r="H149"/>
      <c r="I149"/>
      <c r="J149"/>
      <c r="K149"/>
      <c r="L149"/>
      <c r="M149"/>
      <c r="N149"/>
      <c r="O149"/>
      <c r="P149"/>
      <c r="Q149"/>
      <c r="R149"/>
      <c r="S149"/>
      <c r="T149"/>
      <c r="U149"/>
    </row>
    <row r="150" spans="1:21" s="25" customFormat="1" x14ac:dyDescent="0.25">
      <c r="A150" s="1"/>
      <c r="B150" s="4"/>
      <c r="C150" s="24"/>
      <c r="E150" s="3"/>
      <c r="F150" s="3"/>
      <c r="G150" s="3"/>
      <c r="H150"/>
      <c r="I150"/>
      <c r="J150"/>
      <c r="K150"/>
      <c r="L150"/>
      <c r="M150"/>
      <c r="N150"/>
      <c r="O150"/>
      <c r="P150"/>
      <c r="Q150"/>
      <c r="R150"/>
      <c r="S150"/>
      <c r="T150"/>
      <c r="U150"/>
    </row>
    <row r="151" spans="1:21" s="25" customFormat="1" x14ac:dyDescent="0.25">
      <c r="A151" s="1"/>
      <c r="B151" s="4"/>
      <c r="C151" s="24"/>
      <c r="E151" s="3"/>
      <c r="F151" s="3"/>
      <c r="G151" s="3"/>
      <c r="H151"/>
      <c r="I151"/>
      <c r="J151"/>
      <c r="K151"/>
      <c r="L151"/>
      <c r="M151"/>
      <c r="N151"/>
      <c r="O151"/>
      <c r="P151"/>
      <c r="Q151"/>
      <c r="R151"/>
      <c r="S151"/>
      <c r="T151"/>
      <c r="U151"/>
    </row>
    <row r="152" spans="1:21" s="25" customFormat="1" x14ac:dyDescent="0.25">
      <c r="A152" s="1"/>
      <c r="B152" s="4"/>
      <c r="C152" s="24"/>
      <c r="E152" s="3"/>
      <c r="F152" s="3"/>
      <c r="G152" s="3"/>
      <c r="H152"/>
      <c r="I152"/>
      <c r="J152"/>
      <c r="K152"/>
      <c r="L152"/>
      <c r="M152"/>
      <c r="N152"/>
      <c r="O152"/>
      <c r="P152"/>
      <c r="Q152"/>
      <c r="R152"/>
      <c r="S152"/>
      <c r="T152"/>
      <c r="U152"/>
    </row>
    <row r="153" spans="1:21" s="25" customFormat="1" x14ac:dyDescent="0.25">
      <c r="A153" s="1"/>
      <c r="B153" s="4"/>
      <c r="C153" s="24"/>
      <c r="E153" s="3"/>
      <c r="F153" s="3"/>
      <c r="G153" s="3"/>
      <c r="H153"/>
      <c r="I153"/>
      <c r="J153"/>
      <c r="K153"/>
      <c r="L153"/>
      <c r="M153"/>
      <c r="N153"/>
      <c r="O153"/>
      <c r="P153"/>
      <c r="Q153"/>
      <c r="R153"/>
      <c r="S153"/>
      <c r="T153"/>
      <c r="U153"/>
    </row>
    <row r="154" spans="1:21" s="25" customFormat="1" x14ac:dyDescent="0.25">
      <c r="A154" s="1"/>
      <c r="B154" s="4"/>
      <c r="C154" s="24"/>
      <c r="E154" s="3"/>
      <c r="F154" s="3"/>
      <c r="G154" s="3"/>
      <c r="H154"/>
      <c r="I154"/>
      <c r="J154"/>
      <c r="K154"/>
      <c r="L154"/>
      <c r="M154"/>
      <c r="N154"/>
      <c r="O154"/>
      <c r="P154"/>
      <c r="Q154"/>
      <c r="R154"/>
      <c r="S154"/>
      <c r="T154"/>
      <c r="U154"/>
    </row>
    <row r="155" spans="1:21" s="25" customFormat="1" x14ac:dyDescent="0.25">
      <c r="A155" s="1"/>
      <c r="B155" s="4"/>
      <c r="C155" s="24"/>
      <c r="E155" s="3"/>
      <c r="F155" s="3"/>
      <c r="G155" s="3"/>
      <c r="H155"/>
      <c r="I155"/>
      <c r="J155"/>
      <c r="K155"/>
      <c r="L155"/>
      <c r="M155"/>
      <c r="N155"/>
      <c r="O155"/>
      <c r="P155"/>
      <c r="Q155"/>
      <c r="R155"/>
      <c r="S155"/>
      <c r="T155"/>
      <c r="U155"/>
    </row>
    <row r="156" spans="1:21" s="25" customFormat="1" x14ac:dyDescent="0.25">
      <c r="A156" s="1"/>
      <c r="B156" s="4"/>
      <c r="C156" s="24"/>
      <c r="E156" s="3"/>
      <c r="F156" s="3"/>
      <c r="G156" s="3"/>
      <c r="H156"/>
      <c r="I156"/>
      <c r="J156"/>
      <c r="K156"/>
      <c r="L156"/>
      <c r="M156"/>
      <c r="N156"/>
      <c r="O156"/>
      <c r="P156"/>
      <c r="Q156"/>
      <c r="R156"/>
      <c r="S156"/>
      <c r="T156"/>
      <c r="U156"/>
    </row>
    <row r="157" spans="1:21" s="25" customFormat="1" x14ac:dyDescent="0.25">
      <c r="A157" s="1"/>
      <c r="B157" s="4"/>
      <c r="C157" s="24"/>
      <c r="E157" s="3"/>
      <c r="F157" s="3"/>
      <c r="G157" s="3"/>
      <c r="H157"/>
      <c r="I157"/>
      <c r="J157"/>
      <c r="K157"/>
      <c r="L157"/>
      <c r="M157"/>
      <c r="N157"/>
      <c r="O157"/>
      <c r="P157"/>
      <c r="Q157"/>
      <c r="R157"/>
      <c r="S157"/>
      <c r="T157"/>
      <c r="U157"/>
    </row>
    <row r="158" spans="1:21" s="25" customFormat="1" x14ac:dyDescent="0.25">
      <c r="A158" s="1"/>
      <c r="B158" s="4"/>
      <c r="C158" s="24"/>
      <c r="E158" s="3"/>
      <c r="F158" s="3"/>
      <c r="G158" s="3"/>
      <c r="H158"/>
      <c r="I158"/>
      <c r="J158"/>
      <c r="K158"/>
      <c r="L158"/>
      <c r="M158"/>
      <c r="N158"/>
      <c r="O158"/>
      <c r="P158"/>
      <c r="Q158"/>
      <c r="R158"/>
      <c r="S158"/>
      <c r="T158"/>
      <c r="U158"/>
    </row>
    <row r="159" spans="1:21" s="25" customFormat="1" x14ac:dyDescent="0.25">
      <c r="A159" s="1"/>
      <c r="B159" s="4"/>
      <c r="C159" s="24"/>
      <c r="E159" s="3"/>
      <c r="F159" s="3"/>
      <c r="G159" s="3"/>
      <c r="H159"/>
      <c r="I159"/>
      <c r="J159"/>
      <c r="K159"/>
      <c r="L159"/>
      <c r="M159"/>
      <c r="N159"/>
      <c r="O159"/>
      <c r="P159"/>
      <c r="Q159"/>
      <c r="R159"/>
      <c r="S159"/>
      <c r="T159"/>
      <c r="U159"/>
    </row>
    <row r="160" spans="1:21" s="25" customFormat="1" x14ac:dyDescent="0.25">
      <c r="A160" s="1"/>
      <c r="B160" s="4"/>
      <c r="C160" s="24"/>
      <c r="E160" s="3"/>
      <c r="F160" s="3"/>
      <c r="G160" s="3"/>
      <c r="H160"/>
      <c r="I160"/>
      <c r="J160"/>
      <c r="K160"/>
      <c r="L160"/>
      <c r="M160"/>
      <c r="N160"/>
      <c r="O160"/>
      <c r="P160"/>
      <c r="Q160"/>
      <c r="R160"/>
      <c r="S160"/>
      <c r="T160"/>
      <c r="U160"/>
    </row>
    <row r="161" spans="1:21" s="25" customFormat="1" x14ac:dyDescent="0.25">
      <c r="A161" s="1"/>
      <c r="B161" s="4"/>
      <c r="C161" s="24"/>
      <c r="E161" s="3"/>
      <c r="F161" s="3"/>
      <c r="G161" s="3"/>
      <c r="H161"/>
      <c r="I161"/>
      <c r="J161"/>
      <c r="K161"/>
      <c r="L161"/>
      <c r="M161"/>
      <c r="N161"/>
      <c r="O161"/>
      <c r="P161"/>
      <c r="Q161"/>
      <c r="R161"/>
      <c r="S161"/>
      <c r="T161"/>
      <c r="U161"/>
    </row>
    <row r="162" spans="1:21" s="25" customFormat="1" x14ac:dyDescent="0.25">
      <c r="A162" s="1"/>
      <c r="B162" s="4"/>
      <c r="C162" s="24"/>
      <c r="E162" s="3"/>
      <c r="F162" s="3"/>
      <c r="G162" s="3"/>
      <c r="H162"/>
      <c r="I162"/>
      <c r="J162"/>
      <c r="K162"/>
      <c r="L162"/>
      <c r="M162"/>
      <c r="N162"/>
      <c r="O162"/>
      <c r="P162"/>
      <c r="Q162"/>
      <c r="R162"/>
      <c r="S162"/>
      <c r="T162"/>
      <c r="U162"/>
    </row>
    <row r="163" spans="1:21" s="25" customFormat="1" x14ac:dyDescent="0.25">
      <c r="A163" s="1"/>
      <c r="B163" s="4"/>
      <c r="C163" s="24"/>
      <c r="E163" s="3"/>
      <c r="F163" s="3"/>
      <c r="G163" s="3"/>
      <c r="H163"/>
      <c r="I163"/>
      <c r="J163"/>
      <c r="K163"/>
      <c r="L163"/>
      <c r="M163"/>
      <c r="N163"/>
      <c r="O163"/>
      <c r="P163"/>
      <c r="Q163"/>
      <c r="R163"/>
      <c r="S163"/>
      <c r="T163"/>
      <c r="U163"/>
    </row>
    <row r="164" spans="1:21" s="25" customFormat="1" x14ac:dyDescent="0.25">
      <c r="A164" s="1"/>
      <c r="B164" s="4"/>
      <c r="C164" s="24"/>
      <c r="E164" s="3"/>
      <c r="F164" s="3"/>
      <c r="G164" s="3"/>
      <c r="H164"/>
      <c r="I164"/>
      <c r="J164"/>
      <c r="K164"/>
      <c r="L164"/>
      <c r="M164"/>
      <c r="N164"/>
      <c r="O164"/>
      <c r="P164"/>
      <c r="Q164"/>
      <c r="R164"/>
      <c r="S164"/>
      <c r="T164"/>
      <c r="U164"/>
    </row>
    <row r="165" spans="1:21" s="25" customFormat="1" x14ac:dyDescent="0.25">
      <c r="A165" s="1"/>
      <c r="B165" s="4"/>
      <c r="C165" s="24"/>
      <c r="E165" s="3"/>
      <c r="F165" s="3"/>
      <c r="G165" s="3"/>
      <c r="H165"/>
      <c r="I165"/>
      <c r="J165"/>
      <c r="K165"/>
      <c r="L165"/>
      <c r="M165"/>
      <c r="N165"/>
      <c r="O165"/>
      <c r="P165"/>
      <c r="Q165"/>
      <c r="R165"/>
      <c r="S165"/>
      <c r="T165"/>
      <c r="U165"/>
    </row>
    <row r="166" spans="1:21" s="25" customFormat="1" x14ac:dyDescent="0.25">
      <c r="A166" s="1"/>
      <c r="B166" s="4"/>
      <c r="C166" s="24"/>
      <c r="E166" s="3"/>
      <c r="F166" s="3"/>
      <c r="G166" s="3"/>
      <c r="H166"/>
      <c r="I166"/>
      <c r="J166"/>
      <c r="K166"/>
      <c r="L166"/>
      <c r="M166"/>
      <c r="N166"/>
      <c r="O166"/>
      <c r="P166"/>
      <c r="Q166"/>
      <c r="R166"/>
      <c r="S166"/>
      <c r="T166"/>
      <c r="U166"/>
    </row>
    <row r="167" spans="1:21" s="25" customFormat="1" x14ac:dyDescent="0.25">
      <c r="A167" s="1"/>
      <c r="B167" s="4"/>
      <c r="C167" s="24"/>
      <c r="E167" s="3"/>
      <c r="F167" s="3"/>
      <c r="G167" s="3"/>
      <c r="H167"/>
      <c r="I167"/>
      <c r="J167"/>
      <c r="K167"/>
      <c r="L167"/>
      <c r="M167"/>
      <c r="N167"/>
      <c r="O167"/>
      <c r="P167"/>
      <c r="Q167"/>
      <c r="R167"/>
      <c r="S167"/>
      <c r="T167"/>
      <c r="U167"/>
    </row>
    <row r="168" spans="1:21" s="25" customFormat="1" x14ac:dyDescent="0.25">
      <c r="A168" s="1"/>
      <c r="B168" s="4"/>
      <c r="C168" s="24"/>
      <c r="E168" s="3"/>
      <c r="F168" s="3"/>
      <c r="G168" s="3"/>
      <c r="H168"/>
      <c r="I168"/>
      <c r="J168"/>
      <c r="K168"/>
      <c r="L168"/>
      <c r="M168"/>
      <c r="N168"/>
      <c r="O168"/>
      <c r="P168"/>
      <c r="Q168"/>
      <c r="R168"/>
      <c r="S168"/>
      <c r="T168"/>
      <c r="U168"/>
    </row>
    <row r="169" spans="1:21" s="25" customFormat="1" x14ac:dyDescent="0.25">
      <c r="A169" s="1"/>
      <c r="B169" s="4"/>
      <c r="C169" s="24"/>
      <c r="E169" s="3"/>
      <c r="F169" s="3"/>
      <c r="G169" s="3"/>
      <c r="H169"/>
      <c r="I169"/>
      <c r="J169"/>
      <c r="K169"/>
      <c r="L169"/>
      <c r="M169"/>
      <c r="N169"/>
      <c r="O169"/>
      <c r="P169"/>
      <c r="Q169"/>
      <c r="R169"/>
      <c r="S169"/>
      <c r="T169"/>
      <c r="U169"/>
    </row>
    <row r="170" spans="1:21" s="25" customFormat="1" x14ac:dyDescent="0.25">
      <c r="A170" s="1"/>
      <c r="B170" s="4"/>
      <c r="C170" s="24"/>
      <c r="E170" s="3"/>
      <c r="F170" s="3"/>
      <c r="G170" s="3"/>
      <c r="H170"/>
      <c r="I170"/>
      <c r="J170"/>
      <c r="K170"/>
      <c r="L170"/>
      <c r="M170"/>
      <c r="N170"/>
      <c r="O170"/>
      <c r="P170"/>
      <c r="Q170"/>
      <c r="R170"/>
      <c r="S170"/>
      <c r="T170"/>
      <c r="U170"/>
    </row>
    <row r="171" spans="1:21" s="25" customFormat="1" x14ac:dyDescent="0.25">
      <c r="A171" s="1"/>
      <c r="B171" s="4"/>
      <c r="C171" s="24"/>
      <c r="E171" s="3"/>
      <c r="F171" s="3"/>
      <c r="G171" s="3"/>
      <c r="H171"/>
      <c r="I171"/>
      <c r="J171"/>
      <c r="K171"/>
      <c r="L171"/>
      <c r="M171"/>
      <c r="N171"/>
      <c r="O171"/>
      <c r="P171"/>
      <c r="Q171"/>
      <c r="R171"/>
      <c r="S171"/>
      <c r="T171"/>
      <c r="U171"/>
    </row>
    <row r="172" spans="1:21" s="25" customFormat="1" x14ac:dyDescent="0.25">
      <c r="A172" s="1"/>
      <c r="B172" s="4"/>
      <c r="C172" s="24"/>
      <c r="E172" s="3"/>
      <c r="F172" s="3"/>
      <c r="G172" s="3"/>
      <c r="H172"/>
      <c r="I172"/>
      <c r="J172"/>
      <c r="K172"/>
      <c r="L172"/>
      <c r="M172"/>
      <c r="N172"/>
      <c r="O172"/>
      <c r="P172"/>
      <c r="Q172"/>
      <c r="R172"/>
      <c r="S172"/>
      <c r="T172"/>
      <c r="U172"/>
    </row>
    <row r="173" spans="1:21" s="25" customFormat="1" x14ac:dyDescent="0.25">
      <c r="A173" s="1"/>
      <c r="B173" s="4"/>
      <c r="C173" s="24"/>
      <c r="E173" s="3"/>
      <c r="F173" s="3"/>
      <c r="G173" s="3"/>
      <c r="H173"/>
      <c r="I173"/>
      <c r="J173"/>
      <c r="K173"/>
      <c r="L173"/>
      <c r="M173"/>
      <c r="N173"/>
      <c r="O173"/>
      <c r="P173"/>
      <c r="Q173"/>
      <c r="R173"/>
      <c r="S173"/>
      <c r="T173"/>
      <c r="U173"/>
    </row>
    <row r="174" spans="1:21" s="25" customFormat="1" x14ac:dyDescent="0.25">
      <c r="A174" s="1"/>
      <c r="B174" s="4"/>
      <c r="C174" s="24"/>
      <c r="E174" s="3"/>
      <c r="F174" s="3"/>
      <c r="G174" s="3"/>
      <c r="H174"/>
      <c r="I174"/>
      <c r="J174"/>
      <c r="K174"/>
      <c r="L174"/>
      <c r="M174"/>
      <c r="N174"/>
      <c r="O174"/>
      <c r="P174"/>
      <c r="Q174"/>
      <c r="R174"/>
      <c r="S174"/>
      <c r="T174"/>
      <c r="U174"/>
    </row>
    <row r="175" spans="1:21" s="25" customFormat="1" x14ac:dyDescent="0.25">
      <c r="A175" s="1"/>
      <c r="B175" s="4"/>
      <c r="C175" s="24"/>
      <c r="E175" s="3"/>
      <c r="F175" s="3"/>
      <c r="G175" s="3"/>
      <c r="H175"/>
      <c r="I175"/>
      <c r="J175"/>
      <c r="K175"/>
      <c r="L175"/>
      <c r="M175"/>
      <c r="N175"/>
      <c r="O175"/>
      <c r="P175"/>
      <c r="Q175"/>
      <c r="R175"/>
      <c r="S175"/>
      <c r="T175"/>
      <c r="U175"/>
    </row>
    <row r="176" spans="1:21" s="25" customFormat="1" x14ac:dyDescent="0.25">
      <c r="A176" s="1"/>
      <c r="B176" s="4"/>
      <c r="C176" s="24"/>
      <c r="E176" s="3"/>
      <c r="F176" s="3"/>
      <c r="G176" s="3"/>
      <c r="H176"/>
      <c r="I176"/>
      <c r="J176"/>
      <c r="K176"/>
      <c r="L176"/>
      <c r="M176"/>
      <c r="N176"/>
      <c r="O176"/>
      <c r="P176"/>
      <c r="Q176"/>
      <c r="R176"/>
      <c r="S176"/>
      <c r="T176"/>
      <c r="U176"/>
    </row>
    <row r="177" spans="1:21" s="25" customFormat="1" x14ac:dyDescent="0.25">
      <c r="A177" s="1"/>
      <c r="B177" s="4"/>
      <c r="C177" s="24"/>
      <c r="E177" s="3"/>
      <c r="F177" s="3"/>
      <c r="G177" s="3"/>
      <c r="H177"/>
      <c r="I177"/>
      <c r="J177"/>
      <c r="K177"/>
      <c r="L177"/>
      <c r="M177"/>
      <c r="N177"/>
      <c r="O177"/>
      <c r="P177"/>
      <c r="Q177"/>
      <c r="R177"/>
      <c r="S177"/>
      <c r="T177"/>
      <c r="U177"/>
    </row>
    <row r="178" spans="1:21" s="25" customFormat="1" x14ac:dyDescent="0.25">
      <c r="A178" s="1"/>
      <c r="B178" s="4"/>
      <c r="C178" s="24"/>
      <c r="E178" s="3"/>
      <c r="F178" s="3"/>
      <c r="G178" s="3"/>
      <c r="H178"/>
      <c r="I178"/>
      <c r="J178"/>
      <c r="K178"/>
      <c r="L178"/>
      <c r="M178"/>
      <c r="N178"/>
      <c r="O178"/>
      <c r="P178"/>
      <c r="Q178"/>
      <c r="R178"/>
      <c r="S178"/>
      <c r="T178"/>
      <c r="U178"/>
    </row>
    <row r="179" spans="1:21" s="25" customFormat="1" x14ac:dyDescent="0.25">
      <c r="A179" s="1"/>
      <c r="B179" s="4"/>
      <c r="C179" s="24"/>
      <c r="E179" s="3"/>
      <c r="F179" s="3"/>
      <c r="G179" s="3"/>
      <c r="H179"/>
      <c r="I179"/>
      <c r="J179"/>
      <c r="K179"/>
      <c r="L179"/>
      <c r="M179"/>
      <c r="N179"/>
      <c r="O179"/>
      <c r="P179"/>
      <c r="Q179"/>
      <c r="R179"/>
      <c r="S179"/>
      <c r="T179"/>
      <c r="U179"/>
    </row>
    <row r="180" spans="1:21" s="25" customFormat="1" x14ac:dyDescent="0.25">
      <c r="A180" s="1"/>
      <c r="B180" s="4"/>
      <c r="C180" s="24"/>
      <c r="E180" s="3"/>
      <c r="F180" s="3"/>
      <c r="G180" s="3"/>
      <c r="H180"/>
      <c r="I180"/>
      <c r="J180"/>
      <c r="K180"/>
      <c r="L180"/>
      <c r="M180"/>
      <c r="N180"/>
      <c r="O180"/>
      <c r="P180"/>
      <c r="Q180"/>
      <c r="R180"/>
      <c r="S180"/>
      <c r="T180"/>
      <c r="U180"/>
    </row>
    <row r="181" spans="1:21" s="25" customFormat="1" x14ac:dyDescent="0.25">
      <c r="A181" s="1"/>
      <c r="B181" s="4"/>
      <c r="C181" s="24"/>
      <c r="E181" s="3"/>
      <c r="F181" s="3"/>
      <c r="G181" s="3"/>
      <c r="H181"/>
      <c r="I181"/>
      <c r="J181"/>
      <c r="K181"/>
      <c r="L181"/>
      <c r="M181"/>
      <c r="N181"/>
      <c r="O181"/>
      <c r="P181"/>
      <c r="Q181"/>
      <c r="R181"/>
      <c r="S181"/>
      <c r="T181"/>
      <c r="U181"/>
    </row>
    <row r="182" spans="1:21" s="25" customFormat="1" x14ac:dyDescent="0.25">
      <c r="A182" s="1"/>
      <c r="B182" s="4"/>
      <c r="C182" s="24"/>
      <c r="E182" s="3"/>
      <c r="F182" s="3"/>
      <c r="G182" s="3"/>
      <c r="H182"/>
      <c r="I182"/>
      <c r="J182"/>
      <c r="K182"/>
      <c r="L182"/>
      <c r="M182"/>
      <c r="N182"/>
      <c r="O182"/>
      <c r="P182"/>
      <c r="Q182"/>
      <c r="R182"/>
      <c r="S182"/>
      <c r="T182"/>
      <c r="U182"/>
    </row>
    <row r="183" spans="1:21" s="25" customFormat="1" x14ac:dyDescent="0.25">
      <c r="A183" s="1"/>
      <c r="B183" s="4"/>
      <c r="C183" s="24"/>
      <c r="E183" s="3"/>
      <c r="F183" s="3"/>
      <c r="G183" s="3"/>
      <c r="H183"/>
      <c r="I183"/>
      <c r="J183"/>
      <c r="K183"/>
      <c r="L183"/>
      <c r="M183"/>
      <c r="N183"/>
      <c r="O183"/>
      <c r="P183"/>
      <c r="Q183"/>
      <c r="R183"/>
      <c r="S183"/>
      <c r="T183"/>
      <c r="U183"/>
    </row>
    <row r="184" spans="1:21" s="25" customFormat="1" x14ac:dyDescent="0.25">
      <c r="A184" s="1"/>
      <c r="B184" s="4"/>
      <c r="C184" s="24"/>
      <c r="E184" s="3"/>
      <c r="F184" s="3"/>
      <c r="G184" s="3"/>
      <c r="H184"/>
      <c r="I184"/>
      <c r="J184"/>
      <c r="K184"/>
      <c r="L184"/>
      <c r="M184"/>
      <c r="N184"/>
      <c r="O184"/>
      <c r="P184"/>
      <c r="Q184"/>
      <c r="R184"/>
      <c r="S184"/>
      <c r="T184"/>
      <c r="U184"/>
    </row>
    <row r="185" spans="1:21" s="25" customFormat="1" x14ac:dyDescent="0.25">
      <c r="A185" s="1"/>
      <c r="B185" s="4"/>
      <c r="C185" s="24"/>
      <c r="E185" s="3"/>
      <c r="F185" s="3"/>
      <c r="G185" s="3"/>
      <c r="H185"/>
      <c r="I185"/>
      <c r="J185"/>
      <c r="K185"/>
      <c r="L185"/>
      <c r="M185"/>
      <c r="N185"/>
      <c r="O185"/>
      <c r="P185"/>
      <c r="Q185"/>
      <c r="R185"/>
      <c r="S185"/>
      <c r="T185"/>
      <c r="U185"/>
    </row>
    <row r="186" spans="1:21" s="25" customFormat="1" x14ac:dyDescent="0.25">
      <c r="A186" s="1"/>
      <c r="B186" s="4"/>
      <c r="C186" s="24"/>
      <c r="E186" s="3"/>
      <c r="F186" s="3"/>
      <c r="G186" s="3"/>
      <c r="H186"/>
      <c r="I186"/>
      <c r="J186"/>
      <c r="K186"/>
      <c r="L186"/>
      <c r="M186"/>
      <c r="N186"/>
      <c r="O186"/>
      <c r="P186"/>
      <c r="Q186"/>
      <c r="R186"/>
      <c r="S186"/>
      <c r="T186"/>
      <c r="U186"/>
    </row>
    <row r="187" spans="1:21" s="25" customFormat="1" x14ac:dyDescent="0.25">
      <c r="A187" s="1"/>
      <c r="B187" s="4"/>
      <c r="C187" s="24"/>
      <c r="E187" s="3"/>
      <c r="F187" s="3"/>
      <c r="G187" s="3"/>
      <c r="H187"/>
      <c r="I187"/>
      <c r="J187"/>
      <c r="K187"/>
      <c r="L187"/>
      <c r="M187"/>
      <c r="N187"/>
      <c r="O187"/>
      <c r="P187"/>
      <c r="Q187"/>
      <c r="R187"/>
      <c r="S187"/>
      <c r="T187"/>
      <c r="U187"/>
    </row>
    <row r="188" spans="1:21" s="25" customFormat="1" x14ac:dyDescent="0.25">
      <c r="A188" s="1"/>
      <c r="B188" s="4"/>
      <c r="C188" s="24"/>
      <c r="E188" s="3"/>
      <c r="F188" s="3"/>
      <c r="G188" s="3"/>
      <c r="H188"/>
      <c r="I188"/>
      <c r="J188"/>
      <c r="K188"/>
      <c r="L188"/>
      <c r="M188"/>
      <c r="N188"/>
      <c r="O188"/>
      <c r="P188"/>
      <c r="Q188"/>
      <c r="R188"/>
      <c r="S188"/>
      <c r="T188"/>
      <c r="U188"/>
    </row>
    <row r="189" spans="1:21" s="25" customFormat="1" x14ac:dyDescent="0.25">
      <c r="A189" s="1"/>
      <c r="B189" s="4"/>
      <c r="C189" s="24"/>
      <c r="E189" s="3"/>
      <c r="F189" s="3"/>
      <c r="G189" s="3"/>
      <c r="H189"/>
      <c r="I189"/>
      <c r="J189"/>
      <c r="K189"/>
      <c r="L189"/>
      <c r="M189"/>
      <c r="N189"/>
      <c r="O189"/>
      <c r="P189"/>
      <c r="Q189"/>
      <c r="R189"/>
      <c r="S189"/>
      <c r="T189"/>
      <c r="U189"/>
    </row>
    <row r="190" spans="1:21" s="25" customFormat="1" x14ac:dyDescent="0.25">
      <c r="A190" s="1"/>
      <c r="B190" s="4"/>
      <c r="C190" s="24"/>
      <c r="E190" s="3"/>
      <c r="F190" s="3"/>
      <c r="G190" s="3"/>
      <c r="H190"/>
      <c r="I190"/>
      <c r="J190"/>
      <c r="K190"/>
      <c r="L190"/>
      <c r="M190"/>
      <c r="N190"/>
      <c r="O190"/>
      <c r="P190"/>
      <c r="Q190"/>
      <c r="R190"/>
      <c r="S190"/>
      <c r="T190"/>
      <c r="U190"/>
    </row>
    <row r="191" spans="1:21" s="25" customFormat="1" x14ac:dyDescent="0.25">
      <c r="A191" s="1"/>
      <c r="B191" s="4"/>
      <c r="C191" s="24"/>
      <c r="E191" s="3"/>
      <c r="F191" s="3"/>
      <c r="G191" s="3"/>
      <c r="H191"/>
      <c r="I191"/>
      <c r="J191"/>
      <c r="K191"/>
      <c r="L191"/>
      <c r="M191"/>
      <c r="N191"/>
      <c r="O191"/>
      <c r="P191"/>
      <c r="Q191"/>
      <c r="R191"/>
      <c r="S191"/>
      <c r="T191"/>
      <c r="U191"/>
    </row>
    <row r="192" spans="1:21" s="25" customFormat="1" x14ac:dyDescent="0.25">
      <c r="A192" s="1"/>
      <c r="B192" s="4"/>
      <c r="C192" s="24"/>
      <c r="E192" s="3"/>
      <c r="F192" s="3"/>
      <c r="G192" s="3"/>
      <c r="H192"/>
      <c r="I192"/>
      <c r="J192"/>
      <c r="K192"/>
      <c r="L192"/>
      <c r="M192"/>
      <c r="N192"/>
      <c r="O192"/>
      <c r="P192"/>
      <c r="Q192"/>
      <c r="R192"/>
      <c r="S192"/>
      <c r="T192"/>
      <c r="U192"/>
    </row>
    <row r="193" spans="1:21" s="25" customFormat="1" x14ac:dyDescent="0.25">
      <c r="A193" s="1"/>
      <c r="B193" s="4"/>
      <c r="C193" s="24"/>
      <c r="E193" s="3"/>
      <c r="F193" s="3"/>
      <c r="G193" s="3"/>
      <c r="H193"/>
      <c r="I193"/>
      <c r="J193"/>
      <c r="K193"/>
      <c r="L193"/>
      <c r="M193"/>
      <c r="N193"/>
      <c r="O193"/>
      <c r="P193"/>
      <c r="Q193"/>
      <c r="R193"/>
      <c r="S193"/>
      <c r="T193"/>
      <c r="U193"/>
    </row>
    <row r="194" spans="1:21" s="25" customFormat="1" x14ac:dyDescent="0.25">
      <c r="A194" s="1"/>
      <c r="B194" s="4"/>
      <c r="C194" s="24"/>
      <c r="E194" s="3"/>
      <c r="F194" s="3"/>
      <c r="G194" s="3"/>
      <c r="H194"/>
      <c r="I194"/>
      <c r="J194"/>
      <c r="K194"/>
      <c r="L194"/>
      <c r="M194"/>
      <c r="N194"/>
      <c r="O194"/>
      <c r="P194"/>
      <c r="Q194"/>
      <c r="R194"/>
      <c r="S194"/>
      <c r="T194"/>
      <c r="U194"/>
    </row>
    <row r="195" spans="1:21" s="25" customFormat="1" x14ac:dyDescent="0.25">
      <c r="A195" s="1"/>
      <c r="B195" s="4"/>
      <c r="C195" s="24"/>
      <c r="E195" s="3"/>
      <c r="F195" s="3"/>
      <c r="G195" s="3"/>
      <c r="H195"/>
      <c r="I195"/>
      <c r="J195"/>
      <c r="K195"/>
      <c r="L195"/>
      <c r="M195"/>
      <c r="N195"/>
      <c r="O195"/>
      <c r="P195"/>
      <c r="Q195"/>
      <c r="R195"/>
      <c r="S195"/>
      <c r="T195"/>
      <c r="U195"/>
    </row>
    <row r="196" spans="1:21" s="25" customFormat="1" x14ac:dyDescent="0.25">
      <c r="A196" s="1"/>
      <c r="B196" s="4"/>
      <c r="C196" s="24"/>
      <c r="E196" s="3"/>
      <c r="F196" s="3"/>
      <c r="G196" s="3"/>
      <c r="H196"/>
      <c r="I196"/>
      <c r="J196"/>
      <c r="K196"/>
      <c r="L196"/>
      <c r="M196"/>
      <c r="N196"/>
      <c r="O196"/>
      <c r="P196"/>
      <c r="Q196"/>
      <c r="R196"/>
      <c r="S196"/>
      <c r="T196"/>
      <c r="U196"/>
    </row>
    <row r="197" spans="1:21" s="25" customFormat="1" x14ac:dyDescent="0.25">
      <c r="A197" s="1"/>
      <c r="B197" s="4"/>
      <c r="C197" s="24"/>
      <c r="E197" s="3"/>
      <c r="F197" s="3"/>
      <c r="G197" s="3"/>
      <c r="H197"/>
      <c r="I197"/>
      <c r="J197"/>
      <c r="K197"/>
      <c r="L197"/>
      <c r="M197"/>
      <c r="N197"/>
      <c r="O197"/>
      <c r="P197"/>
      <c r="Q197"/>
      <c r="R197"/>
      <c r="S197"/>
      <c r="T197"/>
      <c r="U197"/>
    </row>
  </sheetData>
  <mergeCells count="1">
    <mergeCell ref="C2:D2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Werkbladen</vt:lpstr>
      </vt:variant>
      <vt:variant>
        <vt:i4>4</vt:i4>
      </vt:variant>
    </vt:vector>
  </HeadingPairs>
  <TitlesOfParts>
    <vt:vector size="4" baseType="lpstr">
      <vt:lpstr>ENTREES</vt:lpstr>
      <vt:lpstr>TCD jour</vt:lpstr>
      <vt:lpstr>TCD mois</vt:lpstr>
      <vt:lpstr>TB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LEAD CONSEILS</dc:creator>
  <cp:lastModifiedBy>Bart Strubbe</cp:lastModifiedBy>
  <dcterms:created xsi:type="dcterms:W3CDTF">2024-05-13T13:32:48Z</dcterms:created>
  <dcterms:modified xsi:type="dcterms:W3CDTF">2024-05-14T07:23:56Z</dcterms:modified>
</cp:coreProperties>
</file>