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128A460-5792-41D5-9FBB-3C1136B6677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ommande adh" sheetId="1" r:id="rId1"/>
    <sheet name="entrées + prix" sheetId="3" r:id="rId2"/>
    <sheet name="Brouillon" sheetId="4" r:id="rId3"/>
  </sheets>
  <functionGroups builtInGroupCount="19"/>
  <definedNames>
    <definedName name="_xlnm._FilterDatabase" localSheetId="0" hidden="1">'commande adh'!$A$3:$G$9</definedName>
    <definedName name="_xlnm._FilterDatabase" localSheetId="1" hidden="1">'entrées + prix'!$A$1:$G$8</definedName>
    <definedName name="PlaEntPri">OFFSET('entrées + prix'!#REF!,,,COUNTA('entrées + prix'!$A:$A)-1)</definedName>
    <definedName name="PrixProEnt">OFFSET('entrées + prix'!#REF!,,,COUNTA('entrées + prix'!$A:$A)-1)</definedName>
    <definedName name="ProEnt">OFFSET('entrées + prix'!#REF!,,,COUNTA('entrées + prix'!$A:$A)-1)</definedName>
    <definedName name="TableauEntPri">OFFSET('entrées + prix'!$A$1:$G$1,,,COUNTA('entrées + prix'!$A:$A))</definedName>
    <definedName name="TotPro">OFFSET('entrées + prix'!#REF!,,,COUNTA('entrées + prix'!$A:$A)-1)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D4" i="1" a="1"/>
  <c r="D4" i="1" l="1"/>
  <c r="E4" i="1" s="1"/>
  <c r="C5" i="1" l="1"/>
  <c r="D5" i="1" a="1"/>
  <c r="D5" i="1" l="1"/>
  <c r="E5" i="1" s="1"/>
  <c r="C6" i="1"/>
  <c r="D6" i="1" a="1"/>
  <c r="D6" i="1" l="1"/>
  <c r="E6" i="1" s="1"/>
  <c r="C7" i="1"/>
  <c r="D7" i="1" a="1"/>
  <c r="D7" i="1" l="1"/>
  <c r="E7" i="1" s="1"/>
  <c r="C8" i="1"/>
  <c r="D8" i="1" a="1"/>
  <c r="D8" i="1" l="1"/>
  <c r="E8" i="1" s="1"/>
  <c r="C9" i="1"/>
  <c r="D9" i="1" a="1"/>
  <c r="D9" i="1" l="1"/>
  <c r="E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 Pingou / JP</author>
  </authors>
  <commentList>
    <comment ref="C1" authorId="0" shapeId="0" xr:uid="{5DDDB12E-08C9-4CFB-81B4-85FD8928D944}">
      <text>
        <r>
          <rPr>
            <b/>
            <sz val="9"/>
            <color indexed="81"/>
            <rFont val="Tahoma"/>
            <family val="2"/>
          </rPr>
          <t>Ne pas modifier colonnes D/E, nécessaire pour la procédure.
Peuvent être masquées</t>
        </r>
      </text>
    </comment>
    <comment ref="C4" authorId="0" shapeId="0" xr:uid="{C884069A-F107-4356-A4E1-1B91DD79215C}">
      <text>
        <r>
          <rPr>
            <u/>
            <sz val="9"/>
            <color indexed="81"/>
            <rFont val="Tahoma"/>
            <family val="2"/>
          </rPr>
          <t xml:space="preserve">Formule modifier
</t>
        </r>
        <r>
          <rPr>
            <sz val="9"/>
            <color indexed="81"/>
            <rFont val="Tahoma"/>
            <family val="2"/>
          </rPr>
          <t xml:space="preserve">=SI(B4&lt;&gt;"";SI(A4=A3;B4+C3;B4);"")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<sst xmlns="http://schemas.openxmlformats.org/spreadsheetml/2006/main" count="46" uniqueCount="40">
  <si>
    <t>Volume affectée</t>
  </si>
  <si>
    <t>Tarif</t>
  </si>
  <si>
    <t>ARTICLE</t>
  </si>
  <si>
    <t>Cmdes</t>
  </si>
  <si>
    <t>CUMUL
des cmds</t>
  </si>
  <si>
    <t>DD</t>
  </si>
  <si>
    <t>EE</t>
  </si>
  <si>
    <t>Vol-1</t>
  </si>
  <si>
    <t>Vol-2</t>
  </si>
  <si>
    <t>Tar-1</t>
  </si>
  <si>
    <t>Tar-2</t>
  </si>
  <si>
    <t>GARTICLE.ARTICLE</t>
  </si>
  <si>
    <t>NO_RESERVATION</t>
  </si>
  <si>
    <t>QTE_ENTREE</t>
  </si>
  <si>
    <t>DATE_CDE</t>
  </si>
  <si>
    <t>DATE_ENTREE</t>
  </si>
  <si>
    <t>PRIX HA</t>
  </si>
  <si>
    <t>Tot pro</t>
  </si>
  <si>
    <t>Vol-3</t>
  </si>
  <si>
    <t>Tar-3</t>
  </si>
  <si>
    <t>Article</t>
  </si>
  <si>
    <t>description</t>
  </si>
  <si>
    <t>Cmd_1 : 29,48</t>
  </si>
  <si>
    <t>Cmd_2 : 29,96</t>
  </si>
  <si>
    <t>23-02-24 | 32,00 | 900,00€ &gt;&gt;&gt; 19,00</t>
  </si>
  <si>
    <t>Cmd_1 : 23,58
Cmd_2 : 5,94</t>
  </si>
  <si>
    <t>Cmd_2 : 26,10
Cmd_3 : 3,94</t>
  </si>
  <si>
    <t>Cmd_3 : 2,26
Cmd_4 : 27,50</t>
  </si>
  <si>
    <t>Cmd_4 : 26,50
Cmd_5 : 3,38</t>
  </si>
  <si>
    <t>Cmd_5 : 11,62
Cmd_6 : 19,00</t>
  </si>
  <si>
    <t>20-02-24 | 29,48 | 300,00€ &gt;&gt;&gt; 29,48
20-02-24 | 29,52 | 400,00€ &gt;&gt;&gt; 23,58</t>
  </si>
  <si>
    <t>20-02-24 | 29,52 | 400,00€ &gt;&gt;&gt; 5,94
20-02-24 | 29,96 | 500,00€ &gt;&gt;&gt; 29,96
21-02-24 | 30,04 | 600,00€ &gt;&gt;&gt; 26,10</t>
  </si>
  <si>
    <t>21-02-24 | 30,04 | 600,00€ &gt;&gt;&gt; 3,94
22-02-24 | 29,76 | 700,00€ &gt;&gt;&gt; 2,26</t>
  </si>
  <si>
    <t>22-02-24 | 29,76 | 700,00€ &gt;&gt;&gt; 27,50
22-02-24 | 29,88 | 800,00€ &gt;&gt;&gt; 26,50</t>
  </si>
  <si>
    <t>22-02-24 | 29,88 | 800,00€ &gt;&gt;&gt; 3,38
23-02-24 | 32,00 | 900,00€ &gt;&gt;&gt; 11,62</t>
  </si>
  <si>
    <t>montant</t>
  </si>
  <si>
    <t>PU</t>
  </si>
  <si>
    <t>stock</t>
  </si>
  <si>
    <t>CMD</t>
  </si>
  <si>
    <t>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</si>
</sst>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0"/>
      <color theme="8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7" fillId="0" borderId="0"/>
    <xf numFmtId="0" fontId="7" fillId="0" borderId="0"/>
  </cellStyleXfs>
  <cellXfs count="80">
    <xf numFmtId="0" fontId="0" fillId="0" borderId="0" xfId="0"/>
    <xf numFmtId="0" fontId="2" fillId="0" borderId="0" xfId="0" applyFont="1"/>
    <xf numFmtId="2" fontId="0" fillId="0" borderId="0" xfId="0" applyNumberFormat="1"/>
    <xf numFmtId="14" fontId="0" fillId="0" borderId="0" xfId="0" applyNumberFormat="1"/>
    <xf numFmtId="49" fontId="3" fillId="2" borderId="5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3" fillId="7" borderId="8" xfId="0" applyFont="1" applyFill="1" applyBorder="1"/>
    <xf numFmtId="2" fontId="23" fillId="7" borderId="8" xfId="0" applyNumberFormat="1" applyFont="1" applyFill="1" applyBorder="1"/>
    <xf numFmtId="14" fontId="23" fillId="7" borderId="8" xfId="0" applyNumberFormat="1" applyFont="1" applyFill="1" applyBorder="1"/>
    <xf numFmtId="0" fontId="23" fillId="7" borderId="8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21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Continuous" vertical="center"/>
    </xf>
    <xf numFmtId="0" fontId="17" fillId="9" borderId="10" xfId="0" applyFont="1" applyFill="1" applyBorder="1" applyAlignment="1">
      <alignment horizontal="centerContinuous" vertical="center"/>
    </xf>
    <xf numFmtId="0" fontId="2" fillId="3" borderId="2" xfId="0" applyFont="1" applyFill="1" applyBorder="1"/>
    <xf numFmtId="2" fontId="2" fillId="0" borderId="1" xfId="0" applyNumberFormat="1" applyFont="1" applyBorder="1"/>
    <xf numFmtId="0" fontId="2" fillId="3" borderId="1" xfId="0" applyFont="1" applyFill="1" applyBorder="1"/>
    <xf numFmtId="0" fontId="0" fillId="8" borderId="1" xfId="0" applyFill="1" applyBorder="1"/>
    <xf numFmtId="2" fontId="0" fillId="8" borderId="1" xfId="0" applyNumberFormat="1" applyFill="1" applyBorder="1"/>
    <xf numFmtId="14" fontId="0" fillId="8" borderId="1" xfId="0" applyNumberFormat="1" applyFill="1" applyBorder="1"/>
    <xf numFmtId="2" fontId="0" fillId="8" borderId="1" xfId="0" applyNumberForma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 vertical="center"/>
    </xf>
    <xf numFmtId="0" fontId="15" fillId="13" borderId="2" xfId="0" applyFont="1" applyFill="1" applyBorder="1"/>
    <xf numFmtId="2" fontId="15" fillId="13" borderId="1" xfId="0" applyNumberFormat="1" applyFont="1" applyFill="1" applyBorder="1"/>
    <xf numFmtId="0" fontId="16" fillId="1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11" borderId="1" xfId="0" applyFill="1" applyBorder="1" applyAlignment="1">
      <alignment horizontal="centerContinuous"/>
    </xf>
    <xf numFmtId="0" fontId="0" fillId="12" borderId="2" xfId="0" applyFill="1" applyBorder="1"/>
    <xf numFmtId="0" fontId="0" fillId="12" borderId="1" xfId="0" applyFill="1" applyBorder="1"/>
    <xf numFmtId="2" fontId="10" fillId="4" borderId="1" xfId="0" applyNumberFormat="1" applyFont="1" applyFill="1" applyBorder="1" applyAlignment="1">
      <alignment horizontal="center"/>
    </xf>
    <xf numFmtId="2" fontId="2" fillId="10" borderId="1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Continuous"/>
    </xf>
    <xf numFmtId="2" fontId="14" fillId="0" borderId="0" xfId="0" applyNumberFormat="1" applyFont="1"/>
    <xf numFmtId="2" fontId="15" fillId="1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2" fontId="0" fillId="0" borderId="0" xfId="0" applyNumberFormat="1" applyFont="1" applyFill="1" applyBorder="1"/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44" fontId="18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2" fillId="0" borderId="0" xfId="0" applyNumberFormat="1" applyFont="1" applyBorder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44" fontId="0" fillId="0" borderId="0" xfId="0" applyNumberFormat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44" fontId="2" fillId="0" borderId="9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4" fontId="18" fillId="0" borderId="0" xfId="0" applyNumberFormat="1" applyFont="1" applyAlignment="1">
      <alignment vertical="center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 wrapText="1"/>
    </xf>
    <xf numFmtId="4" fontId="0" fillId="0" borderId="0" xfId="0" applyNumberFormat="1" applyAlignment="1">
      <alignment vertical="center"/>
    </xf>
  </cellXfs>
  <cellStyles count="4">
    <cellStyle name="Normal 2" xfId="2" xr:uid="{A2923D8B-E229-4A0D-9F74-119CDFE9277D}"/>
    <cellStyle name="Normal 3" xfId="3" xr:uid="{7BD7D67D-37D9-4233-BD4F-D9AD328F0AE2}"/>
    <cellStyle name="Normal 4" xfId="1" xr:uid="{AB3CFB9E-7EC7-4F9E-A557-4336E1CAE0BD}"/>
    <cellStyle name="Standaard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4" formatCode="#,##0.0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textRotation="0" wrapText="1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00FF00"/>
      <color rgb="FFFFCCFF"/>
      <color rgb="FF66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52916</xdr:colOff>
      <xdr:row>0</xdr:row>
      <xdr:rowOff>52917</xdr:rowOff>
    </xdr:from>
    <xdr:to>
      <xdr:col>2</xdr:col>
      <xdr:colOff>201084</xdr:colOff>
      <xdr:row>0</xdr:row>
      <xdr:rowOff>539750</xdr:rowOff>
    </xdr:to>
    <xdr:sp macro="[0]!CmdsRepVolTar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D7A447A-6E16-7BD7-D362-100C2A83A418}"/>
            </a:ext>
          </a:extLst>
        </xdr:cNvPr>
        <xdr:cNvSpPr/>
      </xdr:nvSpPr>
      <xdr:spPr>
        <a:xfrm>
          <a:off x="52916" y="52917"/>
          <a:ext cx="1492251" cy="486833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CH" sz="1200" baseline="0">
              <a:solidFill>
                <a:schemeClr val="tx2">
                  <a:lumMod val="60000"/>
                  <a:lumOff val="40000"/>
                </a:schemeClr>
              </a:solidFill>
              <a:latin typeface="Comic Sans MS" panose="030F0702030302020204" pitchFamily="66" charset="0"/>
            </a:rPr>
            <a:t>Actualiser</a:t>
          </a:r>
        </a:p>
        <a:p>
          <a:pPr algn="ctr"/>
          <a:r>
            <a:rPr lang="fr-CH" sz="1200" baseline="0">
              <a:solidFill>
                <a:schemeClr val="tx2">
                  <a:lumMod val="60000"/>
                  <a:lumOff val="40000"/>
                </a:schemeClr>
              </a:solidFill>
              <a:latin typeface="Comic Sans MS" panose="030F0702030302020204" pitchFamily="66" charset="0"/>
            </a:rPr>
            <a:t> la répartition</a:t>
          </a:r>
        </a:p>
      </xdr:txBody>
    </xdr:sp>
    <xdr:clientData/>
  </xdr:twoCellAnchor>
  <xdr:twoCellAnchor>
    <xdr:from>
      <xdr:col>12</xdr:col>
      <xdr:colOff>148167</xdr:colOff>
      <xdr:row>0</xdr:row>
      <xdr:rowOff>116417</xdr:rowOff>
    </xdr:from>
    <xdr:to>
      <xdr:col>12</xdr:col>
      <xdr:colOff>1587501</xdr:colOff>
      <xdr:row>1</xdr:row>
      <xdr:rowOff>84666</xdr:rowOff>
    </xdr:to>
    <xdr:sp macro="[0]!Fifo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32D8360-A5F8-FBC4-B68D-5A814988C840}"/>
            </a:ext>
          </a:extLst>
        </xdr:cNvPr>
        <xdr:cNvSpPr/>
      </xdr:nvSpPr>
      <xdr:spPr>
        <a:xfrm>
          <a:off x="6836834" y="116417"/>
          <a:ext cx="1439334" cy="529166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FIFO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0</xdr:row>
      <xdr:rowOff>66675</xdr:rowOff>
    </xdr:from>
    <xdr:to>
      <xdr:col>15</xdr:col>
      <xdr:colOff>47624</xdr:colOff>
      <xdr:row>9</xdr:row>
      <xdr:rowOff>45720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618A54E-1055-4F64-A21C-FC58824728A4}"/>
            </a:ext>
          </a:extLst>
        </xdr:cNvPr>
        <xdr:cNvSpPr/>
      </xdr:nvSpPr>
      <xdr:spPr>
        <a:xfrm>
          <a:off x="7886700" y="66675"/>
          <a:ext cx="5640704" cy="1624965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CH" sz="1200">
            <a:solidFill>
              <a:sysClr val="windowText" lastClr="000000"/>
            </a:solidFill>
            <a:latin typeface="Comic Sans MS" panose="030F0702030302020204" pitchFamily="66" charset="0"/>
          </a:endParaRPr>
        </a:p>
        <a:p>
          <a:pPr algn="ctr"/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Pour ajouter des lignes, sélectionner la dernière ligne du tableau[TableauEntPri] (</a:t>
          </a:r>
          <a:r>
            <a:rPr lang="fr-CH" sz="1200" i="1" u="sng">
              <a:solidFill>
                <a:sysClr val="windowText" lastClr="000000"/>
              </a:solidFill>
              <a:latin typeface="Comic Sans MS" panose="030F0702030302020204" pitchFamily="66" charset="0"/>
            </a:rPr>
            <a:t>si la dernière ligne A:F pas vide  vous devrez effacer/corriger les valeurs générées</a:t>
          </a:r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) et tirer vers le bas selon vos besoins, les formules suivent.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323D09-8C75-4B0E-8EAE-B7AE576238B3}" name="TBL_description" displayName="TBL_description" ref="M3:P9" totalsRowShown="0" headerRowDxfId="12" dataDxfId="15" headerRowBorderDxfId="17">
  <autoFilter ref="M3:P9" xr:uid="{BB323D09-8C75-4B0E-8EAE-B7AE576238B3}"/>
  <tableColumns count="4">
    <tableColumn id="1" xr3:uid="{38F3032F-A327-416B-A560-FAEE43EACCFC}" name="description" dataDxfId="16"/>
    <tableColumn id="2" xr3:uid="{FD6C3ABA-A3D4-4B81-AF53-38BB518545BF}" name="montant" dataDxfId="14"/>
    <tableColumn id="3" xr3:uid="{01955AF9-C8F0-4DCA-BC15-125148EC4BAA}" name="PU" dataDxfId="13"/>
    <tableColumn id="4" xr3:uid="{B9F536D4-C1E7-4B04-BCF5-54813DF831B0}" name="Unités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AFC3D1-48AB-4E43-9DCB-D0BF21E10A45}" name="TBL_Brouillon" displayName="TBL_Brouillon" ref="A1:I8" totalsRowShown="0" headerRowDxfId="2" dataDxfId="1">
  <autoFilter ref="A1:I8" xr:uid="{89AFC3D1-48AB-4E43-9DCB-D0BF21E10A45}"/>
  <tableColumns count="9">
    <tableColumn id="1" xr3:uid="{4E637A38-0B79-4139-AA58-CF1695356AC3}" name="Article" dataDxfId="11"/>
    <tableColumn id="2" xr3:uid="{8EE0EDBB-9D46-4E8C-B866-B5455B5A51C7}" name="NO_RESERVATION" dataDxfId="10"/>
    <tableColumn id="3" xr3:uid="{EED2E825-DE19-429A-B387-038D952B2D37}" name="QTE_ENTREE" dataDxfId="9"/>
    <tableColumn id="4" xr3:uid="{0BFF14CD-B9D1-410C-9818-D5ADF458DEC5}" name="DATE_CDE" dataDxfId="8"/>
    <tableColumn id="5" xr3:uid="{41F0FCD3-D5BC-4ED3-81EF-F8B843F42138}" name="DATE_ENTREE" dataDxfId="7"/>
    <tableColumn id="6" xr3:uid="{F72EC7C4-30BF-4A1C-ACA9-CD63D1843A4A}" name="PRIX HA" dataDxfId="6"/>
    <tableColumn id="7" xr3:uid="{9A3BED62-524C-453F-8DC8-1AF5A40C704D}" name="Tot pro" dataDxfId="5"/>
    <tableColumn id="8" xr3:uid="{1A1FBD7F-A7D0-4D1E-93C8-AC31CC4ED89A}" name="stock" dataDxfId="4"/>
    <tableColumn id="9" xr3:uid="{C2E72C96-0D72-43A2-B428-EA7B51FF05E2}" name="CMD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"/>
  <sheetViews>
    <sheetView tabSelected="1" zoomScale="90" zoomScaleNormal="90" workbookViewId="0">
      <pane ySplit="3" topLeftCell="A4" activePane="bottomLeft" state="frozen"/>
      <selection activeCell="J1" sqref="J1"/>
      <selection pane="bottomLeft" activeCell="M13" sqref="M13"/>
    </sheetView>
  </sheetViews>
  <sheetFormatPr defaultColWidth="9.140625" defaultRowHeight="15" x14ac:dyDescent="0.25"/>
  <cols>
    <col min="1" max="1" width="13.28515625" customWidth="1"/>
    <col min="2" max="2" width="6.85546875" bestFit="1" customWidth="1"/>
    <col min="3" max="3" width="9.140625" bestFit="1" customWidth="1"/>
    <col min="4" max="4" width="3.28515625" style="17" bestFit="1" customWidth="1"/>
    <col min="5" max="5" width="2.7109375" style="17" customWidth="1"/>
    <col min="6" max="8" width="9.140625" style="9" customWidth="1"/>
    <col min="9" max="11" width="9.42578125" customWidth="1"/>
    <col min="13" max="13" width="31.140625" style="63" bestFit="1" customWidth="1"/>
    <col min="14" max="14" width="13.28515625" style="70" bestFit="1" customWidth="1"/>
    <col min="15" max="15" width="8.85546875" style="70" bestFit="1" customWidth="1"/>
    <col min="16" max="16" width="11.28515625" style="79" bestFit="1" customWidth="1"/>
  </cols>
  <sheetData>
    <row r="1" spans="1:16" s="1" customFormat="1" ht="44.25" customHeight="1" x14ac:dyDescent="0.25">
      <c r="B1" s="6"/>
      <c r="C1" s="17"/>
      <c r="E1" s="17"/>
      <c r="F1" s="44"/>
      <c r="G1" s="44"/>
      <c r="H1" s="44"/>
      <c r="I1"/>
      <c r="J1"/>
      <c r="K1"/>
      <c r="M1" s="61"/>
      <c r="N1" s="67"/>
      <c r="O1" s="67"/>
      <c r="P1" s="77"/>
    </row>
    <row r="2" spans="1:16" s="16" customFormat="1" ht="18" customHeight="1" thickBot="1" x14ac:dyDescent="0.3">
      <c r="A2" s="14"/>
      <c r="B2" s="13"/>
      <c r="C2" s="15"/>
      <c r="D2" s="24"/>
      <c r="E2" s="24"/>
      <c r="F2" s="31" t="s">
        <v>0</v>
      </c>
      <c r="G2" s="32"/>
      <c r="H2" s="32"/>
      <c r="I2" s="45" t="s">
        <v>1</v>
      </c>
      <c r="J2" s="45"/>
      <c r="K2" s="50"/>
      <c r="M2" s="62"/>
      <c r="N2" s="66"/>
      <c r="O2" s="66"/>
      <c r="P2" s="74"/>
    </row>
    <row r="3" spans="1:16" s="23" customFormat="1" ht="66.75" customHeight="1" thickBot="1" x14ac:dyDescent="0.25">
      <c r="A3" s="4" t="s">
        <v>2</v>
      </c>
      <c r="B3" s="10" t="s">
        <v>3</v>
      </c>
      <c r="C3" s="11" t="s">
        <v>4</v>
      </c>
      <c r="D3" s="25" t="s">
        <v>5</v>
      </c>
      <c r="E3" s="25" t="s">
        <v>6</v>
      </c>
      <c r="F3" s="26" t="s">
        <v>7</v>
      </c>
      <c r="G3" s="26" t="s">
        <v>8</v>
      </c>
      <c r="H3" s="26" t="s">
        <v>18</v>
      </c>
      <c r="I3" s="30" t="s">
        <v>9</v>
      </c>
      <c r="J3" s="30" t="s">
        <v>10</v>
      </c>
      <c r="K3" s="30" t="s">
        <v>19</v>
      </c>
      <c r="M3" s="71" t="s">
        <v>21</v>
      </c>
      <c r="N3" s="72" t="s">
        <v>35</v>
      </c>
      <c r="O3" s="72" t="s">
        <v>36</v>
      </c>
      <c r="P3" s="75" t="s">
        <v>39</v>
      </c>
    </row>
    <row r="4" spans="1:16" s="1" customFormat="1" ht="25.5" x14ac:dyDescent="0.25">
      <c r="A4" s="33">
        <v>130520</v>
      </c>
      <c r="B4" s="1">
        <v>53.06</v>
      </c>
      <c r="C4" s="7">
        <f>IF(B4&lt;&gt;"",IF(A4=A3,B4+C3,B4),"")</f>
        <v>53.06</v>
      </c>
      <c r="D4" s="17" t="e" cm="1">
        <f t="array" aca="1" ref="D4" ca="1">NombreEntok(A4,C4)</f>
        <v>#NAME?</v>
      </c>
      <c r="E4" s="17" t="e">
        <f ca="1">D4</f>
        <v>#NAME?</v>
      </c>
      <c r="F4" s="27">
        <v>29.48</v>
      </c>
      <c r="G4" s="27">
        <v>23.58</v>
      </c>
      <c r="H4" s="27"/>
      <c r="I4" s="46">
        <v>300</v>
      </c>
      <c r="J4" s="46">
        <v>400</v>
      </c>
      <c r="K4" s="46"/>
      <c r="M4" s="73" t="s">
        <v>30</v>
      </c>
      <c r="N4" s="68">
        <v>18276</v>
      </c>
      <c r="O4" s="68">
        <v>345</v>
      </c>
      <c r="P4" s="76">
        <v>53.06</v>
      </c>
    </row>
    <row r="5" spans="1:16" s="1" customFormat="1" ht="39" x14ac:dyDescent="0.25">
      <c r="A5" s="33">
        <v>130520</v>
      </c>
      <c r="B5" s="34">
        <v>62</v>
      </c>
      <c r="C5" s="8">
        <f>IF(B5&lt;&gt;"",IF(A5=A4,B5+C4,B5),"")</f>
        <v>115.06</v>
      </c>
      <c r="D5" s="17" t="e" cm="1">
        <f t="array" aca="1" ref="D5" ca="1">NombreEntok(A5,C5)</f>
        <v>#NAME?</v>
      </c>
      <c r="E5" s="17" t="e">
        <f ca="1">D5-D4+1</f>
        <v>#NAME?</v>
      </c>
      <c r="F5" s="49">
        <v>5.94</v>
      </c>
      <c r="G5" s="49">
        <v>29.96</v>
      </c>
      <c r="H5" s="28">
        <v>26.1</v>
      </c>
      <c r="I5" s="47">
        <v>400</v>
      </c>
      <c r="J5" s="47">
        <v>500</v>
      </c>
      <c r="K5" s="47">
        <v>600</v>
      </c>
      <c r="M5" s="61" t="s">
        <v>31</v>
      </c>
      <c r="N5" s="69">
        <v>33016</v>
      </c>
      <c r="O5" s="69">
        <v>534</v>
      </c>
      <c r="P5" s="78">
        <v>62</v>
      </c>
    </row>
    <row r="6" spans="1:16" s="5" customFormat="1" ht="26.25" x14ac:dyDescent="0.25">
      <c r="A6" s="41">
        <v>130520</v>
      </c>
      <c r="B6" s="42">
        <v>6.2</v>
      </c>
      <c r="C6" s="40">
        <f>IF(B6&lt;&gt;"",IF(A6=A5,B6+C5,B6),"")</f>
        <v>121.26</v>
      </c>
      <c r="D6" s="43" t="e" cm="1">
        <f t="array" aca="1" ref="D6" ca="1">NombreEntok(A6,C6)</f>
        <v>#NAME?</v>
      </c>
      <c r="E6" s="43" t="e">
        <f t="shared" ref="E6:E9" ca="1" si="0">D6-D5+1</f>
        <v>#NAME?</v>
      </c>
      <c r="F6" s="29">
        <v>4.3</v>
      </c>
      <c r="G6" s="29">
        <v>1.9</v>
      </c>
      <c r="H6" s="29"/>
      <c r="I6" s="47">
        <v>600</v>
      </c>
      <c r="J6" s="47">
        <v>700</v>
      </c>
      <c r="K6" s="47"/>
      <c r="L6" s="51"/>
      <c r="M6" s="61" t="s">
        <v>32</v>
      </c>
      <c r="N6" s="69">
        <v>3946.0000000000005</v>
      </c>
      <c r="O6" s="69">
        <v>636</v>
      </c>
      <c r="P6" s="78">
        <v>6.2</v>
      </c>
    </row>
    <row r="7" spans="1:16" s="1" customFormat="1" ht="26.25" x14ac:dyDescent="0.25">
      <c r="A7" s="33">
        <v>130520</v>
      </c>
      <c r="B7" s="34">
        <v>54</v>
      </c>
      <c r="C7" s="8">
        <f>IF(B7&lt;&gt;"",IF(A7=A6,B7+C6,B7),"")</f>
        <v>175.26</v>
      </c>
      <c r="D7" s="17" t="e" cm="1">
        <f t="array" aca="1" ref="D7" ca="1">NombreEntok(A7,C7)</f>
        <v>#NAME?</v>
      </c>
      <c r="E7" s="17" t="e">
        <f t="shared" ca="1" si="0"/>
        <v>#NAME?</v>
      </c>
      <c r="F7" s="52">
        <v>27.86</v>
      </c>
      <c r="G7" s="52">
        <v>26.14</v>
      </c>
      <c r="H7" s="29"/>
      <c r="I7" s="47">
        <v>700</v>
      </c>
      <c r="J7" s="47">
        <v>800</v>
      </c>
      <c r="K7" s="47"/>
      <c r="L7" s="51"/>
      <c r="M7" s="61" t="s">
        <v>33</v>
      </c>
      <c r="N7" s="69">
        <v>40450</v>
      </c>
      <c r="O7" s="69">
        <v>750</v>
      </c>
      <c r="P7" s="78">
        <v>54</v>
      </c>
    </row>
    <row r="8" spans="1:16" s="1" customFormat="1" ht="26.25" x14ac:dyDescent="0.25">
      <c r="A8" s="33">
        <v>130520</v>
      </c>
      <c r="B8" s="34">
        <v>15</v>
      </c>
      <c r="C8" s="8">
        <f>IF(B8&lt;&gt;"",IF(A8=A7,B8+C7,B8),"")</f>
        <v>190.26</v>
      </c>
      <c r="D8" s="17" t="e" cm="1">
        <f t="array" aca="1" ref="D8" ca="1">NombreEntok(A8,C8)</f>
        <v>#NAME?</v>
      </c>
      <c r="E8" s="17" t="e">
        <f t="shared" ca="1" si="0"/>
        <v>#NAME?</v>
      </c>
      <c r="F8" s="52">
        <v>3.7399999999999984</v>
      </c>
      <c r="G8" s="52">
        <v>11.260000000000002</v>
      </c>
      <c r="H8" s="29"/>
      <c r="I8" s="47">
        <v>800</v>
      </c>
      <c r="J8" s="47">
        <v>900</v>
      </c>
      <c r="K8" s="47"/>
      <c r="L8" s="51"/>
      <c r="M8" s="61" t="s">
        <v>34</v>
      </c>
      <c r="N8" s="69">
        <v>13162</v>
      </c>
      <c r="O8" s="69">
        <v>876</v>
      </c>
      <c r="P8" s="78">
        <v>15</v>
      </c>
    </row>
    <row r="9" spans="1:16" s="1" customFormat="1" x14ac:dyDescent="0.25">
      <c r="A9" s="33">
        <v>130520</v>
      </c>
      <c r="B9" s="34">
        <v>19</v>
      </c>
      <c r="C9" s="8">
        <f t="shared" ref="C9" si="1">IF(B9&lt;&gt;"",IF(A9=A8,B9+C8,B9),"")</f>
        <v>209.26</v>
      </c>
      <c r="D9" s="17" t="e" cm="1">
        <f t="array" aca="1" ref="D9" ca="1">NombreEntok(A9,C9)</f>
        <v>#NAME?</v>
      </c>
      <c r="E9" s="17" t="e">
        <f t="shared" ca="1" si="0"/>
        <v>#NAME?</v>
      </c>
      <c r="F9" s="52">
        <v>19</v>
      </c>
      <c r="G9" s="29"/>
      <c r="H9" s="29"/>
      <c r="I9" s="47">
        <v>900</v>
      </c>
      <c r="J9" s="47"/>
      <c r="K9" s="47"/>
      <c r="L9" s="51"/>
      <c r="M9" s="61" t="s">
        <v>24</v>
      </c>
      <c r="N9" s="69">
        <v>17100</v>
      </c>
      <c r="O9" s="69">
        <v>900</v>
      </c>
      <c r="P9" s="78">
        <v>19</v>
      </c>
    </row>
    <row r="10" spans="1:16" x14ac:dyDescent="0.25">
      <c r="L10" s="51"/>
    </row>
  </sheetData>
  <sortState xmlns:xlrd2="http://schemas.microsoft.com/office/spreadsheetml/2017/richdata2" ref="A4:G9">
    <sortCondition ref="A4:A9"/>
  </sortState>
  <phoneticPr fontId="5" type="noConversion"/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6BC2-1D95-4254-AE6B-107A83184FDF}">
  <sheetPr codeName="Feuil4"/>
  <dimension ref="A1:G8"/>
  <sheetViews>
    <sheetView zoomScaleNormal="100" workbookViewId="0">
      <selection sqref="A1:G3"/>
    </sheetView>
  </sheetViews>
  <sheetFormatPr defaultColWidth="11.42578125" defaultRowHeight="15" x14ac:dyDescent="0.25"/>
  <cols>
    <col min="1" max="1" width="19.42578125" bestFit="1" customWidth="1"/>
    <col min="2" max="2" width="19.5703125" bestFit="1" customWidth="1"/>
    <col min="3" max="3" width="14.28515625" style="2" bestFit="1" customWidth="1"/>
    <col min="4" max="4" width="12.28515625" style="3" bestFit="1" customWidth="1"/>
    <col min="5" max="5" width="15.42578125" style="3" bestFit="1" customWidth="1"/>
    <col min="6" max="6" width="12.5703125" style="9" bestFit="1" customWidth="1"/>
    <col min="7" max="7" width="11.28515625" style="12" bestFit="1" customWidth="1"/>
  </cols>
  <sheetData>
    <row r="1" spans="1:7" x14ac:dyDescent="0.25">
      <c r="A1" s="18" t="s">
        <v>11</v>
      </c>
      <c r="B1" s="18" t="s">
        <v>12</v>
      </c>
      <c r="C1" s="19" t="s">
        <v>13</v>
      </c>
      <c r="D1" s="20" t="s">
        <v>14</v>
      </c>
      <c r="E1" s="20" t="s">
        <v>15</v>
      </c>
      <c r="F1" s="21" t="s">
        <v>16</v>
      </c>
      <c r="G1" s="22" t="s">
        <v>17</v>
      </c>
    </row>
    <row r="2" spans="1:7" x14ac:dyDescent="0.25">
      <c r="A2" s="35">
        <v>130520</v>
      </c>
      <c r="B2" s="36">
        <v>283625</v>
      </c>
      <c r="C2" s="37">
        <v>29.48</v>
      </c>
      <c r="D2" s="38">
        <v>45182</v>
      </c>
      <c r="E2" s="38">
        <v>45342</v>
      </c>
      <c r="F2" s="39">
        <v>300</v>
      </c>
      <c r="G2" s="48">
        <v>29.48</v>
      </c>
    </row>
    <row r="3" spans="1:7" x14ac:dyDescent="0.25">
      <c r="A3" s="35">
        <v>130520</v>
      </c>
      <c r="B3" s="36">
        <v>283625</v>
      </c>
      <c r="C3" s="37">
        <v>29.52</v>
      </c>
      <c r="D3" s="38">
        <v>45182</v>
      </c>
      <c r="E3" s="38">
        <v>45342</v>
      </c>
      <c r="F3" s="39">
        <v>400</v>
      </c>
      <c r="G3" s="48">
        <v>59</v>
      </c>
    </row>
    <row r="4" spans="1:7" x14ac:dyDescent="0.25">
      <c r="A4" s="35">
        <v>130520</v>
      </c>
      <c r="B4" s="36">
        <v>283625</v>
      </c>
      <c r="C4" s="37">
        <v>29.96</v>
      </c>
      <c r="D4" s="38">
        <v>45182</v>
      </c>
      <c r="E4" s="38">
        <v>45342</v>
      </c>
      <c r="F4" s="39">
        <v>500</v>
      </c>
      <c r="G4" s="48">
        <v>88.960000000000008</v>
      </c>
    </row>
    <row r="5" spans="1:7" x14ac:dyDescent="0.25">
      <c r="A5" s="35">
        <v>130520</v>
      </c>
      <c r="B5" s="36">
        <v>283625</v>
      </c>
      <c r="C5" s="37">
        <v>30.04</v>
      </c>
      <c r="D5" s="38">
        <v>45182</v>
      </c>
      <c r="E5" s="38">
        <v>45343</v>
      </c>
      <c r="F5" s="39">
        <v>600</v>
      </c>
      <c r="G5" s="48">
        <v>119</v>
      </c>
    </row>
    <row r="6" spans="1:7" x14ac:dyDescent="0.25">
      <c r="A6" s="35">
        <v>130520</v>
      </c>
      <c r="B6" s="36">
        <v>283625</v>
      </c>
      <c r="C6" s="37">
        <v>29.76</v>
      </c>
      <c r="D6" s="38">
        <v>45182</v>
      </c>
      <c r="E6" s="38">
        <v>45344</v>
      </c>
      <c r="F6" s="39">
        <v>700</v>
      </c>
      <c r="G6" s="48">
        <v>148.76</v>
      </c>
    </row>
    <row r="7" spans="1:7" x14ac:dyDescent="0.25">
      <c r="A7" s="35">
        <v>130520</v>
      </c>
      <c r="B7" s="36">
        <v>283625</v>
      </c>
      <c r="C7" s="37">
        <v>29.88</v>
      </c>
      <c r="D7" s="38">
        <v>45182</v>
      </c>
      <c r="E7" s="38">
        <v>45344</v>
      </c>
      <c r="F7" s="39">
        <v>800</v>
      </c>
      <c r="G7" s="48">
        <v>178.64</v>
      </c>
    </row>
    <row r="8" spans="1:7" x14ac:dyDescent="0.25">
      <c r="A8" s="35">
        <v>130520</v>
      </c>
      <c r="B8" s="36">
        <v>283625</v>
      </c>
      <c r="C8" s="37">
        <v>32</v>
      </c>
      <c r="D8" s="38">
        <v>45182</v>
      </c>
      <c r="E8" s="38">
        <v>45345</v>
      </c>
      <c r="F8" s="39">
        <v>900</v>
      </c>
      <c r="G8" s="48">
        <v>210.64</v>
      </c>
    </row>
  </sheetData>
  <autoFilter ref="A1:G8" xr:uid="{9B996BC2-1D95-4254-AE6B-107A83184FDF}"/>
  <phoneticPr fontId="5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ED25-57B8-42DD-9CE9-99D1ADFC6740}">
  <sheetPr codeName="Blad1">
    <tabColor theme="0" tint="-0.34998626667073579"/>
  </sheetPr>
  <dimension ref="A1:I8"/>
  <sheetViews>
    <sheetView workbookViewId="0">
      <selection activeCell="D18" sqref="D18"/>
    </sheetView>
  </sheetViews>
  <sheetFormatPr defaultRowHeight="15" x14ac:dyDescent="0.25"/>
  <cols>
    <col min="1" max="1" width="9.140625" style="56" bestFit="1" customWidth="1"/>
    <col min="2" max="2" width="19.7109375" style="56" bestFit="1" customWidth="1"/>
    <col min="3" max="3" width="14.28515625" style="56" bestFit="1" customWidth="1"/>
    <col min="4" max="4" width="12.28515625" style="56" bestFit="1" customWidth="1"/>
    <col min="5" max="5" width="15.5703125" style="56" bestFit="1" customWidth="1"/>
    <col min="6" max="6" width="12.5703125" style="56" bestFit="1" customWidth="1"/>
    <col min="7" max="7" width="11.85546875" style="56" bestFit="1" customWidth="1"/>
    <col min="8" max="8" width="10.140625" style="60" bestFit="1" customWidth="1"/>
    <col min="9" max="9" width="13.140625" style="64" bestFit="1" customWidth="1"/>
    <col min="10" max="16384" width="9.140625" style="56"/>
  </cols>
  <sheetData>
    <row r="1" spans="1:9" x14ac:dyDescent="0.25">
      <c r="A1" s="53" t="s">
        <v>20</v>
      </c>
      <c r="B1" s="53" t="s">
        <v>12</v>
      </c>
      <c r="C1" s="54" t="s">
        <v>13</v>
      </c>
      <c r="D1" s="55" t="s">
        <v>14</v>
      </c>
      <c r="E1" s="55" t="s">
        <v>15</v>
      </c>
      <c r="F1" s="56" t="s">
        <v>16</v>
      </c>
      <c r="G1" s="57" t="s">
        <v>17</v>
      </c>
      <c r="H1" s="60" t="s">
        <v>37</v>
      </c>
      <c r="I1" s="64" t="s">
        <v>38</v>
      </c>
    </row>
    <row r="2" spans="1:9" x14ac:dyDescent="0.25">
      <c r="A2" s="56">
        <v>130520</v>
      </c>
      <c r="B2" s="56">
        <v>283625</v>
      </c>
      <c r="C2" s="58">
        <v>29.48</v>
      </c>
      <c r="D2" s="59">
        <v>45182</v>
      </c>
      <c r="E2" s="59">
        <v>45342</v>
      </c>
      <c r="F2" s="58">
        <v>300</v>
      </c>
      <c r="G2" s="58">
        <v>29.48</v>
      </c>
      <c r="H2" s="60">
        <v>0</v>
      </c>
      <c r="I2" s="65" t="s">
        <v>22</v>
      </c>
    </row>
    <row r="3" spans="1:9" ht="30" x14ac:dyDescent="0.25">
      <c r="A3" s="56">
        <v>130520</v>
      </c>
      <c r="B3" s="56">
        <v>283625</v>
      </c>
      <c r="C3" s="58">
        <v>29.52</v>
      </c>
      <c r="D3" s="59">
        <v>45182</v>
      </c>
      <c r="E3" s="59">
        <v>45342</v>
      </c>
      <c r="F3" s="58">
        <v>400</v>
      </c>
      <c r="G3" s="58">
        <v>59</v>
      </c>
      <c r="H3" s="60">
        <v>0</v>
      </c>
      <c r="I3" s="65" t="s">
        <v>25</v>
      </c>
    </row>
    <row r="4" spans="1:9" x14ac:dyDescent="0.25">
      <c r="A4" s="56">
        <v>130520</v>
      </c>
      <c r="B4" s="56">
        <v>283625</v>
      </c>
      <c r="C4" s="58">
        <v>29.96</v>
      </c>
      <c r="D4" s="59">
        <v>45182</v>
      </c>
      <c r="E4" s="59">
        <v>45342</v>
      </c>
      <c r="F4" s="58">
        <v>500</v>
      </c>
      <c r="G4" s="58">
        <v>88.960000000000008</v>
      </c>
      <c r="H4" s="60">
        <v>0</v>
      </c>
      <c r="I4" s="65" t="s">
        <v>23</v>
      </c>
    </row>
    <row r="5" spans="1:9" ht="30" x14ac:dyDescent="0.25">
      <c r="A5" s="56">
        <v>130520</v>
      </c>
      <c r="B5" s="56">
        <v>283625</v>
      </c>
      <c r="C5" s="58">
        <v>30.04</v>
      </c>
      <c r="D5" s="59">
        <v>45182</v>
      </c>
      <c r="E5" s="59">
        <v>45343</v>
      </c>
      <c r="F5" s="58">
        <v>600</v>
      </c>
      <c r="G5" s="58">
        <v>119</v>
      </c>
      <c r="H5" s="60">
        <v>0</v>
      </c>
      <c r="I5" s="65" t="s">
        <v>26</v>
      </c>
    </row>
    <row r="6" spans="1:9" ht="30" x14ac:dyDescent="0.25">
      <c r="A6" s="56">
        <v>130520</v>
      </c>
      <c r="B6" s="56">
        <v>283625</v>
      </c>
      <c r="C6" s="58">
        <v>29.76</v>
      </c>
      <c r="D6" s="59">
        <v>45182</v>
      </c>
      <c r="E6" s="59">
        <v>45344</v>
      </c>
      <c r="F6" s="58">
        <v>700</v>
      </c>
      <c r="G6" s="58">
        <v>148.76</v>
      </c>
      <c r="H6" s="60">
        <v>0</v>
      </c>
      <c r="I6" s="65" t="s">
        <v>27</v>
      </c>
    </row>
    <row r="7" spans="1:9" ht="30" x14ac:dyDescent="0.25">
      <c r="A7" s="56">
        <v>130520</v>
      </c>
      <c r="B7" s="56">
        <v>283625</v>
      </c>
      <c r="C7" s="58">
        <v>29.88</v>
      </c>
      <c r="D7" s="59">
        <v>45182</v>
      </c>
      <c r="E7" s="59">
        <v>45344</v>
      </c>
      <c r="F7" s="58">
        <v>800</v>
      </c>
      <c r="G7" s="58">
        <v>178.64</v>
      </c>
      <c r="H7" s="60">
        <v>0</v>
      </c>
      <c r="I7" s="65" t="s">
        <v>28</v>
      </c>
    </row>
    <row r="8" spans="1:9" ht="30" x14ac:dyDescent="0.25">
      <c r="A8" s="56">
        <v>130520</v>
      </c>
      <c r="B8" s="56">
        <v>283625</v>
      </c>
      <c r="C8" s="58">
        <v>32</v>
      </c>
      <c r="D8" s="59">
        <v>45182</v>
      </c>
      <c r="E8" s="59">
        <v>45345</v>
      </c>
      <c r="F8" s="58">
        <v>900</v>
      </c>
      <c r="G8" s="58">
        <v>210.64</v>
      </c>
      <c r="H8" s="60">
        <v>1.379999999999999</v>
      </c>
      <c r="I8" s="65" t="s">
        <v>29</v>
      </c>
    </row>
  </sheetData>
  <sortState xmlns:xlrd2="http://schemas.microsoft.com/office/spreadsheetml/2017/richdata2" ref="A2:I8">
    <sortCondition ref="A1"/>
    <sortCondition ref="E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commande adh</vt:lpstr>
      <vt:lpstr>entrées + prix</vt:lpstr>
      <vt:lpstr>Brouillon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Helene MAUGIS</dc:creator>
  <cp:keywords/>
  <dc:description/>
  <cp:lastModifiedBy>Bart Strubbe</cp:lastModifiedBy>
  <cp:revision/>
  <dcterms:created xsi:type="dcterms:W3CDTF">2022-05-24T13:01:21Z</dcterms:created>
  <dcterms:modified xsi:type="dcterms:W3CDTF">2024-05-08T10:35:06Z</dcterms:modified>
  <cp:category/>
  <cp:contentStatus/>
</cp:coreProperties>
</file>