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F463853-CE72-4BA3-B53C-475E35A574C1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Données" sheetId="2" r:id="rId1"/>
    <sheet name="Planning Hebdo" sheetId="1" r:id="rId2"/>
    <sheet name="15 au 21 avril" sheetId="6" r:id="rId3"/>
  </sheets>
  <definedNames>
    <definedName name="_xlnm._FilterDatabase" localSheetId="2" hidden="1">'15 au 21 avril'!$A$5:$M$70</definedName>
    <definedName name="_xlnm._FilterDatabase" localSheetId="0" hidden="1">Données!$K$1:$M$1</definedName>
    <definedName name="_xlnm._FilterDatabase" localSheetId="1" hidden="1">'Planning Hebdo'!$A$5:$M$70</definedName>
    <definedName name="_xlnm.Print_Area" localSheetId="2">'15 au 21 avril'!$A$1:$G$41</definedName>
    <definedName name="_xlnm.Print_Area" localSheetId="1">'Planning Hebdo'!$A$1:$G$41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0" i="6" l="1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1" i="6"/>
  <c r="L8" i="6"/>
  <c r="L7" i="6"/>
  <c r="L6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1" i="6"/>
  <c r="J10" i="6"/>
  <c r="J8" i="6"/>
  <c r="J7" i="6"/>
  <c r="J6" i="6"/>
  <c r="T70" i="6"/>
  <c r="T69" i="6"/>
  <c r="T68" i="6"/>
  <c r="T67" i="6"/>
  <c r="T66" i="6"/>
  <c r="T65" i="6"/>
  <c r="T64" i="6"/>
  <c r="T63" i="6"/>
  <c r="T62" i="6"/>
  <c r="T61" i="6"/>
  <c r="T60" i="6"/>
  <c r="T59" i="6"/>
  <c r="T58" i="6"/>
  <c r="T57" i="6"/>
  <c r="T56" i="6"/>
  <c r="T55" i="6"/>
  <c r="T54" i="6"/>
  <c r="T53" i="6"/>
  <c r="T52" i="6"/>
  <c r="T51" i="6"/>
  <c r="T50" i="6"/>
  <c r="T49" i="6"/>
  <c r="T48" i="6"/>
  <c r="T47" i="6"/>
  <c r="T46" i="6"/>
  <c r="T45" i="6"/>
  <c r="T44" i="6"/>
  <c r="T43" i="6"/>
  <c r="T42" i="6"/>
  <c r="T41" i="6"/>
  <c r="T40" i="6"/>
  <c r="T39" i="6"/>
  <c r="T38" i="6"/>
  <c r="T37" i="6"/>
  <c r="T36" i="6"/>
  <c r="T35" i="6"/>
  <c r="T34" i="6"/>
  <c r="T33" i="6"/>
  <c r="T32" i="6"/>
  <c r="T31" i="6"/>
  <c r="T30" i="6"/>
  <c r="T29" i="6"/>
  <c r="T28" i="6"/>
  <c r="T27" i="6"/>
  <c r="T26" i="6"/>
  <c r="T25" i="6"/>
  <c r="T24" i="6"/>
  <c r="T23" i="6"/>
  <c r="T22" i="6"/>
  <c r="T21" i="6"/>
  <c r="T20" i="6"/>
  <c r="T19" i="6"/>
  <c r="T18" i="6"/>
  <c r="T17" i="6"/>
  <c r="T16" i="6"/>
  <c r="T15" i="6"/>
  <c r="T14" i="6"/>
  <c r="T13" i="6"/>
  <c r="T12" i="6"/>
  <c r="J12" i="6" s="1"/>
  <c r="T11" i="6"/>
  <c r="T10" i="6"/>
  <c r="L10" i="6" s="1"/>
  <c r="T9" i="6"/>
  <c r="L9" i="6" s="1"/>
  <c r="T8" i="6"/>
  <c r="T7" i="6"/>
  <c r="T6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A2" i="6"/>
  <c r="L12" i="6" l="1"/>
  <c r="J9" i="6"/>
  <c r="M71" i="6"/>
  <c r="L24" i="1"/>
  <c r="L25" i="1"/>
  <c r="M24" i="1"/>
  <c r="L7" i="1" l="1"/>
  <c r="M7" i="1"/>
  <c r="L8" i="1"/>
  <c r="M8" i="1"/>
  <c r="L9" i="1"/>
  <c r="M9" i="1"/>
  <c r="L10" i="1"/>
  <c r="M10" i="1"/>
  <c r="L11" i="1"/>
  <c r="M11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M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M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6" i="1" l="1"/>
  <c r="M6" i="1"/>
  <c r="M71" i="1" l="1"/>
  <c r="M164" i="2" l="1"/>
  <c r="M163" i="2"/>
  <c r="M162" i="2"/>
  <c r="M161" i="2"/>
  <c r="M160" i="2"/>
  <c r="M159" i="2"/>
  <c r="M158" i="2"/>
  <c r="M157" i="2"/>
  <c r="M156" i="2"/>
  <c r="M155" i="2"/>
  <c r="M154" i="2"/>
  <c r="M153" i="2"/>
  <c r="M152" i="2"/>
  <c r="M151" i="2"/>
  <c r="M150" i="2"/>
  <c r="M149" i="2"/>
  <c r="M148" i="2"/>
  <c r="M147" i="2"/>
  <c r="M146" i="2"/>
  <c r="M145" i="2"/>
  <c r="M144" i="2"/>
  <c r="M143" i="2"/>
  <c r="M142" i="2"/>
  <c r="M141" i="2"/>
  <c r="M140" i="2"/>
  <c r="M139" i="2"/>
  <c r="M138" i="2"/>
  <c r="M137" i="2"/>
  <c r="M136" i="2"/>
  <c r="M135" i="2"/>
  <c r="M134" i="2"/>
  <c r="M133" i="2"/>
  <c r="M132" i="2"/>
  <c r="M131" i="2"/>
  <c r="M130" i="2"/>
  <c r="M129" i="2"/>
  <c r="M128" i="2"/>
  <c r="M127" i="2"/>
  <c r="M3" i="2"/>
  <c r="M2" i="2"/>
  <c r="M1" i="2"/>
  <c r="E2" i="2"/>
  <c r="E7" i="2" s="1"/>
  <c r="E4" i="2" l="1"/>
  <c r="E6" i="2"/>
  <c r="E8" i="2"/>
  <c r="E3" i="2"/>
  <c r="E9" i="2" s="1"/>
  <c r="E5" i="2"/>
  <c r="D2" i="2" l="1"/>
  <c r="A2" i="1" l="1"/>
  <c r="D3" i="2" l="1"/>
  <c r="D9" i="2" s="1"/>
  <c r="D7" i="2"/>
  <c r="D5" i="2"/>
  <c r="D8" i="2"/>
  <c r="D6" i="2"/>
  <c r="D4" i="2"/>
  <c r="I69" i="6" l="1"/>
  <c r="H69" i="6" s="1"/>
  <c r="I65" i="6"/>
  <c r="H65" i="6" s="1"/>
  <c r="I61" i="6"/>
  <c r="H61" i="6" s="1"/>
  <c r="I58" i="6"/>
  <c r="H58" i="6" s="1"/>
  <c r="I54" i="6"/>
  <c r="H54" i="6" s="1"/>
  <c r="I52" i="6"/>
  <c r="H52" i="6" s="1"/>
  <c r="I50" i="6"/>
  <c r="H50" i="6" s="1"/>
  <c r="I48" i="6"/>
  <c r="H48" i="6" s="1"/>
  <c r="I46" i="6"/>
  <c r="H46" i="6" s="1"/>
  <c r="I44" i="6"/>
  <c r="H44" i="6" s="1"/>
  <c r="I42" i="6"/>
  <c r="H42" i="6" s="1"/>
  <c r="I40" i="6"/>
  <c r="H40" i="6" s="1"/>
  <c r="I38" i="6"/>
  <c r="H38" i="6" s="1"/>
  <c r="I36" i="6"/>
  <c r="H36" i="6" s="1"/>
  <c r="I34" i="6"/>
  <c r="H34" i="6" s="1"/>
  <c r="I32" i="6"/>
  <c r="H32" i="6" s="1"/>
  <c r="I30" i="6"/>
  <c r="H30" i="6" s="1"/>
  <c r="I28" i="6"/>
  <c r="H28" i="6" s="1"/>
  <c r="I25" i="6"/>
  <c r="H25" i="6" s="1"/>
  <c r="I68" i="6"/>
  <c r="H68" i="6" s="1"/>
  <c r="I64" i="6"/>
  <c r="H64" i="6" s="1"/>
  <c r="I59" i="6"/>
  <c r="H59" i="6" s="1"/>
  <c r="I55" i="6"/>
  <c r="H55" i="6" s="1"/>
  <c r="I24" i="6"/>
  <c r="H24" i="6" s="1"/>
  <c r="I22" i="6"/>
  <c r="H22" i="6" s="1"/>
  <c r="I19" i="6"/>
  <c r="H19" i="6" s="1"/>
  <c r="I15" i="6"/>
  <c r="H15" i="6" s="1"/>
  <c r="I11" i="6"/>
  <c r="H11" i="6" s="1"/>
  <c r="I7" i="6"/>
  <c r="H7" i="6" s="1"/>
  <c r="I18" i="6"/>
  <c r="H18" i="6" s="1"/>
  <c r="I14" i="6"/>
  <c r="H14" i="6" s="1"/>
  <c r="I10" i="6"/>
  <c r="H10" i="6" s="1"/>
  <c r="I6" i="6"/>
  <c r="H6" i="6" s="1"/>
  <c r="J8" i="1"/>
  <c r="K8" i="1" s="1"/>
  <c r="I8" i="1" s="1"/>
  <c r="H8" i="1" s="1"/>
  <c r="J10" i="1"/>
  <c r="K10" i="1" s="1"/>
  <c r="I10" i="1" s="1"/>
  <c r="H10" i="1" s="1"/>
  <c r="J12" i="1"/>
  <c r="K12" i="1" s="1"/>
  <c r="I12" i="1" s="1"/>
  <c r="H12" i="1" s="1"/>
  <c r="J16" i="1"/>
  <c r="K16" i="1" s="1"/>
  <c r="I16" i="1" s="1"/>
  <c r="H16" i="1" s="1"/>
  <c r="J20" i="1"/>
  <c r="K20" i="1" s="1"/>
  <c r="I20" i="1" s="1"/>
  <c r="H20" i="1" s="1"/>
  <c r="J25" i="1"/>
  <c r="K25" i="1" s="1"/>
  <c r="I25" i="1" s="1"/>
  <c r="H25" i="1" s="1"/>
  <c r="J28" i="1"/>
  <c r="K28" i="1" s="1"/>
  <c r="I28" i="1" s="1"/>
  <c r="H28" i="1" s="1"/>
  <c r="J32" i="1"/>
  <c r="K32" i="1" s="1"/>
  <c r="I32" i="1" s="1"/>
  <c r="H32" i="1" s="1"/>
  <c r="J36" i="1"/>
  <c r="K36" i="1" s="1"/>
  <c r="I36" i="1" s="1"/>
  <c r="H36" i="1" s="1"/>
  <c r="J39" i="1"/>
  <c r="K39" i="1" s="1"/>
  <c r="I39" i="1" s="1"/>
  <c r="H39" i="1" s="1"/>
  <c r="J41" i="1"/>
  <c r="K41" i="1" s="1"/>
  <c r="I41" i="1" s="1"/>
  <c r="H41" i="1" s="1"/>
  <c r="J43" i="1"/>
  <c r="K43" i="1" s="1"/>
  <c r="I43" i="1" s="1"/>
  <c r="H43" i="1" s="1"/>
  <c r="J45" i="1"/>
  <c r="K45" i="1" s="1"/>
  <c r="I45" i="1" s="1"/>
  <c r="H45" i="1" s="1"/>
  <c r="J47" i="1"/>
  <c r="K47" i="1" s="1"/>
  <c r="I47" i="1" s="1"/>
  <c r="H47" i="1" s="1"/>
  <c r="J49" i="1"/>
  <c r="K49" i="1" s="1"/>
  <c r="I49" i="1" s="1"/>
  <c r="H49" i="1" s="1"/>
  <c r="J51" i="1"/>
  <c r="K51" i="1" s="1"/>
  <c r="I51" i="1" s="1"/>
  <c r="H51" i="1" s="1"/>
  <c r="J53" i="1"/>
  <c r="K53" i="1" s="1"/>
  <c r="I53" i="1" s="1"/>
  <c r="H53" i="1" s="1"/>
  <c r="J55" i="1"/>
  <c r="K55" i="1" s="1"/>
  <c r="I55" i="1" s="1"/>
  <c r="H55" i="1" s="1"/>
  <c r="J57" i="1"/>
  <c r="K57" i="1" s="1"/>
  <c r="I57" i="1" s="1"/>
  <c r="H57" i="1" s="1"/>
  <c r="J59" i="1"/>
  <c r="K59" i="1" s="1"/>
  <c r="I59" i="1" s="1"/>
  <c r="H59" i="1" s="1"/>
  <c r="J61" i="1"/>
  <c r="K61" i="1" s="1"/>
  <c r="I61" i="1" s="1"/>
  <c r="H61" i="1" s="1"/>
  <c r="J63" i="1"/>
  <c r="K63" i="1" s="1"/>
  <c r="I63" i="1" s="1"/>
  <c r="H63" i="1" s="1"/>
  <c r="J65" i="1"/>
  <c r="K65" i="1" s="1"/>
  <c r="I65" i="1" s="1"/>
  <c r="H65" i="1" s="1"/>
  <c r="J69" i="1"/>
  <c r="K69" i="1" s="1"/>
  <c r="I69" i="1" s="1"/>
  <c r="H69" i="1" s="1"/>
  <c r="J13" i="1"/>
  <c r="K13" i="1" s="1"/>
  <c r="I13" i="1" s="1"/>
  <c r="H13" i="1" s="1"/>
  <c r="J17" i="1"/>
  <c r="K17" i="1" s="1"/>
  <c r="I17" i="1" s="1"/>
  <c r="H17" i="1" s="1"/>
  <c r="J21" i="1"/>
  <c r="K21" i="1" s="1"/>
  <c r="I21" i="1" s="1"/>
  <c r="H21" i="1" s="1"/>
  <c r="J27" i="1"/>
  <c r="K27" i="1" s="1"/>
  <c r="I27" i="1" s="1"/>
  <c r="H27" i="1" s="1"/>
  <c r="J31" i="1"/>
  <c r="K31" i="1" s="1"/>
  <c r="I31" i="1" s="1"/>
  <c r="H31" i="1" s="1"/>
  <c r="J35" i="1"/>
  <c r="K35" i="1" s="1"/>
  <c r="I35" i="1" s="1"/>
  <c r="H35" i="1" s="1"/>
  <c r="J66" i="1"/>
  <c r="K66" i="1" s="1"/>
  <c r="I66" i="1" s="1"/>
  <c r="H66" i="1" s="1"/>
  <c r="J70" i="1"/>
  <c r="K70" i="1" s="1"/>
  <c r="I70" i="1" s="1"/>
  <c r="H70" i="1" s="1"/>
  <c r="I67" i="6"/>
  <c r="H67" i="6" s="1"/>
  <c r="I63" i="6"/>
  <c r="H63" i="6" s="1"/>
  <c r="I60" i="6"/>
  <c r="H60" i="6" s="1"/>
  <c r="I56" i="6"/>
  <c r="H56" i="6" s="1"/>
  <c r="I53" i="6"/>
  <c r="H53" i="6" s="1"/>
  <c r="I51" i="6"/>
  <c r="H51" i="6" s="1"/>
  <c r="I49" i="6"/>
  <c r="H49" i="6" s="1"/>
  <c r="I47" i="6"/>
  <c r="H47" i="6" s="1"/>
  <c r="I45" i="6"/>
  <c r="H45" i="6" s="1"/>
  <c r="I43" i="6"/>
  <c r="H43" i="6" s="1"/>
  <c r="I41" i="6"/>
  <c r="H41" i="6" s="1"/>
  <c r="I39" i="6"/>
  <c r="H39" i="6" s="1"/>
  <c r="I37" i="6"/>
  <c r="H37" i="6" s="1"/>
  <c r="I35" i="6"/>
  <c r="H35" i="6" s="1"/>
  <c r="I33" i="6"/>
  <c r="H33" i="6" s="1"/>
  <c r="I31" i="6"/>
  <c r="H31" i="6" s="1"/>
  <c r="I29" i="6"/>
  <c r="H29" i="6" s="1"/>
  <c r="I26" i="6"/>
  <c r="H26" i="6" s="1"/>
  <c r="I70" i="6"/>
  <c r="H70" i="6" s="1"/>
  <c r="I66" i="6"/>
  <c r="H66" i="6" s="1"/>
  <c r="I62" i="6"/>
  <c r="H62" i="6" s="1"/>
  <c r="I57" i="6"/>
  <c r="H57" i="6" s="1"/>
  <c r="I27" i="6"/>
  <c r="H27" i="6" s="1"/>
  <c r="I23" i="6"/>
  <c r="H23" i="6" s="1"/>
  <c r="I21" i="6"/>
  <c r="H21" i="6" s="1"/>
  <c r="I17" i="6"/>
  <c r="H17" i="6" s="1"/>
  <c r="I13" i="6"/>
  <c r="H13" i="6" s="1"/>
  <c r="I9" i="6"/>
  <c r="H9" i="6" s="1"/>
  <c r="I20" i="6"/>
  <c r="H20" i="6" s="1"/>
  <c r="I16" i="6"/>
  <c r="H16" i="6" s="1"/>
  <c r="I12" i="6"/>
  <c r="H12" i="6" s="1"/>
  <c r="I8" i="6"/>
  <c r="H8" i="6" s="1"/>
  <c r="J24" i="1"/>
  <c r="K24" i="1" s="1"/>
  <c r="I24" i="1" s="1"/>
  <c r="H24" i="1" s="1"/>
  <c r="J9" i="1"/>
  <c r="K9" i="1" s="1"/>
  <c r="I9" i="1" s="1"/>
  <c r="H9" i="1" s="1"/>
  <c r="J11" i="1"/>
  <c r="K11" i="1" s="1"/>
  <c r="I11" i="1" s="1"/>
  <c r="H11" i="1" s="1"/>
  <c r="J14" i="1"/>
  <c r="K14" i="1" s="1"/>
  <c r="I14" i="1" s="1"/>
  <c r="H14" i="1" s="1"/>
  <c r="J18" i="1"/>
  <c r="K18" i="1" s="1"/>
  <c r="I18" i="1" s="1"/>
  <c r="H18" i="1" s="1"/>
  <c r="J22" i="1"/>
  <c r="K22" i="1" s="1"/>
  <c r="I22" i="1" s="1"/>
  <c r="H22" i="1" s="1"/>
  <c r="J26" i="1"/>
  <c r="K26" i="1" s="1"/>
  <c r="I26" i="1" s="1"/>
  <c r="H26" i="1" s="1"/>
  <c r="J30" i="1"/>
  <c r="K30" i="1" s="1"/>
  <c r="I30" i="1" s="1"/>
  <c r="H30" i="1" s="1"/>
  <c r="J34" i="1"/>
  <c r="K34" i="1" s="1"/>
  <c r="I34" i="1" s="1"/>
  <c r="H34" i="1" s="1"/>
  <c r="J38" i="1"/>
  <c r="K38" i="1" s="1"/>
  <c r="I38" i="1" s="1"/>
  <c r="H38" i="1" s="1"/>
  <c r="J40" i="1"/>
  <c r="K40" i="1" s="1"/>
  <c r="I40" i="1" s="1"/>
  <c r="H40" i="1" s="1"/>
  <c r="J42" i="1"/>
  <c r="K42" i="1" s="1"/>
  <c r="I42" i="1" s="1"/>
  <c r="H42" i="1" s="1"/>
  <c r="J44" i="1"/>
  <c r="K44" i="1" s="1"/>
  <c r="I44" i="1" s="1"/>
  <c r="H44" i="1" s="1"/>
  <c r="J46" i="1"/>
  <c r="K46" i="1" s="1"/>
  <c r="I46" i="1" s="1"/>
  <c r="H46" i="1" s="1"/>
  <c r="J48" i="1"/>
  <c r="K48" i="1" s="1"/>
  <c r="I48" i="1" s="1"/>
  <c r="H48" i="1" s="1"/>
  <c r="J50" i="1"/>
  <c r="K50" i="1" s="1"/>
  <c r="I50" i="1" s="1"/>
  <c r="H50" i="1" s="1"/>
  <c r="J52" i="1"/>
  <c r="K52" i="1" s="1"/>
  <c r="I52" i="1" s="1"/>
  <c r="H52" i="1" s="1"/>
  <c r="J54" i="1"/>
  <c r="K54" i="1" s="1"/>
  <c r="I54" i="1" s="1"/>
  <c r="H54" i="1" s="1"/>
  <c r="J56" i="1"/>
  <c r="K56" i="1" s="1"/>
  <c r="I56" i="1" s="1"/>
  <c r="H56" i="1" s="1"/>
  <c r="J58" i="1"/>
  <c r="K58" i="1" s="1"/>
  <c r="I58" i="1" s="1"/>
  <c r="H58" i="1" s="1"/>
  <c r="J60" i="1"/>
  <c r="K60" i="1" s="1"/>
  <c r="I60" i="1" s="1"/>
  <c r="H60" i="1" s="1"/>
  <c r="J62" i="1"/>
  <c r="K62" i="1" s="1"/>
  <c r="I62" i="1" s="1"/>
  <c r="H62" i="1" s="1"/>
  <c r="J64" i="1"/>
  <c r="K64" i="1" s="1"/>
  <c r="I64" i="1" s="1"/>
  <c r="H64" i="1" s="1"/>
  <c r="J67" i="1"/>
  <c r="K67" i="1" s="1"/>
  <c r="I67" i="1" s="1"/>
  <c r="H67" i="1" s="1"/>
  <c r="J7" i="1"/>
  <c r="K7" i="1" s="1"/>
  <c r="I7" i="1" s="1"/>
  <c r="H7" i="1" s="1"/>
  <c r="J15" i="1"/>
  <c r="K15" i="1" s="1"/>
  <c r="I15" i="1" s="1"/>
  <c r="H15" i="1" s="1"/>
  <c r="J19" i="1"/>
  <c r="K19" i="1" s="1"/>
  <c r="I19" i="1" s="1"/>
  <c r="H19" i="1" s="1"/>
  <c r="J23" i="1"/>
  <c r="K23" i="1" s="1"/>
  <c r="I23" i="1" s="1"/>
  <c r="H23" i="1" s="1"/>
  <c r="J29" i="1"/>
  <c r="K29" i="1" s="1"/>
  <c r="I29" i="1" s="1"/>
  <c r="H29" i="1" s="1"/>
  <c r="J33" i="1"/>
  <c r="K33" i="1" s="1"/>
  <c r="I33" i="1" s="1"/>
  <c r="H33" i="1" s="1"/>
  <c r="J37" i="1"/>
  <c r="K37" i="1" s="1"/>
  <c r="I37" i="1" s="1"/>
  <c r="H37" i="1" s="1"/>
  <c r="J68" i="1"/>
  <c r="K68" i="1" s="1"/>
  <c r="I68" i="1" s="1"/>
  <c r="H68" i="1" s="1"/>
  <c r="D3" i="6"/>
  <c r="D3" i="1"/>
  <c r="J6" i="1"/>
  <c r="K6" i="1" s="1"/>
  <c r="I6" i="1" s="1"/>
  <c r="H6" i="1" s="1"/>
</calcChain>
</file>

<file path=xl/sharedStrings.xml><?xml version="1.0" encoding="utf-8"?>
<sst xmlns="http://schemas.openxmlformats.org/spreadsheetml/2006/main" count="92" uniqueCount="59">
  <si>
    <t>AGENT</t>
  </si>
  <si>
    <t>JOUR</t>
  </si>
  <si>
    <t>HEURE</t>
  </si>
  <si>
    <t>SITE</t>
  </si>
  <si>
    <t>Prise de poste</t>
  </si>
  <si>
    <t>Fin de poste</t>
  </si>
  <si>
    <t>ANNEE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</si>
  <si>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</si>
  <si>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</si>
  <si>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</si>
  <si>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</si>
  <si>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</si>
  <si>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</si>
  <si>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</si>
  <si>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</si>
  <si>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</si>
  <si>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</si>
  <si>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</si>
  <si>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</si>
  <si>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</si>
  <si>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SITES</t>
  </si>
  <si>
    <t>HJ</t>
  </si>
  <si>
    <t>HN</t>
  </si>
  <si>
    <t>HJD</t>
  </si>
  <si>
    <t>HND</t>
  </si>
  <si>
    <t>Total</t>
  </si>
  <si>
    <t>HEURES PRESTEES</t>
  </si>
  <si>
    <t>SEMAINE</t>
  </si>
  <si>
    <t>STT</t>
  </si>
  <si>
    <t>Statut</t>
  </si>
  <si>
    <t>PV</t>
  </si>
  <si>
    <t>Remplacé</t>
  </si>
  <si>
    <t>Pas Venu</t>
  </si>
  <si>
    <t>R</t>
  </si>
  <si>
    <t>NOM</t>
  </si>
  <si>
    <t>Prénom</t>
  </si>
  <si>
    <t>SSIAP</t>
  </si>
  <si>
    <t>SP</t>
  </si>
  <si>
    <t>Maître Chien</t>
  </si>
  <si>
    <t>MC</t>
  </si>
  <si>
    <t>JOUR DEBUT</t>
  </si>
  <si>
    <t>JOUR FIN</t>
  </si>
  <si>
    <t>HEURE DEBUT</t>
  </si>
  <si>
    <t>HEURE FIN</t>
  </si>
  <si>
    <t>HD</t>
  </si>
  <si>
    <t>BS</t>
  </si>
  <si>
    <t>DPAE</t>
  </si>
  <si>
    <t>CDD</t>
  </si>
  <si>
    <t>AE</t>
  </si>
  <si>
    <t>STC</t>
  </si>
  <si>
    <t>CW</t>
  </si>
  <si>
    <t>SOCIAL</t>
  </si>
  <si>
    <t>X</t>
  </si>
  <si>
    <t>Y</t>
  </si>
  <si>
    <t>Z</t>
  </si>
  <si>
    <t>W</t>
  </si>
  <si>
    <t>Y Y</t>
  </si>
  <si>
    <t>X X</t>
  </si>
  <si>
    <t>Dimanche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</si>
</sst>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h:mm;@"/>
    <numFmt numFmtId="165" formatCode="[$-40C]mmmm;@"/>
    <numFmt numFmtId="166" formatCode="[$-40C]dddd\ dd"/>
    <numFmt numFmtId="167" formatCode="[h]:mm;@"/>
    <numFmt numFmtId="168" formatCode="ddd\ dd"/>
    <numFmt numFmtId="169" formatCode="h:mm;\-0.00;"/>
    <numFmt numFmtId="171" formatCode="[$-F400]h:mm:ss\ AM/PM"/>
  </numFmts>
  <fonts count="9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9003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166" fontId="0" fillId="0" borderId="30" xfId="0" applyNumberFormat="1" applyBorder="1" applyAlignment="1">
      <alignment horizontal="center" vertical="center"/>
    </xf>
    <xf numFmtId="164" fontId="0" fillId="5" borderId="21" xfId="0" applyNumberFormat="1" applyFill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5" borderId="30" xfId="0" applyNumberFormat="1" applyFill="1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5" fillId="5" borderId="30" xfId="0" applyFont="1" applyFill="1" applyBorder="1" applyAlignment="1">
      <alignment horizontal="center"/>
    </xf>
    <xf numFmtId="165" fontId="5" fillId="0" borderId="21" xfId="0" applyNumberFormat="1" applyFont="1" applyBorder="1"/>
    <xf numFmtId="0" fontId="0" fillId="0" borderId="21" xfId="0" applyBorder="1"/>
    <xf numFmtId="0" fontId="0" fillId="0" borderId="30" xfId="0" applyBorder="1"/>
    <xf numFmtId="0" fontId="0" fillId="2" borderId="30" xfId="0" applyFill="1" applyBorder="1"/>
    <xf numFmtId="0" fontId="0" fillId="4" borderId="1" xfId="0" applyFill="1" applyBorder="1"/>
    <xf numFmtId="0" fontId="0" fillId="0" borderId="31" xfId="0" applyBorder="1" applyAlignment="1">
      <alignment horizontal="center"/>
    </xf>
    <xf numFmtId="0" fontId="5" fillId="5" borderId="31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5" fillId="5" borderId="34" xfId="0" applyFont="1" applyFill="1" applyBorder="1" applyAlignment="1">
      <alignment horizontal="center"/>
    </xf>
    <xf numFmtId="0" fontId="3" fillId="5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0" fillId="0" borderId="18" xfId="0" applyBorder="1" applyProtection="1">
      <protection locked="0"/>
    </xf>
    <xf numFmtId="0" fontId="6" fillId="0" borderId="0" xfId="0" applyFont="1" applyProtection="1">
      <protection locked="0"/>
    </xf>
    <xf numFmtId="0" fontId="0" fillId="6" borderId="13" xfId="0" applyFill="1" applyBorder="1" applyAlignment="1" applyProtection="1">
      <alignment horizontal="center" vertical="center"/>
      <protection locked="0"/>
    </xf>
    <xf numFmtId="0" fontId="0" fillId="6" borderId="13" xfId="0" applyFill="1" applyBorder="1" applyAlignment="1" applyProtection="1">
      <alignment horizontal="center"/>
      <protection locked="0"/>
    </xf>
    <xf numFmtId="0" fontId="0" fillId="5" borderId="13" xfId="0" applyFill="1" applyBorder="1" applyAlignment="1" applyProtection="1">
      <alignment horizontal="center"/>
      <protection locked="0"/>
    </xf>
    <xf numFmtId="0" fontId="0" fillId="6" borderId="28" xfId="0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0" fillId="6" borderId="5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66" fontId="0" fillId="0" borderId="20" xfId="0" applyNumberFormat="1" applyBorder="1" applyAlignment="1" applyProtection="1">
      <alignment horizontal="center" vertical="center"/>
      <protection locked="0"/>
    </xf>
    <xf numFmtId="164" fontId="0" fillId="0" borderId="9" xfId="0" applyNumberFormat="1" applyBorder="1" applyAlignment="1" applyProtection="1">
      <alignment horizontal="center" vertical="center"/>
      <protection locked="0"/>
    </xf>
    <xf numFmtId="164" fontId="0" fillId="0" borderId="29" xfId="0" applyNumberFormat="1" applyBorder="1" applyAlignment="1" applyProtection="1">
      <alignment horizontal="center" vertical="center"/>
      <protection locked="0"/>
    </xf>
    <xf numFmtId="166" fontId="0" fillId="0" borderId="11" xfId="0" applyNumberForma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166" fontId="0" fillId="0" borderId="2" xfId="0" applyNumberFormat="1" applyBorder="1" applyAlignment="1" applyProtection="1">
      <alignment horizontal="center" vertical="center"/>
      <protection locked="0"/>
    </xf>
    <xf numFmtId="164" fontId="0" fillId="0" borderId="3" xfId="0" applyNumberFormat="1" applyBorder="1" applyAlignment="1" applyProtection="1">
      <alignment horizontal="center" vertical="center"/>
      <protection locked="0"/>
    </xf>
    <xf numFmtId="164" fontId="0" fillId="0" borderId="27" xfId="0" applyNumberFormat="1" applyBorder="1" applyAlignment="1" applyProtection="1">
      <alignment horizontal="center" vertical="center"/>
      <protection locked="0"/>
    </xf>
    <xf numFmtId="166" fontId="0" fillId="0" borderId="12" xfId="0" applyNumberForma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38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8" xfId="0" applyBorder="1" applyProtection="1">
      <protection locked="0"/>
    </xf>
    <xf numFmtId="167" fontId="7" fillId="8" borderId="0" xfId="0" applyNumberFormat="1" applyFont="1" applyFill="1"/>
    <xf numFmtId="0" fontId="0" fillId="0" borderId="12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5" fillId="5" borderId="35" xfId="0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vertical="center"/>
      <protection locked="0"/>
    </xf>
    <xf numFmtId="0" fontId="0" fillId="7" borderId="36" xfId="0" applyFill="1" applyBorder="1" applyAlignment="1" applyProtection="1">
      <alignment horizontal="center" vertical="center"/>
      <protection locked="0"/>
    </xf>
    <xf numFmtId="0" fontId="0" fillId="7" borderId="37" xfId="0" applyFill="1" applyBorder="1" applyAlignment="1" applyProtection="1">
      <alignment horizontal="center" vertical="center"/>
      <protection locked="0"/>
    </xf>
    <xf numFmtId="14" fontId="5" fillId="3" borderId="25" xfId="0" applyNumberFormat="1" applyFont="1" applyFill="1" applyBorder="1" applyAlignment="1">
      <alignment horizontal="center" vertical="center"/>
    </xf>
    <xf numFmtId="14" fontId="5" fillId="3" borderId="26" xfId="0" applyNumberFormat="1" applyFont="1" applyFill="1" applyBorder="1" applyAlignment="1">
      <alignment horizontal="center" vertical="center"/>
    </xf>
    <xf numFmtId="14" fontId="5" fillId="3" borderId="24" xfId="0" applyNumberFormat="1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43" fontId="0" fillId="0" borderId="0" xfId="1" applyFont="1" applyProtection="1">
      <protection locked="0"/>
    </xf>
    <xf numFmtId="169" fontId="0" fillId="0" borderId="20" xfId="0" applyNumberForma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69" fontId="0" fillId="0" borderId="11" xfId="0" applyNumberFormat="1" applyBorder="1" applyAlignment="1">
      <alignment horizontal="center" vertical="center"/>
    </xf>
    <xf numFmtId="169" fontId="0" fillId="9" borderId="38" xfId="0" applyNumberFormat="1" applyFill="1" applyBorder="1" applyAlignment="1">
      <alignment horizontal="center" vertical="center"/>
    </xf>
    <xf numFmtId="168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Protection="1">
      <protection locked="0"/>
    </xf>
    <xf numFmtId="171" fontId="0" fillId="0" borderId="0" xfId="0" applyNumberFormat="1" applyProtection="1">
      <protection locked="0"/>
    </xf>
    <xf numFmtId="169" fontId="0" fillId="9" borderId="39" xfId="0" applyNumberFormat="1" applyFill="1" applyBorder="1" applyAlignment="1">
      <alignment horizontal="center" vertical="center"/>
    </xf>
  </cellXfs>
  <cellStyles count="2">
    <cellStyle name="Komma" xfId="1" builtinId="3"/>
    <cellStyle name="Standaard" xfId="0" builtinId="0"/>
  </cellStyles>
  <dxfs count="47">
    <dxf>
      <fill>
        <patternFill>
          <bgColor rgb="FFFFFF99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FF"/>
        </patternFill>
      </fill>
    </dxf>
    <dxf>
      <font>
        <color theme="0"/>
      </font>
      <fill>
        <patternFill>
          <fgColor auto="1"/>
          <bgColor rgb="FF990033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660066"/>
        </patternFill>
      </fill>
    </dxf>
    <dxf>
      <fill>
        <patternFill>
          <bgColor rgb="FF9BC2E6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4B084"/>
        </patternFill>
      </fill>
    </dxf>
    <dxf>
      <fill>
        <patternFill>
          <bgColor rgb="FFA9D08E"/>
        </patternFill>
      </fill>
    </dxf>
    <dxf>
      <fill>
        <patternFill>
          <bgColor rgb="FFFFFF99"/>
        </patternFill>
      </fill>
    </dxf>
    <dxf>
      <fill>
        <patternFill>
          <bgColor rgb="FFFF99FF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FF"/>
        </patternFill>
      </fill>
    </dxf>
    <dxf>
      <font>
        <color theme="0"/>
      </font>
      <fill>
        <patternFill>
          <fgColor auto="1"/>
          <bgColor rgb="FF990033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660066"/>
        </patternFill>
      </fill>
    </dxf>
    <dxf>
      <fill>
        <patternFill>
          <bgColor rgb="FF9BC2E6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F4B084"/>
        </patternFill>
      </fill>
    </dxf>
    <dxf>
      <fill>
        <patternFill>
          <bgColor rgb="FFA9D08E"/>
        </patternFill>
      </fill>
    </dxf>
    <dxf>
      <fill>
        <patternFill>
          <bgColor rgb="FFFFFF99"/>
        </patternFill>
      </fill>
    </dxf>
    <dxf>
      <fill>
        <patternFill>
          <bgColor rgb="FFA9D08E"/>
        </patternFill>
      </fill>
    </dxf>
    <dxf>
      <fill>
        <patternFill>
          <bgColor rgb="FFF4B084"/>
        </patternFill>
      </fill>
    </dxf>
    <dxf>
      <font>
        <color theme="0"/>
      </font>
      <fill>
        <patternFill>
          <bgColor theme="1" tint="0.499984740745262"/>
        </patternFill>
      </fill>
    </dxf>
    <dxf>
      <fill>
        <patternFill>
          <bgColor rgb="FF9BC2E6"/>
        </patternFill>
      </fill>
    </dxf>
    <dxf>
      <font>
        <color theme="0"/>
      </font>
      <fill>
        <patternFill>
          <bgColor rgb="FF660066"/>
        </patternFill>
      </fill>
    </dxf>
    <dxf>
      <fill>
        <patternFill>
          <bgColor rgb="FFFF00FF"/>
        </patternFill>
      </fill>
    </dxf>
    <dxf>
      <font>
        <color theme="0"/>
      </font>
      <fill>
        <patternFill>
          <bgColor rgb="FF990033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FF99FF"/>
        </patternFill>
      </fill>
    </dxf>
  </dxfs>
  <tableStyles count="0" defaultTableStyle="TableStyleMedium2" defaultPivotStyle="PivotStyleLight16"/>
  <colors>
    <mruColors>
      <color rgb="FF9BC2E6"/>
      <color rgb="FFFF99FF"/>
      <color rgb="FFFFFF99"/>
      <color rgb="FFA9D08E"/>
      <color rgb="FFF4B084"/>
      <color rgb="FF660066"/>
      <color rgb="FFFF00FF"/>
      <color rgb="FFFFFFFF"/>
      <color rgb="FF990033"/>
      <color rgb="FFA50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A$3" max="52" min="1" page="10" val="17"/>
</file>

<file path=xl/ctrlProps/ctrlProp2.xml><?xml version="1.0" encoding="utf-8"?>
<formControlPr xmlns="http://schemas.microsoft.com/office/spreadsheetml/2009/9/main" objectType="Spin" dx="22" fmlaLink="$A$3" max="52" min="1" page="10" val="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9525</xdr:rowOff>
        </xdr:from>
        <xdr:to>
          <xdr:col>3</xdr:col>
          <xdr:colOff>0</xdr:colOff>
          <xdr:row>3</xdr:row>
          <xdr:rowOff>180975</xdr:rowOff>
        </xdr:to>
        <xdr:sp macro="" textlink="">
          <xdr:nvSpPr>
            <xdr:cNvPr id="1038" name="Spinner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0</xdr:colOff>
      <xdr:row>1</xdr:row>
      <xdr:rowOff>9525</xdr:rowOff>
    </xdr:from>
    <xdr:to>
      <xdr:col>19</xdr:col>
      <xdr:colOff>9525</xdr:colOff>
      <xdr:row>2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0" y="400050"/>
          <a:ext cx="12115800" cy="3810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Planning Hebdomadaire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9525</xdr:rowOff>
        </xdr:from>
        <xdr:to>
          <xdr:col>3</xdr:col>
          <xdr:colOff>0</xdr:colOff>
          <xdr:row>3</xdr:row>
          <xdr:rowOff>180975</xdr:rowOff>
        </xdr:to>
        <xdr:sp macro="" textlink="">
          <xdr:nvSpPr>
            <xdr:cNvPr id="11265" name="Spinner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0</xdr:col>
      <xdr:colOff>0</xdr:colOff>
      <xdr:row>1</xdr:row>
      <xdr:rowOff>9525</xdr:rowOff>
    </xdr:from>
    <xdr:to>
      <xdr:col>19</xdr:col>
      <xdr:colOff>9525</xdr:colOff>
      <xdr:row>2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0" y="400050"/>
          <a:ext cx="12630150" cy="3810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Planning Hebdomadaire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N164"/>
  <sheetViews>
    <sheetView topLeftCell="B1" workbookViewId="0">
      <selection activeCell="D2" sqref="D2"/>
    </sheetView>
  </sheetViews>
  <sheetFormatPr defaultColWidth="11.42578125" defaultRowHeight="15" x14ac:dyDescent="0.25"/>
  <cols>
    <col min="1" max="2" width="11.42578125" style="2"/>
    <col min="3" max="3" width="11.42578125" style="4"/>
    <col min="4" max="5" width="13.42578125" style="2" customWidth="1"/>
    <col min="6" max="7" width="15.28515625" style="2" customWidth="1"/>
    <col min="8" max="8" width="12.28515625" style="2" bestFit="1" customWidth="1"/>
    <col min="9" max="9" width="3.85546875" style="2" customWidth="1"/>
    <col min="11" max="11" width="19.28515625" style="1" bestFit="1" customWidth="1"/>
    <col min="12" max="12" width="13.85546875" style="1" bestFit="1" customWidth="1"/>
    <col min="13" max="13" width="37.28515625" style="1" customWidth="1"/>
  </cols>
  <sheetData>
    <row r="1" spans="1:14" ht="15.75" thickBot="1" x14ac:dyDescent="0.3">
      <c r="A1" s="31" t="s">
        <v>6</v>
      </c>
      <c r="B1" s="32" t="s">
        <v>7</v>
      </c>
      <c r="C1" s="31" t="s">
        <v>27</v>
      </c>
      <c r="D1" s="32" t="s">
        <v>40</v>
      </c>
      <c r="E1" s="32" t="s">
        <v>41</v>
      </c>
      <c r="F1" s="31" t="s">
        <v>42</v>
      </c>
      <c r="G1" s="32" t="s">
        <v>43</v>
      </c>
      <c r="H1" s="71" t="s">
        <v>29</v>
      </c>
      <c r="I1" s="72"/>
      <c r="J1" s="31" t="s">
        <v>20</v>
      </c>
      <c r="K1" s="27" t="s">
        <v>34</v>
      </c>
      <c r="L1" s="20" t="s">
        <v>35</v>
      </c>
      <c r="M1" s="20" t="str">
        <f t="shared" ref="M1" si="0">K1 &amp; " " &amp; L1</f>
        <v>NOM Prénom</v>
      </c>
    </row>
    <row r="2" spans="1:14" x14ac:dyDescent="0.25">
      <c r="A2" s="6">
        <v>2023</v>
      </c>
      <c r="B2" s="6" t="s">
        <v>8</v>
      </c>
      <c r="C2" s="7">
        <v>1</v>
      </c>
      <c r="D2" s="8">
        <f>IF(AND('Planning Hebdo'!A1&lt;&gt;"",'Planning Hebdo'!A3&lt;&gt;""),'Planning Hebdo'!A3*7+DATE('Planning Hebdo'!A1,1,1)-WEEKDAY(DATE('Planning Hebdo'!A1,1,1))-5,"")</f>
        <v>45404</v>
      </c>
      <c r="E2" s="8">
        <f>IF(AND('Planning Hebdo'!A1&lt;&gt;"",'Planning Hebdo'!A3&lt;&gt;""),'Planning Hebdo'!A3*7+DATE('Planning Hebdo'!A1,1,1)-WEEKDAY(DATE('Planning Hebdo'!A1,1,1))-5,"")</f>
        <v>45404</v>
      </c>
      <c r="F2" s="9">
        <v>0</v>
      </c>
      <c r="G2" s="11">
        <v>0</v>
      </c>
      <c r="H2" s="12" t="s">
        <v>31</v>
      </c>
      <c r="I2" s="10" t="s">
        <v>33</v>
      </c>
      <c r="J2" s="21" t="s">
        <v>54</v>
      </c>
      <c r="K2" s="26" t="s">
        <v>52</v>
      </c>
      <c r="L2" s="28" t="s">
        <v>52</v>
      </c>
      <c r="M2" s="28" t="str">
        <f t="shared" ref="M2:M3" si="1">K2 &amp; " " &amp; L2</f>
        <v>X X</v>
      </c>
    </row>
    <row r="3" spans="1:14" x14ac:dyDescent="0.25">
      <c r="A3" s="6">
        <v>2024</v>
      </c>
      <c r="B3" s="6" t="s">
        <v>9</v>
      </c>
      <c r="C3" s="7">
        <v>2</v>
      </c>
      <c r="D3" s="8">
        <f>IF(D2&lt;&gt;"",D2+1,"")</f>
        <v>45405</v>
      </c>
      <c r="E3" s="8">
        <f>IF(E2&lt;&gt;"",E2+1,"")</f>
        <v>45405</v>
      </c>
      <c r="F3" s="9">
        <v>2.0833333333333332E-2</v>
      </c>
      <c r="G3" s="11">
        <v>2.0833333333333332E-2</v>
      </c>
      <c r="H3" s="12" t="s">
        <v>32</v>
      </c>
      <c r="I3" s="10" t="s">
        <v>30</v>
      </c>
      <c r="J3" s="21" t="s">
        <v>55</v>
      </c>
      <c r="K3" s="1" t="s">
        <v>53</v>
      </c>
      <c r="L3" s="28" t="s">
        <v>53</v>
      </c>
      <c r="M3" s="28" t="str">
        <f t="shared" si="1"/>
        <v>Y Y</v>
      </c>
      <c r="N3" s="1"/>
    </row>
    <row r="4" spans="1:14" x14ac:dyDescent="0.25">
      <c r="A4" s="6">
        <v>2025</v>
      </c>
      <c r="B4" s="6" t="s">
        <v>10</v>
      </c>
      <c r="C4" s="7">
        <v>3</v>
      </c>
      <c r="D4" s="8">
        <f>IF(D2&lt;&gt;"",D2+2,"")</f>
        <v>45406</v>
      </c>
      <c r="E4" s="8">
        <f>IF(E2&lt;&gt;"",E2+2,"")</f>
        <v>45406</v>
      </c>
      <c r="F4" s="9">
        <v>4.1666666666666699E-2</v>
      </c>
      <c r="G4" s="11">
        <v>4.1666666666666699E-2</v>
      </c>
      <c r="H4" s="12" t="s">
        <v>36</v>
      </c>
      <c r="I4" s="10" t="s">
        <v>37</v>
      </c>
      <c r="J4" s="22"/>
      <c r="L4" s="28"/>
      <c r="M4" s="28"/>
    </row>
    <row r="5" spans="1:14" x14ac:dyDescent="0.25">
      <c r="A5" s="6">
        <v>2026</v>
      </c>
      <c r="B5" s="6" t="s">
        <v>11</v>
      </c>
      <c r="C5" s="7">
        <v>4</v>
      </c>
      <c r="D5" s="8">
        <f>IF(D2&lt;&gt;"",D2+3,"")</f>
        <v>45407</v>
      </c>
      <c r="E5" s="8">
        <f>IF(E2&lt;&gt;"",E2+3,"")</f>
        <v>45407</v>
      </c>
      <c r="F5" s="9">
        <v>6.25E-2</v>
      </c>
      <c r="G5" s="11">
        <v>6.25E-2</v>
      </c>
      <c r="H5" s="18" t="s">
        <v>38</v>
      </c>
      <c r="I5" s="19" t="s">
        <v>39</v>
      </c>
      <c r="J5" s="22"/>
      <c r="L5" s="28"/>
      <c r="M5" s="28"/>
    </row>
    <row r="6" spans="1:14" x14ac:dyDescent="0.25">
      <c r="A6" s="6">
        <v>2027</v>
      </c>
      <c r="B6" s="6" t="s">
        <v>12</v>
      </c>
      <c r="C6" s="7">
        <v>5</v>
      </c>
      <c r="D6" s="8">
        <f>IF(D2&lt;&gt;"",D2+4,"")</f>
        <v>45408</v>
      </c>
      <c r="E6" s="8">
        <f>IF(E2&lt;&gt;"",E2+4,"")</f>
        <v>45408</v>
      </c>
      <c r="F6" s="9">
        <v>8.3333333333333301E-2</v>
      </c>
      <c r="G6" s="11">
        <v>8.3333333333333301E-2</v>
      </c>
      <c r="H6" s="3"/>
      <c r="I6" s="3"/>
      <c r="J6" s="23"/>
      <c r="L6" s="28"/>
      <c r="M6" s="28"/>
    </row>
    <row r="7" spans="1:14" x14ac:dyDescent="0.25">
      <c r="A7" s="6">
        <v>2028</v>
      </c>
      <c r="B7" s="6" t="s">
        <v>13</v>
      </c>
      <c r="C7" s="7">
        <v>6</v>
      </c>
      <c r="D7" s="8">
        <f>IF(D2&lt;&gt;"",D2+5,"")</f>
        <v>45409</v>
      </c>
      <c r="E7" s="8">
        <f>IF(E2&lt;&gt;"",E2+5,"")</f>
        <v>45409</v>
      </c>
      <c r="F7" s="9">
        <v>0.104166666666667</v>
      </c>
      <c r="G7" s="11">
        <v>0.104166666666667</v>
      </c>
      <c r="H7" s="3"/>
      <c r="I7" s="3"/>
      <c r="J7" s="23"/>
      <c r="L7" s="28"/>
      <c r="M7" s="28"/>
    </row>
    <row r="8" spans="1:14" x14ac:dyDescent="0.25">
      <c r="A8" s="6">
        <v>2029</v>
      </c>
      <c r="B8" s="6" t="s">
        <v>14</v>
      </c>
      <c r="C8" s="7">
        <v>7</v>
      </c>
      <c r="D8" s="8">
        <f>IF(D2&lt;&gt;"",D2+6,"")</f>
        <v>45410</v>
      </c>
      <c r="E8" s="8">
        <f>IF(E2&lt;&gt;"",E2+6,"")</f>
        <v>45410</v>
      </c>
      <c r="F8" s="9">
        <v>0.125</v>
      </c>
      <c r="G8" s="11">
        <v>0.125</v>
      </c>
      <c r="H8" s="3"/>
      <c r="I8" s="3"/>
      <c r="J8" s="24"/>
      <c r="L8" s="28"/>
      <c r="M8" s="28"/>
    </row>
    <row r="9" spans="1:14" x14ac:dyDescent="0.25">
      <c r="A9" s="6">
        <v>2030</v>
      </c>
      <c r="B9" s="6" t="s">
        <v>15</v>
      </c>
      <c r="C9" s="7">
        <v>8</v>
      </c>
      <c r="D9" s="16">
        <f>IF(D3&lt;&gt;"",D3+6,"")</f>
        <v>45411</v>
      </c>
      <c r="E9" s="16">
        <f>IF(E3&lt;&gt;"",E3+6,"")</f>
        <v>45411</v>
      </c>
      <c r="F9" s="9">
        <v>0.14583333333333301</v>
      </c>
      <c r="G9" s="11">
        <v>0.14583333333333301</v>
      </c>
      <c r="H9" s="3"/>
      <c r="I9" s="3"/>
      <c r="J9" s="23"/>
      <c r="L9" s="28"/>
      <c r="M9" s="28"/>
    </row>
    <row r="10" spans="1:14" x14ac:dyDescent="0.25">
      <c r="A10" s="6">
        <v>2031</v>
      </c>
      <c r="B10" s="6" t="s">
        <v>16</v>
      </c>
      <c r="C10" s="7">
        <v>9</v>
      </c>
      <c r="F10" s="11">
        <v>0.16666666666666699</v>
      </c>
      <c r="G10" s="11">
        <v>0.16666666666666699</v>
      </c>
      <c r="H10" s="3"/>
      <c r="I10" s="3"/>
      <c r="J10" s="23"/>
      <c r="L10" s="28"/>
      <c r="M10" s="28"/>
    </row>
    <row r="11" spans="1:14" x14ac:dyDescent="0.25">
      <c r="A11" s="6">
        <v>2032</v>
      </c>
      <c r="B11" s="6" t="s">
        <v>17</v>
      </c>
      <c r="C11" s="7">
        <v>10</v>
      </c>
      <c r="F11" s="11">
        <v>0.1875</v>
      </c>
      <c r="G11" s="11">
        <v>0.1875</v>
      </c>
      <c r="H11" s="3"/>
      <c r="I11" s="3"/>
      <c r="J11" s="23"/>
      <c r="L11" s="28"/>
      <c r="M11" s="28"/>
    </row>
    <row r="12" spans="1:14" x14ac:dyDescent="0.25">
      <c r="A12" s="6">
        <v>2033</v>
      </c>
      <c r="B12" s="6" t="s">
        <v>18</v>
      </c>
      <c r="C12" s="7">
        <v>11</v>
      </c>
      <c r="F12" s="11">
        <v>0.20833333333333301</v>
      </c>
      <c r="G12" s="11">
        <v>0.20833333333333301</v>
      </c>
      <c r="H12" s="3"/>
      <c r="I12" s="3"/>
      <c r="J12" s="23"/>
      <c r="L12" s="28"/>
      <c r="M12" s="28"/>
    </row>
    <row r="13" spans="1:14" x14ac:dyDescent="0.25">
      <c r="A13" s="6">
        <v>2034</v>
      </c>
      <c r="B13" s="13" t="s">
        <v>19</v>
      </c>
      <c r="C13" s="14">
        <v>12</v>
      </c>
      <c r="F13" s="11">
        <v>0.22916666666666699</v>
      </c>
      <c r="G13" s="11">
        <v>0.22916666666666699</v>
      </c>
      <c r="H13" s="3"/>
      <c r="I13" s="3"/>
      <c r="J13" s="23"/>
      <c r="L13" s="28"/>
      <c r="M13" s="28"/>
    </row>
    <row r="14" spans="1:14" x14ac:dyDescent="0.25">
      <c r="A14" s="6">
        <v>2035</v>
      </c>
      <c r="C14" s="14">
        <v>13</v>
      </c>
      <c r="F14" s="11">
        <v>0.25</v>
      </c>
      <c r="G14" s="11">
        <v>0.25</v>
      </c>
      <c r="H14" s="3"/>
      <c r="I14" s="3"/>
      <c r="J14" s="23"/>
      <c r="L14" s="28"/>
      <c r="M14" s="28"/>
    </row>
    <row r="15" spans="1:14" x14ac:dyDescent="0.25">
      <c r="A15" s="6">
        <v>2036</v>
      </c>
      <c r="C15" s="14">
        <v>14</v>
      </c>
      <c r="F15" s="12">
        <v>0.27083333333333298</v>
      </c>
      <c r="G15" s="12">
        <v>0.27083333333333298</v>
      </c>
      <c r="H15" s="3"/>
      <c r="I15" s="3"/>
      <c r="J15" s="23"/>
      <c r="L15" s="28"/>
      <c r="M15" s="28"/>
    </row>
    <row r="16" spans="1:14" x14ac:dyDescent="0.25">
      <c r="A16" s="6">
        <v>2037</v>
      </c>
      <c r="C16" s="14">
        <v>15</v>
      </c>
      <c r="F16" s="12">
        <v>0.29166666666666702</v>
      </c>
      <c r="G16" s="12">
        <v>0.29166666666666702</v>
      </c>
      <c r="H16" s="3"/>
      <c r="I16" s="3"/>
      <c r="J16" s="25"/>
      <c r="L16" s="28"/>
      <c r="M16" s="28"/>
    </row>
    <row r="17" spans="1:13" x14ac:dyDescent="0.25">
      <c r="A17" s="6">
        <v>2038</v>
      </c>
      <c r="C17" s="14">
        <v>16</v>
      </c>
      <c r="F17" s="12">
        <v>0.3125</v>
      </c>
      <c r="G17" s="12">
        <v>0.3125</v>
      </c>
      <c r="H17" s="3"/>
      <c r="I17" s="3"/>
      <c r="L17" s="28"/>
      <c r="M17" s="28"/>
    </row>
    <row r="18" spans="1:13" x14ac:dyDescent="0.25">
      <c r="A18" s="6">
        <v>2039</v>
      </c>
      <c r="C18" s="14">
        <v>17</v>
      </c>
      <c r="F18" s="12">
        <v>0.33333333333333298</v>
      </c>
      <c r="G18" s="12">
        <v>0.33333333333333298</v>
      </c>
      <c r="H18" s="3"/>
      <c r="I18" s="3"/>
      <c r="K18" s="26"/>
      <c r="L18" s="28"/>
      <c r="M18" s="28"/>
    </row>
    <row r="19" spans="1:13" x14ac:dyDescent="0.25">
      <c r="A19" s="5">
        <v>2040</v>
      </c>
      <c r="C19" s="14">
        <v>18</v>
      </c>
      <c r="F19" s="12">
        <v>0.35416666666666702</v>
      </c>
      <c r="G19" s="12">
        <v>0.35416666666666702</v>
      </c>
      <c r="H19" s="3"/>
      <c r="I19" s="3"/>
      <c r="K19" s="26"/>
      <c r="L19" s="28"/>
      <c r="M19" s="28"/>
    </row>
    <row r="20" spans="1:13" x14ac:dyDescent="0.25">
      <c r="C20" s="14">
        <v>19</v>
      </c>
      <c r="F20" s="12">
        <v>0.375</v>
      </c>
      <c r="G20" s="12">
        <v>0.375</v>
      </c>
      <c r="H20" s="3"/>
      <c r="I20" s="3"/>
      <c r="K20" s="26"/>
      <c r="L20" s="28"/>
      <c r="M20" s="28"/>
    </row>
    <row r="21" spans="1:13" x14ac:dyDescent="0.25">
      <c r="C21" s="14">
        <v>20</v>
      </c>
      <c r="F21" s="12">
        <v>0.39583333333333298</v>
      </c>
      <c r="G21" s="12">
        <v>0.39583333333333298</v>
      </c>
      <c r="H21" s="3"/>
      <c r="I21" s="3"/>
      <c r="K21" s="26"/>
      <c r="L21" s="28"/>
      <c r="M21" s="28"/>
    </row>
    <row r="22" spans="1:13" x14ac:dyDescent="0.25">
      <c r="C22" s="14">
        <v>21</v>
      </c>
      <c r="F22" s="12">
        <v>0.41666666666666702</v>
      </c>
      <c r="G22" s="12">
        <v>0.41666666666666702</v>
      </c>
      <c r="H22" s="3"/>
      <c r="I22" s="3"/>
      <c r="K22" s="26"/>
      <c r="L22" s="28"/>
      <c r="M22" s="28"/>
    </row>
    <row r="23" spans="1:13" x14ac:dyDescent="0.25">
      <c r="C23" s="14">
        <v>22</v>
      </c>
      <c r="F23" s="12">
        <v>0.4375</v>
      </c>
      <c r="G23" s="12">
        <v>0.4375</v>
      </c>
      <c r="H23" s="3"/>
      <c r="I23" s="3"/>
      <c r="K23" s="26"/>
      <c r="L23" s="28"/>
      <c r="M23" s="28"/>
    </row>
    <row r="24" spans="1:13" x14ac:dyDescent="0.25">
      <c r="C24" s="14">
        <v>23</v>
      </c>
      <c r="F24" s="12">
        <v>0.45833333333333298</v>
      </c>
      <c r="G24" s="12">
        <v>0.45833333333333298</v>
      </c>
      <c r="H24" s="3"/>
      <c r="I24" s="3"/>
      <c r="K24" s="26"/>
      <c r="L24" s="28"/>
      <c r="M24" s="28"/>
    </row>
    <row r="25" spans="1:13" x14ac:dyDescent="0.25">
      <c r="C25" s="14">
        <v>24</v>
      </c>
      <c r="F25" s="12">
        <v>0.47916666666666702</v>
      </c>
      <c r="G25" s="12">
        <v>0.47916666666666702</v>
      </c>
      <c r="H25" s="3"/>
      <c r="I25" s="3"/>
      <c r="K25" s="26"/>
      <c r="L25" s="28"/>
      <c r="M25" s="28"/>
    </row>
    <row r="26" spans="1:13" x14ac:dyDescent="0.25">
      <c r="C26" s="14">
        <v>25</v>
      </c>
      <c r="F26" s="12">
        <v>0.5</v>
      </c>
      <c r="G26" s="12">
        <v>0.5</v>
      </c>
      <c r="H26" s="3"/>
      <c r="I26" s="3"/>
      <c r="K26" s="26"/>
      <c r="L26" s="28"/>
      <c r="M26" s="28"/>
    </row>
    <row r="27" spans="1:13" x14ac:dyDescent="0.25">
      <c r="C27" s="14">
        <v>26</v>
      </c>
      <c r="F27" s="12">
        <v>0.52083333333333304</v>
      </c>
      <c r="G27" s="12">
        <v>0.52083333333333304</v>
      </c>
      <c r="H27" s="3"/>
      <c r="I27" s="3"/>
      <c r="K27" s="26"/>
      <c r="L27" s="28"/>
      <c r="M27" s="28"/>
    </row>
    <row r="28" spans="1:13" x14ac:dyDescent="0.25">
      <c r="C28" s="14">
        <v>27</v>
      </c>
      <c r="F28" s="12">
        <v>0.54166666666666696</v>
      </c>
      <c r="G28" s="12">
        <v>0.54166666666666696</v>
      </c>
      <c r="H28" s="3"/>
      <c r="I28" s="3"/>
      <c r="K28" s="26"/>
      <c r="L28" s="28"/>
      <c r="M28" s="28"/>
    </row>
    <row r="29" spans="1:13" x14ac:dyDescent="0.25">
      <c r="C29" s="14">
        <v>28</v>
      </c>
      <c r="F29" s="12">
        <v>0.5625</v>
      </c>
      <c r="G29" s="12">
        <v>0.5625</v>
      </c>
      <c r="H29" s="3"/>
      <c r="I29" s="3"/>
      <c r="K29" s="26"/>
      <c r="L29" s="28"/>
      <c r="M29" s="28"/>
    </row>
    <row r="30" spans="1:13" x14ac:dyDescent="0.25">
      <c r="C30" s="14">
        <v>29</v>
      </c>
      <c r="F30" s="12">
        <v>0.58333333333333304</v>
      </c>
      <c r="G30" s="12">
        <v>0.58333333333333304</v>
      </c>
      <c r="H30" s="3"/>
      <c r="I30" s="3"/>
      <c r="K30" s="26"/>
      <c r="L30" s="28"/>
      <c r="M30" s="28"/>
    </row>
    <row r="31" spans="1:13" x14ac:dyDescent="0.25">
      <c r="C31" s="14">
        <v>30</v>
      </c>
      <c r="F31" s="12">
        <v>0.60416666666666696</v>
      </c>
      <c r="G31" s="12">
        <v>0.60416666666666696</v>
      </c>
      <c r="H31" s="3"/>
      <c r="I31" s="3"/>
      <c r="K31" s="26"/>
      <c r="L31" s="28"/>
      <c r="M31" s="28"/>
    </row>
    <row r="32" spans="1:13" x14ac:dyDescent="0.25">
      <c r="C32" s="14">
        <v>31</v>
      </c>
      <c r="F32" s="12">
        <v>0.625</v>
      </c>
      <c r="G32" s="12">
        <v>0.625</v>
      </c>
      <c r="H32" s="3"/>
      <c r="I32" s="3"/>
      <c r="K32" s="26"/>
      <c r="L32" s="28"/>
      <c r="M32" s="28"/>
    </row>
    <row r="33" spans="3:13" x14ac:dyDescent="0.25">
      <c r="C33" s="14">
        <v>32</v>
      </c>
      <c r="F33" s="12">
        <v>0.64583333333333304</v>
      </c>
      <c r="G33" s="12">
        <v>0.64583333333333304</v>
      </c>
      <c r="H33" s="3"/>
      <c r="I33" s="3"/>
      <c r="K33" s="26"/>
      <c r="L33" s="28"/>
      <c r="M33" s="28"/>
    </row>
    <row r="34" spans="3:13" x14ac:dyDescent="0.25">
      <c r="C34" s="14">
        <v>33</v>
      </c>
      <c r="F34" s="12">
        <v>0.66666666666666696</v>
      </c>
      <c r="G34" s="12">
        <v>0.66666666666666696</v>
      </c>
      <c r="H34" s="3"/>
      <c r="I34" s="3"/>
      <c r="K34" s="26"/>
      <c r="L34" s="28"/>
      <c r="M34" s="28"/>
    </row>
    <row r="35" spans="3:13" x14ac:dyDescent="0.25">
      <c r="C35" s="14">
        <v>34</v>
      </c>
      <c r="F35" s="12">
        <v>0.6875</v>
      </c>
      <c r="G35" s="12">
        <v>0.6875</v>
      </c>
      <c r="H35" s="3"/>
      <c r="I35" s="3"/>
      <c r="K35" s="26"/>
      <c r="L35" s="28"/>
      <c r="M35" s="28"/>
    </row>
    <row r="36" spans="3:13" x14ac:dyDescent="0.25">
      <c r="C36" s="14">
        <v>35</v>
      </c>
      <c r="F36" s="12">
        <v>0.70833333333333304</v>
      </c>
      <c r="G36" s="12">
        <v>0.70833333333333304</v>
      </c>
      <c r="H36" s="3"/>
      <c r="I36" s="3"/>
      <c r="K36" s="26"/>
      <c r="L36" s="28"/>
      <c r="M36" s="28"/>
    </row>
    <row r="37" spans="3:13" x14ac:dyDescent="0.25">
      <c r="C37" s="14">
        <v>36</v>
      </c>
      <c r="F37" s="12">
        <v>0.72916666666666696</v>
      </c>
      <c r="G37" s="12">
        <v>0.72916666666666696</v>
      </c>
      <c r="H37" s="3"/>
      <c r="I37" s="3"/>
      <c r="K37" s="26"/>
      <c r="L37" s="28"/>
      <c r="M37" s="28"/>
    </row>
    <row r="38" spans="3:13" x14ac:dyDescent="0.25">
      <c r="C38" s="14">
        <v>37</v>
      </c>
      <c r="F38" s="12">
        <v>0.75</v>
      </c>
      <c r="G38" s="12">
        <v>0.75</v>
      </c>
      <c r="H38" s="3"/>
      <c r="I38" s="3"/>
      <c r="K38" s="26"/>
      <c r="L38" s="28"/>
      <c r="M38" s="28"/>
    </row>
    <row r="39" spans="3:13" x14ac:dyDescent="0.25">
      <c r="C39" s="14">
        <v>38</v>
      </c>
      <c r="F39" s="12">
        <v>0.77083333333333304</v>
      </c>
      <c r="G39" s="12">
        <v>0.77083333333333304</v>
      </c>
      <c r="H39" s="3"/>
      <c r="I39" s="3"/>
      <c r="K39" s="26"/>
      <c r="L39" s="28"/>
      <c r="M39" s="28"/>
    </row>
    <row r="40" spans="3:13" x14ac:dyDescent="0.25">
      <c r="C40" s="14">
        <v>39</v>
      </c>
      <c r="F40" s="12">
        <v>0.79166666666666696</v>
      </c>
      <c r="G40" s="12">
        <v>0.79166666666666696</v>
      </c>
      <c r="H40" s="3"/>
      <c r="I40" s="3"/>
      <c r="K40" s="26"/>
      <c r="L40" s="28"/>
      <c r="M40" s="28"/>
    </row>
    <row r="41" spans="3:13" x14ac:dyDescent="0.25">
      <c r="C41" s="14">
        <v>40</v>
      </c>
      <c r="F41" s="12">
        <v>0.8125</v>
      </c>
      <c r="G41" s="12">
        <v>0.8125</v>
      </c>
      <c r="H41" s="3"/>
      <c r="I41" s="3"/>
      <c r="K41" s="26"/>
      <c r="L41" s="28"/>
      <c r="M41" s="28"/>
    </row>
    <row r="42" spans="3:13" x14ac:dyDescent="0.25">
      <c r="C42" s="14">
        <v>41</v>
      </c>
      <c r="F42" s="12">
        <v>0.83333333333333304</v>
      </c>
      <c r="G42" s="12">
        <v>0.83333333333333304</v>
      </c>
      <c r="H42" s="3"/>
      <c r="I42" s="3"/>
      <c r="K42" s="26"/>
      <c r="L42" s="28"/>
      <c r="M42" s="28"/>
    </row>
    <row r="43" spans="3:13" x14ac:dyDescent="0.25">
      <c r="C43" s="14">
        <v>42</v>
      </c>
      <c r="F43" s="12">
        <v>0.85416666666666696</v>
      </c>
      <c r="G43" s="12">
        <v>0.85416666666666696</v>
      </c>
      <c r="H43" s="3"/>
      <c r="I43" s="3"/>
      <c r="K43" s="26"/>
      <c r="L43" s="28"/>
      <c r="M43" s="28"/>
    </row>
    <row r="44" spans="3:13" x14ac:dyDescent="0.25">
      <c r="C44" s="14">
        <v>43</v>
      </c>
      <c r="F44" s="11">
        <v>0.875</v>
      </c>
      <c r="G44" s="11">
        <v>0.875</v>
      </c>
      <c r="H44" s="3"/>
      <c r="I44" s="3"/>
      <c r="K44" s="26"/>
      <c r="L44" s="28"/>
      <c r="M44" s="28"/>
    </row>
    <row r="45" spans="3:13" x14ac:dyDescent="0.25">
      <c r="C45" s="14">
        <v>44</v>
      </c>
      <c r="F45" s="11">
        <v>0.89583333333333304</v>
      </c>
      <c r="G45" s="11">
        <v>0.89583333333333304</v>
      </c>
      <c r="H45" s="3"/>
      <c r="I45" s="3"/>
      <c r="K45" s="26"/>
      <c r="L45" s="28"/>
      <c r="M45" s="28"/>
    </row>
    <row r="46" spans="3:13" x14ac:dyDescent="0.25">
      <c r="C46" s="14">
        <v>45</v>
      </c>
      <c r="F46" s="11">
        <v>0.91666666666666696</v>
      </c>
      <c r="G46" s="11">
        <v>0.91666666666666696</v>
      </c>
      <c r="H46" s="3"/>
      <c r="I46" s="3"/>
      <c r="K46" s="26"/>
      <c r="L46" s="28"/>
      <c r="M46" s="28"/>
    </row>
    <row r="47" spans="3:13" x14ac:dyDescent="0.25">
      <c r="C47" s="14">
        <v>46</v>
      </c>
      <c r="F47" s="11">
        <v>0.9375</v>
      </c>
      <c r="G47" s="11">
        <v>0.9375</v>
      </c>
      <c r="H47" s="3"/>
      <c r="I47" s="3"/>
      <c r="K47" s="26"/>
      <c r="L47" s="28"/>
      <c r="M47" s="28"/>
    </row>
    <row r="48" spans="3:13" x14ac:dyDescent="0.25">
      <c r="C48" s="14">
        <v>47</v>
      </c>
      <c r="F48" s="11">
        <v>0.95833333333333304</v>
      </c>
      <c r="G48" s="11">
        <v>0.95833333333333304</v>
      </c>
      <c r="H48" s="3"/>
      <c r="I48" s="3"/>
      <c r="K48" s="26"/>
      <c r="L48" s="28"/>
      <c r="M48" s="28"/>
    </row>
    <row r="49" spans="3:13" x14ac:dyDescent="0.25">
      <c r="C49" s="14">
        <v>48</v>
      </c>
      <c r="F49" s="11">
        <v>0.97916666666666696</v>
      </c>
      <c r="G49" s="11">
        <v>0.97916666666666696</v>
      </c>
      <c r="H49" s="3"/>
      <c r="I49" s="3"/>
      <c r="K49" s="26"/>
      <c r="L49" s="28"/>
      <c r="M49" s="28"/>
    </row>
    <row r="50" spans="3:13" x14ac:dyDescent="0.25">
      <c r="C50" s="14">
        <v>49</v>
      </c>
      <c r="F50" s="17">
        <v>0.999999999999999</v>
      </c>
      <c r="G50" s="17">
        <v>0.999999999999999</v>
      </c>
      <c r="K50" s="26"/>
      <c r="L50" s="28"/>
      <c r="M50" s="28"/>
    </row>
    <row r="51" spans="3:13" x14ac:dyDescent="0.25">
      <c r="C51" s="14">
        <v>50</v>
      </c>
      <c r="K51" s="26"/>
      <c r="L51" s="28"/>
      <c r="M51" s="28"/>
    </row>
    <row r="52" spans="3:13" x14ac:dyDescent="0.25">
      <c r="C52" s="14">
        <v>51</v>
      </c>
      <c r="K52" s="26"/>
      <c r="L52" s="28"/>
      <c r="M52" s="28"/>
    </row>
    <row r="53" spans="3:13" x14ac:dyDescent="0.25">
      <c r="C53" s="15">
        <v>52</v>
      </c>
      <c r="K53" s="26"/>
      <c r="L53" s="28"/>
      <c r="M53" s="28"/>
    </row>
    <row r="54" spans="3:13" x14ac:dyDescent="0.25">
      <c r="K54" s="26"/>
      <c r="L54" s="28"/>
      <c r="M54" s="28"/>
    </row>
    <row r="55" spans="3:13" x14ac:dyDescent="0.25">
      <c r="K55" s="26"/>
      <c r="L55" s="28"/>
      <c r="M55" s="28"/>
    </row>
    <row r="56" spans="3:13" x14ac:dyDescent="0.25">
      <c r="K56" s="26"/>
      <c r="L56" s="28"/>
      <c r="M56" s="28"/>
    </row>
    <row r="57" spans="3:13" x14ac:dyDescent="0.25">
      <c r="K57" s="26"/>
      <c r="L57" s="28"/>
      <c r="M57" s="28"/>
    </row>
    <row r="58" spans="3:13" x14ac:dyDescent="0.25">
      <c r="K58" s="26"/>
      <c r="L58" s="28"/>
      <c r="M58" s="28"/>
    </row>
    <row r="59" spans="3:13" x14ac:dyDescent="0.25">
      <c r="K59" s="26"/>
      <c r="L59" s="28"/>
      <c r="M59" s="28"/>
    </row>
    <row r="60" spans="3:13" x14ac:dyDescent="0.25">
      <c r="K60" s="26"/>
      <c r="L60" s="28"/>
      <c r="M60" s="28"/>
    </row>
    <row r="61" spans="3:13" x14ac:dyDescent="0.25">
      <c r="K61" s="26"/>
      <c r="L61" s="28"/>
      <c r="M61" s="28"/>
    </row>
    <row r="62" spans="3:13" x14ac:dyDescent="0.25">
      <c r="K62" s="26"/>
      <c r="L62" s="28"/>
      <c r="M62" s="28"/>
    </row>
    <row r="63" spans="3:13" x14ac:dyDescent="0.25">
      <c r="K63" s="26"/>
      <c r="L63" s="28"/>
      <c r="M63" s="28"/>
    </row>
    <row r="64" spans="3:13" x14ac:dyDescent="0.25">
      <c r="K64" s="26"/>
      <c r="L64" s="28"/>
      <c r="M64" s="28"/>
    </row>
    <row r="65" spans="11:13" x14ac:dyDescent="0.25">
      <c r="K65" s="26"/>
      <c r="L65" s="28"/>
      <c r="M65" s="28"/>
    </row>
    <row r="66" spans="11:13" x14ac:dyDescent="0.25">
      <c r="K66" s="26"/>
      <c r="L66" s="28"/>
      <c r="M66" s="28"/>
    </row>
    <row r="67" spans="11:13" x14ac:dyDescent="0.25">
      <c r="K67" s="26"/>
      <c r="L67" s="28"/>
      <c r="M67" s="28"/>
    </row>
    <row r="68" spans="11:13" x14ac:dyDescent="0.25">
      <c r="K68" s="26"/>
      <c r="L68" s="28"/>
      <c r="M68" s="28"/>
    </row>
    <row r="69" spans="11:13" x14ac:dyDescent="0.25">
      <c r="K69" s="26"/>
      <c r="L69" s="28"/>
      <c r="M69" s="28"/>
    </row>
    <row r="70" spans="11:13" x14ac:dyDescent="0.25">
      <c r="K70" s="26"/>
      <c r="L70" s="28"/>
      <c r="M70" s="28"/>
    </row>
    <row r="71" spans="11:13" x14ac:dyDescent="0.25">
      <c r="K71" s="26"/>
      <c r="L71" s="28"/>
      <c r="M71" s="28"/>
    </row>
    <row r="72" spans="11:13" x14ac:dyDescent="0.25">
      <c r="K72" s="26"/>
      <c r="L72" s="28"/>
      <c r="M72" s="28"/>
    </row>
    <row r="73" spans="11:13" x14ac:dyDescent="0.25">
      <c r="K73" s="26"/>
      <c r="L73" s="28"/>
      <c r="M73" s="28"/>
    </row>
    <row r="74" spans="11:13" x14ac:dyDescent="0.25">
      <c r="K74" s="26"/>
      <c r="L74" s="28"/>
      <c r="M74" s="28"/>
    </row>
    <row r="75" spans="11:13" x14ac:dyDescent="0.25">
      <c r="K75" s="26"/>
      <c r="L75" s="28"/>
      <c r="M75" s="28"/>
    </row>
    <row r="76" spans="11:13" x14ac:dyDescent="0.25">
      <c r="K76" s="26"/>
      <c r="L76" s="28"/>
      <c r="M76" s="28"/>
    </row>
    <row r="77" spans="11:13" x14ac:dyDescent="0.25">
      <c r="K77" s="26"/>
      <c r="L77" s="28"/>
      <c r="M77" s="28"/>
    </row>
    <row r="78" spans="11:13" x14ac:dyDescent="0.25">
      <c r="K78" s="26"/>
      <c r="L78" s="28"/>
      <c r="M78" s="28"/>
    </row>
    <row r="79" spans="11:13" x14ac:dyDescent="0.25">
      <c r="K79" s="26"/>
      <c r="L79" s="28"/>
      <c r="M79" s="28"/>
    </row>
    <row r="80" spans="11:13" x14ac:dyDescent="0.25">
      <c r="K80" s="26"/>
      <c r="L80" s="28"/>
      <c r="M80" s="28"/>
    </row>
    <row r="81" spans="11:13" x14ac:dyDescent="0.25">
      <c r="K81" s="26"/>
      <c r="L81" s="28"/>
      <c r="M81" s="28"/>
    </row>
    <row r="82" spans="11:13" x14ac:dyDescent="0.25">
      <c r="K82" s="26"/>
      <c r="L82" s="28"/>
      <c r="M82" s="28"/>
    </row>
    <row r="83" spans="11:13" x14ac:dyDescent="0.25">
      <c r="K83" s="26"/>
      <c r="L83" s="28"/>
      <c r="M83" s="28"/>
    </row>
    <row r="84" spans="11:13" x14ac:dyDescent="0.25">
      <c r="K84" s="26"/>
      <c r="L84" s="28"/>
      <c r="M84" s="28"/>
    </row>
    <row r="85" spans="11:13" x14ac:dyDescent="0.25">
      <c r="K85" s="26"/>
      <c r="L85" s="28"/>
      <c r="M85" s="28"/>
    </row>
    <row r="86" spans="11:13" x14ac:dyDescent="0.25">
      <c r="K86" s="26"/>
      <c r="L86" s="28"/>
      <c r="M86" s="28"/>
    </row>
    <row r="87" spans="11:13" x14ac:dyDescent="0.25">
      <c r="K87" s="26"/>
      <c r="L87" s="28"/>
      <c r="M87" s="28"/>
    </row>
    <row r="88" spans="11:13" x14ac:dyDescent="0.25">
      <c r="K88" s="26"/>
      <c r="L88" s="28"/>
      <c r="M88" s="28"/>
    </row>
    <row r="89" spans="11:13" x14ac:dyDescent="0.25">
      <c r="K89" s="26"/>
      <c r="L89" s="28"/>
      <c r="M89" s="28"/>
    </row>
    <row r="90" spans="11:13" x14ac:dyDescent="0.25">
      <c r="K90" s="26"/>
      <c r="L90" s="28"/>
      <c r="M90" s="28"/>
    </row>
    <row r="91" spans="11:13" x14ac:dyDescent="0.25">
      <c r="K91" s="26"/>
      <c r="L91" s="28"/>
      <c r="M91" s="28"/>
    </row>
    <row r="92" spans="11:13" x14ac:dyDescent="0.25">
      <c r="K92" s="26"/>
      <c r="L92" s="28"/>
      <c r="M92" s="28"/>
    </row>
    <row r="94" spans="11:13" x14ac:dyDescent="0.25">
      <c r="K94" s="26"/>
      <c r="L94" s="28"/>
      <c r="M94" s="28"/>
    </row>
    <row r="95" spans="11:13" x14ac:dyDescent="0.25">
      <c r="K95" s="26"/>
      <c r="L95" s="28"/>
      <c r="M95" s="28"/>
    </row>
    <row r="96" spans="11:13" x14ac:dyDescent="0.25">
      <c r="K96" s="26"/>
      <c r="L96" s="28"/>
      <c r="M96" s="28"/>
    </row>
    <row r="97" spans="11:13" x14ac:dyDescent="0.25">
      <c r="K97" s="26"/>
      <c r="L97" s="28"/>
      <c r="M97" s="28"/>
    </row>
    <row r="98" spans="11:13" x14ac:dyDescent="0.25">
      <c r="K98" s="26"/>
      <c r="L98" s="28"/>
      <c r="M98" s="28"/>
    </row>
    <row r="99" spans="11:13" x14ac:dyDescent="0.25">
      <c r="K99" s="26"/>
      <c r="L99" s="28"/>
      <c r="M99" s="28"/>
    </row>
    <row r="100" spans="11:13" x14ac:dyDescent="0.25">
      <c r="K100" s="26"/>
      <c r="L100" s="28"/>
      <c r="M100" s="28"/>
    </row>
    <row r="101" spans="11:13" x14ac:dyDescent="0.25">
      <c r="K101" s="26"/>
      <c r="L101" s="28"/>
      <c r="M101" s="28"/>
    </row>
    <row r="102" spans="11:13" x14ac:dyDescent="0.25">
      <c r="K102" s="26"/>
      <c r="L102" s="28"/>
      <c r="M102" s="28"/>
    </row>
    <row r="103" spans="11:13" x14ac:dyDescent="0.25">
      <c r="K103" s="26"/>
      <c r="L103" s="28"/>
      <c r="M103" s="28"/>
    </row>
    <row r="104" spans="11:13" x14ac:dyDescent="0.25">
      <c r="K104" s="26"/>
      <c r="L104" s="28"/>
      <c r="M104" s="28"/>
    </row>
    <row r="105" spans="11:13" x14ac:dyDescent="0.25">
      <c r="K105" s="26"/>
      <c r="L105" s="28"/>
      <c r="M105" s="28"/>
    </row>
    <row r="106" spans="11:13" x14ac:dyDescent="0.25">
      <c r="K106" s="26"/>
      <c r="L106" s="28"/>
      <c r="M106" s="28"/>
    </row>
    <row r="107" spans="11:13" x14ac:dyDescent="0.25">
      <c r="K107" s="26"/>
      <c r="L107" s="28"/>
      <c r="M107" s="28"/>
    </row>
    <row r="108" spans="11:13" x14ac:dyDescent="0.25">
      <c r="K108" s="26"/>
      <c r="L108" s="28"/>
      <c r="M108" s="28"/>
    </row>
    <row r="109" spans="11:13" x14ac:dyDescent="0.25">
      <c r="K109" s="26"/>
      <c r="L109" s="28"/>
      <c r="M109" s="28"/>
    </row>
    <row r="110" spans="11:13" x14ac:dyDescent="0.25">
      <c r="K110" s="26"/>
      <c r="L110" s="28"/>
      <c r="M110" s="28"/>
    </row>
    <row r="111" spans="11:13" x14ac:dyDescent="0.25">
      <c r="K111" s="26"/>
      <c r="L111" s="28"/>
      <c r="M111" s="28"/>
    </row>
    <row r="112" spans="11:13" x14ac:dyDescent="0.25">
      <c r="K112" s="26"/>
      <c r="L112" s="28"/>
      <c r="M112" s="28"/>
    </row>
    <row r="113" spans="11:13" x14ac:dyDescent="0.25">
      <c r="K113" s="26"/>
      <c r="L113" s="28"/>
      <c r="M113" s="28"/>
    </row>
    <row r="114" spans="11:13" x14ac:dyDescent="0.25">
      <c r="K114" s="26"/>
      <c r="L114" s="28"/>
      <c r="M114" s="28"/>
    </row>
    <row r="115" spans="11:13" x14ac:dyDescent="0.25">
      <c r="K115" s="26"/>
      <c r="L115" s="28"/>
      <c r="M115" s="28"/>
    </row>
    <row r="116" spans="11:13" x14ac:dyDescent="0.25">
      <c r="K116" s="26"/>
      <c r="L116" s="28"/>
      <c r="M116" s="28"/>
    </row>
    <row r="117" spans="11:13" x14ac:dyDescent="0.25">
      <c r="K117" s="26"/>
      <c r="L117" s="28"/>
      <c r="M117" s="28"/>
    </row>
    <row r="118" spans="11:13" x14ac:dyDescent="0.25">
      <c r="K118" s="26"/>
      <c r="L118" s="28"/>
      <c r="M118" s="28"/>
    </row>
    <row r="119" spans="11:13" x14ac:dyDescent="0.25">
      <c r="K119" s="26"/>
      <c r="L119" s="28"/>
      <c r="M119" s="28"/>
    </row>
    <row r="120" spans="11:13" x14ac:dyDescent="0.25">
      <c r="K120" s="26"/>
      <c r="L120" s="28"/>
      <c r="M120" s="28"/>
    </row>
    <row r="121" spans="11:13" x14ac:dyDescent="0.25">
      <c r="K121" s="26"/>
      <c r="L121" s="28"/>
      <c r="M121" s="28"/>
    </row>
    <row r="122" spans="11:13" x14ac:dyDescent="0.25">
      <c r="K122" s="26"/>
      <c r="L122" s="28"/>
      <c r="M122" s="28"/>
    </row>
    <row r="123" spans="11:13" x14ac:dyDescent="0.25">
      <c r="K123" s="26"/>
      <c r="L123" s="28"/>
      <c r="M123" s="28"/>
    </row>
    <row r="124" spans="11:13" x14ac:dyDescent="0.25">
      <c r="K124" s="26"/>
      <c r="L124" s="28"/>
      <c r="M124" s="28"/>
    </row>
    <row r="125" spans="11:13" x14ac:dyDescent="0.25">
      <c r="K125" s="26"/>
      <c r="L125" s="26"/>
      <c r="M125" s="28"/>
    </row>
    <row r="126" spans="11:13" x14ac:dyDescent="0.25">
      <c r="K126" s="29"/>
      <c r="L126" s="30"/>
      <c r="M126" s="30"/>
    </row>
    <row r="127" spans="11:13" x14ac:dyDescent="0.25">
      <c r="M127" s="1" t="str">
        <f t="shared" ref="M127:M129" si="2">K127 &amp; " " &amp; L127</f>
        <v xml:space="preserve"> </v>
      </c>
    </row>
    <row r="128" spans="11:13" x14ac:dyDescent="0.25">
      <c r="M128" s="1" t="str">
        <f t="shared" si="2"/>
        <v xml:space="preserve"> </v>
      </c>
    </row>
    <row r="129" spans="13:13" x14ac:dyDescent="0.25">
      <c r="M129" s="1" t="str">
        <f t="shared" si="2"/>
        <v xml:space="preserve"> </v>
      </c>
    </row>
    <row r="130" spans="13:13" x14ac:dyDescent="0.25">
      <c r="M130" s="1" t="str">
        <f t="shared" ref="M130:M161" si="3">K130 &amp; " " &amp; L130</f>
        <v xml:space="preserve"> </v>
      </c>
    </row>
    <row r="131" spans="13:13" x14ac:dyDescent="0.25">
      <c r="M131" s="1" t="str">
        <f t="shared" si="3"/>
        <v xml:space="preserve"> </v>
      </c>
    </row>
    <row r="132" spans="13:13" x14ac:dyDescent="0.25">
      <c r="M132" s="1" t="str">
        <f t="shared" si="3"/>
        <v xml:space="preserve"> </v>
      </c>
    </row>
    <row r="133" spans="13:13" x14ac:dyDescent="0.25">
      <c r="M133" s="1" t="str">
        <f t="shared" si="3"/>
        <v xml:space="preserve"> </v>
      </c>
    </row>
    <row r="134" spans="13:13" x14ac:dyDescent="0.25">
      <c r="M134" s="1" t="str">
        <f t="shared" si="3"/>
        <v xml:space="preserve"> </v>
      </c>
    </row>
    <row r="135" spans="13:13" x14ac:dyDescent="0.25">
      <c r="M135" s="1" t="str">
        <f t="shared" si="3"/>
        <v xml:space="preserve"> </v>
      </c>
    </row>
    <row r="136" spans="13:13" x14ac:dyDescent="0.25">
      <c r="M136" s="1" t="str">
        <f t="shared" si="3"/>
        <v xml:space="preserve"> </v>
      </c>
    </row>
    <row r="137" spans="13:13" x14ac:dyDescent="0.25">
      <c r="M137" s="1" t="str">
        <f t="shared" si="3"/>
        <v xml:space="preserve"> </v>
      </c>
    </row>
    <row r="138" spans="13:13" x14ac:dyDescent="0.25">
      <c r="M138" s="1" t="str">
        <f t="shared" si="3"/>
        <v xml:space="preserve"> </v>
      </c>
    </row>
    <row r="139" spans="13:13" x14ac:dyDescent="0.25">
      <c r="M139" s="1" t="str">
        <f t="shared" si="3"/>
        <v xml:space="preserve"> </v>
      </c>
    </row>
    <row r="140" spans="13:13" x14ac:dyDescent="0.25">
      <c r="M140" s="1" t="str">
        <f t="shared" si="3"/>
        <v xml:space="preserve"> </v>
      </c>
    </row>
    <row r="141" spans="13:13" x14ac:dyDescent="0.25">
      <c r="M141" s="1" t="str">
        <f t="shared" si="3"/>
        <v xml:space="preserve"> </v>
      </c>
    </row>
    <row r="142" spans="13:13" x14ac:dyDescent="0.25">
      <c r="M142" s="1" t="str">
        <f t="shared" si="3"/>
        <v xml:space="preserve"> </v>
      </c>
    </row>
    <row r="143" spans="13:13" x14ac:dyDescent="0.25">
      <c r="M143" s="1" t="str">
        <f t="shared" si="3"/>
        <v xml:space="preserve"> </v>
      </c>
    </row>
    <row r="144" spans="13:13" x14ac:dyDescent="0.25">
      <c r="M144" s="1" t="str">
        <f t="shared" si="3"/>
        <v xml:space="preserve"> </v>
      </c>
    </row>
    <row r="145" spans="13:13" x14ac:dyDescent="0.25">
      <c r="M145" s="1" t="str">
        <f t="shared" si="3"/>
        <v xml:space="preserve"> </v>
      </c>
    </row>
    <row r="146" spans="13:13" x14ac:dyDescent="0.25">
      <c r="M146" s="1" t="str">
        <f t="shared" si="3"/>
        <v xml:space="preserve"> </v>
      </c>
    </row>
    <row r="147" spans="13:13" x14ac:dyDescent="0.25">
      <c r="M147" s="1" t="str">
        <f t="shared" si="3"/>
        <v xml:space="preserve"> </v>
      </c>
    </row>
    <row r="148" spans="13:13" x14ac:dyDescent="0.25">
      <c r="M148" s="1" t="str">
        <f t="shared" si="3"/>
        <v xml:space="preserve"> </v>
      </c>
    </row>
    <row r="149" spans="13:13" x14ac:dyDescent="0.25">
      <c r="M149" s="1" t="str">
        <f t="shared" si="3"/>
        <v xml:space="preserve"> </v>
      </c>
    </row>
    <row r="150" spans="13:13" x14ac:dyDescent="0.25">
      <c r="M150" s="1" t="str">
        <f t="shared" si="3"/>
        <v xml:space="preserve"> </v>
      </c>
    </row>
    <row r="151" spans="13:13" x14ac:dyDescent="0.25">
      <c r="M151" s="1" t="str">
        <f t="shared" si="3"/>
        <v xml:space="preserve"> </v>
      </c>
    </row>
    <row r="152" spans="13:13" x14ac:dyDescent="0.25">
      <c r="M152" s="1" t="str">
        <f t="shared" si="3"/>
        <v xml:space="preserve"> </v>
      </c>
    </row>
    <row r="153" spans="13:13" x14ac:dyDescent="0.25">
      <c r="M153" s="1" t="str">
        <f t="shared" si="3"/>
        <v xml:space="preserve"> </v>
      </c>
    </row>
    <row r="154" spans="13:13" x14ac:dyDescent="0.25">
      <c r="M154" s="1" t="str">
        <f t="shared" si="3"/>
        <v xml:space="preserve"> </v>
      </c>
    </row>
    <row r="155" spans="13:13" x14ac:dyDescent="0.25">
      <c r="M155" s="1" t="str">
        <f t="shared" si="3"/>
        <v xml:space="preserve"> </v>
      </c>
    </row>
    <row r="156" spans="13:13" x14ac:dyDescent="0.25">
      <c r="M156" s="1" t="str">
        <f t="shared" si="3"/>
        <v xml:space="preserve"> </v>
      </c>
    </row>
    <row r="157" spans="13:13" x14ac:dyDescent="0.25">
      <c r="M157" s="1" t="str">
        <f t="shared" si="3"/>
        <v xml:space="preserve"> </v>
      </c>
    </row>
    <row r="158" spans="13:13" x14ac:dyDescent="0.25">
      <c r="M158" s="1" t="str">
        <f t="shared" si="3"/>
        <v xml:space="preserve"> </v>
      </c>
    </row>
    <row r="159" spans="13:13" x14ac:dyDescent="0.25">
      <c r="M159" s="1" t="str">
        <f t="shared" si="3"/>
        <v xml:space="preserve"> </v>
      </c>
    </row>
    <row r="160" spans="13:13" x14ac:dyDescent="0.25">
      <c r="M160" s="1" t="str">
        <f t="shared" si="3"/>
        <v xml:space="preserve"> </v>
      </c>
    </row>
    <row r="161" spans="13:13" x14ac:dyDescent="0.25">
      <c r="M161" s="1" t="str">
        <f t="shared" si="3"/>
        <v xml:space="preserve"> </v>
      </c>
    </row>
    <row r="162" spans="13:13" x14ac:dyDescent="0.25">
      <c r="M162" s="1" t="str">
        <f t="shared" ref="M162:M164" si="4">K162 &amp; " " &amp; L162</f>
        <v xml:space="preserve"> </v>
      </c>
    </row>
    <row r="163" spans="13:13" x14ac:dyDescent="0.25">
      <c r="M163" s="1" t="str">
        <f t="shared" si="4"/>
        <v xml:space="preserve"> </v>
      </c>
    </row>
    <row r="164" spans="13:13" x14ac:dyDescent="0.25">
      <c r="M164" s="1" t="str">
        <f t="shared" si="4"/>
        <v xml:space="preserve"> </v>
      </c>
    </row>
  </sheetData>
  <autoFilter ref="K1:M1" xr:uid="{00000000-0009-0000-0000-000000000000}"/>
  <sortState xmlns:xlrd2="http://schemas.microsoft.com/office/spreadsheetml/2017/richdata2" ref="K2:M164">
    <sortCondition ref="K1"/>
  </sortState>
  <mergeCells count="1">
    <mergeCell ref="H1:I1"/>
  </mergeCells>
  <pageMargins left="0.7" right="0.7" top="0.75" bottom="0.75" header="0.3" footer="0.3"/>
  <pageSetup paperSize="9" orientation="portrait" r:id="rId1"/>
  <ignoredErrors>
    <ignoredError sqref="D4" 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71F7BB6-45DA-4D8E-82F7-F29ADAC17AE7}">
            <xm:f>NOT(ISERROR(SEARCH($J$16,A6)))</xm:f>
            <xm:f>$J$16</xm:f>
            <x14:dxf>
              <fill>
                <patternFill>
                  <bgColor rgb="FFFF99FF"/>
                </patternFill>
              </fill>
            </x14:dxf>
          </x14:cfRule>
          <xm:sqref>A6:A16</xm:sqref>
        </x14:conditionalFormatting>
        <x14:conditionalFormatting xmlns:xm="http://schemas.microsoft.com/office/excel/2006/main">
          <x14:cfRule type="containsText" priority="17" operator="containsText" id="{6231D9CE-F03D-4965-995A-4AC8B08C8D40}">
            <xm:f>NOT(ISERROR(SEARCH($J$2,J2)))</xm:f>
            <xm:f>$J$2</xm:f>
            <x14:dxf>
              <fill>
                <patternFill>
                  <bgColor rgb="FF00B0F0"/>
                </patternFill>
              </fill>
            </x14:dxf>
          </x14:cfRule>
          <xm:sqref>J2</xm:sqref>
        </x14:conditionalFormatting>
        <x14:conditionalFormatting xmlns:xm="http://schemas.microsoft.com/office/excel/2006/main">
          <x14:cfRule type="containsText" priority="16" operator="containsText" id="{053EB144-5B10-4426-B0AE-1355A1670D7A}">
            <xm:f>NOT(ISERROR(SEARCH($J$3,J3)))</xm:f>
            <xm:f>$J$3</xm:f>
            <x14:dxf>
              <fill>
                <patternFill>
                  <bgColor rgb="FF0070C0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containsText" priority="15" operator="containsText" id="{F381A43E-9425-4B35-B235-DBD6F980729F}">
            <xm:f>NOT(ISERROR(SEARCH($J$4,J4)))</xm:f>
            <xm:f>$J$4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containsText" priority="14" operator="containsText" id="{14ECCBBE-4012-4496-A843-BEAEA1F6EE83}">
            <xm:f>NOT(ISERROR(SEARCH($J$5,J5)))</xm:f>
            <xm:f>$J$5</xm:f>
            <x14:dxf>
              <fill>
                <patternFill>
                  <bgColor rgb="FFFF0000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containsText" priority="13" operator="containsText" id="{38337A0B-8E3D-4155-A880-13C400878C8B}">
            <xm:f>NOT(ISERROR(SEARCH($J$6,J6)))</xm:f>
            <xm:f>$J$6</xm:f>
            <x14:dxf>
              <fill>
                <patternFill>
                  <bgColor rgb="FF00B050"/>
                </patternFill>
              </fill>
            </x14:dxf>
          </x14:cfRule>
          <xm:sqref>J6</xm:sqref>
        </x14:conditionalFormatting>
        <x14:conditionalFormatting xmlns:xm="http://schemas.microsoft.com/office/excel/2006/main">
          <x14:cfRule type="containsText" priority="12" operator="containsText" id="{E1E345E5-C12D-4708-B601-999798A1844F}">
            <xm:f>NOT(ISERROR(SEARCH($J$7,J7)))</xm:f>
            <xm:f>$J$7</xm:f>
            <x14:dxf>
              <fill>
                <patternFill>
                  <bgColor rgb="FFFFFF00"/>
                </patternFill>
              </fill>
            </x14:dxf>
          </x14:cfRule>
          <xm:sqref>J7</xm:sqref>
        </x14:conditionalFormatting>
        <x14:conditionalFormatting xmlns:xm="http://schemas.microsoft.com/office/excel/2006/main">
          <x14:cfRule type="containsText" priority="9" operator="containsText" id="{47612E9D-A9F1-4463-B056-F4A3E0770C0E}">
            <xm:f>NOT(ISERROR(SEARCH($J$8,J8)))</xm:f>
            <xm:f>$J$8</xm:f>
            <x14:dxf>
              <font>
                <color theme="0"/>
              </font>
              <fill>
                <patternFill>
                  <bgColor rgb="FF990033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containsText" priority="8" operator="containsText" id="{91737DD0-ED00-4F88-900E-F0B9088EAF61}">
            <xm:f>NOT(ISERROR(SEARCH($J$9,J9)))</xm:f>
            <xm:f>$J$9</xm:f>
            <x14:dxf>
              <fill>
                <patternFill>
                  <bgColor rgb="FFFF00FF"/>
                </patternFill>
              </fill>
            </x14:dxf>
          </x14:cfRule>
          <xm:sqref>J9</xm:sqref>
        </x14:conditionalFormatting>
        <x14:conditionalFormatting xmlns:xm="http://schemas.microsoft.com/office/excel/2006/main">
          <x14:cfRule type="containsText" priority="7" operator="containsText" id="{4E2EBB6A-FC4D-4137-B11C-13A1491A2DF0}">
            <xm:f>NOT(ISERROR(SEARCH($J$10,J10)))</xm:f>
            <xm:f>$J$10</xm:f>
            <x14:dxf>
              <font>
                <color theme="0"/>
              </font>
              <fill>
                <patternFill>
                  <bgColor rgb="FF660066"/>
                </patternFill>
              </fill>
            </x14:dxf>
          </x14:cfRule>
          <xm:sqref>J10</xm:sqref>
        </x14:conditionalFormatting>
        <x14:conditionalFormatting xmlns:xm="http://schemas.microsoft.com/office/excel/2006/main">
          <x14:cfRule type="containsText" priority="6" operator="containsText" id="{7BC31A9E-1343-4E41-8230-89701698E3FC}">
            <xm:f>NOT(ISERROR(SEARCH($J$11,J11)))</xm:f>
            <xm:f>$J$11</xm:f>
            <x14:dxf>
              <fill>
                <patternFill>
                  <bgColor rgb="FF9BC2E6"/>
                </patternFill>
              </fill>
            </x14:dxf>
          </x14:cfRule>
          <xm:sqref>J11</xm:sqref>
        </x14:conditionalFormatting>
        <x14:conditionalFormatting xmlns:xm="http://schemas.microsoft.com/office/excel/2006/main">
          <x14:cfRule type="containsText" priority="5" operator="containsText" id="{3B8E7F9E-5ABD-40B6-B121-B93201C261F2}">
            <xm:f>NOT(ISERROR(SEARCH($J$12,J12)))</xm:f>
            <xm:f>$J$12</xm:f>
            <x14:dxf>
              <font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containsText" priority="4" operator="containsText" id="{F7D07749-E192-4078-939D-BA34694D892E}">
            <xm:f>NOT(ISERROR(SEARCH($J$13,J13)))</xm:f>
            <xm:f>$J$13</xm:f>
            <x14:dxf>
              <fill>
                <patternFill>
                  <bgColor rgb="FFF4B084"/>
                </patternFill>
              </fill>
            </x14:dxf>
          </x14:cfRule>
          <xm:sqref>J13</xm:sqref>
        </x14:conditionalFormatting>
        <x14:conditionalFormatting xmlns:xm="http://schemas.microsoft.com/office/excel/2006/main">
          <x14:cfRule type="containsText" priority="3" operator="containsText" id="{18C1A0DB-020D-4BDD-8305-C61F89DB874E}">
            <xm:f>NOT(ISERROR(SEARCH($J$14,J14)))</xm:f>
            <xm:f>$J$14</xm:f>
            <x14:dxf>
              <fill>
                <patternFill>
                  <bgColor rgb="FFA9D08E"/>
                </patternFill>
              </fill>
            </x14:dxf>
          </x14:cfRule>
          <xm:sqref>J14</xm:sqref>
        </x14:conditionalFormatting>
        <x14:conditionalFormatting xmlns:xm="http://schemas.microsoft.com/office/excel/2006/main">
          <x14:cfRule type="containsText" priority="2" operator="containsText" id="{95DFE5CC-FC4C-4840-B6DC-89F3E4D3FAE4}">
            <xm:f>NOT(ISERROR(SEARCH($J$15,J15)))</xm:f>
            <xm:f>$J$15</xm:f>
            <x14:dxf>
              <fill>
                <patternFill>
                  <bgColor rgb="FFFFFF99"/>
                </patternFill>
              </fill>
            </x14:dxf>
          </x14:cfRule>
          <xm:sqref>J15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pageSetUpPr fitToPage="1"/>
  </sheetPr>
  <dimension ref="A1:S71"/>
  <sheetViews>
    <sheetView showGridLines="0" zoomScale="90" zoomScaleNormal="90" workbookViewId="0">
      <selection activeCell="T9" sqref="T9"/>
    </sheetView>
  </sheetViews>
  <sheetFormatPr defaultColWidth="20.7109375" defaultRowHeight="15" x14ac:dyDescent="0.25"/>
  <cols>
    <col min="1" max="1" width="11.28515625" style="61" bestFit="1" customWidth="1"/>
    <col min="2" max="2" width="33.42578125" style="61" customWidth="1"/>
    <col min="3" max="3" width="7.140625" style="61" customWidth="1"/>
    <col min="4" max="4" width="13.7109375" style="35" customWidth="1"/>
    <col min="5" max="6" width="7.7109375" style="35" customWidth="1"/>
    <col min="7" max="7" width="13.7109375" style="35" customWidth="1"/>
    <col min="8" max="8" width="7.7109375" style="35" customWidth="1"/>
    <col min="9" max="9" width="7.85546875" style="35" customWidth="1"/>
    <col min="10" max="12" width="7.7109375" style="35" customWidth="1"/>
    <col min="13" max="13" width="10.140625" style="35" customWidth="1"/>
    <col min="14" max="19" width="7.7109375" style="35" customWidth="1"/>
    <col min="20" max="16384" width="20.7109375" style="35"/>
  </cols>
  <sheetData>
    <row r="1" spans="1:19" ht="30.75" customHeight="1" x14ac:dyDescent="0.25">
      <c r="A1" s="33">
        <v>2024</v>
      </c>
      <c r="B1" s="34"/>
      <c r="C1" s="34"/>
    </row>
    <row r="2" spans="1:19" ht="30.75" customHeight="1" thickBot="1" x14ac:dyDescent="0.3">
      <c r="A2" s="79" t="str">
        <f>TEXT(DATE(A1,1,3)-WEEKDAY(DATE(A1,1,3))-5+7*A3,"mmmm")</f>
        <v>april</v>
      </c>
      <c r="B2" s="79"/>
      <c r="C2" s="36"/>
      <c r="D2" s="37"/>
      <c r="E2" s="37"/>
      <c r="F2" s="37"/>
      <c r="G2" s="37"/>
      <c r="H2" s="38"/>
      <c r="I2" s="38"/>
      <c r="J2" s="38"/>
      <c r="K2" s="38"/>
    </row>
    <row r="3" spans="1:19" ht="18" customHeight="1" thickBot="1" x14ac:dyDescent="0.3">
      <c r="A3" s="86">
        <v>17</v>
      </c>
      <c r="B3" s="87"/>
      <c r="C3" s="88"/>
      <c r="D3" s="83" t="str">
        <f>"Semaine du " &amp; TEXT(Données!D2,"[$-40C]jjjj j mmmm ") &amp; " au " &amp; TEXT(Données!D8,"[$-40C]jjjj j mmmm ")</f>
        <v xml:space="preserve">Semaine du 2024 24 avril  au 2024 24 avril </v>
      </c>
      <c r="E3" s="84"/>
      <c r="F3" s="84"/>
      <c r="G3" s="85"/>
      <c r="H3" s="73" t="s">
        <v>26</v>
      </c>
      <c r="I3" s="74"/>
      <c r="J3" s="74"/>
      <c r="K3" s="74"/>
      <c r="L3" s="74"/>
      <c r="M3" s="75"/>
      <c r="N3" s="73" t="s">
        <v>51</v>
      </c>
      <c r="O3" s="74"/>
      <c r="P3" s="74"/>
      <c r="Q3" s="74"/>
      <c r="R3" s="74"/>
      <c r="S3" s="75"/>
    </row>
    <row r="4" spans="1:19" ht="15.75" thickBot="1" x14ac:dyDescent="0.3">
      <c r="A4" s="89"/>
      <c r="B4" s="90"/>
      <c r="C4" s="91"/>
      <c r="D4" s="80" t="s">
        <v>4</v>
      </c>
      <c r="E4" s="81"/>
      <c r="F4" s="82" t="s">
        <v>5</v>
      </c>
      <c r="G4" s="81"/>
      <c r="H4" s="76"/>
      <c r="I4" s="77"/>
      <c r="J4" s="77"/>
      <c r="K4" s="77"/>
      <c r="L4" s="77"/>
      <c r="M4" s="78"/>
      <c r="N4" s="76"/>
      <c r="O4" s="77"/>
      <c r="P4" s="77"/>
      <c r="Q4" s="77"/>
      <c r="R4" s="77"/>
      <c r="S4" s="78"/>
    </row>
    <row r="5" spans="1:19" ht="15.75" thickBot="1" x14ac:dyDescent="0.3">
      <c r="A5" s="39" t="s">
        <v>3</v>
      </c>
      <c r="B5" s="40" t="s">
        <v>0</v>
      </c>
      <c r="C5" s="41" t="s">
        <v>28</v>
      </c>
      <c r="D5" s="42" t="s">
        <v>1</v>
      </c>
      <c r="E5" s="43" t="s">
        <v>2</v>
      </c>
      <c r="F5" s="44" t="s">
        <v>2</v>
      </c>
      <c r="G5" s="43" t="s">
        <v>1</v>
      </c>
      <c r="H5" s="45" t="s">
        <v>21</v>
      </c>
      <c r="I5" s="46" t="s">
        <v>22</v>
      </c>
      <c r="J5" s="46" t="s">
        <v>23</v>
      </c>
      <c r="K5" s="46" t="s">
        <v>24</v>
      </c>
      <c r="L5" s="47" t="s">
        <v>44</v>
      </c>
      <c r="M5" s="48" t="s">
        <v>25</v>
      </c>
      <c r="N5" s="48" t="s">
        <v>46</v>
      </c>
      <c r="O5" s="69" t="s">
        <v>47</v>
      </c>
      <c r="P5" s="69" t="s">
        <v>45</v>
      </c>
      <c r="Q5" s="69" t="s">
        <v>48</v>
      </c>
      <c r="R5" s="69" t="s">
        <v>49</v>
      </c>
      <c r="S5" s="70" t="s">
        <v>50</v>
      </c>
    </row>
    <row r="6" spans="1:19" ht="15.75" thickBot="1" x14ac:dyDescent="0.3">
      <c r="A6" s="55" t="s">
        <v>54</v>
      </c>
      <c r="B6" s="60" t="s">
        <v>57</v>
      </c>
      <c r="C6" s="55"/>
      <c r="D6" s="51">
        <v>45409</v>
      </c>
      <c r="E6" s="52">
        <v>0</v>
      </c>
      <c r="F6" s="53">
        <v>0.20833333333333301</v>
      </c>
      <c r="G6" s="54">
        <v>45410</v>
      </c>
      <c r="H6" s="19">
        <f t="shared" ref="H6" si="0">M6-(L6+I6)</f>
        <v>0</v>
      </c>
      <c r="I6" s="18">
        <f t="shared" ref="I6" si="1">IF(OR(E6="",F6=""),"",(MOD(F6-E6,1)-IF(F6&gt;E6,MAX(0,MIN(F6,21/24)-MAX(E6,6/24)),MAX(0,21/24-MAX(E6,6/24))+MAX(0,MIN(F6,21/24)-6/24))))-K6</f>
        <v>0</v>
      </c>
      <c r="J6" s="18">
        <f>IF(G6=Données!$E$8,IF(F6-Données!$G$14&gt;0,F6-Données!$G$14,0),0)+IF(D6=Données!$D$8,Données!$F$44-E6,0)</f>
        <v>0</v>
      </c>
      <c r="K6" s="18">
        <f t="shared" ref="K6" si="2">MOD(L6-J6,1)</f>
        <v>0.20833333333333301</v>
      </c>
      <c r="L6" s="62">
        <f t="shared" ref="L6" si="3">(WEEKDAY(D6)=1)*(1-E6)+(WEEKDAY(G6)=1)*F6+INT((G6-D6-(WEEKDAY(D6)=1))/7)+(WEEKDAY(G6-(WEEKDAY(G6)=1))&lt;(WEEKDAY(D6)))</f>
        <v>0.20833333333333301</v>
      </c>
      <c r="M6" s="63">
        <f t="shared" ref="M6" si="4">MOD(F6-E6,1)</f>
        <v>0.20833333333333301</v>
      </c>
      <c r="N6" s="67"/>
      <c r="O6" s="67"/>
      <c r="P6" s="67"/>
      <c r="Q6" s="67"/>
      <c r="R6" s="67"/>
      <c r="S6" s="68"/>
    </row>
    <row r="7" spans="1:19" ht="15.75" thickBot="1" x14ac:dyDescent="0.3">
      <c r="A7" s="55" t="s">
        <v>55</v>
      </c>
      <c r="B7" s="60" t="s">
        <v>56</v>
      </c>
      <c r="C7" s="55"/>
      <c r="D7" s="51">
        <v>45410</v>
      </c>
      <c r="E7" s="52">
        <v>0</v>
      </c>
      <c r="F7" s="53">
        <v>0.20833333333333301</v>
      </c>
      <c r="G7" s="54">
        <v>45410</v>
      </c>
      <c r="H7" s="19">
        <f t="shared" ref="H7:H70" si="5">M7-(L7+I7)</f>
        <v>0.125</v>
      </c>
      <c r="I7" s="18">
        <f t="shared" ref="I7:I70" si="6">IF(OR(E7="",F7=""),"",(MOD(F7-E7,1)-IF(F7&gt;E7,MAX(0,MIN(F7,21/24)-MAX(E7,6/24)),MAX(0,21/24-MAX(E7,6/24))+MAX(0,MIN(F7,21/24)-6/24))))-K7</f>
        <v>-0.12500000000000003</v>
      </c>
      <c r="J7" s="18">
        <f>IF(G7=Données!$E$8,IF(F7-Données!$G$14&gt;0,F7-Données!$G$14,0),0)+IF(D7=Données!$D$8,Données!$F$44-E7,0)</f>
        <v>0.875</v>
      </c>
      <c r="K7" s="18">
        <f t="shared" ref="K7:K70" si="7">MOD(L7-J7,1)</f>
        <v>0.33333333333333304</v>
      </c>
      <c r="L7" s="62">
        <f t="shared" ref="L7:L70" si="8">(WEEKDAY(D7)=1)*(1-E7)+(WEEKDAY(G7)=1)*F7+INT((G7-D7-(WEEKDAY(D7)=1))/7)+(WEEKDAY(G7-(WEEKDAY(G7)=1))&lt;(WEEKDAY(D7)))</f>
        <v>0.20833333333333304</v>
      </c>
      <c r="M7" s="63">
        <f t="shared" ref="M7:M70" si="9">MOD(F7-E7,1)</f>
        <v>0.20833333333333301</v>
      </c>
      <c r="N7" s="64"/>
      <c r="O7" s="64"/>
      <c r="P7" s="64"/>
      <c r="Q7" s="64"/>
      <c r="R7" s="64"/>
      <c r="S7" s="66"/>
    </row>
    <row r="8" spans="1:19" ht="15.75" thickBot="1" x14ac:dyDescent="0.3">
      <c r="A8" s="55"/>
      <c r="B8" s="60"/>
      <c r="C8" s="50"/>
      <c r="D8" s="56">
        <v>45404</v>
      </c>
      <c r="E8" s="57">
        <v>0</v>
      </c>
      <c r="F8" s="58">
        <v>0.45833333333333298</v>
      </c>
      <c r="G8" s="59"/>
      <c r="H8" s="19">
        <f t="shared" si="5"/>
        <v>6487.208333333333</v>
      </c>
      <c r="I8" s="18">
        <f t="shared" si="6"/>
        <v>0.25</v>
      </c>
      <c r="J8" s="18">
        <f>IF(G8=Données!$E$8,IF(F8-Données!$G$14&gt;0,F8-Données!$G$14,0),0)+IF(D8=Données!$D$8,Données!$F$44-E8,0)</f>
        <v>0</v>
      </c>
      <c r="K8" s="18">
        <f t="shared" si="7"/>
        <v>0</v>
      </c>
      <c r="L8" s="62">
        <f t="shared" si="8"/>
        <v>-6487</v>
      </c>
      <c r="M8" s="63">
        <f t="shared" si="9"/>
        <v>0.45833333333333298</v>
      </c>
      <c r="N8" s="64"/>
      <c r="O8" s="64"/>
      <c r="P8" s="64"/>
      <c r="Q8" s="64"/>
      <c r="R8" s="64"/>
      <c r="S8" s="66"/>
    </row>
    <row r="9" spans="1:19" ht="15.75" thickBot="1" x14ac:dyDescent="0.3">
      <c r="A9" s="55"/>
      <c r="B9" s="49"/>
      <c r="C9" s="50"/>
      <c r="D9" s="56">
        <v>45409</v>
      </c>
      <c r="E9" s="57">
        <v>0</v>
      </c>
      <c r="F9" s="58">
        <v>0.45833333333333298</v>
      </c>
      <c r="G9" s="59"/>
      <c r="H9" s="19">
        <f t="shared" si="5"/>
        <v>6487.208333333333</v>
      </c>
      <c r="I9" s="18">
        <f t="shared" si="6"/>
        <v>0.25</v>
      </c>
      <c r="J9" s="18">
        <f>IF(G9=Données!$E$8,IF(F9-Données!$G$14&gt;0,F9-Données!$G$14,0),0)+IF(D9=Données!$D$8,Données!$F$44-E9,0)</f>
        <v>0</v>
      </c>
      <c r="K9" s="18">
        <f t="shared" si="7"/>
        <v>0</v>
      </c>
      <c r="L9" s="62">
        <f t="shared" si="8"/>
        <v>-6487</v>
      </c>
      <c r="M9" s="63">
        <f t="shared" si="9"/>
        <v>0.45833333333333298</v>
      </c>
      <c r="N9" s="64"/>
      <c r="O9" s="64"/>
      <c r="P9" s="64"/>
      <c r="Q9" s="64"/>
      <c r="R9" s="64"/>
      <c r="S9" s="66"/>
    </row>
    <row r="10" spans="1:19" ht="15.75" thickBot="1" x14ac:dyDescent="0.3">
      <c r="A10" s="55"/>
      <c r="B10" s="49"/>
      <c r="C10" s="50"/>
      <c r="D10" s="56">
        <v>45410</v>
      </c>
      <c r="E10" s="57">
        <v>0</v>
      </c>
      <c r="F10" s="58">
        <v>0.45833333333333298</v>
      </c>
      <c r="G10" s="59"/>
      <c r="H10" s="19">
        <f t="shared" si="5"/>
        <v>6487.333333333333</v>
      </c>
      <c r="I10" s="18">
        <f t="shared" si="6"/>
        <v>0.125</v>
      </c>
      <c r="J10" s="18">
        <f>IF(G10=Données!$E$8,IF(F10-Données!$G$14&gt;0,F10-Données!$G$14,0),0)+IF(D10=Données!$D$8,Données!$F$44-E10,0)</f>
        <v>0.875</v>
      </c>
      <c r="K10" s="18">
        <f t="shared" si="7"/>
        <v>0.125</v>
      </c>
      <c r="L10" s="62">
        <f t="shared" si="8"/>
        <v>-6487</v>
      </c>
      <c r="M10" s="63">
        <f t="shared" si="9"/>
        <v>0.45833333333333298</v>
      </c>
      <c r="N10" s="64"/>
      <c r="O10" s="64"/>
      <c r="P10" s="64"/>
      <c r="Q10" s="64"/>
      <c r="R10" s="64"/>
      <c r="S10" s="66"/>
    </row>
    <row r="11" spans="1:19" ht="15.75" thickBot="1" x14ac:dyDescent="0.3">
      <c r="A11" s="55"/>
      <c r="B11" s="49"/>
      <c r="C11" s="50"/>
      <c r="D11" s="56"/>
      <c r="E11" s="57"/>
      <c r="F11" s="58"/>
      <c r="G11" s="59"/>
      <c r="H11" s="19" t="e">
        <f t="shared" si="5"/>
        <v>#VALUE!</v>
      </c>
      <c r="I11" s="18" t="e">
        <f t="shared" si="6"/>
        <v>#VALUE!</v>
      </c>
      <c r="J11" s="18">
        <f>IF(G11=Données!$E$8,IF(F11-Données!$G$14&gt;0,F11-Données!$G$14,0),0)+IF(D11=Données!$D$8,Données!$F$44-E11,0)</f>
        <v>0</v>
      </c>
      <c r="K11" s="18">
        <f t="shared" si="7"/>
        <v>0</v>
      </c>
      <c r="L11" s="62">
        <f t="shared" si="8"/>
        <v>0</v>
      </c>
      <c r="M11" s="63">
        <f t="shared" si="9"/>
        <v>0</v>
      </c>
      <c r="N11" s="64"/>
      <c r="O11" s="64"/>
      <c r="P11" s="64"/>
      <c r="Q11" s="64"/>
      <c r="R11" s="64"/>
      <c r="S11" s="66"/>
    </row>
    <row r="12" spans="1:19" ht="15.75" thickBot="1" x14ac:dyDescent="0.3">
      <c r="A12" s="50"/>
      <c r="B12" s="49"/>
      <c r="C12" s="50"/>
      <c r="D12" s="56"/>
      <c r="E12" s="57"/>
      <c r="F12" s="58"/>
      <c r="G12" s="59"/>
      <c r="H12" s="19" t="e">
        <f t="shared" si="5"/>
        <v>#VALUE!</v>
      </c>
      <c r="I12" s="18" t="e">
        <f t="shared" si="6"/>
        <v>#VALUE!</v>
      </c>
      <c r="J12" s="18">
        <f>IF(G12=Données!$E$8,IF(F12-Données!$G$14&gt;0,F12-Données!$G$14,0),0)+IF(D12=Données!$D$8,Données!$F$44-E12,0)</f>
        <v>0</v>
      </c>
      <c r="K12" s="18">
        <f t="shared" si="7"/>
        <v>0</v>
      </c>
      <c r="L12" s="62">
        <f t="shared" si="8"/>
        <v>0</v>
      </c>
      <c r="M12" s="63">
        <f t="shared" si="9"/>
        <v>0</v>
      </c>
      <c r="N12" s="64"/>
      <c r="O12" s="64"/>
      <c r="P12" s="64"/>
      <c r="Q12" s="64"/>
      <c r="R12" s="64"/>
      <c r="S12" s="66"/>
    </row>
    <row r="13" spans="1:19" ht="15.75" thickBot="1" x14ac:dyDescent="0.3">
      <c r="A13" s="50"/>
      <c r="B13" s="49"/>
      <c r="C13" s="50"/>
      <c r="D13" s="56"/>
      <c r="E13" s="57"/>
      <c r="F13" s="58"/>
      <c r="G13" s="59"/>
      <c r="H13" s="19" t="e">
        <f t="shared" si="5"/>
        <v>#VALUE!</v>
      </c>
      <c r="I13" s="18" t="e">
        <f t="shared" si="6"/>
        <v>#VALUE!</v>
      </c>
      <c r="J13" s="18">
        <f>IF(G13=Données!$E$8,IF(F13-Données!$G$14&gt;0,F13-Données!$G$14,0),0)+IF(D13=Données!$D$8,Données!$F$44-E13,0)</f>
        <v>0</v>
      </c>
      <c r="K13" s="18">
        <f t="shared" si="7"/>
        <v>0</v>
      </c>
      <c r="L13" s="62">
        <f t="shared" si="8"/>
        <v>0</v>
      </c>
      <c r="M13" s="63">
        <f t="shared" si="9"/>
        <v>0</v>
      </c>
      <c r="N13" s="64"/>
      <c r="O13" s="64"/>
      <c r="P13" s="64"/>
      <c r="Q13" s="64"/>
      <c r="R13" s="64"/>
      <c r="S13" s="66"/>
    </row>
    <row r="14" spans="1:19" ht="15.75" thickBot="1" x14ac:dyDescent="0.3">
      <c r="A14" s="50"/>
      <c r="B14" s="49"/>
      <c r="C14" s="50"/>
      <c r="D14" s="56"/>
      <c r="E14" s="57"/>
      <c r="F14" s="58"/>
      <c r="G14" s="59"/>
      <c r="H14" s="19" t="e">
        <f t="shared" si="5"/>
        <v>#VALUE!</v>
      </c>
      <c r="I14" s="18" t="e">
        <f t="shared" si="6"/>
        <v>#VALUE!</v>
      </c>
      <c r="J14" s="18">
        <f>IF(G14=Données!$E$8,IF(F14-Données!$G$14&gt;0,F14-Données!$G$14,0),0)+IF(D14=Données!$D$8,Données!$F$44-E14,0)</f>
        <v>0</v>
      </c>
      <c r="K14" s="18">
        <f t="shared" si="7"/>
        <v>0</v>
      </c>
      <c r="L14" s="62">
        <f t="shared" si="8"/>
        <v>0</v>
      </c>
      <c r="M14" s="63">
        <f t="shared" si="9"/>
        <v>0</v>
      </c>
      <c r="N14" s="64"/>
      <c r="O14" s="64"/>
      <c r="P14" s="64"/>
      <c r="Q14" s="64"/>
      <c r="R14" s="64"/>
      <c r="S14" s="66"/>
    </row>
    <row r="15" spans="1:19" ht="15.75" thickBot="1" x14ac:dyDescent="0.3">
      <c r="A15" s="50"/>
      <c r="B15" s="49"/>
      <c r="C15" s="50"/>
      <c r="D15" s="56"/>
      <c r="E15" s="57"/>
      <c r="F15" s="58"/>
      <c r="G15" s="59"/>
      <c r="H15" s="19" t="e">
        <f t="shared" si="5"/>
        <v>#VALUE!</v>
      </c>
      <c r="I15" s="18" t="e">
        <f t="shared" si="6"/>
        <v>#VALUE!</v>
      </c>
      <c r="J15" s="18">
        <f>IF(G15=Données!$E$8,IF(F15-Données!$G$14&gt;0,F15-Données!$G$14,0),0)+IF(D15=Données!$D$8,Données!$F$44-E15,0)</f>
        <v>0</v>
      </c>
      <c r="K15" s="18">
        <f t="shared" si="7"/>
        <v>0</v>
      </c>
      <c r="L15" s="62">
        <f t="shared" si="8"/>
        <v>0</v>
      </c>
      <c r="M15" s="63">
        <f t="shared" si="9"/>
        <v>0</v>
      </c>
      <c r="N15" s="64"/>
      <c r="O15" s="64"/>
      <c r="P15" s="64"/>
      <c r="Q15" s="64"/>
      <c r="R15" s="64"/>
      <c r="S15" s="66"/>
    </row>
    <row r="16" spans="1:19" ht="15.75" thickBot="1" x14ac:dyDescent="0.3">
      <c r="A16" s="50"/>
      <c r="B16" s="49"/>
      <c r="C16" s="50"/>
      <c r="D16" s="56"/>
      <c r="E16" s="57"/>
      <c r="F16" s="58"/>
      <c r="G16" s="59"/>
      <c r="H16" s="19" t="e">
        <f t="shared" si="5"/>
        <v>#VALUE!</v>
      </c>
      <c r="I16" s="18" t="e">
        <f t="shared" si="6"/>
        <v>#VALUE!</v>
      </c>
      <c r="J16" s="18">
        <f>IF(G16=Données!$E$8,IF(F16-Données!$G$14&gt;0,F16-Données!$G$14,0),0)+IF(D16=Données!$D$8,Données!$F$44-E16,0)</f>
        <v>0</v>
      </c>
      <c r="K16" s="18">
        <f t="shared" si="7"/>
        <v>0</v>
      </c>
      <c r="L16" s="62">
        <f t="shared" si="8"/>
        <v>0</v>
      </c>
      <c r="M16" s="63">
        <f t="shared" si="9"/>
        <v>0</v>
      </c>
      <c r="N16" s="64"/>
      <c r="O16" s="64"/>
      <c r="P16" s="64"/>
      <c r="Q16" s="64"/>
      <c r="R16" s="64"/>
      <c r="S16" s="66"/>
    </row>
    <row r="17" spans="1:19" ht="15.75" thickBot="1" x14ac:dyDescent="0.3">
      <c r="A17" s="50"/>
      <c r="B17" s="49"/>
      <c r="C17" s="50"/>
      <c r="D17" s="56"/>
      <c r="E17" s="57"/>
      <c r="F17" s="58"/>
      <c r="G17" s="59"/>
      <c r="H17" s="19" t="e">
        <f t="shared" si="5"/>
        <v>#VALUE!</v>
      </c>
      <c r="I17" s="18" t="e">
        <f t="shared" si="6"/>
        <v>#VALUE!</v>
      </c>
      <c r="J17" s="18">
        <f>IF(G17=Données!$E$8,IF(F17-Données!$G$14&gt;0,F17-Données!$G$14,0),0)+IF(D17=Données!$D$8,Données!$F$44-E17,0)</f>
        <v>0</v>
      </c>
      <c r="K17" s="18">
        <f t="shared" si="7"/>
        <v>0</v>
      </c>
      <c r="L17" s="62">
        <f t="shared" si="8"/>
        <v>0</v>
      </c>
      <c r="M17" s="63">
        <f t="shared" si="9"/>
        <v>0</v>
      </c>
      <c r="N17" s="64"/>
      <c r="O17" s="64"/>
      <c r="P17" s="64"/>
      <c r="Q17" s="64"/>
      <c r="R17" s="64"/>
      <c r="S17" s="66"/>
    </row>
    <row r="18" spans="1:19" ht="15.75" thickBot="1" x14ac:dyDescent="0.3">
      <c r="A18" s="50"/>
      <c r="B18" s="49"/>
      <c r="C18" s="50"/>
      <c r="D18" s="56"/>
      <c r="E18" s="57"/>
      <c r="F18" s="58"/>
      <c r="G18" s="59"/>
      <c r="H18" s="19" t="e">
        <f t="shared" si="5"/>
        <v>#VALUE!</v>
      </c>
      <c r="I18" s="18" t="e">
        <f t="shared" si="6"/>
        <v>#VALUE!</v>
      </c>
      <c r="J18" s="18">
        <f>IF(G18=Données!$E$8,IF(F18-Données!$G$14&gt;0,F18-Données!$G$14,0),0)+IF(D18=Données!$D$8,Données!$F$44-E18,0)</f>
        <v>0</v>
      </c>
      <c r="K18" s="18">
        <f t="shared" si="7"/>
        <v>0</v>
      </c>
      <c r="L18" s="62">
        <f t="shared" si="8"/>
        <v>0</v>
      </c>
      <c r="M18" s="63">
        <f t="shared" si="9"/>
        <v>0</v>
      </c>
      <c r="N18" s="64"/>
      <c r="O18" s="64"/>
      <c r="P18" s="64"/>
      <c r="Q18" s="64"/>
      <c r="R18" s="64"/>
      <c r="S18" s="66"/>
    </row>
    <row r="19" spans="1:19" ht="15.75" thickBot="1" x14ac:dyDescent="0.3">
      <c r="A19" s="50"/>
      <c r="B19" s="49"/>
      <c r="C19" s="50"/>
      <c r="D19" s="56"/>
      <c r="E19" s="57"/>
      <c r="F19" s="58"/>
      <c r="G19" s="59"/>
      <c r="H19" s="19" t="e">
        <f t="shared" si="5"/>
        <v>#VALUE!</v>
      </c>
      <c r="I19" s="18" t="e">
        <f t="shared" si="6"/>
        <v>#VALUE!</v>
      </c>
      <c r="J19" s="18">
        <f>IF(G19=Données!$E$8,IF(F19-Données!$G$14&gt;0,F19-Données!$G$14,0),0)+IF(D19=Données!$D$8,Données!$F$44-E19,0)</f>
        <v>0</v>
      </c>
      <c r="K19" s="18">
        <f t="shared" si="7"/>
        <v>0</v>
      </c>
      <c r="L19" s="62">
        <f t="shared" si="8"/>
        <v>0</v>
      </c>
      <c r="M19" s="63">
        <f t="shared" si="9"/>
        <v>0</v>
      </c>
      <c r="N19" s="64"/>
      <c r="O19" s="64"/>
      <c r="P19" s="64"/>
      <c r="Q19" s="64"/>
      <c r="R19" s="64"/>
      <c r="S19" s="66"/>
    </row>
    <row r="20" spans="1:19" ht="15.75" thickBot="1" x14ac:dyDescent="0.3">
      <c r="A20" s="50"/>
      <c r="B20" s="49"/>
      <c r="C20" s="50"/>
      <c r="D20" s="56"/>
      <c r="E20" s="57"/>
      <c r="F20" s="58"/>
      <c r="G20" s="59"/>
      <c r="H20" s="19" t="e">
        <f t="shared" si="5"/>
        <v>#VALUE!</v>
      </c>
      <c r="I20" s="18" t="e">
        <f t="shared" si="6"/>
        <v>#VALUE!</v>
      </c>
      <c r="J20" s="18">
        <f>IF(G20=Données!$E$8,IF(F20-Données!$G$14&gt;0,F20-Données!$G$14,0),0)+IF(D20=Données!$D$8,Données!$F$44-E20,0)</f>
        <v>0</v>
      </c>
      <c r="K20" s="18">
        <f t="shared" si="7"/>
        <v>0</v>
      </c>
      <c r="L20" s="62">
        <f t="shared" si="8"/>
        <v>0</v>
      </c>
      <c r="M20" s="63">
        <f t="shared" si="9"/>
        <v>0</v>
      </c>
      <c r="N20" s="64"/>
      <c r="O20" s="64"/>
      <c r="P20" s="64"/>
      <c r="Q20" s="64"/>
      <c r="R20" s="64"/>
      <c r="S20" s="66"/>
    </row>
    <row r="21" spans="1:19" ht="15.75" thickBot="1" x14ac:dyDescent="0.3">
      <c r="A21" s="50"/>
      <c r="B21" s="49"/>
      <c r="C21" s="50"/>
      <c r="D21" s="56"/>
      <c r="E21" s="57"/>
      <c r="F21" s="58"/>
      <c r="G21" s="59"/>
      <c r="H21" s="19" t="e">
        <f t="shared" si="5"/>
        <v>#VALUE!</v>
      </c>
      <c r="I21" s="18" t="e">
        <f t="shared" si="6"/>
        <v>#VALUE!</v>
      </c>
      <c r="J21" s="18">
        <f>IF(G21=Données!$E$8,IF(F21-Données!$G$14&gt;0,F21-Données!$G$14,0),0)+IF(D21=Données!$D$8,Données!$F$44-E21,0)</f>
        <v>0</v>
      </c>
      <c r="K21" s="18">
        <f t="shared" si="7"/>
        <v>0</v>
      </c>
      <c r="L21" s="62">
        <f t="shared" si="8"/>
        <v>0</v>
      </c>
      <c r="M21" s="63">
        <f t="shared" si="9"/>
        <v>0</v>
      </c>
      <c r="N21" s="64"/>
      <c r="O21" s="64"/>
      <c r="P21" s="64"/>
      <c r="Q21" s="64"/>
      <c r="R21" s="64"/>
      <c r="S21" s="66"/>
    </row>
    <row r="22" spans="1:19" ht="15.75" thickBot="1" x14ac:dyDescent="0.3">
      <c r="A22" s="50"/>
      <c r="B22" s="49"/>
      <c r="C22" s="50"/>
      <c r="D22" s="56"/>
      <c r="E22" s="57"/>
      <c r="F22" s="58"/>
      <c r="G22" s="59"/>
      <c r="H22" s="19" t="e">
        <f t="shared" si="5"/>
        <v>#VALUE!</v>
      </c>
      <c r="I22" s="18" t="e">
        <f t="shared" si="6"/>
        <v>#VALUE!</v>
      </c>
      <c r="J22" s="18">
        <f>IF(G22=Données!$E$8,IF(F22-Données!$G$14&gt;0,F22-Données!$G$14,0),0)+IF(D22=Données!$D$8,Données!$F$44-E22,0)</f>
        <v>0</v>
      </c>
      <c r="K22" s="18">
        <f t="shared" si="7"/>
        <v>0</v>
      </c>
      <c r="L22" s="62">
        <f t="shared" si="8"/>
        <v>0</v>
      </c>
      <c r="M22" s="63">
        <f t="shared" si="9"/>
        <v>0</v>
      </c>
      <c r="N22" s="64"/>
      <c r="O22" s="64"/>
      <c r="P22" s="64"/>
      <c r="Q22" s="64"/>
      <c r="R22" s="64"/>
      <c r="S22" s="66"/>
    </row>
    <row r="23" spans="1:19" ht="15.75" thickBot="1" x14ac:dyDescent="0.3">
      <c r="A23" s="50"/>
      <c r="B23" s="49"/>
      <c r="C23" s="50"/>
      <c r="D23" s="56"/>
      <c r="E23" s="57"/>
      <c r="F23" s="58"/>
      <c r="G23" s="59"/>
      <c r="H23" s="19" t="e">
        <f t="shared" si="5"/>
        <v>#VALUE!</v>
      </c>
      <c r="I23" s="18" t="e">
        <f t="shared" si="6"/>
        <v>#VALUE!</v>
      </c>
      <c r="J23" s="18">
        <f>IF(G23=Données!$E$8,IF(F23-Données!$G$14&gt;0,F23-Données!$G$14,0),0)+IF(D23=Données!$D$8,Données!$F$44-E23,0)</f>
        <v>0</v>
      </c>
      <c r="K23" s="18">
        <f t="shared" si="7"/>
        <v>0</v>
      </c>
      <c r="L23" s="62">
        <f t="shared" si="8"/>
        <v>0</v>
      </c>
      <c r="M23" s="63">
        <f t="shared" si="9"/>
        <v>0</v>
      </c>
      <c r="N23" s="64"/>
      <c r="O23" s="64"/>
      <c r="P23" s="64"/>
      <c r="Q23" s="64"/>
      <c r="R23" s="64"/>
      <c r="S23" s="66"/>
    </row>
    <row r="24" spans="1:19" ht="15.75" thickBot="1" x14ac:dyDescent="0.3">
      <c r="A24" s="50"/>
      <c r="B24" s="49"/>
      <c r="C24" s="50"/>
      <c r="D24" s="56"/>
      <c r="E24" s="57"/>
      <c r="F24" s="58"/>
      <c r="G24" s="59"/>
      <c r="H24" s="19" t="e">
        <f t="shared" ref="H24" si="10">M24-(L24+I24)</f>
        <v>#VALUE!</v>
      </c>
      <c r="I24" s="18" t="e">
        <f t="shared" ref="I24" si="11">IF(OR(E24="",F24=""),"",(MOD(F24-E24,1)-IF(F24&gt;E24,MAX(0,MIN(F24,21/24)-MAX(E24,6/24)),MAX(0,21/24-MAX(E24,6/24))+MAX(0,MIN(F24,21/24)-6/24))))-K24</f>
        <v>#VALUE!</v>
      </c>
      <c r="J24" s="18">
        <f>IF(G24=Données!$E$8,IF(F24-Données!$G$14&gt;0,F24-Données!$G$14,0),0)+IF(D24=Données!$D$8,Données!$F$44-E24,0)</f>
        <v>0</v>
      </c>
      <c r="K24" s="18">
        <f t="shared" ref="K24" si="12">MOD(L24-J24,1)</f>
        <v>0</v>
      </c>
      <c r="L24" s="62">
        <f>(WEEKDAY(D24)=1)*(1-E24)+(WEEKDAY(G24)=1)*F24+INT((G24-D24-(WEEKDAY(D24)=1))/7)+(WEEKDAY(G24-(WEEKDAY(G24)=1))&lt;(WEEKDAY(D24)))</f>
        <v>0</v>
      </c>
      <c r="M24" s="63">
        <f t="shared" ref="M24" si="13">MOD(F24-E24,1)</f>
        <v>0</v>
      </c>
      <c r="N24" s="64"/>
      <c r="O24" s="64"/>
      <c r="P24" s="64"/>
      <c r="Q24" s="64"/>
      <c r="R24" s="64"/>
      <c r="S24" s="66"/>
    </row>
    <row r="25" spans="1:19" ht="15.75" thickBot="1" x14ac:dyDescent="0.3">
      <c r="A25" s="50"/>
      <c r="B25" s="49"/>
      <c r="C25" s="50"/>
      <c r="D25" s="56"/>
      <c r="E25" s="57"/>
      <c r="F25" s="58"/>
      <c r="G25" s="59"/>
      <c r="H25" s="19" t="e">
        <f t="shared" si="5"/>
        <v>#VALUE!</v>
      </c>
      <c r="I25" s="18" t="e">
        <f t="shared" si="6"/>
        <v>#VALUE!</v>
      </c>
      <c r="J25" s="18">
        <f>IF(G25=Données!$E$8,IF(F25-Données!$G$14&gt;0,F25-Données!$G$14,0),0)+IF(D25=Données!$D$8,Données!$F$44-E25,0)</f>
        <v>0</v>
      </c>
      <c r="K25" s="18">
        <f t="shared" si="7"/>
        <v>0</v>
      </c>
      <c r="L25" s="62">
        <f>(WEEKDAY(D25)=1)*(1-E25)+(WEEKDAY(G25)=1)*F25+INT((G25-D25-(WEEKDAY(D25)=1))/7)+(WEEKDAY(G25-(WEEKDAY(G25)=1))&lt;(WEEKDAY(D25)))</f>
        <v>0</v>
      </c>
      <c r="M25" s="63">
        <f t="shared" si="9"/>
        <v>0</v>
      </c>
      <c r="N25" s="64"/>
      <c r="O25" s="64"/>
      <c r="P25" s="64"/>
      <c r="Q25" s="64"/>
      <c r="R25" s="64"/>
      <c r="S25" s="66"/>
    </row>
    <row r="26" spans="1:19" ht="15.75" thickBot="1" x14ac:dyDescent="0.3">
      <c r="A26" s="50"/>
      <c r="B26" s="49"/>
      <c r="C26" s="50"/>
      <c r="D26" s="56"/>
      <c r="E26" s="57"/>
      <c r="F26" s="58"/>
      <c r="G26" s="59"/>
      <c r="H26" s="19" t="e">
        <f t="shared" si="5"/>
        <v>#VALUE!</v>
      </c>
      <c r="I26" s="18" t="e">
        <f t="shared" si="6"/>
        <v>#VALUE!</v>
      </c>
      <c r="J26" s="18">
        <f>IF(G26=Données!$E$8,IF(F26-Données!$G$14&gt;0,F26-Données!$G$14,0),0)+IF(D26=Données!$D$8,Données!$F$44-E26,0)</f>
        <v>0</v>
      </c>
      <c r="K26" s="18">
        <f t="shared" si="7"/>
        <v>0</v>
      </c>
      <c r="L26" s="62">
        <f t="shared" si="8"/>
        <v>0</v>
      </c>
      <c r="M26" s="63">
        <f t="shared" si="9"/>
        <v>0</v>
      </c>
      <c r="N26" s="64"/>
      <c r="O26" s="64"/>
      <c r="P26" s="64"/>
      <c r="Q26" s="64"/>
      <c r="R26" s="64"/>
      <c r="S26" s="66"/>
    </row>
    <row r="27" spans="1:19" ht="15.75" thickBot="1" x14ac:dyDescent="0.3">
      <c r="A27" s="50"/>
      <c r="B27" s="49"/>
      <c r="C27" s="50"/>
      <c r="D27" s="56"/>
      <c r="E27" s="57"/>
      <c r="F27" s="58"/>
      <c r="G27" s="59"/>
      <c r="H27" s="19" t="e">
        <f t="shared" si="5"/>
        <v>#VALUE!</v>
      </c>
      <c r="I27" s="18" t="e">
        <f t="shared" si="6"/>
        <v>#VALUE!</v>
      </c>
      <c r="J27" s="18">
        <f>IF(G27=Données!$E$8,IF(F27-Données!$G$14&gt;0,F27-Données!$G$14,0),0)+IF(D27=Données!$D$8,Données!$F$44-E27,0)</f>
        <v>0</v>
      </c>
      <c r="K27" s="18">
        <f t="shared" si="7"/>
        <v>0</v>
      </c>
      <c r="L27" s="62">
        <f t="shared" si="8"/>
        <v>0</v>
      </c>
      <c r="M27" s="63">
        <f t="shared" si="9"/>
        <v>0</v>
      </c>
      <c r="N27" s="64"/>
      <c r="O27" s="64"/>
      <c r="P27" s="64"/>
      <c r="Q27" s="64"/>
      <c r="R27" s="64"/>
      <c r="S27" s="66"/>
    </row>
    <row r="28" spans="1:19" ht="15.75" thickBot="1" x14ac:dyDescent="0.3">
      <c r="A28" s="50"/>
      <c r="B28" s="49"/>
      <c r="C28" s="50"/>
      <c r="D28" s="56"/>
      <c r="E28" s="57"/>
      <c r="F28" s="58"/>
      <c r="G28" s="59"/>
      <c r="H28" s="19" t="e">
        <f t="shared" si="5"/>
        <v>#VALUE!</v>
      </c>
      <c r="I28" s="18" t="e">
        <f t="shared" si="6"/>
        <v>#VALUE!</v>
      </c>
      <c r="J28" s="18">
        <f>IF(G28=Données!$E$8,IF(F28-Données!$G$14&gt;0,F28-Données!$G$14,0),0)+IF(D28=Données!$D$8,Données!$F$44-E28,0)</f>
        <v>0</v>
      </c>
      <c r="K28" s="18">
        <f t="shared" si="7"/>
        <v>0</v>
      </c>
      <c r="L28" s="62">
        <f t="shared" si="8"/>
        <v>0</v>
      </c>
      <c r="M28" s="63">
        <f t="shared" si="9"/>
        <v>0</v>
      </c>
      <c r="N28" s="64"/>
      <c r="O28" s="64"/>
      <c r="P28" s="64"/>
      <c r="Q28" s="64"/>
      <c r="R28" s="64"/>
      <c r="S28" s="66"/>
    </row>
    <row r="29" spans="1:19" ht="15.75" thickBot="1" x14ac:dyDescent="0.3">
      <c r="A29" s="50"/>
      <c r="B29" s="49"/>
      <c r="C29" s="50"/>
      <c r="D29" s="56"/>
      <c r="E29" s="57"/>
      <c r="F29" s="58"/>
      <c r="G29" s="59"/>
      <c r="H29" s="19" t="e">
        <f t="shared" si="5"/>
        <v>#VALUE!</v>
      </c>
      <c r="I29" s="18" t="e">
        <f t="shared" si="6"/>
        <v>#VALUE!</v>
      </c>
      <c r="J29" s="18">
        <f>IF(G29=Données!$E$8,IF(F29-Données!$G$14&gt;0,F29-Données!$G$14,0),0)+IF(D29=Données!$D$8,Données!$F$44-E29,0)</f>
        <v>0</v>
      </c>
      <c r="K29" s="18">
        <f t="shared" si="7"/>
        <v>0</v>
      </c>
      <c r="L29" s="62">
        <f t="shared" si="8"/>
        <v>0</v>
      </c>
      <c r="M29" s="63">
        <f t="shared" si="9"/>
        <v>0</v>
      </c>
      <c r="N29" s="64"/>
      <c r="O29" s="64"/>
      <c r="P29" s="64"/>
      <c r="Q29" s="64"/>
      <c r="R29" s="64"/>
      <c r="S29" s="66"/>
    </row>
    <row r="30" spans="1:19" ht="15.75" thickBot="1" x14ac:dyDescent="0.3">
      <c r="A30" s="50"/>
      <c r="B30" s="49"/>
      <c r="C30" s="50"/>
      <c r="D30" s="56"/>
      <c r="E30" s="57"/>
      <c r="F30" s="58"/>
      <c r="G30" s="59"/>
      <c r="H30" s="19" t="e">
        <f t="shared" si="5"/>
        <v>#VALUE!</v>
      </c>
      <c r="I30" s="18" t="e">
        <f t="shared" si="6"/>
        <v>#VALUE!</v>
      </c>
      <c r="J30" s="18">
        <f>IF(G30=Données!$E$8,IF(F30-Données!$G$14&gt;0,F30-Données!$G$14,0),0)+IF(D30=Données!$D$8,Données!$F$44-E30,0)</f>
        <v>0</v>
      </c>
      <c r="K30" s="18">
        <f t="shared" si="7"/>
        <v>0</v>
      </c>
      <c r="L30" s="62">
        <f t="shared" si="8"/>
        <v>0</v>
      </c>
      <c r="M30" s="63">
        <f t="shared" si="9"/>
        <v>0</v>
      </c>
      <c r="N30" s="64"/>
      <c r="O30" s="64"/>
      <c r="P30" s="64"/>
      <c r="Q30" s="64"/>
      <c r="R30" s="64"/>
      <c r="S30" s="66"/>
    </row>
    <row r="31" spans="1:19" ht="15.75" thickBot="1" x14ac:dyDescent="0.3">
      <c r="A31" s="50"/>
      <c r="B31" s="49"/>
      <c r="C31" s="50"/>
      <c r="D31" s="56"/>
      <c r="E31" s="57"/>
      <c r="F31" s="58"/>
      <c r="G31" s="59"/>
      <c r="H31" s="19" t="e">
        <f t="shared" si="5"/>
        <v>#VALUE!</v>
      </c>
      <c r="I31" s="18" t="e">
        <f t="shared" si="6"/>
        <v>#VALUE!</v>
      </c>
      <c r="J31" s="18">
        <f>IF(G31=Données!$E$8,IF(F31-Données!$G$14&gt;0,F31-Données!$G$14,0),0)+IF(D31=Données!$D$8,Données!$F$44-E31,0)</f>
        <v>0</v>
      </c>
      <c r="K31" s="18">
        <f t="shared" si="7"/>
        <v>0</v>
      </c>
      <c r="L31" s="62">
        <f t="shared" si="8"/>
        <v>0</v>
      </c>
      <c r="M31" s="63">
        <f t="shared" si="9"/>
        <v>0</v>
      </c>
      <c r="N31" s="64"/>
      <c r="O31" s="64"/>
      <c r="P31" s="64"/>
      <c r="Q31" s="64"/>
      <c r="R31" s="64"/>
      <c r="S31" s="66"/>
    </row>
    <row r="32" spans="1:19" ht="15.75" thickBot="1" x14ac:dyDescent="0.3">
      <c r="A32" s="50"/>
      <c r="B32" s="49"/>
      <c r="C32" s="50"/>
      <c r="D32" s="56"/>
      <c r="E32" s="57"/>
      <c r="F32" s="58"/>
      <c r="G32" s="59"/>
      <c r="H32" s="19" t="e">
        <f t="shared" si="5"/>
        <v>#VALUE!</v>
      </c>
      <c r="I32" s="18" t="e">
        <f t="shared" si="6"/>
        <v>#VALUE!</v>
      </c>
      <c r="J32" s="18">
        <f>IF(G32=Données!$E$8,IF(F32-Données!$G$14&gt;0,F32-Données!$G$14,0),0)+IF(D32=Données!$D$8,Données!$F$44-E32,0)</f>
        <v>0</v>
      </c>
      <c r="K32" s="18">
        <f t="shared" si="7"/>
        <v>0</v>
      </c>
      <c r="L32" s="62">
        <f t="shared" si="8"/>
        <v>0</v>
      </c>
      <c r="M32" s="63">
        <f t="shared" si="9"/>
        <v>0</v>
      </c>
      <c r="N32" s="64"/>
      <c r="O32" s="64"/>
      <c r="P32" s="64"/>
      <c r="Q32" s="64"/>
      <c r="R32" s="64"/>
      <c r="S32" s="66"/>
    </row>
    <row r="33" spans="1:19" ht="15.75" thickBot="1" x14ac:dyDescent="0.3">
      <c r="A33" s="50"/>
      <c r="B33" s="49"/>
      <c r="C33" s="50"/>
      <c r="D33" s="56"/>
      <c r="E33" s="57"/>
      <c r="F33" s="58"/>
      <c r="G33" s="59"/>
      <c r="H33" s="19" t="e">
        <f t="shared" si="5"/>
        <v>#VALUE!</v>
      </c>
      <c r="I33" s="18" t="e">
        <f t="shared" si="6"/>
        <v>#VALUE!</v>
      </c>
      <c r="J33" s="18">
        <f>IF(G33=Données!$E$8,IF(F33-Données!$G$14&gt;0,F33-Données!$G$14,0),0)+IF(D33=Données!$D$8,Données!$F$44-E33,0)</f>
        <v>0</v>
      </c>
      <c r="K33" s="18">
        <f t="shared" si="7"/>
        <v>0</v>
      </c>
      <c r="L33" s="62">
        <f t="shared" si="8"/>
        <v>0</v>
      </c>
      <c r="M33" s="63">
        <f t="shared" si="9"/>
        <v>0</v>
      </c>
      <c r="N33" s="64"/>
      <c r="O33" s="64"/>
      <c r="P33" s="64"/>
      <c r="Q33" s="64"/>
      <c r="R33" s="64"/>
      <c r="S33" s="66"/>
    </row>
    <row r="34" spans="1:19" ht="15.75" thickBot="1" x14ac:dyDescent="0.3">
      <c r="A34" s="50"/>
      <c r="B34" s="49"/>
      <c r="C34" s="50"/>
      <c r="D34" s="56"/>
      <c r="E34" s="57"/>
      <c r="F34" s="58"/>
      <c r="G34" s="59"/>
      <c r="H34" s="19" t="e">
        <f t="shared" si="5"/>
        <v>#VALUE!</v>
      </c>
      <c r="I34" s="18" t="e">
        <f t="shared" si="6"/>
        <v>#VALUE!</v>
      </c>
      <c r="J34" s="18">
        <f>IF(G34=Données!$E$8,IF(F34-Données!$G$14&gt;0,F34-Données!$G$14,0),0)+IF(D34=Données!$D$8,Données!$F$44-E34,0)</f>
        <v>0</v>
      </c>
      <c r="K34" s="18">
        <f t="shared" si="7"/>
        <v>0</v>
      </c>
      <c r="L34" s="62">
        <f t="shared" si="8"/>
        <v>0</v>
      </c>
      <c r="M34" s="63">
        <f t="shared" si="9"/>
        <v>0</v>
      </c>
      <c r="N34" s="64"/>
      <c r="O34" s="64"/>
      <c r="P34" s="64"/>
      <c r="Q34" s="64"/>
      <c r="R34" s="64"/>
      <c r="S34" s="66"/>
    </row>
    <row r="35" spans="1:19" ht="15.75" thickBot="1" x14ac:dyDescent="0.3">
      <c r="A35" s="50"/>
      <c r="B35" s="49"/>
      <c r="C35" s="50"/>
      <c r="D35" s="56"/>
      <c r="E35" s="57"/>
      <c r="F35" s="58"/>
      <c r="G35" s="59"/>
      <c r="H35" s="19" t="e">
        <f t="shared" si="5"/>
        <v>#VALUE!</v>
      </c>
      <c r="I35" s="18" t="e">
        <f t="shared" si="6"/>
        <v>#VALUE!</v>
      </c>
      <c r="J35" s="18">
        <f>IF(G35=Données!$E$8,IF(F35-Données!$G$14&gt;0,F35-Données!$G$14,0),0)+IF(D35=Données!$D$8,Données!$F$44-E35,0)</f>
        <v>0</v>
      </c>
      <c r="K35" s="18">
        <f t="shared" si="7"/>
        <v>0</v>
      </c>
      <c r="L35" s="62">
        <f t="shared" si="8"/>
        <v>0</v>
      </c>
      <c r="M35" s="63">
        <f t="shared" si="9"/>
        <v>0</v>
      </c>
      <c r="N35" s="64"/>
      <c r="O35" s="64"/>
      <c r="P35" s="64"/>
      <c r="Q35" s="64"/>
      <c r="R35" s="64"/>
      <c r="S35" s="66"/>
    </row>
    <row r="36" spans="1:19" ht="15.75" thickBot="1" x14ac:dyDescent="0.3">
      <c r="A36" s="50"/>
      <c r="B36" s="49"/>
      <c r="C36" s="50"/>
      <c r="D36" s="56"/>
      <c r="E36" s="57"/>
      <c r="F36" s="58"/>
      <c r="G36" s="59"/>
      <c r="H36" s="19" t="e">
        <f t="shared" si="5"/>
        <v>#VALUE!</v>
      </c>
      <c r="I36" s="18" t="e">
        <f t="shared" si="6"/>
        <v>#VALUE!</v>
      </c>
      <c r="J36" s="18">
        <f>IF(G36=Données!$E$8,IF(F36-Données!$G$14&gt;0,F36-Données!$G$14,0),0)+IF(D36=Données!$D$8,Données!$F$44-E36,0)</f>
        <v>0</v>
      </c>
      <c r="K36" s="18">
        <f t="shared" si="7"/>
        <v>0</v>
      </c>
      <c r="L36" s="62">
        <f t="shared" si="8"/>
        <v>0</v>
      </c>
      <c r="M36" s="63">
        <f t="shared" si="9"/>
        <v>0</v>
      </c>
      <c r="N36" s="64"/>
      <c r="O36" s="64"/>
      <c r="P36" s="64"/>
      <c r="Q36" s="64"/>
      <c r="R36" s="64"/>
      <c r="S36" s="66"/>
    </row>
    <row r="37" spans="1:19" ht="15.75" thickBot="1" x14ac:dyDescent="0.3">
      <c r="A37" s="50"/>
      <c r="B37" s="49"/>
      <c r="C37" s="50"/>
      <c r="D37" s="56"/>
      <c r="E37" s="57"/>
      <c r="F37" s="58"/>
      <c r="G37" s="59"/>
      <c r="H37" s="19" t="e">
        <f t="shared" si="5"/>
        <v>#VALUE!</v>
      </c>
      <c r="I37" s="18" t="e">
        <f t="shared" si="6"/>
        <v>#VALUE!</v>
      </c>
      <c r="J37" s="18">
        <f>IF(G37=Données!$E$8,IF(F37-Données!$G$14&gt;0,F37-Données!$G$14,0),0)+IF(D37=Données!$D$8,Données!$F$44-E37,0)</f>
        <v>0</v>
      </c>
      <c r="K37" s="18">
        <f t="shared" si="7"/>
        <v>0</v>
      </c>
      <c r="L37" s="62">
        <f t="shared" si="8"/>
        <v>0</v>
      </c>
      <c r="M37" s="63">
        <f t="shared" si="9"/>
        <v>0</v>
      </c>
      <c r="N37" s="64"/>
      <c r="O37" s="64"/>
      <c r="P37" s="64"/>
      <c r="Q37" s="64"/>
      <c r="R37" s="64"/>
      <c r="S37" s="66"/>
    </row>
    <row r="38" spans="1:19" ht="15.75" thickBot="1" x14ac:dyDescent="0.3">
      <c r="A38" s="50"/>
      <c r="B38" s="49"/>
      <c r="C38" s="50"/>
      <c r="D38" s="56"/>
      <c r="E38" s="57"/>
      <c r="F38" s="58"/>
      <c r="G38" s="59"/>
      <c r="H38" s="19" t="e">
        <f t="shared" si="5"/>
        <v>#VALUE!</v>
      </c>
      <c r="I38" s="18" t="e">
        <f t="shared" si="6"/>
        <v>#VALUE!</v>
      </c>
      <c r="J38" s="18">
        <f>IF(G38=Données!$E$8,IF(F38-Données!$G$14&gt;0,F38-Données!$G$14,0),0)+IF(D38=Données!$D$8,Données!$F$44-E38,0)</f>
        <v>0</v>
      </c>
      <c r="K38" s="18">
        <f t="shared" si="7"/>
        <v>0</v>
      </c>
      <c r="L38" s="62">
        <f t="shared" si="8"/>
        <v>0</v>
      </c>
      <c r="M38" s="63">
        <f t="shared" si="9"/>
        <v>0</v>
      </c>
      <c r="N38" s="64"/>
      <c r="O38" s="64"/>
      <c r="P38" s="64"/>
      <c r="Q38" s="64"/>
      <c r="R38" s="64"/>
      <c r="S38" s="66"/>
    </row>
    <row r="39" spans="1:19" ht="15.75" thickBot="1" x14ac:dyDescent="0.3">
      <c r="A39" s="50"/>
      <c r="B39" s="49"/>
      <c r="C39" s="55"/>
      <c r="D39" s="51"/>
      <c r="E39" s="57"/>
      <c r="F39" s="58"/>
      <c r="G39" s="54"/>
      <c r="H39" s="19" t="e">
        <f t="shared" si="5"/>
        <v>#VALUE!</v>
      </c>
      <c r="I39" s="18" t="e">
        <f t="shared" si="6"/>
        <v>#VALUE!</v>
      </c>
      <c r="J39" s="18">
        <f>IF(G39=Données!$E$8,IF(F39-Données!$G$14&gt;0,F39-Données!$G$14,0),0)+IF(D39=Données!$D$8,Données!$F$44-E39,0)</f>
        <v>0</v>
      </c>
      <c r="K39" s="18">
        <f t="shared" si="7"/>
        <v>0</v>
      </c>
      <c r="L39" s="62">
        <f t="shared" si="8"/>
        <v>0</v>
      </c>
      <c r="M39" s="63">
        <f t="shared" si="9"/>
        <v>0</v>
      </c>
      <c r="N39" s="64"/>
      <c r="O39" s="64"/>
      <c r="P39" s="64"/>
      <c r="Q39" s="64"/>
      <c r="R39" s="64"/>
      <c r="S39" s="66"/>
    </row>
    <row r="40" spans="1:19" ht="15.75" thickBot="1" x14ac:dyDescent="0.3">
      <c r="A40" s="50"/>
      <c r="B40" s="49"/>
      <c r="C40" s="50"/>
      <c r="D40" s="56"/>
      <c r="E40" s="57"/>
      <c r="F40" s="58"/>
      <c r="G40" s="59"/>
      <c r="H40" s="19" t="e">
        <f t="shared" si="5"/>
        <v>#VALUE!</v>
      </c>
      <c r="I40" s="18" t="e">
        <f t="shared" si="6"/>
        <v>#VALUE!</v>
      </c>
      <c r="J40" s="18">
        <f>IF(G40=Données!$E$8,IF(F40-Données!$G$14&gt;0,F40-Données!$G$14,0),0)+IF(D40=Données!$D$8,Données!$F$44-E40,0)</f>
        <v>0</v>
      </c>
      <c r="K40" s="18">
        <f t="shared" si="7"/>
        <v>0</v>
      </c>
      <c r="L40" s="62">
        <f t="shared" si="8"/>
        <v>0</v>
      </c>
      <c r="M40" s="63">
        <f t="shared" si="9"/>
        <v>0</v>
      </c>
      <c r="N40" s="64"/>
      <c r="O40" s="64"/>
      <c r="P40" s="64"/>
      <c r="Q40" s="64"/>
      <c r="R40" s="64"/>
      <c r="S40" s="66"/>
    </row>
    <row r="41" spans="1:19" ht="15.75" thickBot="1" x14ac:dyDescent="0.3">
      <c r="A41" s="50"/>
      <c r="B41" s="49"/>
      <c r="C41" s="50"/>
      <c r="D41" s="56"/>
      <c r="E41" s="57"/>
      <c r="F41" s="58"/>
      <c r="G41" s="59"/>
      <c r="H41" s="19" t="e">
        <f t="shared" si="5"/>
        <v>#VALUE!</v>
      </c>
      <c r="I41" s="18" t="e">
        <f t="shared" si="6"/>
        <v>#VALUE!</v>
      </c>
      <c r="J41" s="18">
        <f>IF(G41=Données!$E$8,IF(F41-Données!$G$14&gt;0,F41-Données!$G$14,0),0)+IF(D41=Données!$D$8,Données!$F$44-E41,0)</f>
        <v>0</v>
      </c>
      <c r="K41" s="18">
        <f t="shared" si="7"/>
        <v>0</v>
      </c>
      <c r="L41" s="62">
        <f t="shared" si="8"/>
        <v>0</v>
      </c>
      <c r="M41" s="63">
        <f t="shared" si="9"/>
        <v>0</v>
      </c>
      <c r="N41" s="64"/>
      <c r="O41" s="64"/>
      <c r="P41" s="64"/>
      <c r="Q41" s="64"/>
      <c r="R41" s="64"/>
      <c r="S41" s="66"/>
    </row>
    <row r="42" spans="1:19" ht="15.75" thickBot="1" x14ac:dyDescent="0.3">
      <c r="A42" s="55"/>
      <c r="B42" s="60"/>
      <c r="C42" s="55"/>
      <c r="D42" s="51"/>
      <c r="E42" s="52"/>
      <c r="F42" s="53"/>
      <c r="G42" s="54"/>
      <c r="H42" s="19" t="e">
        <f t="shared" si="5"/>
        <v>#VALUE!</v>
      </c>
      <c r="I42" s="18" t="e">
        <f t="shared" si="6"/>
        <v>#VALUE!</v>
      </c>
      <c r="J42" s="18">
        <f>IF(G42=Données!$E$8,IF(F42-Données!$G$14&gt;0,F42-Données!$G$14,0),0)+IF(D42=Données!$D$8,Données!$F$44-E42,0)</f>
        <v>0</v>
      </c>
      <c r="K42" s="18">
        <f t="shared" si="7"/>
        <v>0</v>
      </c>
      <c r="L42" s="62">
        <f t="shared" si="8"/>
        <v>0</v>
      </c>
      <c r="M42" s="63">
        <f t="shared" si="9"/>
        <v>0</v>
      </c>
      <c r="N42" s="64"/>
      <c r="O42" s="64"/>
      <c r="P42" s="64"/>
      <c r="Q42" s="64"/>
      <c r="R42" s="64"/>
      <c r="S42" s="66"/>
    </row>
    <row r="43" spans="1:19" ht="15.75" thickBot="1" x14ac:dyDescent="0.3">
      <c r="A43" s="50"/>
      <c r="B43" s="49"/>
      <c r="C43" s="50"/>
      <c r="D43" s="56"/>
      <c r="E43" s="57"/>
      <c r="F43" s="58"/>
      <c r="G43" s="59"/>
      <c r="H43" s="19" t="e">
        <f t="shared" si="5"/>
        <v>#VALUE!</v>
      </c>
      <c r="I43" s="18" t="e">
        <f t="shared" si="6"/>
        <v>#VALUE!</v>
      </c>
      <c r="J43" s="18">
        <f>IF(G43=Données!$E$8,IF(F43-Données!$G$14&gt;0,F43-Données!$G$14,0),0)+IF(D43=Données!$D$8,Données!$F$44-E43,0)</f>
        <v>0</v>
      </c>
      <c r="K43" s="18">
        <f t="shared" si="7"/>
        <v>0</v>
      </c>
      <c r="L43" s="62">
        <f t="shared" si="8"/>
        <v>0</v>
      </c>
      <c r="M43" s="63">
        <f t="shared" si="9"/>
        <v>0</v>
      </c>
      <c r="N43" s="64"/>
      <c r="O43" s="64"/>
      <c r="P43" s="64"/>
      <c r="Q43" s="64"/>
      <c r="R43" s="64"/>
      <c r="S43" s="66"/>
    </row>
    <row r="44" spans="1:19" ht="15.75" thickBot="1" x14ac:dyDescent="0.3">
      <c r="A44" s="50"/>
      <c r="B44" s="49"/>
      <c r="C44" s="50"/>
      <c r="D44" s="56"/>
      <c r="E44" s="57"/>
      <c r="F44" s="58"/>
      <c r="G44" s="59"/>
      <c r="H44" s="19" t="e">
        <f t="shared" si="5"/>
        <v>#VALUE!</v>
      </c>
      <c r="I44" s="18" t="e">
        <f t="shared" si="6"/>
        <v>#VALUE!</v>
      </c>
      <c r="J44" s="18">
        <f>IF(G44=Données!$E$8,IF(F44-Données!$G$14&gt;0,F44-Données!$G$14,0),0)+IF(D44=Données!$D$8,Données!$F$44-E44,0)</f>
        <v>0</v>
      </c>
      <c r="K44" s="18">
        <f t="shared" si="7"/>
        <v>0</v>
      </c>
      <c r="L44" s="62">
        <f t="shared" si="8"/>
        <v>0</v>
      </c>
      <c r="M44" s="63">
        <f t="shared" si="9"/>
        <v>0</v>
      </c>
      <c r="N44" s="64"/>
      <c r="O44" s="64"/>
      <c r="P44" s="64"/>
      <c r="Q44" s="64"/>
      <c r="R44" s="64"/>
      <c r="S44" s="66"/>
    </row>
    <row r="45" spans="1:19" ht="15.75" thickBot="1" x14ac:dyDescent="0.3">
      <c r="A45" s="50"/>
      <c r="B45" s="49"/>
      <c r="C45" s="50"/>
      <c r="D45" s="56"/>
      <c r="E45" s="57"/>
      <c r="F45" s="58"/>
      <c r="G45" s="59"/>
      <c r="H45" s="19" t="e">
        <f t="shared" si="5"/>
        <v>#VALUE!</v>
      </c>
      <c r="I45" s="18" t="e">
        <f t="shared" si="6"/>
        <v>#VALUE!</v>
      </c>
      <c r="J45" s="18">
        <f>IF(G45=Données!$E$8,IF(F45-Données!$G$14&gt;0,F45-Données!$G$14,0),0)+IF(D45=Données!$D$8,Données!$F$44-E45,0)</f>
        <v>0</v>
      </c>
      <c r="K45" s="18">
        <f t="shared" si="7"/>
        <v>0</v>
      </c>
      <c r="L45" s="62">
        <f t="shared" si="8"/>
        <v>0</v>
      </c>
      <c r="M45" s="63">
        <f t="shared" si="9"/>
        <v>0</v>
      </c>
      <c r="N45" s="64"/>
      <c r="O45" s="64"/>
      <c r="P45" s="64"/>
      <c r="Q45" s="64"/>
      <c r="R45" s="64"/>
      <c r="S45" s="66"/>
    </row>
    <row r="46" spans="1:19" ht="15.75" thickBot="1" x14ac:dyDescent="0.3">
      <c r="A46" s="50"/>
      <c r="B46" s="49"/>
      <c r="C46" s="50"/>
      <c r="D46" s="56"/>
      <c r="E46" s="57"/>
      <c r="F46" s="58"/>
      <c r="G46" s="59"/>
      <c r="H46" s="19" t="e">
        <f t="shared" si="5"/>
        <v>#VALUE!</v>
      </c>
      <c r="I46" s="18" t="e">
        <f t="shared" si="6"/>
        <v>#VALUE!</v>
      </c>
      <c r="J46" s="18">
        <f>IF(G46=Données!$E$8,IF(F46-Données!$G$14&gt;0,F46-Données!$G$14,0),0)+IF(D46=Données!$D$8,Données!$F$44-E46,0)</f>
        <v>0</v>
      </c>
      <c r="K46" s="18">
        <f t="shared" si="7"/>
        <v>0</v>
      </c>
      <c r="L46" s="62">
        <f t="shared" si="8"/>
        <v>0</v>
      </c>
      <c r="M46" s="63">
        <f t="shared" si="9"/>
        <v>0</v>
      </c>
      <c r="N46" s="64"/>
      <c r="O46" s="64"/>
      <c r="P46" s="64"/>
      <c r="Q46" s="64"/>
      <c r="R46" s="64"/>
      <c r="S46" s="66"/>
    </row>
    <row r="47" spans="1:19" ht="15.75" thickBot="1" x14ac:dyDescent="0.3">
      <c r="A47" s="50"/>
      <c r="B47" s="49"/>
      <c r="C47" s="50"/>
      <c r="D47" s="56"/>
      <c r="E47" s="57"/>
      <c r="F47" s="58"/>
      <c r="G47" s="59"/>
      <c r="H47" s="19" t="e">
        <f t="shared" si="5"/>
        <v>#VALUE!</v>
      </c>
      <c r="I47" s="18" t="e">
        <f t="shared" si="6"/>
        <v>#VALUE!</v>
      </c>
      <c r="J47" s="18">
        <f>IF(G47=Données!$E$8,IF(F47-Données!$G$14&gt;0,F47-Données!$G$14,0),0)+IF(D47=Données!$D$8,Données!$F$44-E47,0)</f>
        <v>0</v>
      </c>
      <c r="K47" s="18">
        <f t="shared" si="7"/>
        <v>0</v>
      </c>
      <c r="L47" s="62">
        <f t="shared" si="8"/>
        <v>0</v>
      </c>
      <c r="M47" s="63">
        <f t="shared" si="9"/>
        <v>0</v>
      </c>
      <c r="N47" s="64"/>
      <c r="O47" s="64"/>
      <c r="P47" s="64"/>
      <c r="Q47" s="64"/>
      <c r="R47" s="64"/>
      <c r="S47" s="66"/>
    </row>
    <row r="48" spans="1:19" ht="15.75" thickBot="1" x14ac:dyDescent="0.3">
      <c r="A48" s="50"/>
      <c r="B48" s="49"/>
      <c r="C48" s="50"/>
      <c r="D48" s="56"/>
      <c r="E48" s="57"/>
      <c r="F48" s="58"/>
      <c r="G48" s="59"/>
      <c r="H48" s="19" t="e">
        <f t="shared" si="5"/>
        <v>#VALUE!</v>
      </c>
      <c r="I48" s="18" t="e">
        <f t="shared" si="6"/>
        <v>#VALUE!</v>
      </c>
      <c r="J48" s="18">
        <f>IF(G48=Données!$E$8,IF(F48-Données!$G$14&gt;0,F48-Données!$G$14,0),0)+IF(D48=Données!$D$8,Données!$F$44-E48,0)</f>
        <v>0</v>
      </c>
      <c r="K48" s="18">
        <f t="shared" si="7"/>
        <v>0</v>
      </c>
      <c r="L48" s="62">
        <f t="shared" si="8"/>
        <v>0</v>
      </c>
      <c r="M48" s="63">
        <f t="shared" si="9"/>
        <v>0</v>
      </c>
      <c r="N48" s="64"/>
      <c r="O48" s="64"/>
      <c r="P48" s="64"/>
      <c r="Q48" s="64"/>
      <c r="R48" s="64"/>
      <c r="S48" s="66"/>
    </row>
    <row r="49" spans="1:19" ht="15.75" thickBot="1" x14ac:dyDescent="0.3">
      <c r="A49" s="55"/>
      <c r="B49" s="60"/>
      <c r="C49" s="55"/>
      <c r="D49" s="51"/>
      <c r="E49" s="52"/>
      <c r="F49" s="53"/>
      <c r="G49" s="54"/>
      <c r="H49" s="19" t="e">
        <f t="shared" si="5"/>
        <v>#VALUE!</v>
      </c>
      <c r="I49" s="18" t="e">
        <f t="shared" si="6"/>
        <v>#VALUE!</v>
      </c>
      <c r="J49" s="18">
        <f>IF(G49=Données!$E$8,IF(F49-Données!$G$14&gt;0,F49-Données!$G$14,0),0)+IF(D49=Données!$D$8,Données!$F$44-E49,0)</f>
        <v>0</v>
      </c>
      <c r="K49" s="18">
        <f t="shared" si="7"/>
        <v>0</v>
      </c>
      <c r="L49" s="62">
        <f t="shared" si="8"/>
        <v>0</v>
      </c>
      <c r="M49" s="63">
        <f t="shared" si="9"/>
        <v>0</v>
      </c>
      <c r="N49" s="64"/>
      <c r="O49" s="64"/>
      <c r="P49" s="64"/>
      <c r="Q49" s="64"/>
      <c r="R49" s="64"/>
      <c r="S49" s="66"/>
    </row>
    <row r="50" spans="1:19" ht="15.75" thickBot="1" x14ac:dyDescent="0.3">
      <c r="A50" s="55"/>
      <c r="B50" s="60"/>
      <c r="C50" s="55"/>
      <c r="D50" s="51"/>
      <c r="E50" s="52"/>
      <c r="F50" s="53"/>
      <c r="G50" s="54"/>
      <c r="H50" s="19" t="e">
        <f t="shared" si="5"/>
        <v>#VALUE!</v>
      </c>
      <c r="I50" s="18" t="e">
        <f t="shared" si="6"/>
        <v>#VALUE!</v>
      </c>
      <c r="J50" s="18">
        <f>IF(G50=Données!$E$8,IF(F50-Données!$G$14&gt;0,F50-Données!$G$14,0),0)+IF(D50=Données!$D$8,Données!$F$44-E50,0)</f>
        <v>0</v>
      </c>
      <c r="K50" s="18">
        <f t="shared" si="7"/>
        <v>0</v>
      </c>
      <c r="L50" s="62">
        <f t="shared" si="8"/>
        <v>0</v>
      </c>
      <c r="M50" s="63">
        <f t="shared" si="9"/>
        <v>0</v>
      </c>
      <c r="N50" s="64"/>
      <c r="O50" s="64"/>
      <c r="P50" s="64"/>
      <c r="Q50" s="64"/>
      <c r="R50" s="64"/>
      <c r="S50" s="66"/>
    </row>
    <row r="51" spans="1:19" ht="15.75" thickBot="1" x14ac:dyDescent="0.3">
      <c r="A51" s="55"/>
      <c r="B51" s="60"/>
      <c r="C51" s="55"/>
      <c r="D51" s="51"/>
      <c r="E51" s="52"/>
      <c r="F51" s="53"/>
      <c r="G51" s="54"/>
      <c r="H51" s="19" t="e">
        <f t="shared" si="5"/>
        <v>#VALUE!</v>
      </c>
      <c r="I51" s="18" t="e">
        <f t="shared" si="6"/>
        <v>#VALUE!</v>
      </c>
      <c r="J51" s="18">
        <f>IF(G51=Données!$E$8,IF(F51-Données!$G$14&gt;0,F51-Données!$G$14,0),0)+IF(D51=Données!$D$8,Données!$F$44-E51,0)</f>
        <v>0</v>
      </c>
      <c r="K51" s="18">
        <f t="shared" si="7"/>
        <v>0</v>
      </c>
      <c r="L51" s="62">
        <f t="shared" si="8"/>
        <v>0</v>
      </c>
      <c r="M51" s="63">
        <f t="shared" si="9"/>
        <v>0</v>
      </c>
      <c r="N51" s="64"/>
      <c r="O51" s="64"/>
      <c r="P51" s="64"/>
      <c r="Q51" s="64"/>
      <c r="R51" s="64"/>
      <c r="S51" s="66"/>
    </row>
    <row r="52" spans="1:19" ht="15.75" thickBot="1" x14ac:dyDescent="0.3">
      <c r="A52" s="55"/>
      <c r="B52" s="60"/>
      <c r="C52" s="55"/>
      <c r="D52" s="51"/>
      <c r="E52" s="52"/>
      <c r="F52" s="53"/>
      <c r="G52" s="54"/>
      <c r="H52" s="19" t="e">
        <f t="shared" si="5"/>
        <v>#VALUE!</v>
      </c>
      <c r="I52" s="18" t="e">
        <f t="shared" si="6"/>
        <v>#VALUE!</v>
      </c>
      <c r="J52" s="18">
        <f>IF(G52=Données!$E$8,IF(F52-Données!$G$14&gt;0,F52-Données!$G$14,0),0)+IF(D52=Données!$D$8,Données!$F$44-E52,0)</f>
        <v>0</v>
      </c>
      <c r="K52" s="18">
        <f t="shared" si="7"/>
        <v>0</v>
      </c>
      <c r="L52" s="62">
        <f t="shared" si="8"/>
        <v>0</v>
      </c>
      <c r="M52" s="63">
        <f t="shared" si="9"/>
        <v>0</v>
      </c>
      <c r="N52" s="64"/>
      <c r="O52" s="64"/>
      <c r="P52" s="64"/>
      <c r="Q52" s="64"/>
      <c r="R52" s="64"/>
      <c r="S52" s="66"/>
    </row>
    <row r="53" spans="1:19" ht="15.75" thickBot="1" x14ac:dyDescent="0.3">
      <c r="A53" s="55"/>
      <c r="B53" s="60"/>
      <c r="C53" s="55"/>
      <c r="D53" s="51"/>
      <c r="E53" s="52"/>
      <c r="F53" s="53"/>
      <c r="G53" s="54"/>
      <c r="H53" s="19" t="e">
        <f t="shared" si="5"/>
        <v>#VALUE!</v>
      </c>
      <c r="I53" s="18" t="e">
        <f t="shared" si="6"/>
        <v>#VALUE!</v>
      </c>
      <c r="J53" s="18">
        <f>IF(G53=Données!$E$8,IF(F53-Données!$G$14&gt;0,F53-Données!$G$14,0),0)+IF(D53=Données!$D$8,Données!$F$44-E53,0)</f>
        <v>0</v>
      </c>
      <c r="K53" s="18">
        <f t="shared" si="7"/>
        <v>0</v>
      </c>
      <c r="L53" s="62">
        <f t="shared" si="8"/>
        <v>0</v>
      </c>
      <c r="M53" s="63">
        <f t="shared" si="9"/>
        <v>0</v>
      </c>
      <c r="N53" s="64"/>
      <c r="O53" s="64"/>
      <c r="P53" s="64"/>
      <c r="Q53" s="64"/>
      <c r="R53" s="64"/>
      <c r="S53" s="66"/>
    </row>
    <row r="54" spans="1:19" ht="15.75" thickBot="1" x14ac:dyDescent="0.3">
      <c r="A54" s="55"/>
      <c r="B54" s="60"/>
      <c r="C54" s="55"/>
      <c r="D54" s="51"/>
      <c r="E54" s="52"/>
      <c r="F54" s="53"/>
      <c r="G54" s="54"/>
      <c r="H54" s="19" t="e">
        <f t="shared" si="5"/>
        <v>#VALUE!</v>
      </c>
      <c r="I54" s="18" t="e">
        <f t="shared" si="6"/>
        <v>#VALUE!</v>
      </c>
      <c r="J54" s="18">
        <f>IF(G54=Données!$E$8,IF(F54-Données!$G$14&gt;0,F54-Données!$G$14,0),0)+IF(D54=Données!$D$8,Données!$F$44-E54,0)</f>
        <v>0</v>
      </c>
      <c r="K54" s="18">
        <f t="shared" si="7"/>
        <v>0</v>
      </c>
      <c r="L54" s="62">
        <f t="shared" si="8"/>
        <v>0</v>
      </c>
      <c r="M54" s="63">
        <f t="shared" si="9"/>
        <v>0</v>
      </c>
      <c r="N54" s="64"/>
      <c r="O54" s="64"/>
      <c r="P54" s="64"/>
      <c r="Q54" s="64"/>
      <c r="R54" s="64"/>
      <c r="S54" s="66"/>
    </row>
    <row r="55" spans="1:19" ht="15.75" thickBot="1" x14ac:dyDescent="0.3">
      <c r="A55" s="55"/>
      <c r="B55" s="60"/>
      <c r="C55" s="55"/>
      <c r="D55" s="51"/>
      <c r="E55" s="52"/>
      <c r="F55" s="53"/>
      <c r="G55" s="54"/>
      <c r="H55" s="19" t="e">
        <f t="shared" si="5"/>
        <v>#VALUE!</v>
      </c>
      <c r="I55" s="18" t="e">
        <f t="shared" si="6"/>
        <v>#VALUE!</v>
      </c>
      <c r="J55" s="18">
        <f>IF(G55=Données!$E$8,IF(F55-Données!$G$14&gt;0,F55-Données!$G$14,0),0)+IF(D55=Données!$D$8,Données!$F$44-E55,0)</f>
        <v>0</v>
      </c>
      <c r="K55" s="18">
        <f t="shared" si="7"/>
        <v>0</v>
      </c>
      <c r="L55" s="62">
        <f t="shared" si="8"/>
        <v>0</v>
      </c>
      <c r="M55" s="63">
        <f t="shared" si="9"/>
        <v>0</v>
      </c>
      <c r="N55" s="64"/>
      <c r="O55" s="64"/>
      <c r="P55" s="64"/>
      <c r="Q55" s="64"/>
      <c r="R55" s="64"/>
      <c r="S55" s="66"/>
    </row>
    <row r="56" spans="1:19" ht="15.75" thickBot="1" x14ac:dyDescent="0.3">
      <c r="A56" s="55"/>
      <c r="B56" s="60"/>
      <c r="C56" s="55"/>
      <c r="D56" s="51"/>
      <c r="E56" s="52"/>
      <c r="F56" s="53"/>
      <c r="G56" s="54"/>
      <c r="H56" s="19" t="e">
        <f t="shared" si="5"/>
        <v>#VALUE!</v>
      </c>
      <c r="I56" s="18" t="e">
        <f t="shared" si="6"/>
        <v>#VALUE!</v>
      </c>
      <c r="J56" s="18">
        <f>IF(G56=Données!$E$8,IF(F56-Données!$G$14&gt;0,F56-Données!$G$14,0),0)+IF(D56=Données!$D$8,Données!$F$44-E56,0)</f>
        <v>0</v>
      </c>
      <c r="K56" s="18">
        <f t="shared" si="7"/>
        <v>0</v>
      </c>
      <c r="L56" s="62">
        <f t="shared" si="8"/>
        <v>0</v>
      </c>
      <c r="M56" s="63">
        <f t="shared" si="9"/>
        <v>0</v>
      </c>
      <c r="N56" s="64"/>
      <c r="O56" s="64"/>
      <c r="P56" s="64"/>
      <c r="Q56" s="64"/>
      <c r="R56" s="64"/>
      <c r="S56" s="66"/>
    </row>
    <row r="57" spans="1:19" ht="15.75" thickBot="1" x14ac:dyDescent="0.3">
      <c r="A57" s="55"/>
      <c r="B57" s="60"/>
      <c r="C57" s="55"/>
      <c r="D57" s="51"/>
      <c r="E57" s="52"/>
      <c r="F57" s="53"/>
      <c r="G57" s="54"/>
      <c r="H57" s="19" t="e">
        <f t="shared" si="5"/>
        <v>#VALUE!</v>
      </c>
      <c r="I57" s="18" t="e">
        <f t="shared" si="6"/>
        <v>#VALUE!</v>
      </c>
      <c r="J57" s="18">
        <f>IF(G57=Données!$E$8,IF(F57-Données!$G$14&gt;0,F57-Données!$G$14,0),0)+IF(D57=Données!$D$8,Données!$F$44-E57,0)</f>
        <v>0</v>
      </c>
      <c r="K57" s="18">
        <f t="shared" si="7"/>
        <v>0</v>
      </c>
      <c r="L57" s="62">
        <f t="shared" si="8"/>
        <v>0</v>
      </c>
      <c r="M57" s="63">
        <f t="shared" si="9"/>
        <v>0</v>
      </c>
      <c r="N57" s="64"/>
      <c r="O57" s="64"/>
      <c r="P57" s="64"/>
      <c r="Q57" s="64"/>
      <c r="R57" s="64"/>
      <c r="S57" s="66"/>
    </row>
    <row r="58" spans="1:19" ht="15.75" thickBot="1" x14ac:dyDescent="0.3">
      <c r="A58" s="55"/>
      <c r="B58" s="60"/>
      <c r="C58" s="55"/>
      <c r="D58" s="51"/>
      <c r="E58" s="52"/>
      <c r="F58" s="53"/>
      <c r="G58" s="54"/>
      <c r="H58" s="19" t="e">
        <f t="shared" si="5"/>
        <v>#VALUE!</v>
      </c>
      <c r="I58" s="18" t="e">
        <f t="shared" si="6"/>
        <v>#VALUE!</v>
      </c>
      <c r="J58" s="18">
        <f>IF(G58=Données!$E$8,IF(F58-Données!$G$14&gt;0,F58-Données!$G$14,0),0)+IF(D58=Données!$D$8,Données!$F$44-E58,0)</f>
        <v>0</v>
      </c>
      <c r="K58" s="18">
        <f t="shared" si="7"/>
        <v>0</v>
      </c>
      <c r="L58" s="62">
        <f t="shared" si="8"/>
        <v>0</v>
      </c>
      <c r="M58" s="63">
        <f t="shared" si="9"/>
        <v>0</v>
      </c>
      <c r="N58" s="64"/>
      <c r="O58" s="64"/>
      <c r="P58" s="64"/>
      <c r="Q58" s="64"/>
      <c r="R58" s="64"/>
      <c r="S58" s="66"/>
    </row>
    <row r="59" spans="1:19" ht="15.75" thickBot="1" x14ac:dyDescent="0.3">
      <c r="A59" s="55"/>
      <c r="B59" s="60"/>
      <c r="C59" s="55"/>
      <c r="D59" s="51"/>
      <c r="E59" s="52"/>
      <c r="F59" s="53"/>
      <c r="G59" s="54"/>
      <c r="H59" s="19" t="e">
        <f t="shared" si="5"/>
        <v>#VALUE!</v>
      </c>
      <c r="I59" s="18" t="e">
        <f t="shared" si="6"/>
        <v>#VALUE!</v>
      </c>
      <c r="J59" s="18">
        <f>IF(G59=Données!$E$8,IF(F59-Données!$G$14&gt;0,F59-Données!$G$14,0),0)+IF(D59=Données!$D$8,Données!$F$44-E59,0)</f>
        <v>0</v>
      </c>
      <c r="K59" s="18">
        <f t="shared" si="7"/>
        <v>0</v>
      </c>
      <c r="L59" s="62">
        <f t="shared" si="8"/>
        <v>0</v>
      </c>
      <c r="M59" s="63">
        <f t="shared" si="9"/>
        <v>0</v>
      </c>
      <c r="N59" s="64"/>
      <c r="O59" s="64"/>
      <c r="P59" s="64"/>
      <c r="Q59" s="64"/>
      <c r="R59" s="64"/>
      <c r="S59" s="66"/>
    </row>
    <row r="60" spans="1:19" ht="15.75" thickBot="1" x14ac:dyDescent="0.3">
      <c r="A60" s="55"/>
      <c r="B60" s="60"/>
      <c r="C60" s="55"/>
      <c r="D60" s="51"/>
      <c r="E60" s="52"/>
      <c r="F60" s="53"/>
      <c r="G60" s="54"/>
      <c r="H60" s="19" t="e">
        <f t="shared" si="5"/>
        <v>#VALUE!</v>
      </c>
      <c r="I60" s="18" t="e">
        <f t="shared" si="6"/>
        <v>#VALUE!</v>
      </c>
      <c r="J60" s="18">
        <f>IF(G60=Données!$E$8,IF(F60-Données!$G$14&gt;0,F60-Données!$G$14,0),0)+IF(D60=Données!$D$8,Données!$F$44-E60,0)</f>
        <v>0</v>
      </c>
      <c r="K60" s="18">
        <f t="shared" si="7"/>
        <v>0</v>
      </c>
      <c r="L60" s="62">
        <f t="shared" si="8"/>
        <v>0</v>
      </c>
      <c r="M60" s="63">
        <f t="shared" si="9"/>
        <v>0</v>
      </c>
      <c r="N60" s="64"/>
      <c r="O60" s="64"/>
      <c r="P60" s="64"/>
      <c r="Q60" s="64"/>
      <c r="R60" s="64"/>
      <c r="S60" s="66"/>
    </row>
    <row r="61" spans="1:19" ht="15.75" thickBot="1" x14ac:dyDescent="0.3">
      <c r="A61" s="55"/>
      <c r="B61" s="60"/>
      <c r="C61" s="55"/>
      <c r="D61" s="51"/>
      <c r="E61" s="52"/>
      <c r="F61" s="53"/>
      <c r="G61" s="54"/>
      <c r="H61" s="19" t="e">
        <f t="shared" si="5"/>
        <v>#VALUE!</v>
      </c>
      <c r="I61" s="18" t="e">
        <f t="shared" si="6"/>
        <v>#VALUE!</v>
      </c>
      <c r="J61" s="18">
        <f>IF(G61=Données!$E$8,IF(F61-Données!$G$14&gt;0,F61-Données!$G$14,0),0)+IF(D61=Données!$D$8,Données!$F$44-E61,0)</f>
        <v>0</v>
      </c>
      <c r="K61" s="18">
        <f t="shared" si="7"/>
        <v>0</v>
      </c>
      <c r="L61" s="62">
        <f t="shared" si="8"/>
        <v>0</v>
      </c>
      <c r="M61" s="63">
        <f t="shared" si="9"/>
        <v>0</v>
      </c>
      <c r="N61" s="64"/>
      <c r="O61" s="64"/>
      <c r="P61" s="64"/>
      <c r="Q61" s="64"/>
      <c r="R61" s="64"/>
      <c r="S61" s="66"/>
    </row>
    <row r="62" spans="1:19" ht="15.75" thickBot="1" x14ac:dyDescent="0.3">
      <c r="A62" s="55"/>
      <c r="B62" s="60"/>
      <c r="C62" s="55"/>
      <c r="D62" s="51"/>
      <c r="E62" s="52"/>
      <c r="F62" s="53"/>
      <c r="G62" s="54"/>
      <c r="H62" s="19" t="e">
        <f t="shared" si="5"/>
        <v>#VALUE!</v>
      </c>
      <c r="I62" s="18" t="e">
        <f t="shared" si="6"/>
        <v>#VALUE!</v>
      </c>
      <c r="J62" s="18">
        <f>IF(G62=Données!$E$8,IF(F62-Données!$G$14&gt;0,F62-Données!$G$14,0),0)+IF(D62=Données!$D$8,Données!$F$44-E62,0)</f>
        <v>0</v>
      </c>
      <c r="K62" s="18">
        <f t="shared" si="7"/>
        <v>0</v>
      </c>
      <c r="L62" s="62">
        <f t="shared" si="8"/>
        <v>0</v>
      </c>
      <c r="M62" s="63">
        <f t="shared" si="9"/>
        <v>0</v>
      </c>
      <c r="N62" s="64"/>
      <c r="O62" s="64"/>
      <c r="P62" s="64"/>
      <c r="Q62" s="64"/>
      <c r="R62" s="64"/>
      <c r="S62" s="66"/>
    </row>
    <row r="63" spans="1:19" ht="15.75" thickBot="1" x14ac:dyDescent="0.3">
      <c r="A63" s="55"/>
      <c r="B63" s="60"/>
      <c r="C63" s="55"/>
      <c r="D63" s="51"/>
      <c r="E63" s="52"/>
      <c r="F63" s="53"/>
      <c r="G63" s="54"/>
      <c r="H63" s="19" t="e">
        <f t="shared" si="5"/>
        <v>#VALUE!</v>
      </c>
      <c r="I63" s="18" t="e">
        <f t="shared" si="6"/>
        <v>#VALUE!</v>
      </c>
      <c r="J63" s="18">
        <f>IF(G63=Données!$E$8,IF(F63-Données!$G$14&gt;0,F63-Données!$G$14,0),0)+IF(D63=Données!$D$8,Données!$F$44-E63,0)</f>
        <v>0</v>
      </c>
      <c r="K63" s="18">
        <f t="shared" si="7"/>
        <v>0</v>
      </c>
      <c r="L63" s="62">
        <f t="shared" si="8"/>
        <v>0</v>
      </c>
      <c r="M63" s="63">
        <f t="shared" si="9"/>
        <v>0</v>
      </c>
      <c r="N63" s="64"/>
      <c r="O63" s="64"/>
      <c r="P63" s="64"/>
      <c r="Q63" s="64"/>
      <c r="R63" s="64"/>
      <c r="S63" s="66"/>
    </row>
    <row r="64" spans="1:19" ht="15.75" thickBot="1" x14ac:dyDescent="0.3">
      <c r="A64" s="55"/>
      <c r="B64" s="60"/>
      <c r="C64" s="55"/>
      <c r="D64" s="51"/>
      <c r="E64" s="52"/>
      <c r="F64" s="53"/>
      <c r="G64" s="54"/>
      <c r="H64" s="19" t="e">
        <f t="shared" si="5"/>
        <v>#VALUE!</v>
      </c>
      <c r="I64" s="18" t="e">
        <f t="shared" si="6"/>
        <v>#VALUE!</v>
      </c>
      <c r="J64" s="18">
        <f>IF(G64=Données!$E$8,IF(F64-Données!$G$14&gt;0,F64-Données!$G$14,0),0)+IF(D64=Données!$D$8,Données!$F$44-E64,0)</f>
        <v>0</v>
      </c>
      <c r="K64" s="18">
        <f t="shared" si="7"/>
        <v>0</v>
      </c>
      <c r="L64" s="62">
        <f t="shared" si="8"/>
        <v>0</v>
      </c>
      <c r="M64" s="63">
        <f t="shared" si="9"/>
        <v>0</v>
      </c>
      <c r="N64" s="64"/>
      <c r="O64" s="64"/>
      <c r="P64" s="64"/>
      <c r="Q64" s="64"/>
      <c r="R64" s="64"/>
      <c r="S64" s="66"/>
    </row>
    <row r="65" spans="1:19" ht="15.75" thickBot="1" x14ac:dyDescent="0.3">
      <c r="A65" s="55"/>
      <c r="B65" s="60"/>
      <c r="C65" s="55"/>
      <c r="D65" s="51"/>
      <c r="E65" s="52"/>
      <c r="F65" s="53"/>
      <c r="G65" s="54"/>
      <c r="H65" s="19" t="e">
        <f t="shared" si="5"/>
        <v>#VALUE!</v>
      </c>
      <c r="I65" s="18" t="e">
        <f t="shared" si="6"/>
        <v>#VALUE!</v>
      </c>
      <c r="J65" s="18">
        <f>IF(G65=Données!$E$8,IF(F65-Données!$G$14&gt;0,F65-Données!$G$14,0),0)+IF(D65=Données!$D$8,Données!$F$44-E65,0)</f>
        <v>0</v>
      </c>
      <c r="K65" s="18">
        <f t="shared" si="7"/>
        <v>0</v>
      </c>
      <c r="L65" s="62">
        <f t="shared" si="8"/>
        <v>0</v>
      </c>
      <c r="M65" s="63">
        <f t="shared" si="9"/>
        <v>0</v>
      </c>
      <c r="N65" s="64"/>
      <c r="O65" s="64"/>
      <c r="P65" s="64"/>
      <c r="Q65" s="64"/>
      <c r="R65" s="64"/>
      <c r="S65" s="66"/>
    </row>
    <row r="66" spans="1:19" ht="15.75" thickBot="1" x14ac:dyDescent="0.3">
      <c r="A66" s="55"/>
      <c r="B66" s="60"/>
      <c r="C66" s="55"/>
      <c r="D66" s="51"/>
      <c r="E66" s="52"/>
      <c r="F66" s="53"/>
      <c r="G66" s="54"/>
      <c r="H66" s="19" t="e">
        <f t="shared" si="5"/>
        <v>#VALUE!</v>
      </c>
      <c r="I66" s="18" t="e">
        <f t="shared" si="6"/>
        <v>#VALUE!</v>
      </c>
      <c r="J66" s="18">
        <f>IF(G66=Données!$E$8,IF(F66-Données!$G$14&gt;0,F66-Données!$G$14,0),0)+IF(D66=Données!$D$8,Données!$F$44-E66,0)</f>
        <v>0</v>
      </c>
      <c r="K66" s="18">
        <f t="shared" si="7"/>
        <v>0</v>
      </c>
      <c r="L66" s="62">
        <f t="shared" si="8"/>
        <v>0</v>
      </c>
      <c r="M66" s="63">
        <f t="shared" si="9"/>
        <v>0</v>
      </c>
      <c r="N66" s="64"/>
      <c r="O66" s="64"/>
      <c r="P66" s="64"/>
      <c r="Q66" s="64"/>
      <c r="R66" s="64"/>
      <c r="S66" s="66"/>
    </row>
    <row r="67" spans="1:19" ht="15.75" thickBot="1" x14ac:dyDescent="0.3">
      <c r="A67" s="55"/>
      <c r="B67" s="60"/>
      <c r="C67" s="55"/>
      <c r="D67" s="51"/>
      <c r="E67" s="52"/>
      <c r="F67" s="53"/>
      <c r="G67" s="54"/>
      <c r="H67" s="19" t="e">
        <f t="shared" si="5"/>
        <v>#VALUE!</v>
      </c>
      <c r="I67" s="18" t="e">
        <f t="shared" si="6"/>
        <v>#VALUE!</v>
      </c>
      <c r="J67" s="18">
        <f>IF(G67=Données!$E$8,IF(F67-Données!$G$14&gt;0,F67-Données!$G$14,0),0)+IF(D67=Données!$D$8,Données!$F$44-E67,0)</f>
        <v>0</v>
      </c>
      <c r="K67" s="18">
        <f t="shared" si="7"/>
        <v>0</v>
      </c>
      <c r="L67" s="62">
        <f t="shared" si="8"/>
        <v>0</v>
      </c>
      <c r="M67" s="63">
        <f t="shared" si="9"/>
        <v>0</v>
      </c>
      <c r="N67" s="64"/>
      <c r="O67" s="64"/>
      <c r="P67" s="64"/>
      <c r="Q67" s="64"/>
      <c r="R67" s="64"/>
      <c r="S67" s="66"/>
    </row>
    <row r="68" spans="1:19" ht="15.75" thickBot="1" x14ac:dyDescent="0.3">
      <c r="A68" s="55"/>
      <c r="B68" s="60"/>
      <c r="C68" s="55"/>
      <c r="D68" s="51"/>
      <c r="E68" s="52"/>
      <c r="F68" s="53"/>
      <c r="G68" s="54"/>
      <c r="H68" s="19" t="e">
        <f t="shared" si="5"/>
        <v>#VALUE!</v>
      </c>
      <c r="I68" s="18" t="e">
        <f t="shared" si="6"/>
        <v>#VALUE!</v>
      </c>
      <c r="J68" s="18">
        <f>IF(G68=Données!$E$8,IF(F68-Données!$G$14&gt;0,F68-Données!$G$14,0),0)+IF(D68=Données!$D$8,Données!$F$44-E68,0)</f>
        <v>0</v>
      </c>
      <c r="K68" s="18">
        <f t="shared" si="7"/>
        <v>0</v>
      </c>
      <c r="L68" s="62">
        <f t="shared" si="8"/>
        <v>0</v>
      </c>
      <c r="M68" s="63">
        <f t="shared" si="9"/>
        <v>0</v>
      </c>
      <c r="N68" s="64"/>
      <c r="O68" s="64"/>
      <c r="P68" s="64"/>
      <c r="Q68" s="64"/>
      <c r="R68" s="64"/>
      <c r="S68" s="66"/>
    </row>
    <row r="69" spans="1:19" ht="15.75" thickBot="1" x14ac:dyDescent="0.3">
      <c r="A69" s="55"/>
      <c r="B69" s="60"/>
      <c r="C69" s="55"/>
      <c r="D69" s="51"/>
      <c r="E69" s="52"/>
      <c r="F69" s="53"/>
      <c r="G69" s="54"/>
      <c r="H69" s="19" t="e">
        <f t="shared" si="5"/>
        <v>#VALUE!</v>
      </c>
      <c r="I69" s="18" t="e">
        <f t="shared" si="6"/>
        <v>#VALUE!</v>
      </c>
      <c r="J69" s="18">
        <f>IF(G69=Données!$E$8,IF(F69-Données!$G$14&gt;0,F69-Données!$G$14,0),0)+IF(D69=Données!$D$8,Données!$F$44-E69,0)</f>
        <v>0</v>
      </c>
      <c r="K69" s="18">
        <f t="shared" si="7"/>
        <v>0</v>
      </c>
      <c r="L69" s="62">
        <f t="shared" si="8"/>
        <v>0</v>
      </c>
      <c r="M69" s="63">
        <f t="shared" si="9"/>
        <v>0</v>
      </c>
      <c r="N69" s="64"/>
      <c r="O69" s="64"/>
      <c r="P69" s="64"/>
      <c r="Q69" s="64"/>
      <c r="R69" s="64"/>
      <c r="S69" s="66"/>
    </row>
    <row r="70" spans="1:19" x14ac:dyDescent="0.25">
      <c r="A70" s="55"/>
      <c r="B70" s="60"/>
      <c r="C70" s="55"/>
      <c r="D70" s="51"/>
      <c r="E70" s="52"/>
      <c r="F70" s="53"/>
      <c r="G70" s="54"/>
      <c r="H70" s="19" t="e">
        <f t="shared" si="5"/>
        <v>#VALUE!</v>
      </c>
      <c r="I70" s="18" t="e">
        <f t="shared" si="6"/>
        <v>#VALUE!</v>
      </c>
      <c r="J70" s="18">
        <f>IF(G70=Données!$E$8,IF(F70-Données!$G$14&gt;0,F70-Données!$G$14,0),0)+IF(D70=Données!$D$8,Données!$F$44-E70,0)</f>
        <v>0</v>
      </c>
      <c r="K70" s="18">
        <f t="shared" si="7"/>
        <v>0</v>
      </c>
      <c r="L70" s="62">
        <f t="shared" si="8"/>
        <v>0</v>
      </c>
      <c r="M70" s="63">
        <f t="shared" si="9"/>
        <v>0</v>
      </c>
      <c r="N70" s="64"/>
      <c r="O70" s="64"/>
      <c r="P70" s="64"/>
      <c r="Q70" s="64"/>
      <c r="R70" s="64"/>
      <c r="S70" s="66"/>
    </row>
    <row r="71" spans="1:19" ht="18.75" x14ac:dyDescent="0.3">
      <c r="M71" s="65">
        <f>SUM(M6:M70)</f>
        <v>1.791666666666665</v>
      </c>
    </row>
  </sheetData>
  <sheetProtection formatCells="0" formatColumns="0" formatRows="0" insertColumns="0" insertRows="0" deleteColumns="0" deleteRows="0" selectLockedCells="1" sort="0" autoFilter="0"/>
  <sortState xmlns:xlrd2="http://schemas.microsoft.com/office/spreadsheetml/2017/richdata2" ref="A6:N70">
    <sortCondition ref="A5:A70"/>
  </sortState>
  <mergeCells count="7">
    <mergeCell ref="N3:S4"/>
    <mergeCell ref="H3:M4"/>
    <mergeCell ref="A2:B2"/>
    <mergeCell ref="D4:E4"/>
    <mergeCell ref="F4:G4"/>
    <mergeCell ref="D3:G3"/>
    <mergeCell ref="A3:C4"/>
  </mergeCells>
  <dataValidations count="1">
    <dataValidation type="custom" showInputMessage="1" showErrorMessage="1" sqref="A2:B2" xr:uid="{00000000-0002-0000-0100-000000000000}">
      <formula1>"Formule ="""""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7" pageOrder="overThenDown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Spinner 14">
              <controlPr defaultSize="0" autoPict="0">
                <anchor moveWithCells="1" sizeWithCells="1">
                  <from>
                    <xdr:col>0</xdr:col>
                    <xdr:colOff>0</xdr:colOff>
                    <xdr:row>2</xdr:row>
                    <xdr:rowOff>9525</xdr:rowOff>
                  </from>
                  <to>
                    <xdr:col>3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B85A1ED-614A-4837-851D-6A0A3D7D7C08}">
            <xm:f>NOT(ISERROR(SEARCH(Données!$J$14,A6)))</xm:f>
            <xm:f>Données!$J$14</xm:f>
            <x14:dxf>
              <fill>
                <patternFill>
                  <bgColor rgb="FFA9D08E"/>
                </patternFill>
              </fill>
            </x14:dxf>
          </x14:cfRule>
          <x14:cfRule type="containsText" priority="2" operator="containsText" id="{C0A5EE0F-056E-463C-BE8D-EDFD4B47BEBA}">
            <xm:f>NOT(ISERROR(SEARCH(Données!$J$13,A6)))</xm:f>
            <xm:f>Données!$J$13</xm:f>
            <x14:dxf>
              <fill>
                <patternFill>
                  <bgColor rgb="FFF4B084"/>
                </patternFill>
              </fill>
            </x14:dxf>
          </x14:cfRule>
          <x14:cfRule type="containsText" priority="3" operator="containsText" id="{D21120E5-7381-45FD-AADD-82498F82762D}">
            <xm:f>NOT(ISERROR(SEARCH(Données!$J$12,A6)))</xm:f>
            <xm:f>Données!$J$12</xm:f>
            <x14:dxf>
              <font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4" operator="containsText" id="{AAE1AF92-3CB9-4869-87D3-759BAB016B23}">
            <xm:f>NOT(ISERROR(SEARCH(Données!$J$11,A6)))</xm:f>
            <xm:f>Données!$J$11</xm:f>
            <x14:dxf>
              <fill>
                <patternFill>
                  <bgColor rgb="FF9BC2E6"/>
                </patternFill>
              </fill>
            </x14:dxf>
          </x14:cfRule>
          <x14:cfRule type="containsText" priority="5" operator="containsText" id="{6865D172-4103-4774-83F3-6F4BBBB939CF}">
            <xm:f>NOT(ISERROR(SEARCH(Données!$J$10,A6)))</xm:f>
            <xm:f>Données!$J$10</xm:f>
            <x14:dxf>
              <font>
                <color theme="0"/>
              </font>
              <fill>
                <patternFill>
                  <bgColor rgb="FF660066"/>
                </patternFill>
              </fill>
            </x14:dxf>
          </x14:cfRule>
          <x14:cfRule type="containsText" priority="6" operator="containsText" id="{8C8B35BB-F515-416B-ADC1-3C24736671EC}">
            <xm:f>NOT(ISERROR(SEARCH(Données!$J$9,A6)))</xm:f>
            <xm:f>Données!$J$9</xm:f>
            <x14:dxf>
              <fill>
                <patternFill>
                  <bgColor rgb="FFFF00FF"/>
                </patternFill>
              </fill>
            </x14:dxf>
          </x14:cfRule>
          <x14:cfRule type="containsText" priority="7" operator="containsText" id="{9A97C5F2-3C33-48A2-B1DF-41B64F481D27}">
            <xm:f>NOT(ISERROR(SEARCH(Données!$J$8,A6)))</xm:f>
            <xm:f>Données!$J$8</xm:f>
            <x14:dxf>
              <font>
                <color theme="0"/>
              </font>
              <fill>
                <patternFill>
                  <fgColor auto="1"/>
                  <bgColor rgb="FF990033"/>
                </patternFill>
              </fill>
            </x14:dxf>
          </x14:cfRule>
          <x14:cfRule type="containsText" priority="8" operator="containsText" id="{05F3EBA8-54B5-4106-832B-9BC79E215A13}">
            <xm:f>NOT(ISERROR(SEARCH(Données!$J$8,A6)))</xm:f>
            <xm:f>Données!$J$8</xm:f>
            <x14:dxf>
              <fill>
                <patternFill>
                  <bgColor rgb="FFFFFFFF"/>
                </patternFill>
              </fill>
            </x14:dxf>
          </x14:cfRule>
          <x14:cfRule type="containsText" priority="9" operator="containsText" id="{57F8920D-1D9F-484B-9847-0B1AE52563F2}">
            <xm:f>NOT(ISERROR(SEARCH(Données!$J$7,A6)))</xm:f>
            <xm:f>Données!$J$7</xm:f>
            <x14:dxf>
              <fill>
                <patternFill>
                  <bgColor rgb="FFFFFF00"/>
                </patternFill>
              </fill>
            </x14:dxf>
          </x14:cfRule>
          <x14:cfRule type="containsText" priority="10" operator="containsText" id="{32AD1CAA-AF19-4CD0-A1F7-1A3CC8F10379}">
            <xm:f>NOT(ISERROR(SEARCH(Données!$J$6,A6)))</xm:f>
            <xm:f>Données!$J$6</xm:f>
            <x14:dxf>
              <fill>
                <patternFill>
                  <bgColor rgb="FF00B050"/>
                </patternFill>
              </fill>
            </x14:dxf>
          </x14:cfRule>
          <x14:cfRule type="containsText" priority="11" operator="containsText" id="{401AB4FF-424B-4D65-870B-61CDE3C4A5D1}">
            <xm:f>NOT(ISERROR(SEARCH(Données!$J$5,A6)))</xm:f>
            <xm:f>Données!$J$5</xm:f>
            <x14:dxf>
              <fill>
                <patternFill>
                  <bgColor rgb="FFFF0000"/>
                </patternFill>
              </fill>
            </x14:dxf>
          </x14:cfRule>
          <x14:cfRule type="containsText" priority="12" operator="containsText" id="{6605EBC2-106C-41A4-AEC3-E1FFDF22AB8C}">
            <xm:f>NOT(ISERROR(SEARCH(Données!$J$4,A6)))</xm:f>
            <xm:f>Données!$J$4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14:cfRule type="containsText" priority="13" operator="containsText" id="{9B4B51A6-F446-48AA-B95B-EE04728219DA}">
            <xm:f>NOT(ISERROR(SEARCH(Données!$J$3,A6)))</xm:f>
            <xm:f>Données!$J$3</xm:f>
            <x14:dxf>
              <fill>
                <patternFill>
                  <bgColor rgb="FF0070C0"/>
                </patternFill>
              </fill>
            </x14:dxf>
          </x14:cfRule>
          <x14:cfRule type="containsText" priority="14" operator="containsText" id="{B6D7E1F3-C0D9-49BA-9000-DFAF5EE0280E}">
            <xm:f>NOT(ISERROR(SEARCH(Données!$J$2,A6)))</xm:f>
            <xm:f>Données!$J$2</xm:f>
            <x14:dxf>
              <fill>
                <patternFill>
                  <bgColor rgb="FF00B0F0"/>
                </patternFill>
              </fill>
            </x14:dxf>
          </x14:cfRule>
          <xm:sqref>A6:A70</xm:sqref>
        </x14:conditionalFormatting>
        <x14:conditionalFormatting xmlns:xm="http://schemas.microsoft.com/office/excel/2006/main">
          <x14:cfRule type="containsText" priority="239" operator="containsText" id="{DE65D22E-97BA-4483-8643-7D456C2C4930}">
            <xm:f>NOT(ISERROR(SEARCH(Données!$J$16,O12)))</xm:f>
            <xm:f>Données!$J$16</xm:f>
            <x14:dxf>
              <fill>
                <patternFill>
                  <bgColor rgb="FFFF99FF"/>
                </patternFill>
              </fill>
            </x14:dxf>
          </x14:cfRule>
          <x14:cfRule type="containsText" priority="240" operator="containsText" id="{158FEAE1-59F9-4867-84D7-8E148E70721D}">
            <xm:f>NOT(ISERROR(SEARCH(Données!$J$15,O12)))</xm:f>
            <xm:f>Données!$J$15</xm:f>
            <x14:dxf>
              <fill>
                <patternFill>
                  <bgColor rgb="FFFFFF99"/>
                </patternFill>
              </fill>
            </x14:dxf>
          </x14:cfRule>
          <xm:sqref>O12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100-000001000000}">
          <x14:formula1>
            <xm:f>Données!$A$2:$A$19</xm:f>
          </x14:formula1>
          <xm:sqref>A1</xm:sqref>
        </x14:dataValidation>
        <x14:dataValidation type="list" allowBlank="1" showInputMessage="1" showErrorMessage="1" xr:uid="{00000000-0002-0000-0100-000002000000}">
          <x14:formula1>
            <xm:f>Données!$G$2:$G$50</xm:f>
          </x14:formula1>
          <xm:sqref>F6:F70</xm:sqref>
        </x14:dataValidation>
        <x14:dataValidation type="list" allowBlank="1" showInputMessage="1" showErrorMessage="1" xr:uid="{00000000-0002-0000-0100-000003000000}">
          <x14:formula1>
            <xm:f>Données!$E$2:$E$9</xm:f>
          </x14:formula1>
          <xm:sqref>G6:G70</xm:sqref>
        </x14:dataValidation>
        <x14:dataValidation type="list" allowBlank="1" showInputMessage="1" showErrorMessage="1" xr:uid="{00000000-0002-0000-0100-000004000000}">
          <x14:formula1>
            <xm:f>Données!$J$2:$J$16</xm:f>
          </x14:formula1>
          <xm:sqref>A6:A70</xm:sqref>
        </x14:dataValidation>
        <x14:dataValidation type="list" allowBlank="1" showInputMessage="1" showErrorMessage="1" xr:uid="{00000000-0002-0000-0100-000005000000}">
          <x14:formula1>
            <xm:f>Données!$I$2:$I$5</xm:f>
          </x14:formula1>
          <xm:sqref>C6:C70</xm:sqref>
        </x14:dataValidation>
        <x14:dataValidation type="list" allowBlank="1" showInputMessage="1" showErrorMessage="1" xr:uid="{00000000-0002-0000-0100-000006000000}">
          <x14:formula1>
            <xm:f>Données!$D$2:$D$9</xm:f>
          </x14:formula1>
          <xm:sqref>D6:D70</xm:sqref>
        </x14:dataValidation>
        <x14:dataValidation type="list" allowBlank="1" showInputMessage="1" showErrorMessage="1" xr:uid="{00000000-0002-0000-0100-000007000000}">
          <x14:formula1>
            <xm:f>Données!$F$2:$F$50</xm:f>
          </x14:formula1>
          <xm:sqref>E6:E70</xm:sqref>
        </x14:dataValidation>
        <x14:dataValidation type="list" allowBlank="1" showInputMessage="1" showErrorMessage="1" xr:uid="{00000000-0002-0000-0100-000008000000}">
          <x14:formula1>
            <xm:f>Données!$M$2:$M$3</xm:f>
          </x14:formula1>
          <xm:sqref>B6:B70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>
    <pageSetUpPr fitToPage="1"/>
  </sheetPr>
  <dimension ref="A1:W71"/>
  <sheetViews>
    <sheetView showGridLines="0" tabSelected="1" zoomScale="90" zoomScaleNormal="90" workbookViewId="0">
      <selection activeCell="N21" sqref="N21"/>
    </sheetView>
  </sheetViews>
  <sheetFormatPr defaultColWidth="20.7109375" defaultRowHeight="15" x14ac:dyDescent="0.25"/>
  <cols>
    <col min="1" max="1" width="11.28515625" style="61" bestFit="1" customWidth="1"/>
    <col min="2" max="2" width="33.42578125" style="61" customWidth="1"/>
    <col min="3" max="3" width="7.140625" style="61" customWidth="1"/>
    <col min="4" max="4" width="13.7109375" style="35" customWidth="1"/>
    <col min="5" max="6" width="7.7109375" style="35" customWidth="1"/>
    <col min="7" max="7" width="13.7109375" style="35" customWidth="1"/>
    <col min="8" max="8" width="7.7109375" style="35" customWidth="1"/>
    <col min="9" max="9" width="7.85546875" style="35" customWidth="1"/>
    <col min="10" max="12" width="7.7109375" style="35" customWidth="1"/>
    <col min="13" max="13" width="10.140625" style="35" customWidth="1"/>
    <col min="14" max="19" width="7.7109375" style="35" customWidth="1"/>
    <col min="20" max="20" width="17" style="97" bestFit="1" customWidth="1"/>
    <col min="21" max="16384" width="20.7109375" style="35"/>
  </cols>
  <sheetData>
    <row r="1" spans="1:23" ht="30.75" customHeight="1" x14ac:dyDescent="0.25">
      <c r="A1" s="33">
        <v>2024</v>
      </c>
      <c r="B1" s="34"/>
      <c r="C1" s="34"/>
    </row>
    <row r="2" spans="1:23" ht="30.75" customHeight="1" thickBot="1" x14ac:dyDescent="0.3">
      <c r="A2" s="79" t="str">
        <f>TEXT(DATE(A1,1,3)-WEEKDAY(DATE(A1,1,3))-5+7*A3,"mmmm")</f>
        <v>april</v>
      </c>
      <c r="B2" s="79"/>
      <c r="C2" s="36"/>
      <c r="D2" s="37"/>
      <c r="E2" s="37"/>
      <c r="F2" s="37"/>
      <c r="G2" s="37"/>
      <c r="H2" s="38"/>
      <c r="I2" s="38"/>
      <c r="J2" s="38"/>
      <c r="K2" s="38"/>
    </row>
    <row r="3" spans="1:23" ht="18" customHeight="1" thickBot="1" x14ac:dyDescent="0.3">
      <c r="A3" s="86">
        <v>16</v>
      </c>
      <c r="B3" s="87"/>
      <c r="C3" s="88"/>
      <c r="D3" s="83" t="str">
        <f>"Semaine du " &amp; TEXT(Données!D2,"[$-40C]jjjj j mmmm ") &amp; " au " &amp; TEXT(Données!D8,"[$-40C]jjjj j mmmm ")</f>
        <v xml:space="preserve">Semaine du 2024 24 avril  au 2024 24 avril </v>
      </c>
      <c r="E3" s="84"/>
      <c r="F3" s="84"/>
      <c r="G3" s="85"/>
      <c r="H3" s="73" t="s">
        <v>26</v>
      </c>
      <c r="I3" s="74"/>
      <c r="J3" s="74"/>
      <c r="K3" s="74"/>
      <c r="L3" s="74"/>
      <c r="M3" s="75"/>
      <c r="N3" s="73" t="s">
        <v>51</v>
      </c>
      <c r="O3" s="74"/>
      <c r="P3" s="74"/>
      <c r="Q3" s="74"/>
      <c r="R3" s="74"/>
      <c r="S3" s="75"/>
    </row>
    <row r="4" spans="1:23" ht="15.75" thickBot="1" x14ac:dyDescent="0.3">
      <c r="A4" s="89"/>
      <c r="B4" s="90"/>
      <c r="C4" s="91"/>
      <c r="D4" s="80" t="s">
        <v>4</v>
      </c>
      <c r="E4" s="81"/>
      <c r="F4" s="82" t="s">
        <v>5</v>
      </c>
      <c r="G4" s="81"/>
      <c r="H4" s="76"/>
      <c r="I4" s="77"/>
      <c r="J4" s="77"/>
      <c r="K4" s="77"/>
      <c r="L4" s="77"/>
      <c r="M4" s="78"/>
      <c r="N4" s="76"/>
      <c r="O4" s="77"/>
      <c r="P4" s="77"/>
      <c r="Q4" s="77"/>
      <c r="R4" s="77"/>
      <c r="S4" s="78"/>
    </row>
    <row r="5" spans="1:23" ht="15.75" thickBot="1" x14ac:dyDescent="0.3">
      <c r="A5" s="39" t="s">
        <v>3</v>
      </c>
      <c r="B5" s="40" t="s">
        <v>0</v>
      </c>
      <c r="C5" s="41" t="s">
        <v>28</v>
      </c>
      <c r="D5" s="42" t="s">
        <v>1</v>
      </c>
      <c r="E5" s="43" t="s">
        <v>2</v>
      </c>
      <c r="F5" s="44" t="s">
        <v>2</v>
      </c>
      <c r="G5" s="43" t="s">
        <v>1</v>
      </c>
      <c r="H5" s="45" t="s">
        <v>21</v>
      </c>
      <c r="I5" s="46" t="s">
        <v>22</v>
      </c>
      <c r="J5" s="46" t="s">
        <v>23</v>
      </c>
      <c r="K5" s="46" t="s">
        <v>24</v>
      </c>
      <c r="L5" s="47" t="s">
        <v>44</v>
      </c>
      <c r="M5" s="48" t="s">
        <v>25</v>
      </c>
      <c r="N5" s="48" t="s">
        <v>46</v>
      </c>
      <c r="O5" s="69" t="s">
        <v>47</v>
      </c>
      <c r="P5" s="69" t="s">
        <v>45</v>
      </c>
      <c r="Q5" s="69" t="s">
        <v>48</v>
      </c>
      <c r="R5" s="69" t="s">
        <v>49</v>
      </c>
      <c r="S5" s="70" t="s">
        <v>50</v>
      </c>
      <c r="T5" s="97" t="s">
        <v>58</v>
      </c>
    </row>
    <row r="6" spans="1:23" x14ac:dyDescent="0.25">
      <c r="A6" s="55" t="s">
        <v>54</v>
      </c>
      <c r="B6" s="60" t="s">
        <v>57</v>
      </c>
      <c r="C6" s="55"/>
      <c r="D6" s="51">
        <v>45402</v>
      </c>
      <c r="E6" s="52">
        <v>0.22916666666666699</v>
      </c>
      <c r="F6" s="53">
        <v>0.20833333333333301</v>
      </c>
      <c r="G6" s="54">
        <v>45403</v>
      </c>
      <c r="H6" s="93">
        <f t="shared" ref="H6:H69" si="0">M6-(L6+I6)</f>
        <v>0.62499999999757461</v>
      </c>
      <c r="I6" s="94">
        <f t="shared" ref="I6:I69" si="1">IF(OR(E6="",F6=""),"",(MOD(F6-E6,1)-IF(F6&gt;E6,MAX(0,MIN(F6,21/24)-MAX(E6,6/24)),MAX(0,21/24-MAX(E6,6/24))+MAX(0,MIN(F6,21/24)-6/24))))-K6</f>
        <v>0.14583333333333276</v>
      </c>
      <c r="J6" s="96">
        <f>IF(COUNT(E6:F6)=2,MAX(0,MIN(T6+21/24,D6+F6+(F6&lt;E6))-MAX(T6+6/24,D6+E6)),"-")</f>
        <v>0</v>
      </c>
      <c r="K6" s="96">
        <f>IF(COUNT(E6:F6)=2,MROUND(+L6-J6,1/48),"-")</f>
        <v>0.20833333333333331</v>
      </c>
      <c r="L6" s="96">
        <f>IF(COUNT(E6:F6)=2,MAX(0,MIN(T6+1,D6+F6+(F6&lt;E6))-MAX(T6,D6+E6)),"-")</f>
        <v>0.20833333333575865</v>
      </c>
      <c r="M6" s="95">
        <f t="shared" ref="M6:M69" si="2">MOD(F6-E6,1)</f>
        <v>0.97916666666666607</v>
      </c>
      <c r="N6" s="67"/>
      <c r="O6" s="67"/>
      <c r="P6" s="67"/>
      <c r="Q6" s="67"/>
      <c r="R6" s="67"/>
      <c r="S6" s="68"/>
      <c r="T6" s="97">
        <f>IF(D6&gt;0,WORKDAY.INTL(D6-1,1,"1111110"),"-")</f>
        <v>45403</v>
      </c>
    </row>
    <row r="7" spans="1:23" x14ac:dyDescent="0.25">
      <c r="A7" s="55" t="s">
        <v>55</v>
      </c>
      <c r="B7" s="60" t="s">
        <v>56</v>
      </c>
      <c r="C7" s="55"/>
      <c r="D7" s="51">
        <v>45403</v>
      </c>
      <c r="E7" s="52">
        <v>0.29166666666666702</v>
      </c>
      <c r="F7" s="53">
        <v>0.20833333333333301</v>
      </c>
      <c r="G7" s="54">
        <v>45403</v>
      </c>
      <c r="H7" s="93">
        <f t="shared" si="0"/>
        <v>-2.425615264201042E-12</v>
      </c>
      <c r="I7" s="94">
        <f t="shared" si="1"/>
        <v>0.20833333333333293</v>
      </c>
      <c r="J7" s="100">
        <f t="shared" ref="J7:J70" si="3">IF(COUNT(E7:F7)=2,MAX(0,MIN(T7+21/24,D7+F7+(F7&lt;E7))-MAX(T7+6/24,D7+E7)),"-")</f>
        <v>0.58333333333575865</v>
      </c>
      <c r="K7" s="100">
        <f t="shared" ref="K7:K70" si="4">IF(COUNT(E7:F7)=2,MROUND(+L7-J7,1/48),"-")</f>
        <v>0.125</v>
      </c>
      <c r="L7" s="100">
        <f t="shared" ref="L7:L70" si="5">IF(COUNT(E7:F7)=2,MAX(0,MIN(T7+1,D7+F7+(F7&lt;E7))-MAX(T7,D7+E7)),"-")</f>
        <v>0.70833333333575865</v>
      </c>
      <c r="M7" s="95">
        <f t="shared" si="2"/>
        <v>0.91666666666666596</v>
      </c>
      <c r="N7" s="64"/>
      <c r="O7" s="64"/>
      <c r="P7" s="64"/>
      <c r="Q7" s="64"/>
      <c r="R7" s="64"/>
      <c r="S7" s="66"/>
      <c r="T7" s="97">
        <f t="shared" ref="T7:T70" si="6">IF(D7&gt;0,WORKDAY.INTL(D7-1,1,"1111110"),"-")</f>
        <v>45403</v>
      </c>
      <c r="U7" s="92"/>
    </row>
    <row r="8" spans="1:23" x14ac:dyDescent="0.25">
      <c r="A8" s="55"/>
      <c r="B8" s="60"/>
      <c r="C8" s="50"/>
      <c r="D8" s="56">
        <v>45404</v>
      </c>
      <c r="E8" s="57">
        <v>0.16666666666666699</v>
      </c>
      <c r="F8" s="58">
        <v>0.14583333333333301</v>
      </c>
      <c r="G8" s="59"/>
      <c r="H8" s="93">
        <f t="shared" si="0"/>
        <v>0.625</v>
      </c>
      <c r="I8" s="94">
        <f t="shared" si="1"/>
        <v>0.35416666666666607</v>
      </c>
      <c r="J8" s="100">
        <f t="shared" si="3"/>
        <v>0</v>
      </c>
      <c r="K8" s="100">
        <f t="shared" si="4"/>
        <v>0</v>
      </c>
      <c r="L8" s="100">
        <f t="shared" si="5"/>
        <v>0</v>
      </c>
      <c r="M8" s="95">
        <f t="shared" si="2"/>
        <v>0.97916666666666607</v>
      </c>
      <c r="N8" s="64"/>
      <c r="O8" s="64"/>
      <c r="P8" s="64"/>
      <c r="Q8" s="64"/>
      <c r="R8" s="64"/>
      <c r="S8" s="66"/>
      <c r="T8" s="97">
        <f t="shared" si="6"/>
        <v>45410</v>
      </c>
      <c r="V8" s="98"/>
      <c r="W8" s="99"/>
    </row>
    <row r="9" spans="1:23" x14ac:dyDescent="0.25">
      <c r="A9" s="55"/>
      <c r="B9" s="49"/>
      <c r="C9" s="50"/>
      <c r="D9" s="56">
        <v>45405</v>
      </c>
      <c r="E9" s="57">
        <v>0.16666666666666699</v>
      </c>
      <c r="F9" s="58">
        <v>0.14583333333333301</v>
      </c>
      <c r="G9" s="59"/>
      <c r="H9" s="93">
        <f t="shared" si="0"/>
        <v>0.625</v>
      </c>
      <c r="I9" s="94">
        <f t="shared" si="1"/>
        <v>0.35416666666666607</v>
      </c>
      <c r="J9" s="100">
        <f t="shared" si="3"/>
        <v>0</v>
      </c>
      <c r="K9" s="100">
        <f t="shared" si="4"/>
        <v>0</v>
      </c>
      <c r="L9" s="100">
        <f t="shared" si="5"/>
        <v>0</v>
      </c>
      <c r="M9" s="95">
        <f t="shared" si="2"/>
        <v>0.97916666666666607</v>
      </c>
      <c r="N9" s="64"/>
      <c r="O9" s="64"/>
      <c r="P9" s="64"/>
      <c r="Q9" s="64"/>
      <c r="R9" s="64"/>
      <c r="S9" s="66"/>
      <c r="T9" s="97">
        <f t="shared" si="6"/>
        <v>45410</v>
      </c>
    </row>
    <row r="10" spans="1:23" x14ac:dyDescent="0.25">
      <c r="A10" s="55"/>
      <c r="B10" s="49"/>
      <c r="C10" s="50"/>
      <c r="D10" s="56">
        <v>45406</v>
      </c>
      <c r="E10" s="57">
        <v>0.16666666666666699</v>
      </c>
      <c r="F10" s="58">
        <v>0.14583333333333301</v>
      </c>
      <c r="G10" s="59"/>
      <c r="H10" s="93">
        <f t="shared" si="0"/>
        <v>0.625</v>
      </c>
      <c r="I10" s="94">
        <f t="shared" si="1"/>
        <v>0.35416666666666607</v>
      </c>
      <c r="J10" s="100">
        <f t="shared" si="3"/>
        <v>0</v>
      </c>
      <c r="K10" s="100">
        <f t="shared" si="4"/>
        <v>0</v>
      </c>
      <c r="L10" s="100">
        <f t="shared" si="5"/>
        <v>0</v>
      </c>
      <c r="M10" s="95">
        <f t="shared" si="2"/>
        <v>0.97916666666666607</v>
      </c>
      <c r="N10" s="64"/>
      <c r="O10" s="64"/>
      <c r="P10" s="64"/>
      <c r="Q10" s="64"/>
      <c r="R10" s="64"/>
      <c r="S10" s="66"/>
      <c r="T10" s="97">
        <f t="shared" si="6"/>
        <v>45410</v>
      </c>
    </row>
    <row r="11" spans="1:23" x14ac:dyDescent="0.25">
      <c r="A11" s="55"/>
      <c r="B11" s="49"/>
      <c r="C11" s="50"/>
      <c r="D11" s="56">
        <v>45407</v>
      </c>
      <c r="E11" s="57">
        <v>0.16666666666666699</v>
      </c>
      <c r="F11" s="58">
        <v>0.14583333333333301</v>
      </c>
      <c r="G11" s="59"/>
      <c r="H11" s="93">
        <f t="shared" si="0"/>
        <v>0.625</v>
      </c>
      <c r="I11" s="94">
        <f t="shared" si="1"/>
        <v>0.35416666666666607</v>
      </c>
      <c r="J11" s="100">
        <f t="shared" si="3"/>
        <v>0</v>
      </c>
      <c r="K11" s="100">
        <f t="shared" si="4"/>
        <v>0</v>
      </c>
      <c r="L11" s="100">
        <f t="shared" si="5"/>
        <v>0</v>
      </c>
      <c r="M11" s="95">
        <f t="shared" si="2"/>
        <v>0.97916666666666607</v>
      </c>
      <c r="N11" s="64"/>
      <c r="O11" s="64"/>
      <c r="P11" s="64"/>
      <c r="Q11" s="64"/>
      <c r="R11" s="64"/>
      <c r="S11" s="66"/>
      <c r="T11" s="97">
        <f t="shared" si="6"/>
        <v>45410</v>
      </c>
    </row>
    <row r="12" spans="1:23" x14ac:dyDescent="0.25">
      <c r="A12" s="50"/>
      <c r="B12" s="49"/>
      <c r="C12" s="50"/>
      <c r="D12" s="56">
        <v>45408</v>
      </c>
      <c r="E12" s="57">
        <v>0.16666666666666699</v>
      </c>
      <c r="F12" s="58">
        <v>0.14583333333333301</v>
      </c>
      <c r="G12" s="59"/>
      <c r="H12" s="93">
        <f t="shared" si="0"/>
        <v>0.625</v>
      </c>
      <c r="I12" s="94">
        <f t="shared" si="1"/>
        <v>0.35416666666666607</v>
      </c>
      <c r="J12" s="100">
        <f t="shared" si="3"/>
        <v>0</v>
      </c>
      <c r="K12" s="100">
        <f t="shared" si="4"/>
        <v>0</v>
      </c>
      <c r="L12" s="100">
        <f t="shared" si="5"/>
        <v>0</v>
      </c>
      <c r="M12" s="95">
        <f t="shared" si="2"/>
        <v>0.97916666666666607</v>
      </c>
      <c r="N12" s="64"/>
      <c r="O12" s="64"/>
      <c r="P12" s="64"/>
      <c r="Q12" s="64"/>
      <c r="R12" s="64"/>
      <c r="S12" s="66"/>
      <c r="T12" s="97">
        <f t="shared" si="6"/>
        <v>45410</v>
      </c>
    </row>
    <row r="13" spans="1:23" x14ac:dyDescent="0.25">
      <c r="A13" s="50"/>
      <c r="B13" s="49"/>
      <c r="C13" s="50"/>
      <c r="D13" s="56">
        <v>45409</v>
      </c>
      <c r="E13" s="57">
        <v>0.16666666666666699</v>
      </c>
      <c r="F13" s="58">
        <v>0.14583333333333301</v>
      </c>
      <c r="G13" s="59"/>
      <c r="H13" s="93">
        <f t="shared" si="0"/>
        <v>0.62499999999757461</v>
      </c>
      <c r="I13" s="94">
        <f t="shared" si="1"/>
        <v>0.20833333333333276</v>
      </c>
      <c r="J13" s="100">
        <f t="shared" si="3"/>
        <v>0</v>
      </c>
      <c r="K13" s="100">
        <f t="shared" si="4"/>
        <v>0.14583333333333331</v>
      </c>
      <c r="L13" s="100">
        <f t="shared" si="5"/>
        <v>0.14583333333575865</v>
      </c>
      <c r="M13" s="95">
        <f t="shared" si="2"/>
        <v>0.97916666666666607</v>
      </c>
      <c r="N13" s="64"/>
      <c r="O13" s="64"/>
      <c r="P13" s="64"/>
      <c r="Q13" s="64"/>
      <c r="R13" s="64"/>
      <c r="S13" s="66"/>
      <c r="T13" s="97">
        <f t="shared" si="6"/>
        <v>45410</v>
      </c>
    </row>
    <row r="14" spans="1:23" x14ac:dyDescent="0.25">
      <c r="A14" s="50"/>
      <c r="B14" s="49"/>
      <c r="C14" s="50"/>
      <c r="D14" s="56">
        <v>45410</v>
      </c>
      <c r="E14" s="57">
        <v>0.16666666666666699</v>
      </c>
      <c r="F14" s="58">
        <v>0.14583333333333301</v>
      </c>
      <c r="G14" s="59"/>
      <c r="H14" s="93">
        <f t="shared" si="0"/>
        <v>-2.425393219596117E-12</v>
      </c>
      <c r="I14" s="94">
        <f t="shared" si="1"/>
        <v>0.14583333333333276</v>
      </c>
      <c r="J14" s="100">
        <f t="shared" si="3"/>
        <v>0.625</v>
      </c>
      <c r="K14" s="100">
        <f t="shared" si="4"/>
        <v>0.20833333333333331</v>
      </c>
      <c r="L14" s="100">
        <f t="shared" si="5"/>
        <v>0.83333333333575865</v>
      </c>
      <c r="M14" s="95">
        <f t="shared" si="2"/>
        <v>0.97916666666666607</v>
      </c>
      <c r="N14" s="64"/>
      <c r="O14" s="64"/>
      <c r="P14" s="64"/>
      <c r="Q14" s="64"/>
      <c r="R14" s="64"/>
      <c r="S14" s="66"/>
      <c r="T14" s="97">
        <f t="shared" si="6"/>
        <v>45410</v>
      </c>
    </row>
    <row r="15" spans="1:23" x14ac:dyDescent="0.25">
      <c r="A15" s="50"/>
      <c r="B15" s="49"/>
      <c r="C15" s="50"/>
      <c r="D15" s="56">
        <v>45411</v>
      </c>
      <c r="E15" s="57">
        <v>0.16666666666666699</v>
      </c>
      <c r="F15" s="58">
        <v>0.14583333333333301</v>
      </c>
      <c r="G15" s="59"/>
      <c r="H15" s="93">
        <f t="shared" si="0"/>
        <v>0.625</v>
      </c>
      <c r="I15" s="94">
        <f t="shared" si="1"/>
        <v>0.35416666666666607</v>
      </c>
      <c r="J15" s="100">
        <f t="shared" si="3"/>
        <v>0</v>
      </c>
      <c r="K15" s="100">
        <f t="shared" si="4"/>
        <v>0</v>
      </c>
      <c r="L15" s="100">
        <f t="shared" si="5"/>
        <v>0</v>
      </c>
      <c r="M15" s="95">
        <f t="shared" si="2"/>
        <v>0.97916666666666607</v>
      </c>
      <c r="N15" s="64"/>
      <c r="O15" s="64"/>
      <c r="P15" s="64"/>
      <c r="Q15" s="64"/>
      <c r="R15" s="64"/>
      <c r="S15" s="66"/>
      <c r="T15" s="97">
        <f t="shared" si="6"/>
        <v>45417</v>
      </c>
    </row>
    <row r="16" spans="1:23" x14ac:dyDescent="0.25">
      <c r="A16" s="50"/>
      <c r="B16" s="49"/>
      <c r="C16" s="50"/>
      <c r="D16" s="56">
        <v>45412</v>
      </c>
      <c r="E16" s="57">
        <v>0.16666666666666699</v>
      </c>
      <c r="F16" s="58">
        <v>0.14583333333333301</v>
      </c>
      <c r="G16" s="59"/>
      <c r="H16" s="93">
        <f t="shared" si="0"/>
        <v>0.625</v>
      </c>
      <c r="I16" s="94">
        <f t="shared" si="1"/>
        <v>0.35416666666666607</v>
      </c>
      <c r="J16" s="100">
        <f t="shared" si="3"/>
        <v>0</v>
      </c>
      <c r="K16" s="100">
        <f t="shared" si="4"/>
        <v>0</v>
      </c>
      <c r="L16" s="100">
        <f t="shared" si="5"/>
        <v>0</v>
      </c>
      <c r="M16" s="95">
        <f t="shared" si="2"/>
        <v>0.97916666666666607</v>
      </c>
      <c r="N16" s="64"/>
      <c r="O16" s="64"/>
      <c r="P16" s="64"/>
      <c r="Q16" s="64"/>
      <c r="R16" s="64"/>
      <c r="S16" s="66"/>
      <c r="T16" s="97">
        <f t="shared" si="6"/>
        <v>45417</v>
      </c>
    </row>
    <row r="17" spans="1:20" x14ac:dyDescent="0.25">
      <c r="A17" s="50"/>
      <c r="B17" s="49"/>
      <c r="C17" s="50"/>
      <c r="D17" s="56">
        <v>45413</v>
      </c>
      <c r="E17" s="57">
        <v>0.16666666666666699</v>
      </c>
      <c r="F17" s="58">
        <v>0.14583333333333301</v>
      </c>
      <c r="G17" s="59"/>
      <c r="H17" s="93">
        <f t="shared" si="0"/>
        <v>0.625</v>
      </c>
      <c r="I17" s="94">
        <f t="shared" si="1"/>
        <v>0.35416666666666607</v>
      </c>
      <c r="J17" s="100">
        <f t="shared" si="3"/>
        <v>0</v>
      </c>
      <c r="K17" s="100">
        <f t="shared" si="4"/>
        <v>0</v>
      </c>
      <c r="L17" s="100">
        <f t="shared" si="5"/>
        <v>0</v>
      </c>
      <c r="M17" s="95">
        <f t="shared" si="2"/>
        <v>0.97916666666666607</v>
      </c>
      <c r="N17" s="64"/>
      <c r="O17" s="64"/>
      <c r="P17" s="64"/>
      <c r="Q17" s="64"/>
      <c r="R17" s="64"/>
      <c r="S17" s="66"/>
      <c r="T17" s="97">
        <f t="shared" si="6"/>
        <v>45417</v>
      </c>
    </row>
    <row r="18" spans="1:20" x14ac:dyDescent="0.25">
      <c r="A18" s="50"/>
      <c r="B18" s="49"/>
      <c r="C18" s="50"/>
      <c r="D18" s="56"/>
      <c r="E18" s="57"/>
      <c r="F18" s="58"/>
      <c r="G18" s="59"/>
      <c r="H18" s="93" t="e">
        <f t="shared" si="0"/>
        <v>#VALUE!</v>
      </c>
      <c r="I18" s="94" t="e">
        <f t="shared" si="1"/>
        <v>#VALUE!</v>
      </c>
      <c r="J18" s="100" t="str">
        <f t="shared" si="3"/>
        <v>-</v>
      </c>
      <c r="K18" s="100" t="str">
        <f t="shared" si="4"/>
        <v>-</v>
      </c>
      <c r="L18" s="100" t="str">
        <f t="shared" si="5"/>
        <v>-</v>
      </c>
      <c r="M18" s="95">
        <f t="shared" si="2"/>
        <v>0</v>
      </c>
      <c r="N18" s="64"/>
      <c r="O18" s="64"/>
      <c r="P18" s="64"/>
      <c r="Q18" s="64"/>
      <c r="R18" s="64"/>
      <c r="S18" s="66"/>
      <c r="T18" s="97" t="str">
        <f t="shared" si="6"/>
        <v>-</v>
      </c>
    </row>
    <row r="19" spans="1:20" x14ac:dyDescent="0.25">
      <c r="A19" s="50"/>
      <c r="B19" s="49"/>
      <c r="C19" s="50"/>
      <c r="D19" s="56">
        <v>45410</v>
      </c>
      <c r="E19" s="57">
        <v>4.1666666666666699E-2</v>
      </c>
      <c r="F19" s="58">
        <v>0.95833333333333304</v>
      </c>
      <c r="G19" s="59"/>
      <c r="H19" s="93">
        <f t="shared" si="0"/>
        <v>-4.851008483797159E-12</v>
      </c>
      <c r="I19" s="94">
        <f t="shared" si="1"/>
        <v>0</v>
      </c>
      <c r="J19" s="100">
        <f t="shared" si="3"/>
        <v>0.625</v>
      </c>
      <c r="K19" s="100">
        <f t="shared" si="4"/>
        <v>0.29166666666666663</v>
      </c>
      <c r="L19" s="100">
        <f t="shared" si="5"/>
        <v>0.91666666667151731</v>
      </c>
      <c r="M19" s="95">
        <f t="shared" si="2"/>
        <v>0.9166666666666663</v>
      </c>
      <c r="N19" s="64"/>
      <c r="O19" s="64"/>
      <c r="P19" s="64"/>
      <c r="Q19" s="64"/>
      <c r="R19" s="64"/>
      <c r="S19" s="66"/>
      <c r="T19" s="97">
        <f t="shared" si="6"/>
        <v>45410</v>
      </c>
    </row>
    <row r="20" spans="1:20" x14ac:dyDescent="0.25">
      <c r="A20" s="50"/>
      <c r="B20" s="49"/>
      <c r="C20" s="50"/>
      <c r="D20" s="56"/>
      <c r="E20" s="57"/>
      <c r="F20" s="58"/>
      <c r="G20" s="59"/>
      <c r="H20" s="93" t="e">
        <f t="shared" si="0"/>
        <v>#VALUE!</v>
      </c>
      <c r="I20" s="94" t="e">
        <f t="shared" si="1"/>
        <v>#VALUE!</v>
      </c>
      <c r="J20" s="100" t="str">
        <f t="shared" si="3"/>
        <v>-</v>
      </c>
      <c r="K20" s="100" t="str">
        <f t="shared" si="4"/>
        <v>-</v>
      </c>
      <c r="L20" s="100" t="str">
        <f t="shared" si="5"/>
        <v>-</v>
      </c>
      <c r="M20" s="95">
        <f t="shared" si="2"/>
        <v>0</v>
      </c>
      <c r="N20" s="64"/>
      <c r="O20" s="64"/>
      <c r="P20" s="64"/>
      <c r="Q20" s="64"/>
      <c r="R20" s="64"/>
      <c r="S20" s="66"/>
      <c r="T20" s="97" t="str">
        <f t="shared" si="6"/>
        <v>-</v>
      </c>
    </row>
    <row r="21" spans="1:20" x14ac:dyDescent="0.25">
      <c r="A21" s="50"/>
      <c r="B21" s="49"/>
      <c r="C21" s="50"/>
      <c r="D21" s="56"/>
      <c r="E21" s="57"/>
      <c r="F21" s="58"/>
      <c r="G21" s="59"/>
      <c r="H21" s="93" t="e">
        <f t="shared" si="0"/>
        <v>#VALUE!</v>
      </c>
      <c r="I21" s="94" t="e">
        <f t="shared" si="1"/>
        <v>#VALUE!</v>
      </c>
      <c r="J21" s="100" t="str">
        <f t="shared" si="3"/>
        <v>-</v>
      </c>
      <c r="K21" s="100" t="str">
        <f t="shared" si="4"/>
        <v>-</v>
      </c>
      <c r="L21" s="100" t="str">
        <f t="shared" si="5"/>
        <v>-</v>
      </c>
      <c r="M21" s="95">
        <f t="shared" si="2"/>
        <v>0</v>
      </c>
      <c r="N21" s="64"/>
      <c r="O21" s="64"/>
      <c r="P21" s="64"/>
      <c r="Q21" s="64"/>
      <c r="R21" s="64"/>
      <c r="S21" s="66"/>
      <c r="T21" s="97" t="str">
        <f t="shared" si="6"/>
        <v>-</v>
      </c>
    </row>
    <row r="22" spans="1:20" x14ac:dyDescent="0.25">
      <c r="A22" s="50"/>
      <c r="B22" s="49"/>
      <c r="C22" s="50"/>
      <c r="D22" s="56"/>
      <c r="E22" s="57"/>
      <c r="F22" s="58"/>
      <c r="G22" s="59"/>
      <c r="H22" s="93" t="e">
        <f t="shared" si="0"/>
        <v>#VALUE!</v>
      </c>
      <c r="I22" s="94" t="e">
        <f t="shared" si="1"/>
        <v>#VALUE!</v>
      </c>
      <c r="J22" s="100" t="str">
        <f t="shared" si="3"/>
        <v>-</v>
      </c>
      <c r="K22" s="100" t="str">
        <f t="shared" si="4"/>
        <v>-</v>
      </c>
      <c r="L22" s="100" t="str">
        <f t="shared" si="5"/>
        <v>-</v>
      </c>
      <c r="M22" s="95">
        <f t="shared" si="2"/>
        <v>0</v>
      </c>
      <c r="N22" s="64"/>
      <c r="O22" s="64"/>
      <c r="P22" s="64"/>
      <c r="Q22" s="64"/>
      <c r="R22" s="64"/>
      <c r="S22" s="66"/>
      <c r="T22" s="97" t="str">
        <f t="shared" si="6"/>
        <v>-</v>
      </c>
    </row>
    <row r="23" spans="1:20" x14ac:dyDescent="0.25">
      <c r="A23" s="50"/>
      <c r="B23" s="49"/>
      <c r="C23" s="50"/>
      <c r="D23" s="56"/>
      <c r="E23" s="57"/>
      <c r="F23" s="58"/>
      <c r="G23" s="59"/>
      <c r="H23" s="93" t="e">
        <f t="shared" si="0"/>
        <v>#VALUE!</v>
      </c>
      <c r="I23" s="94" t="e">
        <f t="shared" si="1"/>
        <v>#VALUE!</v>
      </c>
      <c r="J23" s="100" t="str">
        <f t="shared" si="3"/>
        <v>-</v>
      </c>
      <c r="K23" s="100" t="str">
        <f t="shared" si="4"/>
        <v>-</v>
      </c>
      <c r="L23" s="100" t="str">
        <f t="shared" si="5"/>
        <v>-</v>
      </c>
      <c r="M23" s="95">
        <f t="shared" si="2"/>
        <v>0</v>
      </c>
      <c r="N23" s="64"/>
      <c r="O23" s="64"/>
      <c r="P23" s="64"/>
      <c r="Q23" s="64"/>
      <c r="R23" s="64"/>
      <c r="S23" s="66"/>
      <c r="T23" s="97" t="str">
        <f t="shared" si="6"/>
        <v>-</v>
      </c>
    </row>
    <row r="24" spans="1:20" x14ac:dyDescent="0.25">
      <c r="A24" s="50"/>
      <c r="B24" s="49"/>
      <c r="C24" s="50"/>
      <c r="D24" s="56"/>
      <c r="E24" s="57"/>
      <c r="F24" s="58"/>
      <c r="G24" s="59"/>
      <c r="H24" s="93" t="e">
        <f t="shared" si="0"/>
        <v>#VALUE!</v>
      </c>
      <c r="I24" s="94" t="e">
        <f t="shared" si="1"/>
        <v>#VALUE!</v>
      </c>
      <c r="J24" s="100" t="str">
        <f t="shared" si="3"/>
        <v>-</v>
      </c>
      <c r="K24" s="100" t="str">
        <f t="shared" si="4"/>
        <v>-</v>
      </c>
      <c r="L24" s="100" t="str">
        <f t="shared" si="5"/>
        <v>-</v>
      </c>
      <c r="M24" s="95">
        <f t="shared" si="2"/>
        <v>0</v>
      </c>
      <c r="N24" s="64"/>
      <c r="O24" s="64"/>
      <c r="P24" s="64"/>
      <c r="Q24" s="64"/>
      <c r="R24" s="64"/>
      <c r="S24" s="66"/>
      <c r="T24" s="97" t="str">
        <f t="shared" si="6"/>
        <v>-</v>
      </c>
    </row>
    <row r="25" spans="1:20" x14ac:dyDescent="0.25">
      <c r="A25" s="50"/>
      <c r="B25" s="49"/>
      <c r="C25" s="50"/>
      <c r="D25" s="56"/>
      <c r="E25" s="57"/>
      <c r="F25" s="58"/>
      <c r="G25" s="59"/>
      <c r="H25" s="93" t="e">
        <f t="shared" si="0"/>
        <v>#VALUE!</v>
      </c>
      <c r="I25" s="94" t="e">
        <f t="shared" si="1"/>
        <v>#VALUE!</v>
      </c>
      <c r="J25" s="100" t="str">
        <f t="shared" si="3"/>
        <v>-</v>
      </c>
      <c r="K25" s="100" t="str">
        <f t="shared" si="4"/>
        <v>-</v>
      </c>
      <c r="L25" s="100" t="str">
        <f t="shared" si="5"/>
        <v>-</v>
      </c>
      <c r="M25" s="95">
        <f t="shared" si="2"/>
        <v>0</v>
      </c>
      <c r="N25" s="64"/>
      <c r="O25" s="64"/>
      <c r="P25" s="64"/>
      <c r="Q25" s="64"/>
      <c r="R25" s="64"/>
      <c r="S25" s="66"/>
      <c r="T25" s="97" t="str">
        <f t="shared" si="6"/>
        <v>-</v>
      </c>
    </row>
    <row r="26" spans="1:20" x14ac:dyDescent="0.25">
      <c r="A26" s="50"/>
      <c r="B26" s="49"/>
      <c r="C26" s="50"/>
      <c r="D26" s="56"/>
      <c r="E26" s="57"/>
      <c r="F26" s="58"/>
      <c r="G26" s="59"/>
      <c r="H26" s="93" t="e">
        <f t="shared" si="0"/>
        <v>#VALUE!</v>
      </c>
      <c r="I26" s="94" t="e">
        <f t="shared" si="1"/>
        <v>#VALUE!</v>
      </c>
      <c r="J26" s="100" t="str">
        <f t="shared" si="3"/>
        <v>-</v>
      </c>
      <c r="K26" s="100" t="str">
        <f t="shared" si="4"/>
        <v>-</v>
      </c>
      <c r="L26" s="100" t="str">
        <f t="shared" si="5"/>
        <v>-</v>
      </c>
      <c r="M26" s="95">
        <f t="shared" si="2"/>
        <v>0</v>
      </c>
      <c r="N26" s="64"/>
      <c r="O26" s="64"/>
      <c r="P26" s="64"/>
      <c r="Q26" s="64"/>
      <c r="R26" s="64"/>
      <c r="S26" s="66"/>
      <c r="T26" s="97" t="str">
        <f t="shared" si="6"/>
        <v>-</v>
      </c>
    </row>
    <row r="27" spans="1:20" x14ac:dyDescent="0.25">
      <c r="A27" s="50"/>
      <c r="B27" s="49"/>
      <c r="C27" s="50"/>
      <c r="D27" s="56"/>
      <c r="E27" s="57"/>
      <c r="F27" s="58"/>
      <c r="G27" s="59"/>
      <c r="H27" s="93" t="e">
        <f t="shared" si="0"/>
        <v>#VALUE!</v>
      </c>
      <c r="I27" s="94" t="e">
        <f t="shared" si="1"/>
        <v>#VALUE!</v>
      </c>
      <c r="J27" s="100" t="str">
        <f t="shared" si="3"/>
        <v>-</v>
      </c>
      <c r="K27" s="100" t="str">
        <f t="shared" si="4"/>
        <v>-</v>
      </c>
      <c r="L27" s="100" t="str">
        <f t="shared" si="5"/>
        <v>-</v>
      </c>
      <c r="M27" s="95">
        <f t="shared" si="2"/>
        <v>0</v>
      </c>
      <c r="N27" s="64"/>
      <c r="O27" s="64"/>
      <c r="P27" s="64"/>
      <c r="Q27" s="64"/>
      <c r="R27" s="64"/>
      <c r="S27" s="66"/>
      <c r="T27" s="97" t="str">
        <f t="shared" si="6"/>
        <v>-</v>
      </c>
    </row>
    <row r="28" spans="1:20" x14ac:dyDescent="0.25">
      <c r="A28" s="50"/>
      <c r="B28" s="49"/>
      <c r="C28" s="50"/>
      <c r="D28" s="56"/>
      <c r="E28" s="57"/>
      <c r="F28" s="58"/>
      <c r="G28" s="59"/>
      <c r="H28" s="93" t="e">
        <f t="shared" si="0"/>
        <v>#VALUE!</v>
      </c>
      <c r="I28" s="94" t="e">
        <f t="shared" si="1"/>
        <v>#VALUE!</v>
      </c>
      <c r="J28" s="100" t="str">
        <f t="shared" si="3"/>
        <v>-</v>
      </c>
      <c r="K28" s="100" t="str">
        <f t="shared" si="4"/>
        <v>-</v>
      </c>
      <c r="L28" s="100" t="str">
        <f t="shared" si="5"/>
        <v>-</v>
      </c>
      <c r="M28" s="95">
        <f t="shared" si="2"/>
        <v>0</v>
      </c>
      <c r="N28" s="64"/>
      <c r="O28" s="64"/>
      <c r="P28" s="64"/>
      <c r="Q28" s="64"/>
      <c r="R28" s="64"/>
      <c r="S28" s="66"/>
      <c r="T28" s="97" t="str">
        <f t="shared" si="6"/>
        <v>-</v>
      </c>
    </row>
    <row r="29" spans="1:20" x14ac:dyDescent="0.25">
      <c r="A29" s="50"/>
      <c r="B29" s="49"/>
      <c r="C29" s="50"/>
      <c r="D29" s="56"/>
      <c r="E29" s="57"/>
      <c r="F29" s="58"/>
      <c r="G29" s="59"/>
      <c r="H29" s="93" t="e">
        <f t="shared" si="0"/>
        <v>#VALUE!</v>
      </c>
      <c r="I29" s="94" t="e">
        <f t="shared" si="1"/>
        <v>#VALUE!</v>
      </c>
      <c r="J29" s="100" t="str">
        <f t="shared" si="3"/>
        <v>-</v>
      </c>
      <c r="K29" s="100" t="str">
        <f t="shared" si="4"/>
        <v>-</v>
      </c>
      <c r="L29" s="100" t="str">
        <f t="shared" si="5"/>
        <v>-</v>
      </c>
      <c r="M29" s="95">
        <f t="shared" si="2"/>
        <v>0</v>
      </c>
      <c r="N29" s="64"/>
      <c r="O29" s="64"/>
      <c r="P29" s="64"/>
      <c r="Q29" s="64"/>
      <c r="R29" s="64"/>
      <c r="S29" s="66"/>
      <c r="T29" s="97" t="str">
        <f t="shared" si="6"/>
        <v>-</v>
      </c>
    </row>
    <row r="30" spans="1:20" x14ac:dyDescent="0.25">
      <c r="A30" s="50"/>
      <c r="B30" s="49"/>
      <c r="C30" s="50"/>
      <c r="D30" s="56"/>
      <c r="E30" s="57"/>
      <c r="F30" s="58"/>
      <c r="G30" s="59"/>
      <c r="H30" s="93" t="e">
        <f t="shared" si="0"/>
        <v>#VALUE!</v>
      </c>
      <c r="I30" s="94" t="e">
        <f t="shared" si="1"/>
        <v>#VALUE!</v>
      </c>
      <c r="J30" s="100" t="str">
        <f t="shared" si="3"/>
        <v>-</v>
      </c>
      <c r="K30" s="100" t="str">
        <f t="shared" si="4"/>
        <v>-</v>
      </c>
      <c r="L30" s="100" t="str">
        <f t="shared" si="5"/>
        <v>-</v>
      </c>
      <c r="M30" s="95">
        <f t="shared" si="2"/>
        <v>0</v>
      </c>
      <c r="N30" s="64"/>
      <c r="O30" s="64"/>
      <c r="P30" s="64"/>
      <c r="Q30" s="64"/>
      <c r="R30" s="64"/>
      <c r="S30" s="66"/>
      <c r="T30" s="97" t="str">
        <f t="shared" si="6"/>
        <v>-</v>
      </c>
    </row>
    <row r="31" spans="1:20" x14ac:dyDescent="0.25">
      <c r="A31" s="50"/>
      <c r="B31" s="49"/>
      <c r="C31" s="50"/>
      <c r="D31" s="56"/>
      <c r="E31" s="57"/>
      <c r="F31" s="58"/>
      <c r="G31" s="59"/>
      <c r="H31" s="93" t="e">
        <f t="shared" si="0"/>
        <v>#VALUE!</v>
      </c>
      <c r="I31" s="94" t="e">
        <f t="shared" si="1"/>
        <v>#VALUE!</v>
      </c>
      <c r="J31" s="100" t="str">
        <f t="shared" si="3"/>
        <v>-</v>
      </c>
      <c r="K31" s="100" t="str">
        <f t="shared" si="4"/>
        <v>-</v>
      </c>
      <c r="L31" s="100" t="str">
        <f t="shared" si="5"/>
        <v>-</v>
      </c>
      <c r="M31" s="95">
        <f t="shared" si="2"/>
        <v>0</v>
      </c>
      <c r="N31" s="64"/>
      <c r="O31" s="64"/>
      <c r="P31" s="64"/>
      <c r="Q31" s="64"/>
      <c r="R31" s="64"/>
      <c r="S31" s="66"/>
      <c r="T31" s="97" t="str">
        <f t="shared" si="6"/>
        <v>-</v>
      </c>
    </row>
    <row r="32" spans="1:20" x14ac:dyDescent="0.25">
      <c r="A32" s="50"/>
      <c r="B32" s="49"/>
      <c r="C32" s="50"/>
      <c r="D32" s="56"/>
      <c r="E32" s="57"/>
      <c r="F32" s="58"/>
      <c r="G32" s="59"/>
      <c r="H32" s="93" t="e">
        <f t="shared" si="0"/>
        <v>#VALUE!</v>
      </c>
      <c r="I32" s="94" t="e">
        <f t="shared" si="1"/>
        <v>#VALUE!</v>
      </c>
      <c r="J32" s="100" t="str">
        <f t="shared" si="3"/>
        <v>-</v>
      </c>
      <c r="K32" s="100" t="str">
        <f t="shared" si="4"/>
        <v>-</v>
      </c>
      <c r="L32" s="100" t="str">
        <f t="shared" si="5"/>
        <v>-</v>
      </c>
      <c r="M32" s="95">
        <f t="shared" si="2"/>
        <v>0</v>
      </c>
      <c r="N32" s="64"/>
      <c r="O32" s="64"/>
      <c r="P32" s="64"/>
      <c r="Q32" s="64"/>
      <c r="R32" s="64"/>
      <c r="S32" s="66"/>
      <c r="T32" s="97" t="str">
        <f t="shared" si="6"/>
        <v>-</v>
      </c>
    </row>
    <row r="33" spans="1:20" x14ac:dyDescent="0.25">
      <c r="A33" s="50"/>
      <c r="B33" s="49"/>
      <c r="C33" s="50"/>
      <c r="D33" s="56"/>
      <c r="E33" s="57"/>
      <c r="F33" s="58"/>
      <c r="G33" s="59"/>
      <c r="H33" s="93" t="e">
        <f t="shared" si="0"/>
        <v>#VALUE!</v>
      </c>
      <c r="I33" s="94" t="e">
        <f t="shared" si="1"/>
        <v>#VALUE!</v>
      </c>
      <c r="J33" s="100" t="str">
        <f t="shared" si="3"/>
        <v>-</v>
      </c>
      <c r="K33" s="100" t="str">
        <f t="shared" si="4"/>
        <v>-</v>
      </c>
      <c r="L33" s="100" t="str">
        <f t="shared" si="5"/>
        <v>-</v>
      </c>
      <c r="M33" s="95">
        <f t="shared" si="2"/>
        <v>0</v>
      </c>
      <c r="N33" s="64"/>
      <c r="O33" s="64"/>
      <c r="P33" s="64"/>
      <c r="Q33" s="64"/>
      <c r="R33" s="64"/>
      <c r="S33" s="66"/>
      <c r="T33" s="97" t="str">
        <f t="shared" si="6"/>
        <v>-</v>
      </c>
    </row>
    <row r="34" spans="1:20" x14ac:dyDescent="0.25">
      <c r="A34" s="50"/>
      <c r="B34" s="49"/>
      <c r="C34" s="50"/>
      <c r="D34" s="56"/>
      <c r="E34" s="57"/>
      <c r="F34" s="58"/>
      <c r="G34" s="59"/>
      <c r="H34" s="93" t="e">
        <f t="shared" si="0"/>
        <v>#VALUE!</v>
      </c>
      <c r="I34" s="94" t="e">
        <f t="shared" si="1"/>
        <v>#VALUE!</v>
      </c>
      <c r="J34" s="100" t="str">
        <f t="shared" si="3"/>
        <v>-</v>
      </c>
      <c r="K34" s="100" t="str">
        <f t="shared" si="4"/>
        <v>-</v>
      </c>
      <c r="L34" s="100" t="str">
        <f t="shared" si="5"/>
        <v>-</v>
      </c>
      <c r="M34" s="95">
        <f t="shared" si="2"/>
        <v>0</v>
      </c>
      <c r="N34" s="64"/>
      <c r="O34" s="64"/>
      <c r="P34" s="64"/>
      <c r="Q34" s="64"/>
      <c r="R34" s="64"/>
      <c r="S34" s="66"/>
      <c r="T34" s="97" t="str">
        <f t="shared" si="6"/>
        <v>-</v>
      </c>
    </row>
    <row r="35" spans="1:20" x14ac:dyDescent="0.25">
      <c r="A35" s="50"/>
      <c r="B35" s="49"/>
      <c r="C35" s="50"/>
      <c r="D35" s="56"/>
      <c r="E35" s="57"/>
      <c r="F35" s="58"/>
      <c r="G35" s="59"/>
      <c r="H35" s="93" t="e">
        <f t="shared" si="0"/>
        <v>#VALUE!</v>
      </c>
      <c r="I35" s="94" t="e">
        <f t="shared" si="1"/>
        <v>#VALUE!</v>
      </c>
      <c r="J35" s="100" t="str">
        <f t="shared" si="3"/>
        <v>-</v>
      </c>
      <c r="K35" s="100" t="str">
        <f t="shared" si="4"/>
        <v>-</v>
      </c>
      <c r="L35" s="100" t="str">
        <f t="shared" si="5"/>
        <v>-</v>
      </c>
      <c r="M35" s="95">
        <f t="shared" si="2"/>
        <v>0</v>
      </c>
      <c r="N35" s="64"/>
      <c r="O35" s="64"/>
      <c r="P35" s="64"/>
      <c r="Q35" s="64"/>
      <c r="R35" s="64"/>
      <c r="S35" s="66"/>
      <c r="T35" s="97" t="str">
        <f t="shared" si="6"/>
        <v>-</v>
      </c>
    </row>
    <row r="36" spans="1:20" x14ac:dyDescent="0.25">
      <c r="A36" s="50"/>
      <c r="B36" s="49"/>
      <c r="C36" s="50"/>
      <c r="D36" s="56"/>
      <c r="E36" s="57"/>
      <c r="F36" s="58"/>
      <c r="G36" s="59"/>
      <c r="H36" s="93" t="e">
        <f t="shared" si="0"/>
        <v>#VALUE!</v>
      </c>
      <c r="I36" s="94" t="e">
        <f t="shared" si="1"/>
        <v>#VALUE!</v>
      </c>
      <c r="J36" s="100" t="str">
        <f t="shared" si="3"/>
        <v>-</v>
      </c>
      <c r="K36" s="100" t="str">
        <f t="shared" si="4"/>
        <v>-</v>
      </c>
      <c r="L36" s="100" t="str">
        <f t="shared" si="5"/>
        <v>-</v>
      </c>
      <c r="M36" s="95">
        <f t="shared" si="2"/>
        <v>0</v>
      </c>
      <c r="N36" s="64"/>
      <c r="O36" s="64"/>
      <c r="P36" s="64"/>
      <c r="Q36" s="64"/>
      <c r="R36" s="64"/>
      <c r="S36" s="66"/>
      <c r="T36" s="97" t="str">
        <f t="shared" si="6"/>
        <v>-</v>
      </c>
    </row>
    <row r="37" spans="1:20" x14ac:dyDescent="0.25">
      <c r="A37" s="50"/>
      <c r="B37" s="49"/>
      <c r="C37" s="50"/>
      <c r="D37" s="56"/>
      <c r="E37" s="57"/>
      <c r="F37" s="58"/>
      <c r="G37" s="59"/>
      <c r="H37" s="93" t="e">
        <f t="shared" si="0"/>
        <v>#VALUE!</v>
      </c>
      <c r="I37" s="94" t="e">
        <f t="shared" si="1"/>
        <v>#VALUE!</v>
      </c>
      <c r="J37" s="100" t="str">
        <f t="shared" si="3"/>
        <v>-</v>
      </c>
      <c r="K37" s="100" t="str">
        <f t="shared" si="4"/>
        <v>-</v>
      </c>
      <c r="L37" s="100" t="str">
        <f t="shared" si="5"/>
        <v>-</v>
      </c>
      <c r="M37" s="95">
        <f t="shared" si="2"/>
        <v>0</v>
      </c>
      <c r="N37" s="64"/>
      <c r="O37" s="64"/>
      <c r="P37" s="64"/>
      <c r="Q37" s="64"/>
      <c r="R37" s="64"/>
      <c r="S37" s="66"/>
      <c r="T37" s="97" t="str">
        <f t="shared" si="6"/>
        <v>-</v>
      </c>
    </row>
    <row r="38" spans="1:20" x14ac:dyDescent="0.25">
      <c r="A38" s="50"/>
      <c r="B38" s="49"/>
      <c r="C38" s="50"/>
      <c r="D38" s="56"/>
      <c r="E38" s="57"/>
      <c r="F38" s="58"/>
      <c r="G38" s="59"/>
      <c r="H38" s="93" t="e">
        <f t="shared" si="0"/>
        <v>#VALUE!</v>
      </c>
      <c r="I38" s="94" t="e">
        <f t="shared" si="1"/>
        <v>#VALUE!</v>
      </c>
      <c r="J38" s="100" t="str">
        <f t="shared" si="3"/>
        <v>-</v>
      </c>
      <c r="K38" s="100" t="str">
        <f t="shared" si="4"/>
        <v>-</v>
      </c>
      <c r="L38" s="100" t="str">
        <f t="shared" si="5"/>
        <v>-</v>
      </c>
      <c r="M38" s="95">
        <f t="shared" si="2"/>
        <v>0</v>
      </c>
      <c r="N38" s="64"/>
      <c r="O38" s="64"/>
      <c r="P38" s="64"/>
      <c r="Q38" s="64"/>
      <c r="R38" s="64"/>
      <c r="S38" s="66"/>
      <c r="T38" s="97" t="str">
        <f t="shared" si="6"/>
        <v>-</v>
      </c>
    </row>
    <row r="39" spans="1:20" x14ac:dyDescent="0.25">
      <c r="A39" s="50"/>
      <c r="B39" s="49"/>
      <c r="C39" s="55"/>
      <c r="D39" s="51"/>
      <c r="E39" s="57"/>
      <c r="F39" s="58"/>
      <c r="G39" s="54"/>
      <c r="H39" s="93" t="e">
        <f t="shared" si="0"/>
        <v>#VALUE!</v>
      </c>
      <c r="I39" s="94" t="e">
        <f t="shared" si="1"/>
        <v>#VALUE!</v>
      </c>
      <c r="J39" s="100" t="str">
        <f t="shared" si="3"/>
        <v>-</v>
      </c>
      <c r="K39" s="100" t="str">
        <f t="shared" si="4"/>
        <v>-</v>
      </c>
      <c r="L39" s="100" t="str">
        <f t="shared" si="5"/>
        <v>-</v>
      </c>
      <c r="M39" s="95">
        <f t="shared" si="2"/>
        <v>0</v>
      </c>
      <c r="N39" s="64"/>
      <c r="O39" s="64"/>
      <c r="P39" s="64"/>
      <c r="Q39" s="64"/>
      <c r="R39" s="64"/>
      <c r="S39" s="66"/>
      <c r="T39" s="97" t="str">
        <f t="shared" si="6"/>
        <v>-</v>
      </c>
    </row>
    <row r="40" spans="1:20" x14ac:dyDescent="0.25">
      <c r="A40" s="50"/>
      <c r="B40" s="49"/>
      <c r="C40" s="50"/>
      <c r="D40" s="56"/>
      <c r="E40" s="57"/>
      <c r="F40" s="58"/>
      <c r="G40" s="59"/>
      <c r="H40" s="93" t="e">
        <f t="shared" si="0"/>
        <v>#VALUE!</v>
      </c>
      <c r="I40" s="94" t="e">
        <f t="shared" si="1"/>
        <v>#VALUE!</v>
      </c>
      <c r="J40" s="100" t="str">
        <f t="shared" si="3"/>
        <v>-</v>
      </c>
      <c r="K40" s="100" t="str">
        <f t="shared" si="4"/>
        <v>-</v>
      </c>
      <c r="L40" s="100" t="str">
        <f t="shared" si="5"/>
        <v>-</v>
      </c>
      <c r="M40" s="95">
        <f t="shared" si="2"/>
        <v>0</v>
      </c>
      <c r="N40" s="64"/>
      <c r="O40" s="64"/>
      <c r="P40" s="64"/>
      <c r="Q40" s="64"/>
      <c r="R40" s="64"/>
      <c r="S40" s="66"/>
      <c r="T40" s="97" t="str">
        <f t="shared" si="6"/>
        <v>-</v>
      </c>
    </row>
    <row r="41" spans="1:20" x14ac:dyDescent="0.25">
      <c r="A41" s="50"/>
      <c r="B41" s="49"/>
      <c r="C41" s="50"/>
      <c r="D41" s="56"/>
      <c r="E41" s="57"/>
      <c r="F41" s="58"/>
      <c r="G41" s="59"/>
      <c r="H41" s="93" t="e">
        <f t="shared" si="0"/>
        <v>#VALUE!</v>
      </c>
      <c r="I41" s="94" t="e">
        <f t="shared" si="1"/>
        <v>#VALUE!</v>
      </c>
      <c r="J41" s="100" t="str">
        <f t="shared" si="3"/>
        <v>-</v>
      </c>
      <c r="K41" s="100" t="str">
        <f t="shared" si="4"/>
        <v>-</v>
      </c>
      <c r="L41" s="100" t="str">
        <f t="shared" si="5"/>
        <v>-</v>
      </c>
      <c r="M41" s="95">
        <f t="shared" si="2"/>
        <v>0</v>
      </c>
      <c r="N41" s="64"/>
      <c r="O41" s="64"/>
      <c r="P41" s="64"/>
      <c r="Q41" s="64"/>
      <c r="R41" s="64"/>
      <c r="S41" s="66"/>
      <c r="T41" s="97" t="str">
        <f t="shared" si="6"/>
        <v>-</v>
      </c>
    </row>
    <row r="42" spans="1:20" x14ac:dyDescent="0.25">
      <c r="A42" s="55"/>
      <c r="B42" s="60"/>
      <c r="C42" s="55"/>
      <c r="D42" s="51"/>
      <c r="E42" s="52"/>
      <c r="F42" s="53"/>
      <c r="G42" s="54"/>
      <c r="H42" s="93" t="e">
        <f t="shared" si="0"/>
        <v>#VALUE!</v>
      </c>
      <c r="I42" s="94" t="e">
        <f t="shared" si="1"/>
        <v>#VALUE!</v>
      </c>
      <c r="J42" s="100" t="str">
        <f t="shared" si="3"/>
        <v>-</v>
      </c>
      <c r="K42" s="100" t="str">
        <f t="shared" si="4"/>
        <v>-</v>
      </c>
      <c r="L42" s="100" t="str">
        <f t="shared" si="5"/>
        <v>-</v>
      </c>
      <c r="M42" s="95">
        <f t="shared" si="2"/>
        <v>0</v>
      </c>
      <c r="N42" s="64"/>
      <c r="O42" s="64"/>
      <c r="P42" s="64"/>
      <c r="Q42" s="64"/>
      <c r="R42" s="64"/>
      <c r="S42" s="66"/>
      <c r="T42" s="97" t="str">
        <f t="shared" si="6"/>
        <v>-</v>
      </c>
    </row>
    <row r="43" spans="1:20" x14ac:dyDescent="0.25">
      <c r="A43" s="50"/>
      <c r="B43" s="49"/>
      <c r="C43" s="50"/>
      <c r="D43" s="56"/>
      <c r="E43" s="57"/>
      <c r="F43" s="58"/>
      <c r="G43" s="59"/>
      <c r="H43" s="93" t="e">
        <f t="shared" si="0"/>
        <v>#VALUE!</v>
      </c>
      <c r="I43" s="94" t="e">
        <f t="shared" si="1"/>
        <v>#VALUE!</v>
      </c>
      <c r="J43" s="100" t="str">
        <f t="shared" si="3"/>
        <v>-</v>
      </c>
      <c r="K43" s="100" t="str">
        <f t="shared" si="4"/>
        <v>-</v>
      </c>
      <c r="L43" s="100" t="str">
        <f t="shared" si="5"/>
        <v>-</v>
      </c>
      <c r="M43" s="95">
        <f t="shared" si="2"/>
        <v>0</v>
      </c>
      <c r="N43" s="64"/>
      <c r="O43" s="64"/>
      <c r="P43" s="64"/>
      <c r="Q43" s="64"/>
      <c r="R43" s="64"/>
      <c r="S43" s="66"/>
      <c r="T43" s="97" t="str">
        <f t="shared" si="6"/>
        <v>-</v>
      </c>
    </row>
    <row r="44" spans="1:20" x14ac:dyDescent="0.25">
      <c r="A44" s="50"/>
      <c r="B44" s="49"/>
      <c r="C44" s="50"/>
      <c r="D44" s="56"/>
      <c r="E44" s="57"/>
      <c r="F44" s="58"/>
      <c r="G44" s="59"/>
      <c r="H44" s="93" t="e">
        <f t="shared" si="0"/>
        <v>#VALUE!</v>
      </c>
      <c r="I44" s="94" t="e">
        <f t="shared" si="1"/>
        <v>#VALUE!</v>
      </c>
      <c r="J44" s="100" t="str">
        <f t="shared" si="3"/>
        <v>-</v>
      </c>
      <c r="K44" s="100" t="str">
        <f t="shared" si="4"/>
        <v>-</v>
      </c>
      <c r="L44" s="100" t="str">
        <f t="shared" si="5"/>
        <v>-</v>
      </c>
      <c r="M44" s="95">
        <f t="shared" si="2"/>
        <v>0</v>
      </c>
      <c r="N44" s="64"/>
      <c r="O44" s="64"/>
      <c r="P44" s="64"/>
      <c r="Q44" s="64"/>
      <c r="R44" s="64"/>
      <c r="S44" s="66"/>
      <c r="T44" s="97" t="str">
        <f t="shared" si="6"/>
        <v>-</v>
      </c>
    </row>
    <row r="45" spans="1:20" x14ac:dyDescent="0.25">
      <c r="A45" s="50"/>
      <c r="B45" s="49"/>
      <c r="C45" s="50"/>
      <c r="D45" s="56"/>
      <c r="E45" s="57"/>
      <c r="F45" s="58"/>
      <c r="G45" s="59"/>
      <c r="H45" s="93" t="e">
        <f t="shared" si="0"/>
        <v>#VALUE!</v>
      </c>
      <c r="I45" s="94" t="e">
        <f t="shared" si="1"/>
        <v>#VALUE!</v>
      </c>
      <c r="J45" s="100" t="str">
        <f t="shared" si="3"/>
        <v>-</v>
      </c>
      <c r="K45" s="100" t="str">
        <f t="shared" si="4"/>
        <v>-</v>
      </c>
      <c r="L45" s="100" t="str">
        <f t="shared" si="5"/>
        <v>-</v>
      </c>
      <c r="M45" s="95">
        <f t="shared" si="2"/>
        <v>0</v>
      </c>
      <c r="N45" s="64"/>
      <c r="O45" s="64"/>
      <c r="P45" s="64"/>
      <c r="Q45" s="64"/>
      <c r="R45" s="64"/>
      <c r="S45" s="66"/>
      <c r="T45" s="97" t="str">
        <f t="shared" si="6"/>
        <v>-</v>
      </c>
    </row>
    <row r="46" spans="1:20" x14ac:dyDescent="0.25">
      <c r="A46" s="50"/>
      <c r="B46" s="49"/>
      <c r="C46" s="50"/>
      <c r="D46" s="56"/>
      <c r="E46" s="57"/>
      <c r="F46" s="58"/>
      <c r="G46" s="59"/>
      <c r="H46" s="93" t="e">
        <f t="shared" si="0"/>
        <v>#VALUE!</v>
      </c>
      <c r="I46" s="94" t="e">
        <f t="shared" si="1"/>
        <v>#VALUE!</v>
      </c>
      <c r="J46" s="100" t="str">
        <f t="shared" si="3"/>
        <v>-</v>
      </c>
      <c r="K46" s="100" t="str">
        <f t="shared" si="4"/>
        <v>-</v>
      </c>
      <c r="L46" s="100" t="str">
        <f t="shared" si="5"/>
        <v>-</v>
      </c>
      <c r="M46" s="95">
        <f t="shared" si="2"/>
        <v>0</v>
      </c>
      <c r="N46" s="64"/>
      <c r="O46" s="64"/>
      <c r="P46" s="64"/>
      <c r="Q46" s="64"/>
      <c r="R46" s="64"/>
      <c r="S46" s="66"/>
      <c r="T46" s="97" t="str">
        <f t="shared" si="6"/>
        <v>-</v>
      </c>
    </row>
    <row r="47" spans="1:20" x14ac:dyDescent="0.25">
      <c r="A47" s="50"/>
      <c r="B47" s="49"/>
      <c r="C47" s="50"/>
      <c r="D47" s="56"/>
      <c r="E47" s="57"/>
      <c r="F47" s="58"/>
      <c r="G47" s="59"/>
      <c r="H47" s="93" t="e">
        <f t="shared" si="0"/>
        <v>#VALUE!</v>
      </c>
      <c r="I47" s="94" t="e">
        <f t="shared" si="1"/>
        <v>#VALUE!</v>
      </c>
      <c r="J47" s="100" t="str">
        <f t="shared" si="3"/>
        <v>-</v>
      </c>
      <c r="K47" s="100" t="str">
        <f t="shared" si="4"/>
        <v>-</v>
      </c>
      <c r="L47" s="100" t="str">
        <f t="shared" si="5"/>
        <v>-</v>
      </c>
      <c r="M47" s="95">
        <f t="shared" si="2"/>
        <v>0</v>
      </c>
      <c r="N47" s="64"/>
      <c r="O47" s="64"/>
      <c r="P47" s="64"/>
      <c r="Q47" s="64"/>
      <c r="R47" s="64"/>
      <c r="S47" s="66"/>
      <c r="T47" s="97" t="str">
        <f t="shared" si="6"/>
        <v>-</v>
      </c>
    </row>
    <row r="48" spans="1:20" x14ac:dyDescent="0.25">
      <c r="A48" s="50"/>
      <c r="B48" s="49"/>
      <c r="C48" s="50"/>
      <c r="D48" s="56"/>
      <c r="E48" s="57"/>
      <c r="F48" s="58"/>
      <c r="G48" s="59"/>
      <c r="H48" s="93" t="e">
        <f t="shared" si="0"/>
        <v>#VALUE!</v>
      </c>
      <c r="I48" s="94" t="e">
        <f t="shared" si="1"/>
        <v>#VALUE!</v>
      </c>
      <c r="J48" s="100" t="str">
        <f t="shared" si="3"/>
        <v>-</v>
      </c>
      <c r="K48" s="100" t="str">
        <f t="shared" si="4"/>
        <v>-</v>
      </c>
      <c r="L48" s="100" t="str">
        <f t="shared" si="5"/>
        <v>-</v>
      </c>
      <c r="M48" s="95">
        <f t="shared" si="2"/>
        <v>0</v>
      </c>
      <c r="N48" s="64"/>
      <c r="O48" s="64"/>
      <c r="P48" s="64"/>
      <c r="Q48" s="64"/>
      <c r="R48" s="64"/>
      <c r="S48" s="66"/>
      <c r="T48" s="97" t="str">
        <f t="shared" si="6"/>
        <v>-</v>
      </c>
    </row>
    <row r="49" spans="1:20" x14ac:dyDescent="0.25">
      <c r="A49" s="55"/>
      <c r="B49" s="60"/>
      <c r="C49" s="55"/>
      <c r="D49" s="51"/>
      <c r="E49" s="52"/>
      <c r="F49" s="53"/>
      <c r="G49" s="54"/>
      <c r="H49" s="93" t="e">
        <f t="shared" si="0"/>
        <v>#VALUE!</v>
      </c>
      <c r="I49" s="94" t="e">
        <f t="shared" si="1"/>
        <v>#VALUE!</v>
      </c>
      <c r="J49" s="100" t="str">
        <f t="shared" si="3"/>
        <v>-</v>
      </c>
      <c r="K49" s="100" t="str">
        <f t="shared" si="4"/>
        <v>-</v>
      </c>
      <c r="L49" s="100" t="str">
        <f t="shared" si="5"/>
        <v>-</v>
      </c>
      <c r="M49" s="95">
        <f t="shared" si="2"/>
        <v>0</v>
      </c>
      <c r="N49" s="64"/>
      <c r="O49" s="64"/>
      <c r="P49" s="64"/>
      <c r="Q49" s="64"/>
      <c r="R49" s="64"/>
      <c r="S49" s="66"/>
      <c r="T49" s="97" t="str">
        <f t="shared" si="6"/>
        <v>-</v>
      </c>
    </row>
    <row r="50" spans="1:20" x14ac:dyDescent="0.25">
      <c r="A50" s="55"/>
      <c r="B50" s="60"/>
      <c r="C50" s="55"/>
      <c r="D50" s="51"/>
      <c r="E50" s="52"/>
      <c r="F50" s="53"/>
      <c r="G50" s="54"/>
      <c r="H50" s="93" t="e">
        <f t="shared" si="0"/>
        <v>#VALUE!</v>
      </c>
      <c r="I50" s="94" t="e">
        <f t="shared" si="1"/>
        <v>#VALUE!</v>
      </c>
      <c r="J50" s="100" t="str">
        <f t="shared" si="3"/>
        <v>-</v>
      </c>
      <c r="K50" s="100" t="str">
        <f t="shared" si="4"/>
        <v>-</v>
      </c>
      <c r="L50" s="100" t="str">
        <f t="shared" si="5"/>
        <v>-</v>
      </c>
      <c r="M50" s="95">
        <f t="shared" si="2"/>
        <v>0</v>
      </c>
      <c r="N50" s="64"/>
      <c r="O50" s="64"/>
      <c r="P50" s="64"/>
      <c r="Q50" s="64"/>
      <c r="R50" s="64"/>
      <c r="S50" s="66"/>
      <c r="T50" s="97" t="str">
        <f t="shared" si="6"/>
        <v>-</v>
      </c>
    </row>
    <row r="51" spans="1:20" x14ac:dyDescent="0.25">
      <c r="A51" s="55"/>
      <c r="B51" s="60"/>
      <c r="C51" s="55"/>
      <c r="D51" s="51"/>
      <c r="E51" s="52"/>
      <c r="F51" s="53"/>
      <c r="G51" s="54"/>
      <c r="H51" s="93" t="e">
        <f t="shared" si="0"/>
        <v>#VALUE!</v>
      </c>
      <c r="I51" s="94" t="e">
        <f t="shared" si="1"/>
        <v>#VALUE!</v>
      </c>
      <c r="J51" s="100" t="str">
        <f t="shared" si="3"/>
        <v>-</v>
      </c>
      <c r="K51" s="100" t="str">
        <f t="shared" si="4"/>
        <v>-</v>
      </c>
      <c r="L51" s="100" t="str">
        <f t="shared" si="5"/>
        <v>-</v>
      </c>
      <c r="M51" s="95">
        <f t="shared" si="2"/>
        <v>0</v>
      </c>
      <c r="N51" s="64"/>
      <c r="O51" s="64"/>
      <c r="P51" s="64"/>
      <c r="Q51" s="64"/>
      <c r="R51" s="64"/>
      <c r="S51" s="66"/>
      <c r="T51" s="97" t="str">
        <f t="shared" si="6"/>
        <v>-</v>
      </c>
    </row>
    <row r="52" spans="1:20" x14ac:dyDescent="0.25">
      <c r="A52" s="55"/>
      <c r="B52" s="60"/>
      <c r="C52" s="55"/>
      <c r="D52" s="51"/>
      <c r="E52" s="52"/>
      <c r="F52" s="53"/>
      <c r="G52" s="54"/>
      <c r="H52" s="93" t="e">
        <f t="shared" si="0"/>
        <v>#VALUE!</v>
      </c>
      <c r="I52" s="94" t="e">
        <f t="shared" si="1"/>
        <v>#VALUE!</v>
      </c>
      <c r="J52" s="100" t="str">
        <f t="shared" si="3"/>
        <v>-</v>
      </c>
      <c r="K52" s="100" t="str">
        <f t="shared" si="4"/>
        <v>-</v>
      </c>
      <c r="L52" s="100" t="str">
        <f t="shared" si="5"/>
        <v>-</v>
      </c>
      <c r="M52" s="95">
        <f t="shared" si="2"/>
        <v>0</v>
      </c>
      <c r="N52" s="64"/>
      <c r="O52" s="64"/>
      <c r="P52" s="64"/>
      <c r="Q52" s="64"/>
      <c r="R52" s="64"/>
      <c r="S52" s="66"/>
      <c r="T52" s="97" t="str">
        <f t="shared" si="6"/>
        <v>-</v>
      </c>
    </row>
    <row r="53" spans="1:20" x14ac:dyDescent="0.25">
      <c r="A53" s="55"/>
      <c r="B53" s="60"/>
      <c r="C53" s="55"/>
      <c r="D53" s="51"/>
      <c r="E53" s="52"/>
      <c r="F53" s="53"/>
      <c r="G53" s="54"/>
      <c r="H53" s="93" t="e">
        <f t="shared" si="0"/>
        <v>#VALUE!</v>
      </c>
      <c r="I53" s="94" t="e">
        <f t="shared" si="1"/>
        <v>#VALUE!</v>
      </c>
      <c r="J53" s="100" t="str">
        <f t="shared" si="3"/>
        <v>-</v>
      </c>
      <c r="K53" s="100" t="str">
        <f t="shared" si="4"/>
        <v>-</v>
      </c>
      <c r="L53" s="100" t="str">
        <f t="shared" si="5"/>
        <v>-</v>
      </c>
      <c r="M53" s="95">
        <f t="shared" si="2"/>
        <v>0</v>
      </c>
      <c r="N53" s="64"/>
      <c r="O53" s="64"/>
      <c r="P53" s="64"/>
      <c r="Q53" s="64"/>
      <c r="R53" s="64"/>
      <c r="S53" s="66"/>
      <c r="T53" s="97" t="str">
        <f t="shared" si="6"/>
        <v>-</v>
      </c>
    </row>
    <row r="54" spans="1:20" x14ac:dyDescent="0.25">
      <c r="A54" s="55"/>
      <c r="B54" s="60"/>
      <c r="C54" s="55"/>
      <c r="D54" s="51"/>
      <c r="E54" s="52"/>
      <c r="F54" s="53"/>
      <c r="G54" s="54"/>
      <c r="H54" s="93" t="e">
        <f t="shared" si="0"/>
        <v>#VALUE!</v>
      </c>
      <c r="I54" s="94" t="e">
        <f t="shared" si="1"/>
        <v>#VALUE!</v>
      </c>
      <c r="J54" s="100" t="str">
        <f t="shared" si="3"/>
        <v>-</v>
      </c>
      <c r="K54" s="100" t="str">
        <f t="shared" si="4"/>
        <v>-</v>
      </c>
      <c r="L54" s="100" t="str">
        <f t="shared" si="5"/>
        <v>-</v>
      </c>
      <c r="M54" s="95">
        <f t="shared" si="2"/>
        <v>0</v>
      </c>
      <c r="N54" s="64"/>
      <c r="O54" s="64"/>
      <c r="P54" s="64"/>
      <c r="Q54" s="64"/>
      <c r="R54" s="64"/>
      <c r="S54" s="66"/>
      <c r="T54" s="97" t="str">
        <f t="shared" si="6"/>
        <v>-</v>
      </c>
    </row>
    <row r="55" spans="1:20" x14ac:dyDescent="0.25">
      <c r="A55" s="55"/>
      <c r="B55" s="60"/>
      <c r="C55" s="55"/>
      <c r="D55" s="51"/>
      <c r="E55" s="52"/>
      <c r="F55" s="53"/>
      <c r="G55" s="54"/>
      <c r="H55" s="93" t="e">
        <f t="shared" si="0"/>
        <v>#VALUE!</v>
      </c>
      <c r="I55" s="94" t="e">
        <f t="shared" si="1"/>
        <v>#VALUE!</v>
      </c>
      <c r="J55" s="100" t="str">
        <f t="shared" si="3"/>
        <v>-</v>
      </c>
      <c r="K55" s="100" t="str">
        <f t="shared" si="4"/>
        <v>-</v>
      </c>
      <c r="L55" s="100" t="str">
        <f t="shared" si="5"/>
        <v>-</v>
      </c>
      <c r="M55" s="95">
        <f t="shared" si="2"/>
        <v>0</v>
      </c>
      <c r="N55" s="64"/>
      <c r="O55" s="64"/>
      <c r="P55" s="64"/>
      <c r="Q55" s="64"/>
      <c r="R55" s="64"/>
      <c r="S55" s="66"/>
      <c r="T55" s="97" t="str">
        <f t="shared" si="6"/>
        <v>-</v>
      </c>
    </row>
    <row r="56" spans="1:20" x14ac:dyDescent="0.25">
      <c r="A56" s="55"/>
      <c r="B56" s="60"/>
      <c r="C56" s="55"/>
      <c r="D56" s="51"/>
      <c r="E56" s="52"/>
      <c r="F56" s="53"/>
      <c r="G56" s="54"/>
      <c r="H56" s="93" t="e">
        <f t="shared" si="0"/>
        <v>#VALUE!</v>
      </c>
      <c r="I56" s="94" t="e">
        <f t="shared" si="1"/>
        <v>#VALUE!</v>
      </c>
      <c r="J56" s="100" t="str">
        <f t="shared" si="3"/>
        <v>-</v>
      </c>
      <c r="K56" s="100" t="str">
        <f t="shared" si="4"/>
        <v>-</v>
      </c>
      <c r="L56" s="100" t="str">
        <f t="shared" si="5"/>
        <v>-</v>
      </c>
      <c r="M56" s="95">
        <f t="shared" si="2"/>
        <v>0</v>
      </c>
      <c r="N56" s="64"/>
      <c r="O56" s="64"/>
      <c r="P56" s="64"/>
      <c r="Q56" s="64"/>
      <c r="R56" s="64"/>
      <c r="S56" s="66"/>
      <c r="T56" s="97" t="str">
        <f t="shared" si="6"/>
        <v>-</v>
      </c>
    </row>
    <row r="57" spans="1:20" x14ac:dyDescent="0.25">
      <c r="A57" s="55"/>
      <c r="B57" s="60"/>
      <c r="C57" s="55"/>
      <c r="D57" s="51"/>
      <c r="E57" s="52"/>
      <c r="F57" s="53"/>
      <c r="G57" s="54"/>
      <c r="H57" s="93" t="e">
        <f t="shared" si="0"/>
        <v>#VALUE!</v>
      </c>
      <c r="I57" s="94" t="e">
        <f t="shared" si="1"/>
        <v>#VALUE!</v>
      </c>
      <c r="J57" s="100" t="str">
        <f t="shared" si="3"/>
        <v>-</v>
      </c>
      <c r="K57" s="100" t="str">
        <f t="shared" si="4"/>
        <v>-</v>
      </c>
      <c r="L57" s="100" t="str">
        <f t="shared" si="5"/>
        <v>-</v>
      </c>
      <c r="M57" s="95">
        <f t="shared" si="2"/>
        <v>0</v>
      </c>
      <c r="N57" s="64"/>
      <c r="O57" s="64"/>
      <c r="P57" s="64"/>
      <c r="Q57" s="64"/>
      <c r="R57" s="64"/>
      <c r="S57" s="66"/>
      <c r="T57" s="97" t="str">
        <f t="shared" si="6"/>
        <v>-</v>
      </c>
    </row>
    <row r="58" spans="1:20" x14ac:dyDescent="0.25">
      <c r="A58" s="55"/>
      <c r="B58" s="60"/>
      <c r="C58" s="55"/>
      <c r="D58" s="51"/>
      <c r="E58" s="52"/>
      <c r="F58" s="53"/>
      <c r="G58" s="54"/>
      <c r="H58" s="93" t="e">
        <f t="shared" si="0"/>
        <v>#VALUE!</v>
      </c>
      <c r="I58" s="94" t="e">
        <f t="shared" si="1"/>
        <v>#VALUE!</v>
      </c>
      <c r="J58" s="100" t="str">
        <f t="shared" si="3"/>
        <v>-</v>
      </c>
      <c r="K58" s="100" t="str">
        <f t="shared" si="4"/>
        <v>-</v>
      </c>
      <c r="L58" s="100" t="str">
        <f t="shared" si="5"/>
        <v>-</v>
      </c>
      <c r="M58" s="95">
        <f t="shared" si="2"/>
        <v>0</v>
      </c>
      <c r="N58" s="64"/>
      <c r="O58" s="64"/>
      <c r="P58" s="64"/>
      <c r="Q58" s="64"/>
      <c r="R58" s="64"/>
      <c r="S58" s="66"/>
      <c r="T58" s="97" t="str">
        <f t="shared" si="6"/>
        <v>-</v>
      </c>
    </row>
    <row r="59" spans="1:20" x14ac:dyDescent="0.25">
      <c r="A59" s="55"/>
      <c r="B59" s="60"/>
      <c r="C59" s="55"/>
      <c r="D59" s="51"/>
      <c r="E59" s="52"/>
      <c r="F59" s="53"/>
      <c r="G59" s="54"/>
      <c r="H59" s="93" t="e">
        <f t="shared" si="0"/>
        <v>#VALUE!</v>
      </c>
      <c r="I59" s="94" t="e">
        <f t="shared" si="1"/>
        <v>#VALUE!</v>
      </c>
      <c r="J59" s="100" t="str">
        <f t="shared" si="3"/>
        <v>-</v>
      </c>
      <c r="K59" s="100" t="str">
        <f t="shared" si="4"/>
        <v>-</v>
      </c>
      <c r="L59" s="100" t="str">
        <f t="shared" si="5"/>
        <v>-</v>
      </c>
      <c r="M59" s="95">
        <f t="shared" si="2"/>
        <v>0</v>
      </c>
      <c r="N59" s="64"/>
      <c r="O59" s="64"/>
      <c r="P59" s="64"/>
      <c r="Q59" s="64"/>
      <c r="R59" s="64"/>
      <c r="S59" s="66"/>
      <c r="T59" s="97" t="str">
        <f t="shared" si="6"/>
        <v>-</v>
      </c>
    </row>
    <row r="60" spans="1:20" x14ac:dyDescent="0.25">
      <c r="A60" s="55"/>
      <c r="B60" s="60"/>
      <c r="C60" s="55"/>
      <c r="D60" s="51"/>
      <c r="E60" s="52"/>
      <c r="F60" s="53"/>
      <c r="G60" s="54"/>
      <c r="H60" s="93" t="e">
        <f t="shared" si="0"/>
        <v>#VALUE!</v>
      </c>
      <c r="I60" s="94" t="e">
        <f t="shared" si="1"/>
        <v>#VALUE!</v>
      </c>
      <c r="J60" s="100" t="str">
        <f t="shared" si="3"/>
        <v>-</v>
      </c>
      <c r="K60" s="100" t="str">
        <f t="shared" si="4"/>
        <v>-</v>
      </c>
      <c r="L60" s="100" t="str">
        <f t="shared" si="5"/>
        <v>-</v>
      </c>
      <c r="M60" s="95">
        <f t="shared" si="2"/>
        <v>0</v>
      </c>
      <c r="N60" s="64"/>
      <c r="O60" s="64"/>
      <c r="P60" s="64"/>
      <c r="Q60" s="64"/>
      <c r="R60" s="64"/>
      <c r="S60" s="66"/>
      <c r="T60" s="97" t="str">
        <f t="shared" si="6"/>
        <v>-</v>
      </c>
    </row>
    <row r="61" spans="1:20" x14ac:dyDescent="0.25">
      <c r="A61" s="55"/>
      <c r="B61" s="60"/>
      <c r="C61" s="55"/>
      <c r="D61" s="51"/>
      <c r="E61" s="52"/>
      <c r="F61" s="53"/>
      <c r="G61" s="54"/>
      <c r="H61" s="93" t="e">
        <f t="shared" si="0"/>
        <v>#VALUE!</v>
      </c>
      <c r="I61" s="94" t="e">
        <f t="shared" si="1"/>
        <v>#VALUE!</v>
      </c>
      <c r="J61" s="100" t="str">
        <f t="shared" si="3"/>
        <v>-</v>
      </c>
      <c r="K61" s="100" t="str">
        <f t="shared" si="4"/>
        <v>-</v>
      </c>
      <c r="L61" s="100" t="str">
        <f t="shared" si="5"/>
        <v>-</v>
      </c>
      <c r="M61" s="95">
        <f t="shared" si="2"/>
        <v>0</v>
      </c>
      <c r="N61" s="64"/>
      <c r="O61" s="64"/>
      <c r="P61" s="64"/>
      <c r="Q61" s="64"/>
      <c r="R61" s="64"/>
      <c r="S61" s="66"/>
      <c r="T61" s="97" t="str">
        <f t="shared" si="6"/>
        <v>-</v>
      </c>
    </row>
    <row r="62" spans="1:20" x14ac:dyDescent="0.25">
      <c r="A62" s="55"/>
      <c r="B62" s="60"/>
      <c r="C62" s="55"/>
      <c r="D62" s="51"/>
      <c r="E62" s="52"/>
      <c r="F62" s="53"/>
      <c r="G62" s="54"/>
      <c r="H62" s="93" t="e">
        <f t="shared" si="0"/>
        <v>#VALUE!</v>
      </c>
      <c r="I62" s="94" t="e">
        <f t="shared" si="1"/>
        <v>#VALUE!</v>
      </c>
      <c r="J62" s="100" t="str">
        <f t="shared" si="3"/>
        <v>-</v>
      </c>
      <c r="K62" s="100" t="str">
        <f t="shared" si="4"/>
        <v>-</v>
      </c>
      <c r="L62" s="100" t="str">
        <f t="shared" si="5"/>
        <v>-</v>
      </c>
      <c r="M62" s="95">
        <f t="shared" si="2"/>
        <v>0</v>
      </c>
      <c r="N62" s="64"/>
      <c r="O62" s="64"/>
      <c r="P62" s="64"/>
      <c r="Q62" s="64"/>
      <c r="R62" s="64"/>
      <c r="S62" s="66"/>
      <c r="T62" s="97" t="str">
        <f t="shared" si="6"/>
        <v>-</v>
      </c>
    </row>
    <row r="63" spans="1:20" x14ac:dyDescent="0.25">
      <c r="A63" s="55"/>
      <c r="B63" s="60"/>
      <c r="C63" s="55"/>
      <c r="D63" s="51"/>
      <c r="E63" s="52"/>
      <c r="F63" s="53"/>
      <c r="G63" s="54"/>
      <c r="H63" s="93" t="e">
        <f t="shared" si="0"/>
        <v>#VALUE!</v>
      </c>
      <c r="I63" s="94" t="e">
        <f t="shared" si="1"/>
        <v>#VALUE!</v>
      </c>
      <c r="J63" s="100" t="str">
        <f t="shared" si="3"/>
        <v>-</v>
      </c>
      <c r="K63" s="100" t="str">
        <f t="shared" si="4"/>
        <v>-</v>
      </c>
      <c r="L63" s="100" t="str">
        <f t="shared" si="5"/>
        <v>-</v>
      </c>
      <c r="M63" s="95">
        <f t="shared" si="2"/>
        <v>0</v>
      </c>
      <c r="N63" s="64"/>
      <c r="O63" s="64"/>
      <c r="P63" s="64"/>
      <c r="Q63" s="64"/>
      <c r="R63" s="64"/>
      <c r="S63" s="66"/>
      <c r="T63" s="97" t="str">
        <f t="shared" si="6"/>
        <v>-</v>
      </c>
    </row>
    <row r="64" spans="1:20" x14ac:dyDescent="0.25">
      <c r="A64" s="55"/>
      <c r="B64" s="60"/>
      <c r="C64" s="55"/>
      <c r="D64" s="51"/>
      <c r="E64" s="52"/>
      <c r="F64" s="53"/>
      <c r="G64" s="54"/>
      <c r="H64" s="93" t="e">
        <f t="shared" si="0"/>
        <v>#VALUE!</v>
      </c>
      <c r="I64" s="94" t="e">
        <f t="shared" si="1"/>
        <v>#VALUE!</v>
      </c>
      <c r="J64" s="100" t="str">
        <f t="shared" si="3"/>
        <v>-</v>
      </c>
      <c r="K64" s="100" t="str">
        <f t="shared" si="4"/>
        <v>-</v>
      </c>
      <c r="L64" s="100" t="str">
        <f t="shared" si="5"/>
        <v>-</v>
      </c>
      <c r="M64" s="95">
        <f t="shared" si="2"/>
        <v>0</v>
      </c>
      <c r="N64" s="64"/>
      <c r="O64" s="64"/>
      <c r="P64" s="64"/>
      <c r="Q64" s="64"/>
      <c r="R64" s="64"/>
      <c r="S64" s="66"/>
      <c r="T64" s="97" t="str">
        <f t="shared" si="6"/>
        <v>-</v>
      </c>
    </row>
    <row r="65" spans="1:20" x14ac:dyDescent="0.25">
      <c r="A65" s="55"/>
      <c r="B65" s="60"/>
      <c r="C65" s="55"/>
      <c r="D65" s="51"/>
      <c r="E65" s="52"/>
      <c r="F65" s="53"/>
      <c r="G65" s="54"/>
      <c r="H65" s="93" t="e">
        <f t="shared" si="0"/>
        <v>#VALUE!</v>
      </c>
      <c r="I65" s="94" t="e">
        <f t="shared" si="1"/>
        <v>#VALUE!</v>
      </c>
      <c r="J65" s="100" t="str">
        <f t="shared" si="3"/>
        <v>-</v>
      </c>
      <c r="K65" s="100" t="str">
        <f t="shared" si="4"/>
        <v>-</v>
      </c>
      <c r="L65" s="100" t="str">
        <f t="shared" si="5"/>
        <v>-</v>
      </c>
      <c r="M65" s="95">
        <f t="shared" si="2"/>
        <v>0</v>
      </c>
      <c r="N65" s="64"/>
      <c r="O65" s="64"/>
      <c r="P65" s="64"/>
      <c r="Q65" s="64"/>
      <c r="R65" s="64"/>
      <c r="S65" s="66"/>
      <c r="T65" s="97" t="str">
        <f t="shared" si="6"/>
        <v>-</v>
      </c>
    </row>
    <row r="66" spans="1:20" x14ac:dyDescent="0.25">
      <c r="A66" s="55"/>
      <c r="B66" s="60"/>
      <c r="C66" s="55"/>
      <c r="D66" s="51"/>
      <c r="E66" s="52"/>
      <c r="F66" s="53"/>
      <c r="G66" s="54"/>
      <c r="H66" s="93" t="e">
        <f t="shared" si="0"/>
        <v>#VALUE!</v>
      </c>
      <c r="I66" s="94" t="e">
        <f t="shared" si="1"/>
        <v>#VALUE!</v>
      </c>
      <c r="J66" s="100" t="str">
        <f t="shared" si="3"/>
        <v>-</v>
      </c>
      <c r="K66" s="100" t="str">
        <f t="shared" si="4"/>
        <v>-</v>
      </c>
      <c r="L66" s="100" t="str">
        <f t="shared" si="5"/>
        <v>-</v>
      </c>
      <c r="M66" s="95">
        <f t="shared" si="2"/>
        <v>0</v>
      </c>
      <c r="N66" s="64"/>
      <c r="O66" s="64"/>
      <c r="P66" s="64"/>
      <c r="Q66" s="64"/>
      <c r="R66" s="64"/>
      <c r="S66" s="66"/>
      <c r="T66" s="97" t="str">
        <f t="shared" si="6"/>
        <v>-</v>
      </c>
    </row>
    <row r="67" spans="1:20" x14ac:dyDescent="0.25">
      <c r="A67" s="55"/>
      <c r="B67" s="60"/>
      <c r="C67" s="55"/>
      <c r="D67" s="51"/>
      <c r="E67" s="52"/>
      <c r="F67" s="53"/>
      <c r="G67" s="54"/>
      <c r="H67" s="93" t="e">
        <f t="shared" si="0"/>
        <v>#VALUE!</v>
      </c>
      <c r="I67" s="94" t="e">
        <f t="shared" si="1"/>
        <v>#VALUE!</v>
      </c>
      <c r="J67" s="100" t="str">
        <f t="shared" si="3"/>
        <v>-</v>
      </c>
      <c r="K67" s="100" t="str">
        <f t="shared" si="4"/>
        <v>-</v>
      </c>
      <c r="L67" s="100" t="str">
        <f t="shared" si="5"/>
        <v>-</v>
      </c>
      <c r="M67" s="95">
        <f t="shared" si="2"/>
        <v>0</v>
      </c>
      <c r="N67" s="64"/>
      <c r="O67" s="64"/>
      <c r="P67" s="64"/>
      <c r="Q67" s="64"/>
      <c r="R67" s="64"/>
      <c r="S67" s="66"/>
      <c r="T67" s="97" t="str">
        <f t="shared" si="6"/>
        <v>-</v>
      </c>
    </row>
    <row r="68" spans="1:20" x14ac:dyDescent="0.25">
      <c r="A68" s="55"/>
      <c r="B68" s="60"/>
      <c r="C68" s="55"/>
      <c r="D68" s="51"/>
      <c r="E68" s="52"/>
      <c r="F68" s="53"/>
      <c r="G68" s="54"/>
      <c r="H68" s="93" t="e">
        <f t="shared" si="0"/>
        <v>#VALUE!</v>
      </c>
      <c r="I68" s="94" t="e">
        <f t="shared" si="1"/>
        <v>#VALUE!</v>
      </c>
      <c r="J68" s="100" t="str">
        <f t="shared" si="3"/>
        <v>-</v>
      </c>
      <c r="K68" s="100" t="str">
        <f t="shared" si="4"/>
        <v>-</v>
      </c>
      <c r="L68" s="100" t="str">
        <f t="shared" si="5"/>
        <v>-</v>
      </c>
      <c r="M68" s="95">
        <f t="shared" si="2"/>
        <v>0</v>
      </c>
      <c r="N68" s="64"/>
      <c r="O68" s="64"/>
      <c r="P68" s="64"/>
      <c r="Q68" s="64"/>
      <c r="R68" s="64"/>
      <c r="S68" s="66"/>
      <c r="T68" s="97" t="str">
        <f t="shared" si="6"/>
        <v>-</v>
      </c>
    </row>
    <row r="69" spans="1:20" x14ac:dyDescent="0.25">
      <c r="A69" s="55"/>
      <c r="B69" s="60"/>
      <c r="C69" s="55"/>
      <c r="D69" s="51"/>
      <c r="E69" s="52"/>
      <c r="F69" s="53"/>
      <c r="G69" s="54"/>
      <c r="H69" s="93" t="e">
        <f t="shared" si="0"/>
        <v>#VALUE!</v>
      </c>
      <c r="I69" s="94" t="e">
        <f t="shared" si="1"/>
        <v>#VALUE!</v>
      </c>
      <c r="J69" s="100" t="str">
        <f t="shared" si="3"/>
        <v>-</v>
      </c>
      <c r="K69" s="100" t="str">
        <f t="shared" si="4"/>
        <v>-</v>
      </c>
      <c r="L69" s="100" t="str">
        <f t="shared" si="5"/>
        <v>-</v>
      </c>
      <c r="M69" s="95">
        <f t="shared" si="2"/>
        <v>0</v>
      </c>
      <c r="N69" s="64"/>
      <c r="O69" s="64"/>
      <c r="P69" s="64"/>
      <c r="Q69" s="64"/>
      <c r="R69" s="64"/>
      <c r="S69" s="66"/>
      <c r="T69" s="97" t="str">
        <f t="shared" si="6"/>
        <v>-</v>
      </c>
    </row>
    <row r="70" spans="1:20" x14ac:dyDescent="0.25">
      <c r="A70" s="55"/>
      <c r="B70" s="60"/>
      <c r="C70" s="55"/>
      <c r="D70" s="51"/>
      <c r="E70" s="52"/>
      <c r="F70" s="53"/>
      <c r="G70" s="54"/>
      <c r="H70" s="93" t="e">
        <f t="shared" ref="H70" si="7">M70-(L70+I70)</f>
        <v>#VALUE!</v>
      </c>
      <c r="I70" s="94" t="e">
        <f t="shared" ref="I70" si="8">IF(OR(E70="",F70=""),"",(MOD(F70-E70,1)-IF(F70&gt;E70,MAX(0,MIN(F70,21/24)-MAX(E70,6/24)),MAX(0,21/24-MAX(E70,6/24))+MAX(0,MIN(F70,21/24)-6/24))))-K70</f>
        <v>#VALUE!</v>
      </c>
      <c r="J70" s="100" t="str">
        <f t="shared" si="3"/>
        <v>-</v>
      </c>
      <c r="K70" s="100" t="str">
        <f t="shared" si="4"/>
        <v>-</v>
      </c>
      <c r="L70" s="100" t="str">
        <f t="shared" si="5"/>
        <v>-</v>
      </c>
      <c r="M70" s="95">
        <f t="shared" ref="M70" si="9">MOD(F70-E70,1)</f>
        <v>0</v>
      </c>
      <c r="N70" s="64"/>
      <c r="O70" s="64"/>
      <c r="P70" s="64"/>
      <c r="Q70" s="64"/>
      <c r="R70" s="64"/>
      <c r="S70" s="66"/>
      <c r="T70" s="97" t="str">
        <f t="shared" si="6"/>
        <v>-</v>
      </c>
    </row>
    <row r="71" spans="1:20" ht="18.75" x14ac:dyDescent="0.3">
      <c r="M71" s="65">
        <f>SUM(M6:M70)</f>
        <v>12.604166666666659</v>
      </c>
    </row>
  </sheetData>
  <sheetProtection formatCells="0" formatColumns="0" formatRows="0" insertColumns="0" insertRows="0" deleteColumns="0" deleteRows="0" selectLockedCells="1" sort="0" autoFilter="0"/>
  <mergeCells count="7">
    <mergeCell ref="A2:B2"/>
    <mergeCell ref="A3:C4"/>
    <mergeCell ref="D3:G3"/>
    <mergeCell ref="H3:M4"/>
    <mergeCell ref="N3:S4"/>
    <mergeCell ref="D4:E4"/>
    <mergeCell ref="F4:G4"/>
  </mergeCells>
  <dataValidations count="1">
    <dataValidation type="custom" showInputMessage="1" showErrorMessage="1" sqref="A2:B2" xr:uid="{00000000-0002-0000-0200-000000000000}">
      <formula1>"Formule ="""""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7" pageOrder="overThenDown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Spinner 1">
              <controlPr defaultSize="0" autoPict="0">
                <anchor moveWithCells="1" sizeWithCells="1">
                  <from>
                    <xdr:col>0</xdr:col>
                    <xdr:colOff>0</xdr:colOff>
                    <xdr:row>2</xdr:row>
                    <xdr:rowOff>9525</xdr:rowOff>
                  </from>
                  <to>
                    <xdr:col>3</xdr:col>
                    <xdr:colOff>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2C47553-EDF7-4962-B05A-9FF31EA488FF}">
            <xm:f>NOT(ISERROR(SEARCH(Données!$J$14,A6)))</xm:f>
            <xm:f>Données!$J$14</xm:f>
            <x14:dxf>
              <fill>
                <patternFill>
                  <bgColor rgb="FFA9D08E"/>
                </patternFill>
              </fill>
            </x14:dxf>
          </x14:cfRule>
          <x14:cfRule type="containsText" priority="2" operator="containsText" id="{6FDA6DFC-186A-4F66-92B6-1EDDBF600348}">
            <xm:f>NOT(ISERROR(SEARCH(Données!$J$13,A6)))</xm:f>
            <xm:f>Données!$J$13</xm:f>
            <x14:dxf>
              <fill>
                <patternFill>
                  <bgColor rgb="FFF4B084"/>
                </patternFill>
              </fill>
            </x14:dxf>
          </x14:cfRule>
          <x14:cfRule type="containsText" priority="3" operator="containsText" id="{32C8E8BB-CC48-4952-90FB-04F08AEFAA69}">
            <xm:f>NOT(ISERROR(SEARCH(Données!$J$12,A6)))</xm:f>
            <xm:f>Données!$J$12</xm:f>
            <x14:dxf>
              <font>
                <color theme="0"/>
              </font>
              <fill>
                <patternFill>
                  <bgColor theme="1" tint="0.499984740745262"/>
                </patternFill>
              </fill>
            </x14:dxf>
          </x14:cfRule>
          <x14:cfRule type="containsText" priority="4" operator="containsText" id="{F7820472-9C8D-4790-823F-8B408A2B84BD}">
            <xm:f>NOT(ISERROR(SEARCH(Données!$J$11,A6)))</xm:f>
            <xm:f>Données!$J$11</xm:f>
            <x14:dxf>
              <fill>
                <patternFill>
                  <bgColor rgb="FF9BC2E6"/>
                </patternFill>
              </fill>
            </x14:dxf>
          </x14:cfRule>
          <x14:cfRule type="containsText" priority="5" operator="containsText" id="{E96FC47B-2C0A-4C56-A739-9CCAF31DE5A2}">
            <xm:f>NOT(ISERROR(SEARCH(Données!$J$10,A6)))</xm:f>
            <xm:f>Données!$J$10</xm:f>
            <x14:dxf>
              <font>
                <color theme="0"/>
              </font>
              <fill>
                <patternFill>
                  <bgColor rgb="FF660066"/>
                </patternFill>
              </fill>
            </x14:dxf>
          </x14:cfRule>
          <x14:cfRule type="containsText" priority="6" operator="containsText" id="{DEFD4229-871B-483E-8514-4AA0845FBF59}">
            <xm:f>NOT(ISERROR(SEARCH(Données!$J$9,A6)))</xm:f>
            <xm:f>Données!$J$9</xm:f>
            <x14:dxf>
              <fill>
                <patternFill>
                  <bgColor rgb="FFFF00FF"/>
                </patternFill>
              </fill>
            </x14:dxf>
          </x14:cfRule>
          <x14:cfRule type="containsText" priority="7" operator="containsText" id="{19419FDE-6678-4AFD-AD70-7FF1CB63EDB3}">
            <xm:f>NOT(ISERROR(SEARCH(Données!$J$8,A6)))</xm:f>
            <xm:f>Données!$J$8</xm:f>
            <x14:dxf>
              <font>
                <color theme="0"/>
              </font>
              <fill>
                <patternFill>
                  <fgColor auto="1"/>
                  <bgColor rgb="FF990033"/>
                </patternFill>
              </fill>
            </x14:dxf>
          </x14:cfRule>
          <x14:cfRule type="containsText" priority="8" operator="containsText" id="{8EEB933D-9CBA-400F-A504-3BE628E5C44B}">
            <xm:f>NOT(ISERROR(SEARCH(Données!$J$8,A6)))</xm:f>
            <xm:f>Données!$J$8</xm:f>
            <x14:dxf>
              <fill>
                <patternFill>
                  <bgColor rgb="FFFFFFFF"/>
                </patternFill>
              </fill>
            </x14:dxf>
          </x14:cfRule>
          <x14:cfRule type="containsText" priority="9" operator="containsText" id="{A5C63017-D0AD-4259-85D4-99F8796A6E75}">
            <xm:f>NOT(ISERROR(SEARCH(Données!$J$7,A6)))</xm:f>
            <xm:f>Données!$J$7</xm:f>
            <x14:dxf>
              <fill>
                <patternFill>
                  <bgColor rgb="FFFFFF00"/>
                </patternFill>
              </fill>
            </x14:dxf>
          </x14:cfRule>
          <x14:cfRule type="containsText" priority="10" operator="containsText" id="{56D4D8B0-5D9F-4F7A-B43D-57A070BCEAF5}">
            <xm:f>NOT(ISERROR(SEARCH(Données!$J$6,A6)))</xm:f>
            <xm:f>Données!$J$6</xm:f>
            <x14:dxf>
              <fill>
                <patternFill>
                  <bgColor rgb="FF00B050"/>
                </patternFill>
              </fill>
            </x14:dxf>
          </x14:cfRule>
          <x14:cfRule type="containsText" priority="11" operator="containsText" id="{9507303E-1889-4226-B32F-5D90DDA1D321}">
            <xm:f>NOT(ISERROR(SEARCH(Données!$J$5,A6)))</xm:f>
            <xm:f>Données!$J$5</xm:f>
            <x14:dxf>
              <fill>
                <patternFill>
                  <bgColor rgb="FFFF0000"/>
                </patternFill>
              </fill>
            </x14:dxf>
          </x14:cfRule>
          <x14:cfRule type="containsText" priority="12" operator="containsText" id="{2DEA7391-E449-475D-8661-28167F9616AC}">
            <xm:f>NOT(ISERROR(SEARCH(Données!$J$4,A6)))</xm:f>
            <xm:f>Données!$J$4</xm:f>
            <x14:dxf>
              <font>
                <color theme="0"/>
              </font>
              <fill>
                <patternFill>
                  <bgColor theme="1"/>
                </patternFill>
              </fill>
            </x14:dxf>
          </x14:cfRule>
          <x14:cfRule type="containsText" priority="13" operator="containsText" id="{C0D2A248-D31D-4661-9FD2-5899286C5A98}">
            <xm:f>NOT(ISERROR(SEARCH(Données!$J$3,A6)))</xm:f>
            <xm:f>Données!$J$3</xm:f>
            <x14:dxf>
              <fill>
                <patternFill>
                  <bgColor rgb="FF0070C0"/>
                </patternFill>
              </fill>
            </x14:dxf>
          </x14:cfRule>
          <x14:cfRule type="containsText" priority="14" operator="containsText" id="{77DF0183-6C1B-4546-9771-BCE2FD8A9B82}">
            <xm:f>NOT(ISERROR(SEARCH(Données!$J$2,A6)))</xm:f>
            <xm:f>Données!$J$2</xm:f>
            <x14:dxf>
              <fill>
                <patternFill>
                  <bgColor rgb="FF00B0F0"/>
                </patternFill>
              </fill>
            </x14:dxf>
          </x14:cfRule>
          <xm:sqref>A6:A70</xm:sqref>
        </x14:conditionalFormatting>
        <x14:conditionalFormatting xmlns:xm="http://schemas.microsoft.com/office/excel/2006/main">
          <x14:cfRule type="containsText" priority="15" operator="containsText" id="{5A6AA03C-7135-4CC0-BB5E-DD5F7594E707}">
            <xm:f>NOT(ISERROR(SEARCH(Données!$J$16,O12)))</xm:f>
            <xm:f>Données!$J$16</xm:f>
            <x14:dxf>
              <fill>
                <patternFill>
                  <bgColor rgb="FFFF99FF"/>
                </patternFill>
              </fill>
            </x14:dxf>
          </x14:cfRule>
          <x14:cfRule type="containsText" priority="16" operator="containsText" id="{6A10AABF-C1E0-4557-9AE6-A45B73A27D7E}">
            <xm:f>NOT(ISERROR(SEARCH(Données!$J$15,O12)))</xm:f>
            <xm:f>Données!$J$15</xm:f>
            <x14:dxf>
              <fill>
                <patternFill>
                  <bgColor rgb="FFFFFF99"/>
                </patternFill>
              </fill>
            </x14:dxf>
          </x14:cfRule>
          <xm:sqref>O12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200-000001000000}">
          <x14:formula1>
            <xm:f>Données!$M$2:$M$3</xm:f>
          </x14:formula1>
          <xm:sqref>B6:B70</xm:sqref>
        </x14:dataValidation>
        <x14:dataValidation type="list" allowBlank="1" showInputMessage="1" showErrorMessage="1" xr:uid="{00000000-0002-0000-0200-000002000000}">
          <x14:formula1>
            <xm:f>Données!$F$2:$F$50</xm:f>
          </x14:formula1>
          <xm:sqref>E6:E70</xm:sqref>
        </x14:dataValidation>
        <x14:dataValidation type="list" allowBlank="1" showInputMessage="1" showErrorMessage="1" xr:uid="{00000000-0002-0000-0200-000003000000}">
          <x14:formula1>
            <xm:f>Données!$D$2:$D$9</xm:f>
          </x14:formula1>
          <xm:sqref>D6:D70</xm:sqref>
        </x14:dataValidation>
        <x14:dataValidation type="list" allowBlank="1" showInputMessage="1" showErrorMessage="1" xr:uid="{00000000-0002-0000-0200-000004000000}">
          <x14:formula1>
            <xm:f>Données!$I$2:$I$5</xm:f>
          </x14:formula1>
          <xm:sqref>C6:C70</xm:sqref>
        </x14:dataValidation>
        <x14:dataValidation type="list" allowBlank="1" showInputMessage="1" showErrorMessage="1" xr:uid="{00000000-0002-0000-0200-000005000000}">
          <x14:formula1>
            <xm:f>Données!$J$2:$J$16</xm:f>
          </x14:formula1>
          <xm:sqref>A6:A70</xm:sqref>
        </x14:dataValidation>
        <x14:dataValidation type="list" allowBlank="1" showInputMessage="1" showErrorMessage="1" xr:uid="{00000000-0002-0000-0200-000006000000}">
          <x14:formula1>
            <xm:f>Données!$E$2:$E$9</xm:f>
          </x14:formula1>
          <xm:sqref>G6:G70</xm:sqref>
        </x14:dataValidation>
        <x14:dataValidation type="list" allowBlank="1" showInputMessage="1" showErrorMessage="1" xr:uid="{00000000-0002-0000-0200-000007000000}">
          <x14:formula1>
            <xm:f>Données!$G$2:$G$50</xm:f>
          </x14:formula1>
          <xm:sqref>F6:F70</xm:sqref>
        </x14:dataValidation>
        <x14:dataValidation type="list" allowBlank="1" showInputMessage="1" showErrorMessage="1" xr:uid="{00000000-0002-0000-0200-000008000000}">
          <x14:formula1>
            <xm:f>Données!$A$2:$A$19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Données</vt:lpstr>
      <vt:lpstr>Planning Hebdo</vt:lpstr>
      <vt:lpstr>15 au 21 avril</vt:lpstr>
      <vt:lpstr>'15 au 21 avril'!Afdrukbereik</vt:lpstr>
      <vt:lpstr>'Planning Hebdo'!Afdrukbereik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peggy warin</dc:creator>
  <cp:lastModifiedBy>Bart Strubbe</cp:lastModifiedBy>
  <cp:lastPrinted>2024-05-02T18:50:31Z</cp:lastPrinted>
  <dcterms:created xsi:type="dcterms:W3CDTF">2024-03-01T15:22:05Z</dcterms:created>
  <dcterms:modified xsi:type="dcterms:W3CDTF">2024-05-04T08:17:02Z</dcterms:modified>
</cp:coreProperties>
</file>