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1C83F3D-5C18-40F9-ADFC-17AD1BFC3925}" xr6:coauthVersionLast="47" xr6:coauthVersionMax="47" xr10:uidLastSave="{00000000-0000-0000-0000-000000000000}"/>
  <bookViews>
    <workbookView xWindow="-120" yWindow="-120" windowWidth="29040" windowHeight="15990" xr2:uid="{1A16437F-7567-4011-9829-F78FC98B38B0}"/>
  </bookViews>
  <sheets>
    <sheet name="Calendrier" sheetId="1" r:id="rId1"/>
    <sheet name="Sources" sheetId="2" r:id="rId2"/>
  </sheets>
  <definedNames>
    <definedName name="Dates">Calendrier!$D$9:$AH$9</definedName>
    <definedName name="Horaires">Calendrier!$C$10:$C$23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1" l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F2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D9" i="1" s="1"/>
  <c r="C11" i="1" s="1"/>
  <c r="C23" i="1" l="1"/>
  <c r="C15" i="1"/>
  <c r="C16" i="1"/>
  <c r="C22" i="1"/>
  <c r="C14" i="1"/>
  <c r="C18" i="1"/>
  <c r="C10" i="1"/>
  <c r="C21" i="1"/>
  <c r="C13" i="1"/>
  <c r="C20" i="1"/>
  <c r="C12" i="1"/>
  <c r="C17" i="1"/>
  <c r="C19" i="1"/>
  <c r="AA9" i="1"/>
  <c r="Z9" i="1"/>
  <c r="S9" i="1"/>
  <c r="AH9" i="1"/>
  <c r="K9" i="1"/>
  <c r="J9" i="1"/>
  <c r="AG9" i="1"/>
  <c r="Y9" i="1"/>
  <c r="Q9" i="1"/>
  <c r="I9" i="1"/>
  <c r="AF9" i="1"/>
  <c r="X9" i="1"/>
  <c r="P9" i="1"/>
  <c r="H9" i="1"/>
  <c r="AE9" i="1"/>
  <c r="W9" i="1"/>
  <c r="O9" i="1"/>
  <c r="G9" i="1"/>
  <c r="AD9" i="1"/>
  <c r="V9" i="1"/>
  <c r="N9" i="1"/>
  <c r="F9" i="1"/>
  <c r="R9" i="1"/>
  <c r="U9" i="1"/>
  <c r="M9" i="1"/>
  <c r="E9" i="1"/>
  <c r="AC9" i="1"/>
  <c r="AB9" i="1"/>
  <c r="T9" i="1"/>
  <c r="L9" i="1"/>
</calcChain>
</file>

<file path=xl/sharedStrings.xml><?xml version="1.0" encoding="utf-8"?>
<sst xmlns="http://schemas.openxmlformats.org/spreadsheetml/2006/main" count="97" uniqueCount="48">
  <si>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</si>
  <si>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</si>
  <si>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</si>
  <si>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</si>
  <si>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</si>
  <si>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</si>
  <si>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</si>
  <si>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</si>
  <si>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</si>
  <si>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</si>
  <si>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</si>
  <si>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</si>
  <si>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</si>
  <si>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</si>
  <si>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Horaires</t>
  </si>
  <si>
    <t>Années</t>
  </si>
  <si>
    <t>Mois</t>
  </si>
  <si>
    <t>Num</t>
  </si>
  <si>
    <t>Local</t>
  </si>
  <si>
    <t>Local :</t>
  </si>
  <si>
    <t>Studio</t>
  </si>
  <si>
    <t>Salle rose</t>
  </si>
  <si>
    <t>Théatre</t>
  </si>
  <si>
    <t>Utilisateur</t>
  </si>
  <si>
    <t>Gamma PC</t>
  </si>
  <si>
    <t>Utilisateur :</t>
  </si>
  <si>
    <t>horaire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</si>
  <si>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</si>
  <si>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</si>
  <si>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</si>
  <si>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</si>
  <si>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</si>
  <si>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</si>
  <si>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</si>
  <si>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</si>
  <si>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utilisateur</t>
  </si>
  <si>
    <t>Atelier photo1</t>
  </si>
  <si>
    <t>Atelier photo2</t>
  </si>
  <si>
    <t>Atelier photo3</t>
  </si>
  <si>
    <t>Atelier photo4</t>
  </si>
  <si>
    <t>Atelier photo5</t>
  </si>
  <si>
    <t>Atelier photo6</t>
  </si>
  <si>
    <t>Atelier photo7</t>
  </si>
  <si>
    <t>Atelier photo8</t>
  </si>
  <si>
    <t>Atelier photo9</t>
  </si>
  <si>
    <t>Atelier photo10</t>
  </si>
  <si>
    <t>Atelier photo11</t>
  </si>
  <si>
    <t>Atelier photo12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</si>
</sst>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164" fontId="0" fillId="0" borderId="0" xfId="0" applyNumberFormat="1" applyAlignment="1">
      <alignment textRotation="90" wrapText="1"/>
    </xf>
    <xf numFmtId="0" fontId="0" fillId="0" borderId="0" xfId="0" applyAlignment="1">
      <alignment textRotation="43"/>
    </xf>
    <xf numFmtId="0" fontId="2" fillId="3" borderId="1" xfId="0" applyFont="1" applyFill="1" applyBorder="1" applyAlignment="1">
      <alignment horizontal="right" indent="1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4" fillId="0" borderId="0" xfId="0" applyFont="1" applyAlignment="1">
      <alignment vertical="center"/>
    </xf>
    <xf numFmtId="0" fontId="1" fillId="3" borderId="5" xfId="0" applyFont="1" applyFill="1" applyBorder="1" applyAlignment="1">
      <alignment horizontal="right" indent="1"/>
    </xf>
    <xf numFmtId="164" fontId="6" fillId="0" borderId="0" xfId="0" applyNumberFormat="1" applyFont="1" applyAlignment="1">
      <alignment textRotation="90"/>
    </xf>
    <xf numFmtId="0" fontId="6" fillId="0" borderId="0" xfId="0" applyFont="1" applyAlignment="1">
      <alignment textRotation="90"/>
    </xf>
    <xf numFmtId="20" fontId="7" fillId="0" borderId="0" xfId="0" applyNumberFormat="1" applyFont="1"/>
    <xf numFmtId="0" fontId="8" fillId="4" borderId="7" xfId="0" applyFont="1" applyFill="1" applyBorder="1"/>
    <xf numFmtId="0" fontId="0" fillId="0" borderId="7" xfId="0" applyBorder="1"/>
    <xf numFmtId="0" fontId="5" fillId="0" borderId="7" xfId="0" applyFont="1" applyBorder="1"/>
    <xf numFmtId="0" fontId="9" fillId="0" borderId="0" xfId="0" applyFont="1"/>
    <xf numFmtId="0" fontId="0" fillId="0" borderId="8" xfId="0" applyBorder="1"/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shrinkToFit="1"/>
    </xf>
    <xf numFmtId="0" fontId="0" fillId="0" borderId="0" xfId="0" applyAlignment="1">
      <alignment shrinkToFit="1"/>
    </xf>
    <xf numFmtId="20" fontId="0" fillId="0" borderId="10" xfId="0" applyNumberFormat="1" applyBorder="1"/>
    <xf numFmtId="0" fontId="8" fillId="4" borderId="11" xfId="0" applyFont="1" applyFill="1" applyBorder="1"/>
    <xf numFmtId="20" fontId="0" fillId="0" borderId="12" xfId="0" applyNumberFormat="1" applyBorder="1"/>
    <xf numFmtId="0" fontId="0" fillId="0" borderId="10" xfId="0" applyBorder="1"/>
    <xf numFmtId="0" fontId="0" fillId="0" borderId="12" xfId="0" applyBorder="1"/>
    <xf numFmtId="0" fontId="0" fillId="6" borderId="9" xfId="0" applyFont="1" applyFill="1" applyBorder="1"/>
    <xf numFmtId="0" fontId="0" fillId="0" borderId="9" xfId="0" applyFont="1" applyBorder="1"/>
    <xf numFmtId="0" fontId="13" fillId="5" borderId="13" xfId="0" applyFont="1" applyFill="1" applyBorder="1"/>
    <xf numFmtId="0" fontId="0" fillId="6" borderId="14" xfId="0" applyFont="1" applyFill="1" applyBorder="1"/>
    <xf numFmtId="0" fontId="0" fillId="0" borderId="0" xfId="0" applyBorder="1"/>
    <xf numFmtId="20" fontId="0" fillId="0" borderId="0" xfId="0" applyNumberFormat="1" applyBorder="1"/>
  </cellXfs>
  <cellStyles count="1">
    <cellStyle name="Standaard" xfId="0" builtinId="0"/>
  </cellStyles>
  <dxfs count="17">
    <dxf>
      <numFmt numFmtId="25" formatCode="h: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numFmt numFmtId="25" formatCode="h:mm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0</xdr:rowOff>
        </xdr:from>
        <xdr:to>
          <xdr:col>2</xdr:col>
          <xdr:colOff>9525</xdr:colOff>
          <xdr:row>8</xdr:row>
          <xdr:rowOff>333375</xdr:rowOff>
        </xdr:to>
        <xdr:sp macro="" textlink="">
          <xdr:nvSpPr>
            <xdr:cNvPr id="1053" name="Button 29" descr="Affecter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8</xdr:row>
          <xdr:rowOff>571500</xdr:rowOff>
        </xdr:from>
        <xdr:to>
          <xdr:col>2</xdr:col>
          <xdr:colOff>0</xdr:colOff>
          <xdr:row>8</xdr:row>
          <xdr:rowOff>914400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F7BB99-38E1-46A2-8160-64D3ECD169E6}" name="Tabel1" displayName="Tabel1" ref="N2:P9" totalsRowShown="0">
  <autoFilter ref="N2:P9" xr:uid="{5BF7BB99-38E1-46A2-8160-64D3ECD169E6}"/>
  <tableColumns count="3">
    <tableColumn id="1" xr3:uid="{24C8ADAE-E73A-4E06-A05A-355B21AAA815}" name="jour"/>
    <tableColumn id="2" xr3:uid="{01481BDA-DEA5-4152-8727-A2DC954A2019}" name="horaire" dataDxfId="0"/>
    <tableColumn id="3" xr3:uid="{52AC650D-42C0-4761-A841-2CD9233B54FF}" name="utilisat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434885-E120-403D-AFE1-693E8C47402D}" name="Tabel2" displayName="Tabel2" ref="J2:J16" totalsRowShown="0" headerRowDxfId="12" headerRowBorderDxfId="15" tableBorderDxfId="16" totalsRowBorderDxfId="14">
  <autoFilter ref="J2:J16" xr:uid="{2E434885-E120-403D-AFE1-693E8C47402D}"/>
  <tableColumns count="1">
    <tableColumn id="1" xr3:uid="{1CA1E238-D8BD-4AEE-B51F-E599A98053C7}" name="Horaires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58D9F63-20CB-4DAD-A79D-E5A50FECDD9B}" name="Tabel3" displayName="Tabel3" ref="L2:L16" totalsRowShown="0" headerRowDxfId="7" headerRowBorderDxfId="10" tableBorderDxfId="11" totalsRowBorderDxfId="9">
  <autoFilter ref="L2:L16" xr:uid="{958D9F63-20CB-4DAD-A79D-E5A50FECDD9B}"/>
  <tableColumns count="1">
    <tableColumn id="1" xr3:uid="{96D51673-362D-47C9-9CFB-9078CA3913DB}" name="Utilisateur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0D55597-4C50-41E7-A01E-061A3942C7F9}" name="Tabel4" displayName="Tabel4" ref="A2:A9" totalsRowShown="0" headerRowDxfId="1" dataDxfId="2" headerRowBorderDxfId="5" tableBorderDxfId="6" totalsRowBorderDxfId="4">
  <autoFilter ref="A2:A9" xr:uid="{90D55597-4C50-41E7-A01E-061A3942C7F9}"/>
  <tableColumns count="1">
    <tableColumn id="1" xr3:uid="{370F048D-6B39-44D5-85DF-AE93C2B1B8DD}" name="jour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790A-FF73-452E-97B7-EE6E3D6C35CB}">
  <sheetPr codeName="Feuil1"/>
  <dimension ref="B2:AM34"/>
  <sheetViews>
    <sheetView tabSelected="1" zoomScale="190" zoomScaleNormal="190" workbookViewId="0">
      <selection activeCell="C10" sqref="C10"/>
    </sheetView>
  </sheetViews>
  <sheetFormatPr defaultColWidth="11.42578125" defaultRowHeight="15" x14ac:dyDescent="0.25"/>
  <cols>
    <col min="1" max="1" width="7.140625" customWidth="1"/>
    <col min="2" max="2" width="12.7109375" customWidth="1"/>
    <col min="3" max="3" width="13.140625" customWidth="1"/>
    <col min="4" max="34" width="4.42578125" customWidth="1"/>
    <col min="35" max="35" width="4.7109375" customWidth="1"/>
  </cols>
  <sheetData>
    <row r="2" spans="2:39" ht="15.6" customHeight="1" x14ac:dyDescent="0.25">
      <c r="B2" s="3" t="s">
        <v>0</v>
      </c>
      <c r="C2" s="4">
        <v>2024</v>
      </c>
      <c r="F2" s="19" t="str">
        <f>IF(AND(C2&lt;&gt;"",C3&lt;&gt;"",C4&lt;&gt;""),"Planning d'occupation du "&amp; C4 &amp;" pour le mois de " &amp; C3,"")</f>
        <v>Planning d'occupation du Studio pour le mois de Avril</v>
      </c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9"/>
      <c r="AG2" s="9"/>
      <c r="AH2" s="9"/>
    </row>
    <row r="3" spans="2:39" ht="15.6" customHeight="1" x14ac:dyDescent="0.25">
      <c r="B3" s="5" t="s">
        <v>1</v>
      </c>
      <c r="C3" s="6" t="s">
        <v>5</v>
      </c>
      <c r="E3" s="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9"/>
      <c r="AG3" s="9"/>
      <c r="AH3" s="9"/>
    </row>
    <row r="4" spans="2:39" ht="15.6" customHeight="1" x14ac:dyDescent="0.25">
      <c r="B4" s="10" t="s">
        <v>19</v>
      </c>
      <c r="C4" s="6" t="s">
        <v>20</v>
      </c>
      <c r="E4" s="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9"/>
      <c r="AG4" s="9"/>
      <c r="AH4" s="9"/>
    </row>
    <row r="5" spans="2:39" ht="18.2" customHeight="1" x14ac:dyDescent="0.25">
      <c r="B5" s="7" t="s">
        <v>25</v>
      </c>
      <c r="C5" s="8" t="s">
        <v>24</v>
      </c>
      <c r="E5" s="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9"/>
      <c r="AG5" s="9"/>
      <c r="AH5" s="9"/>
    </row>
    <row r="6" spans="2:39" ht="21" x14ac:dyDescent="0.35">
      <c r="F6" s="17"/>
    </row>
    <row r="7" spans="2:39" x14ac:dyDescent="0.25"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9" ht="117" hidden="1" x14ac:dyDescent="0.25">
      <c r="D8" s="1">
        <f>DATE($C$2,VLOOKUP($C$3,Sources!$C$2:$D$14,2,FALSE),Calendrier!D7)</f>
        <v>45383</v>
      </c>
      <c r="E8" s="1">
        <f>DATE($C$2,VLOOKUP($C$3,Sources!$C$2:$D$14,2,FALSE),Calendrier!E7)</f>
        <v>45384</v>
      </c>
      <c r="F8" s="1">
        <f>DATE($C$2,VLOOKUP($C$3,Sources!$C$2:$D$14,2,FALSE),Calendrier!F7)</f>
        <v>45385</v>
      </c>
      <c r="G8" s="1">
        <f>DATE($C$2,VLOOKUP($C$3,Sources!$C$2:$D$14,2,FALSE),Calendrier!G7)</f>
        <v>45386</v>
      </c>
      <c r="H8" s="1">
        <f>DATE($C$2,VLOOKUP($C$3,Sources!$C$2:$D$14,2,FALSE),Calendrier!H7)</f>
        <v>45387</v>
      </c>
      <c r="I8" s="1">
        <f>DATE($C$2,VLOOKUP($C$3,Sources!$C$2:$D$14,2,FALSE),Calendrier!I7)</f>
        <v>45388</v>
      </c>
      <c r="J8" s="1">
        <f>DATE($C$2,VLOOKUP($C$3,Sources!$C$2:$D$14,2,FALSE),Calendrier!J7)</f>
        <v>45389</v>
      </c>
      <c r="K8" s="1">
        <f>DATE($C$2,VLOOKUP($C$3,Sources!$C$2:$D$14,2,FALSE),Calendrier!K7)</f>
        <v>45390</v>
      </c>
      <c r="L8" s="1">
        <f>DATE($C$2,VLOOKUP($C$3,Sources!$C$2:$D$14,2,FALSE),Calendrier!L7)</f>
        <v>45391</v>
      </c>
      <c r="M8" s="1">
        <f>DATE($C$2,VLOOKUP($C$3,Sources!$C$2:$D$14,2,FALSE),Calendrier!M7)</f>
        <v>45392</v>
      </c>
      <c r="N8" s="1">
        <f>DATE($C$2,VLOOKUP($C$3,Sources!$C$2:$D$14,2,FALSE),Calendrier!N7)</f>
        <v>45393</v>
      </c>
      <c r="O8" s="1">
        <f>DATE($C$2,VLOOKUP($C$3,Sources!$C$2:$D$14,2,FALSE),Calendrier!O7)</f>
        <v>45394</v>
      </c>
      <c r="P8" s="1">
        <f>DATE($C$2,VLOOKUP($C$3,Sources!$C$2:$D$14,2,FALSE),Calendrier!P7)</f>
        <v>45395</v>
      </c>
      <c r="Q8" s="1">
        <f>DATE($C$2,VLOOKUP($C$3,Sources!$C$2:$D$14,2,FALSE),Calendrier!Q7)</f>
        <v>45396</v>
      </c>
      <c r="R8" s="1">
        <f>DATE($C$2,VLOOKUP($C$3,Sources!$C$2:$D$14,2,FALSE),Calendrier!R7)</f>
        <v>45397</v>
      </c>
      <c r="S8" s="1">
        <f>DATE($C$2,VLOOKUP($C$3,Sources!$C$2:$D$14,2,FALSE),Calendrier!S7)</f>
        <v>45398</v>
      </c>
      <c r="T8" s="1">
        <f>DATE($C$2,VLOOKUP($C$3,Sources!$C$2:$D$14,2,FALSE),Calendrier!T7)</f>
        <v>45399</v>
      </c>
      <c r="U8" s="1">
        <f>DATE($C$2,VLOOKUP($C$3,Sources!$C$2:$D$14,2,FALSE),Calendrier!U7)</f>
        <v>45400</v>
      </c>
      <c r="V8" s="1">
        <f>DATE($C$2,VLOOKUP($C$3,Sources!$C$2:$D$14,2,FALSE),Calendrier!V7)</f>
        <v>45401</v>
      </c>
      <c r="W8" s="1">
        <f>DATE($C$2,VLOOKUP($C$3,Sources!$C$2:$D$14,2,FALSE),Calendrier!W7)</f>
        <v>45402</v>
      </c>
      <c r="X8" s="1">
        <f>DATE($C$2,VLOOKUP($C$3,Sources!$C$2:$D$14,2,FALSE),Calendrier!X7)</f>
        <v>45403</v>
      </c>
      <c r="Y8" s="1">
        <f>DATE($C$2,VLOOKUP($C$3,Sources!$C$2:$D$14,2,FALSE),Calendrier!Y7)</f>
        <v>45404</v>
      </c>
      <c r="Z8" s="1">
        <f>DATE($C$2,VLOOKUP($C$3,Sources!$C$2:$D$14,2,FALSE),Calendrier!Z7)</f>
        <v>45405</v>
      </c>
      <c r="AA8" s="1">
        <f>DATE($C$2,VLOOKUP($C$3,Sources!$C$2:$D$14,2,FALSE),Calendrier!AA7)</f>
        <v>45406</v>
      </c>
      <c r="AB8" s="1">
        <f>DATE($C$2,VLOOKUP($C$3,Sources!$C$2:$D$14,2,FALSE),Calendrier!AB7)</f>
        <v>45407</v>
      </c>
      <c r="AC8" s="1">
        <f>DATE($C$2,VLOOKUP($C$3,Sources!$C$2:$D$14,2,FALSE),Calendrier!AC7)</f>
        <v>45408</v>
      </c>
      <c r="AD8" s="1">
        <f>DATE($C$2,VLOOKUP($C$3,Sources!$C$2:$D$14,2,FALSE),Calendrier!AD7)</f>
        <v>45409</v>
      </c>
      <c r="AE8" s="1">
        <f>DATE($C$2,VLOOKUP($C$3,Sources!$C$2:$D$14,2,FALSE),Calendrier!AE7)</f>
        <v>45410</v>
      </c>
      <c r="AF8" s="1">
        <f>DATE($C$2,VLOOKUP($C$3,Sources!$C$2:$D$14,2,FALSE),Calendrier!AF7)</f>
        <v>45411</v>
      </c>
      <c r="AG8" s="1">
        <f>DATE($C$2,VLOOKUP($C$3,Sources!$C$2:$D$14,2,FALSE),Calendrier!AG7)</f>
        <v>45412</v>
      </c>
      <c r="AH8" s="1">
        <f>DATE($C$2,VLOOKUP($C$3,Sources!$C$2:$D$14,2,FALSE),Calendrier!AH7)</f>
        <v>45413</v>
      </c>
    </row>
    <row r="9" spans="2:39" ht="39" x14ac:dyDescent="0.25">
      <c r="B9" s="18"/>
      <c r="D9" s="11" t="str">
        <f>IF(AND($C$2&lt;&gt;"",$C$3&lt;&gt;""),TEXT(D8,"jjjj") &amp; " " &amp; TEXT(D8,"jj"),"")</f>
        <v>2024 24</v>
      </c>
      <c r="E9" s="12" t="str">
        <f>IF(AND($C$2&lt;&gt;"",$C$3&lt;&gt;""),IF(MONTH(E8)=MONTH($D$8),TEXT(E8,"jjjj")&amp;" "&amp;TEXT(E8,"jj"),""),"")</f>
        <v>2024 24</v>
      </c>
      <c r="F9" s="12" t="str">
        <f t="shared" ref="F9:AH9" si="0">IF(AND($C$2&lt;&gt;"",$C$3&lt;&gt;""),IF(MONTH(F8)=MONTH($D$8),TEXT(F8,"jjjj")&amp;" "&amp;TEXT(F8,"jj"),""),"")</f>
        <v>2024 24</v>
      </c>
      <c r="G9" s="12" t="str">
        <f t="shared" si="0"/>
        <v>2024 24</v>
      </c>
      <c r="H9" s="12" t="str">
        <f t="shared" si="0"/>
        <v>2024 24</v>
      </c>
      <c r="I9" s="12" t="str">
        <f t="shared" si="0"/>
        <v>2024 24</v>
      </c>
      <c r="J9" s="12" t="str">
        <f t="shared" si="0"/>
        <v>2024 24</v>
      </c>
      <c r="K9" s="12" t="str">
        <f t="shared" si="0"/>
        <v>2024 24</v>
      </c>
      <c r="L9" s="12" t="str">
        <f t="shared" si="0"/>
        <v>2024 24</v>
      </c>
      <c r="M9" s="12" t="str">
        <f t="shared" si="0"/>
        <v>2024 24</v>
      </c>
      <c r="N9" s="12" t="str">
        <f t="shared" si="0"/>
        <v>2024 24</v>
      </c>
      <c r="O9" s="12" t="str">
        <f t="shared" si="0"/>
        <v>2024 24</v>
      </c>
      <c r="P9" s="12" t="str">
        <f t="shared" si="0"/>
        <v>2024 24</v>
      </c>
      <c r="Q9" s="12" t="str">
        <f t="shared" si="0"/>
        <v>2024 24</v>
      </c>
      <c r="R9" s="12" t="str">
        <f t="shared" si="0"/>
        <v>2024 24</v>
      </c>
      <c r="S9" s="12" t="str">
        <f t="shared" si="0"/>
        <v>2024 24</v>
      </c>
      <c r="T9" s="12" t="str">
        <f t="shared" si="0"/>
        <v>2024 24</v>
      </c>
      <c r="U9" s="12" t="str">
        <f t="shared" si="0"/>
        <v>2024 24</v>
      </c>
      <c r="V9" s="12" t="str">
        <f t="shared" si="0"/>
        <v>2024 24</v>
      </c>
      <c r="W9" s="12" t="str">
        <f t="shared" si="0"/>
        <v>2024 24</v>
      </c>
      <c r="X9" s="12" t="str">
        <f t="shared" si="0"/>
        <v>2024 24</v>
      </c>
      <c r="Y9" s="12" t="str">
        <f t="shared" si="0"/>
        <v>2024 24</v>
      </c>
      <c r="Z9" s="12" t="str">
        <f t="shared" si="0"/>
        <v>2024 24</v>
      </c>
      <c r="AA9" s="12" t="str">
        <f t="shared" si="0"/>
        <v>2024 24</v>
      </c>
      <c r="AB9" s="12" t="str">
        <f t="shared" si="0"/>
        <v>2024 24</v>
      </c>
      <c r="AC9" s="12" t="str">
        <f t="shared" si="0"/>
        <v>2024 24</v>
      </c>
      <c r="AD9" s="12" t="str">
        <f t="shared" si="0"/>
        <v>2024 24</v>
      </c>
      <c r="AE9" s="12" t="str">
        <f t="shared" si="0"/>
        <v>2024 24</v>
      </c>
      <c r="AF9" s="12" t="str">
        <f t="shared" si="0"/>
        <v>2024 24</v>
      </c>
      <c r="AG9" s="12" t="str">
        <f t="shared" si="0"/>
        <v>2024 24</v>
      </c>
      <c r="AH9" s="12" t="str">
        <f t="shared" si="0"/>
        <v/>
      </c>
      <c r="AI9" s="2"/>
    </row>
    <row r="10" spans="2:39" x14ac:dyDescent="0.25">
      <c r="B10" t="str">
        <f>IF(D10&lt;&gt;"",IF($C$5="Gamma pc","Gamma"),IF($C$5="Atelier photo","Atel photo",""))</f>
        <v>Gamma</v>
      </c>
      <c r="C10" s="13">
        <f>IF($D$9&lt;&gt;"",Sources!J3,"")</f>
        <v>0.39583333333333298</v>
      </c>
      <c r="D10" s="20" t="s">
        <v>24</v>
      </c>
      <c r="E10" s="20"/>
      <c r="F10" s="20"/>
      <c r="G10" s="20"/>
      <c r="H10" s="20"/>
      <c r="I10" s="20"/>
      <c r="J10" s="20"/>
      <c r="K10" s="20" t="s">
        <v>24</v>
      </c>
      <c r="L10" s="20"/>
      <c r="M10" s="20"/>
      <c r="N10" s="20"/>
      <c r="O10" s="20"/>
      <c r="P10" s="20"/>
      <c r="Q10" s="20"/>
      <c r="R10" s="20" t="s">
        <v>24</v>
      </c>
      <c r="S10" s="20"/>
      <c r="T10" s="20"/>
      <c r="U10" s="20"/>
      <c r="V10" s="20"/>
      <c r="W10" s="20"/>
      <c r="X10" s="20"/>
      <c r="Y10" s="20" t="s">
        <v>24</v>
      </c>
      <c r="Z10" s="20"/>
      <c r="AA10" s="20"/>
      <c r="AB10" s="20"/>
      <c r="AC10" s="20"/>
      <c r="AD10" s="20"/>
      <c r="AE10" s="20"/>
      <c r="AF10" s="20" t="s">
        <v>24</v>
      </c>
      <c r="AG10" s="20"/>
      <c r="AH10" s="20"/>
      <c r="AI10" s="21"/>
      <c r="AJ10" s="21"/>
      <c r="AK10" s="21"/>
      <c r="AL10" s="21"/>
      <c r="AM10" s="21"/>
    </row>
    <row r="11" spans="2:39" x14ac:dyDescent="0.25">
      <c r="B11" t="str">
        <f>IF(D11&lt;&gt;"",IF($C$5="Gamma pc","Gamma"),"")</f>
        <v/>
      </c>
      <c r="C11" s="13">
        <f>IF($D$9&lt;&gt;"",Sources!J4,"")</f>
        <v>0.4375</v>
      </c>
      <c r="D11" s="20"/>
      <c r="E11" s="20" t="s">
        <v>36</v>
      </c>
      <c r="F11" s="20"/>
      <c r="G11" s="20"/>
      <c r="H11" s="20"/>
      <c r="I11" s="20"/>
      <c r="J11" s="20"/>
      <c r="K11" s="20"/>
      <c r="L11" s="20" t="s">
        <v>36</v>
      </c>
      <c r="M11" s="20"/>
      <c r="N11" s="20"/>
      <c r="O11" s="20"/>
      <c r="P11" s="20"/>
      <c r="Q11" s="20"/>
      <c r="R11" s="20"/>
      <c r="S11" s="20" t="s">
        <v>36</v>
      </c>
      <c r="T11" s="20"/>
      <c r="U11" s="20"/>
      <c r="V11" s="20"/>
      <c r="W11" s="20"/>
      <c r="X11" s="20"/>
      <c r="Y11" s="20"/>
      <c r="Z11" s="20" t="s">
        <v>36</v>
      </c>
      <c r="AA11" s="20"/>
      <c r="AB11" s="20"/>
      <c r="AC11" s="20"/>
      <c r="AD11" s="20"/>
      <c r="AE11" s="20"/>
      <c r="AF11" s="20"/>
      <c r="AG11" s="20" t="s">
        <v>36</v>
      </c>
      <c r="AH11" s="20"/>
      <c r="AI11" s="21"/>
      <c r="AJ11" s="21"/>
      <c r="AK11" s="21"/>
      <c r="AL11" s="21"/>
      <c r="AM11" s="21"/>
    </row>
    <row r="12" spans="2:39" x14ac:dyDescent="0.25">
      <c r="B12" t="str">
        <f t="shared" ref="B12:B23" si="1">IF(D12&lt;&gt;"",IF($C$5="Gamma pc","Gamma"),"")</f>
        <v/>
      </c>
      <c r="C12" s="13">
        <f>IF($D$9&lt;&gt;"",Sources!J5,"")</f>
        <v>0.47916666666666702</v>
      </c>
      <c r="D12" s="20"/>
      <c r="E12" s="20"/>
      <c r="F12" s="20" t="s">
        <v>37</v>
      </c>
      <c r="G12" s="20"/>
      <c r="H12" s="20"/>
      <c r="I12" s="20"/>
      <c r="J12" s="20"/>
      <c r="K12" s="20"/>
      <c r="L12" s="20"/>
      <c r="M12" s="20" t="s">
        <v>37</v>
      </c>
      <c r="N12" s="20"/>
      <c r="O12" s="20"/>
      <c r="P12" s="20"/>
      <c r="Q12" s="20"/>
      <c r="R12" s="20"/>
      <c r="S12" s="20"/>
      <c r="T12" s="20" t="s">
        <v>37</v>
      </c>
      <c r="U12" s="20"/>
      <c r="V12" s="20"/>
      <c r="W12" s="20"/>
      <c r="X12" s="20"/>
      <c r="Y12" s="20"/>
      <c r="Z12" s="20"/>
      <c r="AA12" s="20" t="s">
        <v>37</v>
      </c>
      <c r="AB12" s="20"/>
      <c r="AC12" s="20"/>
      <c r="AD12" s="20"/>
      <c r="AE12" s="20"/>
      <c r="AF12" s="20"/>
      <c r="AG12" s="20"/>
      <c r="AH12" s="20" t="s">
        <v>37</v>
      </c>
      <c r="AI12" s="21"/>
      <c r="AJ12" s="21"/>
      <c r="AK12" s="21"/>
      <c r="AL12" s="21"/>
      <c r="AM12" s="21"/>
    </row>
    <row r="13" spans="2:39" x14ac:dyDescent="0.25">
      <c r="B13" t="str">
        <f t="shared" si="1"/>
        <v/>
      </c>
      <c r="C13" s="13">
        <f>IF($D$9&lt;&gt;"",Sources!J6,"")</f>
        <v>0.52083333333333304</v>
      </c>
      <c r="D13" s="20"/>
      <c r="E13" s="20"/>
      <c r="F13" s="20"/>
      <c r="G13" s="20" t="s">
        <v>38</v>
      </c>
      <c r="H13" s="20"/>
      <c r="I13" s="20"/>
      <c r="J13" s="20"/>
      <c r="K13" s="20"/>
      <c r="L13" s="20"/>
      <c r="M13" s="20"/>
      <c r="N13" s="20" t="s">
        <v>38</v>
      </c>
      <c r="O13" s="20"/>
      <c r="P13" s="20"/>
      <c r="Q13" s="20"/>
      <c r="R13" s="20"/>
      <c r="S13" s="20"/>
      <c r="T13" s="20"/>
      <c r="U13" s="20" t="s">
        <v>38</v>
      </c>
      <c r="V13" s="20"/>
      <c r="W13" s="20"/>
      <c r="X13" s="20"/>
      <c r="Y13" s="20"/>
      <c r="Z13" s="20"/>
      <c r="AA13" s="20"/>
      <c r="AB13" s="20" t="s">
        <v>38</v>
      </c>
      <c r="AC13" s="20"/>
      <c r="AD13" s="20"/>
      <c r="AE13" s="20"/>
      <c r="AF13" s="20"/>
      <c r="AG13" s="20"/>
      <c r="AH13" s="20"/>
      <c r="AI13" s="21"/>
      <c r="AJ13" s="21"/>
      <c r="AK13" s="21"/>
      <c r="AL13" s="21"/>
      <c r="AM13" s="21"/>
    </row>
    <row r="14" spans="2:39" x14ac:dyDescent="0.25">
      <c r="B14" t="str">
        <f t="shared" si="1"/>
        <v/>
      </c>
      <c r="C14" s="13">
        <f>IF($D$9&lt;&gt;"",Sources!J7,"")</f>
        <v>0.5625</v>
      </c>
      <c r="D14" s="20"/>
      <c r="E14" s="20"/>
      <c r="F14" s="20"/>
      <c r="G14" s="20"/>
      <c r="H14" s="20" t="s">
        <v>39</v>
      </c>
      <c r="I14" s="20"/>
      <c r="J14" s="20"/>
      <c r="K14" s="20"/>
      <c r="L14" s="20"/>
      <c r="M14" s="20"/>
      <c r="N14" s="20"/>
      <c r="O14" s="20" t="s">
        <v>39</v>
      </c>
      <c r="P14" s="20"/>
      <c r="Q14" s="20"/>
      <c r="R14" s="20"/>
      <c r="S14" s="20"/>
      <c r="T14" s="20"/>
      <c r="U14" s="20"/>
      <c r="V14" s="20" t="s">
        <v>39</v>
      </c>
      <c r="W14" s="20"/>
      <c r="X14" s="20"/>
      <c r="Y14" s="20"/>
      <c r="Z14" s="20"/>
      <c r="AA14" s="20"/>
      <c r="AB14" s="20"/>
      <c r="AC14" s="20" t="s">
        <v>39</v>
      </c>
      <c r="AD14" s="20"/>
      <c r="AE14" s="20"/>
      <c r="AF14" s="20"/>
      <c r="AG14" s="20"/>
      <c r="AH14" s="20"/>
      <c r="AI14" s="21"/>
      <c r="AJ14" s="21"/>
      <c r="AK14" s="21"/>
      <c r="AL14" s="21"/>
      <c r="AM14" s="21"/>
    </row>
    <row r="15" spans="2:39" x14ac:dyDescent="0.25">
      <c r="B15" t="str">
        <f t="shared" si="1"/>
        <v/>
      </c>
      <c r="C15" s="13">
        <f>IF($D$9&lt;&gt;"",Sources!J8,"")</f>
        <v>0.60416666666666696</v>
      </c>
      <c r="D15" s="20"/>
      <c r="E15" s="20"/>
      <c r="F15" s="20"/>
      <c r="G15" s="20"/>
      <c r="H15" s="20"/>
      <c r="I15" s="20" t="s">
        <v>40</v>
      </c>
      <c r="J15" s="20"/>
      <c r="K15" s="20"/>
      <c r="L15" s="20"/>
      <c r="M15" s="20"/>
      <c r="N15" s="20"/>
      <c r="O15" s="20"/>
      <c r="P15" s="20" t="s">
        <v>40</v>
      </c>
      <c r="Q15" s="20"/>
      <c r="R15" s="20"/>
      <c r="S15" s="20"/>
      <c r="T15" s="20"/>
      <c r="U15" s="20"/>
      <c r="V15" s="20"/>
      <c r="W15" s="20" t="s">
        <v>40</v>
      </c>
      <c r="X15" s="20"/>
      <c r="Y15" s="20"/>
      <c r="Z15" s="20"/>
      <c r="AA15" s="20"/>
      <c r="AB15" s="20"/>
      <c r="AC15" s="20"/>
      <c r="AD15" s="20" t="s">
        <v>40</v>
      </c>
      <c r="AE15" s="20"/>
      <c r="AF15" s="20"/>
      <c r="AG15" s="20"/>
      <c r="AH15" s="20"/>
      <c r="AI15" s="21"/>
      <c r="AJ15" s="21"/>
      <c r="AK15" s="21"/>
      <c r="AL15" s="21"/>
      <c r="AM15" s="21"/>
    </row>
    <row r="16" spans="2:39" x14ac:dyDescent="0.25">
      <c r="B16" t="str">
        <f t="shared" si="1"/>
        <v/>
      </c>
      <c r="C16" s="13">
        <f>IF($D$9&lt;&gt;"",Sources!J9,"")</f>
        <v>0.64583333333333304</v>
      </c>
      <c r="D16" s="20"/>
      <c r="E16" s="20"/>
      <c r="F16" s="20"/>
      <c r="G16" s="20"/>
      <c r="H16" s="20"/>
      <c r="I16" s="20"/>
      <c r="J16" s="20" t="s">
        <v>41</v>
      </c>
      <c r="K16" s="20"/>
      <c r="L16" s="20"/>
      <c r="M16" s="20"/>
      <c r="N16" s="20"/>
      <c r="O16" s="20"/>
      <c r="P16" s="20"/>
      <c r="Q16" s="20" t="s">
        <v>41</v>
      </c>
      <c r="R16" s="20"/>
      <c r="S16" s="20"/>
      <c r="T16" s="20"/>
      <c r="U16" s="20"/>
      <c r="V16" s="20"/>
      <c r="W16" s="20"/>
      <c r="X16" s="20" t="s">
        <v>41</v>
      </c>
      <c r="Y16" s="20"/>
      <c r="Z16" s="20"/>
      <c r="AA16" s="20"/>
      <c r="AB16" s="20"/>
      <c r="AC16" s="20"/>
      <c r="AD16" s="20"/>
      <c r="AE16" s="20" t="s">
        <v>41</v>
      </c>
      <c r="AF16" s="20"/>
      <c r="AG16" s="20"/>
      <c r="AH16" s="20"/>
      <c r="AI16" s="21"/>
      <c r="AJ16" s="21"/>
      <c r="AK16" s="21"/>
      <c r="AL16" s="21"/>
      <c r="AM16" s="21"/>
    </row>
    <row r="17" spans="2:39" x14ac:dyDescent="0.25">
      <c r="B17" t="str">
        <f t="shared" si="1"/>
        <v/>
      </c>
      <c r="C17" s="13">
        <f>IF($D$9&lt;&gt;"",Sources!J10,"")</f>
        <v>0.6875</v>
      </c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1"/>
      <c r="AJ17" s="21"/>
      <c r="AK17" s="21"/>
      <c r="AL17" s="21"/>
      <c r="AM17" s="21"/>
    </row>
    <row r="18" spans="2:39" x14ac:dyDescent="0.25">
      <c r="B18" t="str">
        <f t="shared" si="1"/>
        <v/>
      </c>
      <c r="C18" s="13">
        <f>IF($D$9&lt;&gt;"",Sources!J11,"")</f>
        <v>0.72916666666666696</v>
      </c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1"/>
      <c r="AJ18" s="21"/>
      <c r="AK18" s="21"/>
      <c r="AL18" s="21"/>
      <c r="AM18" s="21"/>
    </row>
    <row r="19" spans="2:39" x14ac:dyDescent="0.25">
      <c r="B19" t="str">
        <f t="shared" si="1"/>
        <v/>
      </c>
      <c r="C19" s="13">
        <f>IF($D$9&lt;&gt;"",Sources!J12,"")</f>
        <v>0.77083333333333304</v>
      </c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1"/>
      <c r="AJ19" s="21"/>
      <c r="AK19" s="21"/>
      <c r="AL19" s="21"/>
      <c r="AM19" s="21"/>
    </row>
    <row r="20" spans="2:39" x14ac:dyDescent="0.25">
      <c r="B20" t="str">
        <f t="shared" si="1"/>
        <v/>
      </c>
      <c r="C20" s="13">
        <f>IF($D$9&lt;&gt;"",Sources!J13,"")</f>
        <v>0.8125</v>
      </c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1"/>
      <c r="AJ20" s="21"/>
      <c r="AK20" s="21"/>
      <c r="AL20" s="21"/>
      <c r="AM20" s="21"/>
    </row>
    <row r="21" spans="2:39" x14ac:dyDescent="0.25">
      <c r="B21" t="str">
        <f t="shared" si="1"/>
        <v/>
      </c>
      <c r="C21" s="13">
        <f>IF($D$9&lt;&gt;"",Sources!J14,"")</f>
        <v>0.85416666666666696</v>
      </c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1"/>
      <c r="AJ21" s="21"/>
      <c r="AK21" s="21"/>
      <c r="AL21" s="21"/>
      <c r="AM21" s="21"/>
    </row>
    <row r="22" spans="2:39" x14ac:dyDescent="0.25">
      <c r="B22" t="str">
        <f t="shared" si="1"/>
        <v/>
      </c>
      <c r="C22" s="13">
        <f>IF($D$9&lt;&gt;"",Sources!J15,"")</f>
        <v>0.89583333333333304</v>
      </c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1"/>
      <c r="AJ22" s="21"/>
      <c r="AK22" s="21"/>
      <c r="AL22" s="21"/>
      <c r="AM22" s="21"/>
    </row>
    <row r="23" spans="2:39" x14ac:dyDescent="0.25">
      <c r="B23" t="str">
        <f t="shared" si="1"/>
        <v/>
      </c>
      <c r="C23" s="13">
        <f>IF($D$9&lt;&gt;"",Sources!J16,"")</f>
        <v>0.9375</v>
      </c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1"/>
      <c r="AJ23" s="21"/>
      <c r="AK23" s="21"/>
      <c r="AL23" s="21"/>
      <c r="AM23" s="21"/>
    </row>
    <row r="24" spans="2:39" x14ac:dyDescent="0.25">
      <c r="C24" s="13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</row>
    <row r="25" spans="2:39" x14ac:dyDescent="0.25">
      <c r="C25" s="13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</row>
    <row r="26" spans="2:39" x14ac:dyDescent="0.25">
      <c r="C26" s="13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</row>
    <row r="27" spans="2:39" x14ac:dyDescent="0.25">
      <c r="C27" s="13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</row>
    <row r="28" spans="2:39" x14ac:dyDescent="0.25">
      <c r="C28" s="13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</row>
    <row r="29" spans="2:39" x14ac:dyDescent="0.25"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</row>
    <row r="30" spans="2:39" x14ac:dyDescent="0.25"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</row>
    <row r="31" spans="2:39" x14ac:dyDescent="0.25"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</row>
    <row r="32" spans="2:39" x14ac:dyDescent="0.25"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</row>
    <row r="33" spans="4:39" x14ac:dyDescent="0.25"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</row>
    <row r="34" spans="4:39" x14ac:dyDescent="0.25"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</row>
  </sheetData>
  <mergeCells count="1">
    <mergeCell ref="F2:AE5"/>
  </mergeCell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3" r:id="rId4" name="Button 29">
              <controlPr defaultSize="0" print="0" autoFill="0" autoPict="0" macro="[0]!Remplir" altText="Affecter">
                <anchor moveWithCells="1" siz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2</xdr:col>
                    <xdr:colOff>9525</xdr:colOff>
                    <xdr:row>8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5" name="Button 30">
              <controlPr defaultSize="0" print="0" autoFill="0" autoPict="0" macro="[0]!Effacer">
                <anchor moveWithCells="1" sizeWithCells="1">
                  <from>
                    <xdr:col>1</xdr:col>
                    <xdr:colOff>9525</xdr:colOff>
                    <xdr:row>8</xdr:row>
                    <xdr:rowOff>571500</xdr:rowOff>
                  </from>
                  <to>
                    <xdr:col>2</xdr:col>
                    <xdr:colOff>0</xdr:colOff>
                    <xdr:row>8</xdr:row>
                    <xdr:rowOff>914400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D46F854-D94F-ED4A-823C-B129A3E04272}">
          <x14:formula1>
            <xm:f>Sources!$F$3:$F$14</xm:f>
          </x14:formula1>
          <xm:sqref>C2</xm:sqref>
        </x14:dataValidation>
        <x14:dataValidation type="list" allowBlank="1" showInputMessage="1" showErrorMessage="1" xr:uid="{CC524B20-A8A9-8543-B990-E4601FFA7965}">
          <x14:formula1>
            <xm:f>Sources!$C$3:$C$14</xm:f>
          </x14:formula1>
          <xm:sqref>C3</xm:sqref>
        </x14:dataValidation>
        <x14:dataValidation type="list" allowBlank="1" showInputMessage="1" showErrorMessage="1" xr:uid="{C0A3FE24-3D34-CE40-AD49-1DF54F62922E}">
          <x14:formula1>
            <xm:f>Sources!$H$3:$H$9</xm:f>
          </x14:formula1>
          <xm:sqref>C4</xm:sqref>
        </x14:dataValidation>
        <x14:dataValidation type="list" allowBlank="1" showInputMessage="1" showErrorMessage="1" xr:uid="{C5CEC45A-DE5A-4243-8CED-72C81CD5446F}">
          <x14:formula1>
            <xm:f>Sources!$L$3:$L$13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033467-CDA6-42C1-982F-6C70E6D7A6B0}">
  <sheetPr codeName="Feuil2"/>
  <dimension ref="A2:P27"/>
  <sheetViews>
    <sheetView workbookViewId="0">
      <selection activeCell="P19" sqref="P19"/>
    </sheetView>
  </sheetViews>
  <sheetFormatPr defaultColWidth="11.42578125" defaultRowHeight="15" x14ac:dyDescent="0.25"/>
  <cols>
    <col min="12" max="12" width="15" bestFit="1" customWidth="1"/>
    <col min="14" max="15" width="11.42578125" style="31"/>
    <col min="16" max="16" width="14" style="31" bestFit="1" customWidth="1"/>
  </cols>
  <sheetData>
    <row r="2" spans="1:16" x14ac:dyDescent="0.25">
      <c r="A2" s="29" t="s">
        <v>27</v>
      </c>
      <c r="C2" s="14" t="s">
        <v>16</v>
      </c>
      <c r="D2" s="14" t="s">
        <v>17</v>
      </c>
      <c r="F2" s="14" t="s">
        <v>15</v>
      </c>
      <c r="H2" s="14" t="s">
        <v>18</v>
      </c>
      <c r="J2" s="23" t="s">
        <v>14</v>
      </c>
      <c r="L2" s="23" t="s">
        <v>23</v>
      </c>
      <c r="N2" s="31" t="s">
        <v>27</v>
      </c>
      <c r="O2" s="31" t="s">
        <v>26</v>
      </c>
      <c r="P2" s="31" t="s">
        <v>35</v>
      </c>
    </row>
    <row r="3" spans="1:16" x14ac:dyDescent="0.25">
      <c r="A3" s="27" t="s">
        <v>28</v>
      </c>
      <c r="C3" s="15" t="s">
        <v>3</v>
      </c>
      <c r="D3" s="15">
        <v>1</v>
      </c>
      <c r="F3" s="15">
        <v>2024</v>
      </c>
      <c r="H3" s="16"/>
      <c r="J3" s="22">
        <v>0.39583333333333298</v>
      </c>
      <c r="L3" s="25"/>
      <c r="N3" s="31" t="s">
        <v>28</v>
      </c>
      <c r="O3" s="32">
        <v>0.39583333333333298</v>
      </c>
      <c r="P3" s="31" t="s">
        <v>24</v>
      </c>
    </row>
    <row r="4" spans="1:16" x14ac:dyDescent="0.25">
      <c r="A4" s="28" t="s">
        <v>29</v>
      </c>
      <c r="C4" s="15" t="s">
        <v>2</v>
      </c>
      <c r="D4" s="15">
        <v>2</v>
      </c>
      <c r="F4" s="15">
        <v>2025</v>
      </c>
      <c r="H4" s="15" t="s">
        <v>20</v>
      </c>
      <c r="J4" s="22">
        <v>0.4375</v>
      </c>
      <c r="L4" s="25" t="s">
        <v>24</v>
      </c>
      <c r="N4" s="31" t="s">
        <v>29</v>
      </c>
      <c r="O4" s="32">
        <v>0.4375</v>
      </c>
      <c r="P4" s="31" t="s">
        <v>36</v>
      </c>
    </row>
    <row r="5" spans="1:16" x14ac:dyDescent="0.25">
      <c r="A5" s="27" t="s">
        <v>30</v>
      </c>
      <c r="C5" s="15" t="s">
        <v>4</v>
      </c>
      <c r="D5" s="15">
        <v>3</v>
      </c>
      <c r="F5" s="15">
        <v>2026</v>
      </c>
      <c r="H5" s="15" t="s">
        <v>21</v>
      </c>
      <c r="J5" s="22">
        <v>0.47916666666666702</v>
      </c>
      <c r="L5" s="26" t="s">
        <v>36</v>
      </c>
      <c r="N5" s="31" t="s">
        <v>30</v>
      </c>
      <c r="O5" s="32">
        <v>0.47916666666666702</v>
      </c>
      <c r="P5" s="31" t="s">
        <v>37</v>
      </c>
    </row>
    <row r="6" spans="1:16" x14ac:dyDescent="0.25">
      <c r="A6" s="28" t="s">
        <v>31</v>
      </c>
      <c r="C6" s="15" t="s">
        <v>5</v>
      </c>
      <c r="D6" s="15">
        <v>4</v>
      </c>
      <c r="F6" s="15">
        <v>2027</v>
      </c>
      <c r="H6" s="15" t="s">
        <v>22</v>
      </c>
      <c r="J6" s="22">
        <v>0.52083333333333304</v>
      </c>
      <c r="L6" s="26" t="s">
        <v>37</v>
      </c>
      <c r="N6" s="31" t="s">
        <v>31</v>
      </c>
      <c r="O6" s="32">
        <v>0.52083333333333304</v>
      </c>
      <c r="P6" s="31" t="s">
        <v>38</v>
      </c>
    </row>
    <row r="7" spans="1:16" x14ac:dyDescent="0.25">
      <c r="A7" s="27" t="s">
        <v>32</v>
      </c>
      <c r="C7" s="15" t="s">
        <v>6</v>
      </c>
      <c r="D7" s="15">
        <v>5</v>
      </c>
      <c r="F7" s="15">
        <v>2028</v>
      </c>
      <c r="H7" s="16"/>
      <c r="J7" s="22">
        <v>0.5625</v>
      </c>
      <c r="L7" s="26" t="s">
        <v>38</v>
      </c>
      <c r="N7" s="31" t="s">
        <v>32</v>
      </c>
      <c r="O7" s="32">
        <v>0.5625</v>
      </c>
      <c r="P7" s="31" t="s">
        <v>39</v>
      </c>
    </row>
    <row r="8" spans="1:16" x14ac:dyDescent="0.25">
      <c r="A8" s="28" t="s">
        <v>33</v>
      </c>
      <c r="C8" s="15" t="s">
        <v>7</v>
      </c>
      <c r="D8" s="15">
        <v>6</v>
      </c>
      <c r="F8" s="15">
        <v>2029</v>
      </c>
      <c r="H8" s="16"/>
      <c r="J8" s="22">
        <v>0.60416666666666696</v>
      </c>
      <c r="L8" s="26" t="s">
        <v>39</v>
      </c>
      <c r="N8" s="31" t="s">
        <v>33</v>
      </c>
      <c r="O8" s="32">
        <v>0.60416666666666696</v>
      </c>
      <c r="P8" s="31" t="s">
        <v>40</v>
      </c>
    </row>
    <row r="9" spans="1:16" x14ac:dyDescent="0.25">
      <c r="A9" s="30" t="s">
        <v>34</v>
      </c>
      <c r="C9" s="15" t="s">
        <v>8</v>
      </c>
      <c r="D9" s="15">
        <v>7</v>
      </c>
      <c r="F9" s="15">
        <v>2030</v>
      </c>
      <c r="H9" s="16"/>
      <c r="J9" s="22">
        <v>0.64583333333333304</v>
      </c>
      <c r="L9" s="26" t="s">
        <v>40</v>
      </c>
      <c r="N9" s="31" t="s">
        <v>34</v>
      </c>
      <c r="O9" s="32">
        <v>0.64583333333333304</v>
      </c>
      <c r="P9" s="31" t="s">
        <v>41</v>
      </c>
    </row>
    <row r="10" spans="1:16" x14ac:dyDescent="0.25">
      <c r="C10" s="15" t="s">
        <v>9</v>
      </c>
      <c r="D10" s="15">
        <v>8</v>
      </c>
      <c r="F10" s="15">
        <v>2031</v>
      </c>
      <c r="H10" s="16"/>
      <c r="J10" s="22">
        <v>0.6875</v>
      </c>
      <c r="L10" s="26" t="s">
        <v>41</v>
      </c>
    </row>
    <row r="11" spans="1:16" x14ac:dyDescent="0.25">
      <c r="C11" s="15" t="s">
        <v>10</v>
      </c>
      <c r="D11" s="15">
        <v>9</v>
      </c>
      <c r="F11" s="15">
        <v>2032</v>
      </c>
      <c r="H11" s="16"/>
      <c r="J11" s="22">
        <v>0.72916666666666696</v>
      </c>
      <c r="L11" s="26" t="s">
        <v>42</v>
      </c>
    </row>
    <row r="12" spans="1:16" x14ac:dyDescent="0.25">
      <c r="C12" s="15" t="s">
        <v>11</v>
      </c>
      <c r="D12" s="15">
        <v>10</v>
      </c>
      <c r="F12" s="15">
        <v>2033</v>
      </c>
      <c r="H12" s="16"/>
      <c r="J12" s="22">
        <v>0.77083333333333304</v>
      </c>
      <c r="L12" s="26" t="s">
        <v>43</v>
      </c>
    </row>
    <row r="13" spans="1:16" x14ac:dyDescent="0.25">
      <c r="C13" s="15" t="s">
        <v>12</v>
      </c>
      <c r="D13" s="15">
        <v>11</v>
      </c>
      <c r="F13" s="15">
        <v>2034</v>
      </c>
      <c r="H13" s="16"/>
      <c r="J13" s="22">
        <v>0.8125</v>
      </c>
      <c r="L13" s="26" t="s">
        <v>44</v>
      </c>
    </row>
    <row r="14" spans="1:16" x14ac:dyDescent="0.25">
      <c r="C14" s="15" t="s">
        <v>13</v>
      </c>
      <c r="D14" s="15">
        <v>12</v>
      </c>
      <c r="F14" s="15">
        <v>2035</v>
      </c>
      <c r="H14" s="16"/>
      <c r="J14" s="22">
        <v>0.85416666666666696</v>
      </c>
      <c r="L14" s="26" t="s">
        <v>45</v>
      </c>
    </row>
    <row r="15" spans="1:16" x14ac:dyDescent="0.25">
      <c r="H15" s="16"/>
      <c r="J15" s="22">
        <v>0.89583333333333304</v>
      </c>
      <c r="L15" s="26" t="s">
        <v>46</v>
      </c>
    </row>
    <row r="16" spans="1:16" x14ac:dyDescent="0.25">
      <c r="H16" s="16"/>
      <c r="J16" s="24">
        <v>0.9375</v>
      </c>
      <c r="L16" s="26" t="s">
        <v>47</v>
      </c>
    </row>
    <row r="17" spans="8:8" x14ac:dyDescent="0.25">
      <c r="H17" s="16"/>
    </row>
    <row r="18" spans="8:8" x14ac:dyDescent="0.25">
      <c r="H18" s="16"/>
    </row>
    <row r="19" spans="8:8" x14ac:dyDescent="0.25">
      <c r="H19" s="16"/>
    </row>
    <row r="20" spans="8:8" x14ac:dyDescent="0.25">
      <c r="H20" s="16"/>
    </row>
    <row r="21" spans="8:8" x14ac:dyDescent="0.25">
      <c r="H21" s="16"/>
    </row>
    <row r="22" spans="8:8" x14ac:dyDescent="0.25">
      <c r="H22" s="16"/>
    </row>
    <row r="23" spans="8:8" x14ac:dyDescent="0.25">
      <c r="H23" s="16"/>
    </row>
    <row r="24" spans="8:8" x14ac:dyDescent="0.25">
      <c r="H24" s="16"/>
    </row>
    <row r="25" spans="8:8" x14ac:dyDescent="0.25">
      <c r="H25" s="16"/>
    </row>
    <row r="26" spans="8:8" x14ac:dyDescent="0.25">
      <c r="H26" s="16"/>
    </row>
    <row r="27" spans="8:8" x14ac:dyDescent="0.25">
      <c r="H27" s="16"/>
    </row>
  </sheetData>
  <phoneticPr fontId="12" type="noConversion"/>
  <dataValidations count="2">
    <dataValidation type="list" allowBlank="1" showInputMessage="1" showErrorMessage="1" sqref="N3:N9" xr:uid="{CB3F547C-4A7B-4B9E-BE51-FE009DE4B459}">
      <formula1>$A$3:$A$9</formula1>
    </dataValidation>
    <dataValidation type="list" allowBlank="1" showInputMessage="1" showErrorMessage="1" sqref="O3:O9" xr:uid="{5293E988-198D-4908-A5AF-AEBAEEEE7B7D}">
      <formula1>$J$3:$J$16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Calendrier</vt:lpstr>
      <vt:lpstr>Sources</vt:lpstr>
      <vt:lpstr>Dates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Bart Strubbe</cp:lastModifiedBy>
  <cp:lastPrinted>2017-12-02T08:35:18Z</cp:lastPrinted>
  <dcterms:created xsi:type="dcterms:W3CDTF">2017-12-01T15:01:31Z</dcterms:created>
  <dcterms:modified xsi:type="dcterms:W3CDTF">2024-04-29T16:44:47Z</dcterms:modified>
</cp:coreProperties>
</file>