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C21BAC2-1DFE-4D9C-B6DE-15780C9FBF62}" xr6:coauthVersionLast="47" xr6:coauthVersionMax="47" xr10:uidLastSave="{00000000-0000-0000-0000-000000000000}"/>
  <bookViews>
    <workbookView xWindow="-120" yWindow="-120" windowWidth="29040" windowHeight="15990" activeTab="3" xr2:uid="{00000000-000D-0000-FFFF-FFFF00000000}"/>
  </bookViews>
  <sheets>
    <sheet name="Notice" sheetId="2" r:id="rId1"/>
    <sheet name="base de donnée" sheetId="1" r:id="rId2"/>
    <sheet name="BDD" sheetId="5" r:id="rId3"/>
    <sheet name="TCD" sheetId="6" r:id="rId4"/>
  </sheets>
  <definedNames>
    <definedName name="BDD">OFFSET(BDD!$A$1,,,Nombre,11)</definedName>
    <definedName name="ColonneB">OFFSET('base de donnée'!$B$1,,,Dernier,)</definedName>
    <definedName name="Dernier">MAX(IF('base de donnée'!$B:$B&lt;&gt;"",ROW('base de donnée'!$B:$B),0))</definedName>
    <definedName name="Nombre">COUNTA(ColonneB)</definedName>
    <definedName name="Slicer_Client">#N/A</definedName>
    <definedName name="Slicer_espèce">#N/A</definedName>
  </definedNames>
  <calcPr calcId="191029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5" l="1"/>
  <c r="A2" i="5" a="1"/>
  <c r="A2" i="5" s="1"/>
  <c r="D2" i="5" s="1" a="1"/>
  <c r="D2" i="5" s="1"/>
  <c r="A3" i="5" a="1"/>
  <c r="A3" i="5" s="1"/>
  <c r="C3" i="5" s="1" a="1"/>
  <c r="C3" i="5" s="1"/>
  <c r="A4" i="5" a="1"/>
  <c r="A4" i="5" s="1"/>
  <c r="D4" i="5" s="1" a="1"/>
  <c r="D4" i="5" s="1"/>
  <c r="A5" i="5" a="1"/>
  <c r="A5" i="5" s="1"/>
  <c r="C5" i="5" s="1" a="1"/>
  <c r="C5" i="5" s="1"/>
  <c r="A6" i="5" a="1"/>
  <c r="A6" i="5" s="1"/>
  <c r="D6" i="5" s="1" a="1"/>
  <c r="D6" i="5" s="1"/>
  <c r="A7" i="5" a="1"/>
  <c r="A7" i="5" s="1"/>
  <c r="C7" i="5" s="1" a="1"/>
  <c r="C7" i="5" s="1"/>
  <c r="A8" i="5" a="1"/>
  <c r="A8" i="5" s="1"/>
  <c r="D8" i="5" s="1" a="1"/>
  <c r="D8" i="5" s="1"/>
  <c r="A9" i="5" a="1"/>
  <c r="A9" i="5" s="1"/>
  <c r="C9" i="5" s="1" a="1"/>
  <c r="C9" i="5" s="1"/>
  <c r="A10" i="5" a="1"/>
  <c r="A10" i="5" s="1"/>
  <c r="D10" i="5" s="1" a="1"/>
  <c r="D10" i="5" s="1"/>
  <c r="A11" i="5" a="1"/>
  <c r="A11" i="5" s="1"/>
  <c r="C11" i="5" s="1" a="1"/>
  <c r="C11" i="5" s="1"/>
  <c r="A12" i="5" a="1"/>
  <c r="A12" i="5" s="1"/>
  <c r="D12" i="5" s="1" a="1"/>
  <c r="D12" i="5" s="1"/>
  <c r="A13" i="5" a="1"/>
  <c r="A13" i="5" s="1"/>
  <c r="C13" i="5" s="1" a="1"/>
  <c r="C13" i="5" s="1"/>
  <c r="A1" i="5" a="1"/>
  <c r="A1" i="5" s="1"/>
  <c r="B1" i="5" s="1" a="1"/>
  <c r="B1" i="5" s="1"/>
  <c r="A14" i="5" a="1"/>
  <c r="A14" i="5" s="1"/>
  <c r="D14" i="5" s="1" a="1"/>
  <c r="D14" i="5" s="1"/>
  <c r="A15" i="5" a="1"/>
  <c r="A15" i="5" s="1"/>
  <c r="C15" i="5" s="1" a="1"/>
  <c r="C15" i="5" s="1"/>
  <c r="A16" i="5" a="1"/>
  <c r="A16" i="5" s="1"/>
  <c r="D16" i="5" s="1" a="1"/>
  <c r="D16" i="5" s="1"/>
  <c r="A17" i="5" a="1"/>
  <c r="A17" i="5" s="1"/>
  <c r="C17" i="5" s="1" a="1"/>
  <c r="C17" i="5" s="1"/>
  <c r="A18" i="5" a="1"/>
  <c r="A18" i="5" s="1"/>
  <c r="D18" i="5" s="1" a="1"/>
  <c r="D18" i="5" s="1"/>
  <c r="A19" i="5" a="1"/>
  <c r="A19" i="5" s="1"/>
  <c r="C19" i="5" s="1" a="1"/>
  <c r="C19" i="5" s="1"/>
  <c r="A20" i="5" a="1"/>
  <c r="A20" i="5" s="1"/>
  <c r="D20" i="5" s="1" a="1"/>
  <c r="D20" i="5" s="1"/>
  <c r="B19" i="5" l="1" a="1"/>
  <c r="B19" i="5" s="1"/>
  <c r="B17" i="5" a="1"/>
  <c r="B17" i="5" s="1"/>
  <c r="B15" i="5" a="1"/>
  <c r="B15" i="5" s="1"/>
  <c r="B13" i="5" a="1"/>
  <c r="B13" i="5" s="1"/>
  <c r="B11" i="5" a="1"/>
  <c r="B11" i="5" s="1"/>
  <c r="B9" i="5" a="1"/>
  <c r="B9" i="5" s="1"/>
  <c r="B7" i="5" a="1"/>
  <c r="B7" i="5" s="1"/>
  <c r="B5" i="5" a="1"/>
  <c r="B5" i="5" s="1"/>
  <c r="B3" i="5" a="1"/>
  <c r="B3" i="5" s="1"/>
  <c r="I20" i="5" a="1"/>
  <c r="I20" i="5" s="1"/>
  <c r="G20" i="5" a="1"/>
  <c r="G20" i="5" s="1"/>
  <c r="E20" i="5" a="1"/>
  <c r="E20" i="5" s="1"/>
  <c r="C20" i="5" a="1"/>
  <c r="C20" i="5" s="1"/>
  <c r="H19" i="5" a="1"/>
  <c r="H19" i="5" s="1"/>
  <c r="F19" i="5" a="1"/>
  <c r="F19" i="5" s="1"/>
  <c r="K19" i="5" s="1"/>
  <c r="D19" i="5" a="1"/>
  <c r="D19" i="5" s="1"/>
  <c r="I18" i="5" a="1"/>
  <c r="I18" i="5" s="1"/>
  <c r="G18" i="5" a="1"/>
  <c r="G18" i="5" s="1"/>
  <c r="E18" i="5" a="1"/>
  <c r="E18" i="5" s="1"/>
  <c r="J18" i="5" s="1"/>
  <c r="C18" i="5" a="1"/>
  <c r="C18" i="5" s="1"/>
  <c r="H17" i="5" a="1"/>
  <c r="H17" i="5" s="1"/>
  <c r="F17" i="5" a="1"/>
  <c r="F17" i="5" s="1"/>
  <c r="K17" i="5" s="1"/>
  <c r="D17" i="5" a="1"/>
  <c r="D17" i="5" s="1"/>
  <c r="I16" i="5" a="1"/>
  <c r="I16" i="5" s="1"/>
  <c r="G16" i="5" a="1"/>
  <c r="G16" i="5" s="1"/>
  <c r="E16" i="5" a="1"/>
  <c r="E16" i="5" s="1"/>
  <c r="J16" i="5" s="1"/>
  <c r="C16" i="5" a="1"/>
  <c r="C16" i="5" s="1"/>
  <c r="H15" i="5" a="1"/>
  <c r="H15" i="5" s="1"/>
  <c r="F15" i="5" a="1"/>
  <c r="F15" i="5" s="1"/>
  <c r="K15" i="5" s="1"/>
  <c r="D15" i="5" a="1"/>
  <c r="D15" i="5" s="1"/>
  <c r="I14" i="5" a="1"/>
  <c r="I14" i="5" s="1"/>
  <c r="G14" i="5" a="1"/>
  <c r="G14" i="5" s="1"/>
  <c r="E14" i="5" a="1"/>
  <c r="E14" i="5" s="1"/>
  <c r="J14" i="5" s="1"/>
  <c r="C14" i="5" a="1"/>
  <c r="C14" i="5" s="1"/>
  <c r="H13" i="5" a="1"/>
  <c r="H13" i="5" s="1"/>
  <c r="F13" i="5" a="1"/>
  <c r="F13" i="5" s="1"/>
  <c r="K13" i="5" s="1"/>
  <c r="D13" i="5" a="1"/>
  <c r="D13" i="5" s="1"/>
  <c r="I12" i="5" a="1"/>
  <c r="I12" i="5" s="1"/>
  <c r="G12" i="5" a="1"/>
  <c r="G12" i="5" s="1"/>
  <c r="E12" i="5" a="1"/>
  <c r="E12" i="5" s="1"/>
  <c r="J12" i="5" s="1"/>
  <c r="C12" i="5" a="1"/>
  <c r="C12" i="5" s="1"/>
  <c r="H11" i="5" a="1"/>
  <c r="H11" i="5" s="1"/>
  <c r="F11" i="5" a="1"/>
  <c r="F11" i="5" s="1"/>
  <c r="K11" i="5" s="1"/>
  <c r="D11" i="5" a="1"/>
  <c r="D11" i="5" s="1"/>
  <c r="I10" i="5" a="1"/>
  <c r="I10" i="5" s="1"/>
  <c r="G10" i="5" a="1"/>
  <c r="G10" i="5" s="1"/>
  <c r="E10" i="5" a="1"/>
  <c r="E10" i="5" s="1"/>
  <c r="J10" i="5" s="1"/>
  <c r="C10" i="5" a="1"/>
  <c r="C10" i="5" s="1"/>
  <c r="H9" i="5" a="1"/>
  <c r="H9" i="5" s="1"/>
  <c r="F9" i="5" a="1"/>
  <c r="F9" i="5" s="1"/>
  <c r="K9" i="5" s="1"/>
  <c r="D9" i="5" a="1"/>
  <c r="D9" i="5" s="1"/>
  <c r="I8" i="5" a="1"/>
  <c r="I8" i="5" s="1"/>
  <c r="G8" i="5" a="1"/>
  <c r="G8" i="5" s="1"/>
  <c r="E8" i="5" a="1"/>
  <c r="E8" i="5" s="1"/>
  <c r="J8" i="5" s="1"/>
  <c r="C8" i="5" a="1"/>
  <c r="C8" i="5" s="1"/>
  <c r="H7" i="5" a="1"/>
  <c r="H7" i="5" s="1"/>
  <c r="F7" i="5" a="1"/>
  <c r="F7" i="5" s="1"/>
  <c r="K7" i="5" s="1"/>
  <c r="D7" i="5" a="1"/>
  <c r="D7" i="5" s="1"/>
  <c r="I6" i="5" a="1"/>
  <c r="I6" i="5" s="1"/>
  <c r="G6" i="5" a="1"/>
  <c r="G6" i="5" s="1"/>
  <c r="E6" i="5" a="1"/>
  <c r="E6" i="5" s="1"/>
  <c r="J6" i="5" s="1"/>
  <c r="C6" i="5" a="1"/>
  <c r="C6" i="5" s="1"/>
  <c r="H5" i="5" a="1"/>
  <c r="H5" i="5" s="1"/>
  <c r="F5" i="5" a="1"/>
  <c r="F5" i="5" s="1"/>
  <c r="K5" i="5" s="1"/>
  <c r="D5" i="5" a="1"/>
  <c r="D5" i="5" s="1"/>
  <c r="I4" i="5" a="1"/>
  <c r="I4" i="5" s="1"/>
  <c r="G4" i="5" a="1"/>
  <c r="G4" i="5" s="1"/>
  <c r="E4" i="5" a="1"/>
  <c r="E4" i="5" s="1"/>
  <c r="J4" i="5" s="1"/>
  <c r="C4" i="5" a="1"/>
  <c r="C4" i="5" s="1"/>
  <c r="H3" i="5" a="1"/>
  <c r="H3" i="5" s="1"/>
  <c r="F3" i="5" a="1"/>
  <c r="F3" i="5" s="1"/>
  <c r="K3" i="5" s="1"/>
  <c r="D3" i="5" a="1"/>
  <c r="D3" i="5" s="1"/>
  <c r="I2" i="5" a="1"/>
  <c r="I2" i="5" s="1"/>
  <c r="G2" i="5" a="1"/>
  <c r="G2" i="5" s="1"/>
  <c r="E2" i="5" a="1"/>
  <c r="E2" i="5" s="1"/>
  <c r="J2" i="5" s="1"/>
  <c r="C2" i="5" a="1"/>
  <c r="C2" i="5" s="1"/>
  <c r="H1" i="5" a="1"/>
  <c r="H1" i="5" s="1"/>
  <c r="F1" i="5" a="1"/>
  <c r="F1" i="5" s="1"/>
  <c r="D1" i="5" a="1"/>
  <c r="D1" i="5" s="1"/>
  <c r="B20" i="5" a="1"/>
  <c r="B20" i="5" s="1"/>
  <c r="B18" i="5" a="1"/>
  <c r="B18" i="5" s="1"/>
  <c r="B16" i="5" a="1"/>
  <c r="B16" i="5" s="1"/>
  <c r="B14" i="5" a="1"/>
  <c r="B14" i="5" s="1"/>
  <c r="B12" i="5" a="1"/>
  <c r="B12" i="5" s="1"/>
  <c r="B10" i="5" a="1"/>
  <c r="B10" i="5" s="1"/>
  <c r="B8" i="5" a="1"/>
  <c r="B8" i="5" s="1"/>
  <c r="B6" i="5" a="1"/>
  <c r="B6" i="5" s="1"/>
  <c r="B4" i="5" a="1"/>
  <c r="B4" i="5" s="1"/>
  <c r="B2" i="5" a="1"/>
  <c r="B2" i="5" s="1"/>
  <c r="H20" i="5" a="1"/>
  <c r="H20" i="5" s="1"/>
  <c r="F20" i="5" a="1"/>
  <c r="F20" i="5" s="1"/>
  <c r="I19" i="5" a="1"/>
  <c r="I19" i="5" s="1"/>
  <c r="G19" i="5" a="1"/>
  <c r="G19" i="5" s="1"/>
  <c r="E19" i="5" a="1"/>
  <c r="E19" i="5" s="1"/>
  <c r="J19" i="5" s="1"/>
  <c r="H18" i="5" a="1"/>
  <c r="H18" i="5" s="1"/>
  <c r="F18" i="5" a="1"/>
  <c r="F18" i="5" s="1"/>
  <c r="K18" i="5" s="1"/>
  <c r="I17" i="5" a="1"/>
  <c r="I17" i="5" s="1"/>
  <c r="G17" i="5" a="1"/>
  <c r="G17" i="5" s="1"/>
  <c r="E17" i="5" a="1"/>
  <c r="E17" i="5" s="1"/>
  <c r="J17" i="5" s="1"/>
  <c r="H16" i="5" a="1"/>
  <c r="H16" i="5" s="1"/>
  <c r="F16" i="5" a="1"/>
  <c r="F16" i="5" s="1"/>
  <c r="K16" i="5" s="1"/>
  <c r="I15" i="5" a="1"/>
  <c r="I15" i="5" s="1"/>
  <c r="G15" i="5" a="1"/>
  <c r="G15" i="5" s="1"/>
  <c r="E15" i="5" a="1"/>
  <c r="E15" i="5" s="1"/>
  <c r="J15" i="5" s="1"/>
  <c r="H14" i="5" a="1"/>
  <c r="H14" i="5" s="1"/>
  <c r="F14" i="5" a="1"/>
  <c r="F14" i="5" s="1"/>
  <c r="K14" i="5" s="1"/>
  <c r="I13" i="5" a="1"/>
  <c r="I13" i="5" s="1"/>
  <c r="G13" i="5" a="1"/>
  <c r="G13" i="5" s="1"/>
  <c r="E13" i="5" a="1"/>
  <c r="E13" i="5" s="1"/>
  <c r="J13" i="5" s="1"/>
  <c r="H12" i="5" a="1"/>
  <c r="H12" i="5" s="1"/>
  <c r="F12" i="5" a="1"/>
  <c r="F12" i="5" s="1"/>
  <c r="K12" i="5" s="1"/>
  <c r="I11" i="5" a="1"/>
  <c r="I11" i="5" s="1"/>
  <c r="G11" i="5" a="1"/>
  <c r="G11" i="5" s="1"/>
  <c r="E11" i="5" a="1"/>
  <c r="E11" i="5" s="1"/>
  <c r="J11" i="5" s="1"/>
  <c r="H10" i="5" a="1"/>
  <c r="H10" i="5" s="1"/>
  <c r="F10" i="5" a="1"/>
  <c r="F10" i="5" s="1"/>
  <c r="K10" i="5" s="1"/>
  <c r="I9" i="5" a="1"/>
  <c r="I9" i="5" s="1"/>
  <c r="G9" i="5" a="1"/>
  <c r="G9" i="5" s="1"/>
  <c r="E9" i="5" a="1"/>
  <c r="E9" i="5" s="1"/>
  <c r="J9" i="5" s="1"/>
  <c r="H8" i="5" a="1"/>
  <c r="H8" i="5" s="1"/>
  <c r="F8" i="5" a="1"/>
  <c r="F8" i="5" s="1"/>
  <c r="K8" i="5" s="1"/>
  <c r="I7" i="5" a="1"/>
  <c r="I7" i="5" s="1"/>
  <c r="G7" i="5" a="1"/>
  <c r="G7" i="5" s="1"/>
  <c r="E7" i="5" a="1"/>
  <c r="E7" i="5" s="1"/>
  <c r="J7" i="5" s="1"/>
  <c r="H6" i="5" a="1"/>
  <c r="H6" i="5" s="1"/>
  <c r="F6" i="5" a="1"/>
  <c r="F6" i="5" s="1"/>
  <c r="K6" i="5" s="1"/>
  <c r="I5" i="5" a="1"/>
  <c r="I5" i="5" s="1"/>
  <c r="G5" i="5" a="1"/>
  <c r="G5" i="5" s="1"/>
  <c r="E5" i="5" a="1"/>
  <c r="E5" i="5" s="1"/>
  <c r="J5" i="5" s="1"/>
  <c r="H4" i="5" a="1"/>
  <c r="H4" i="5" s="1"/>
  <c r="F4" i="5" a="1"/>
  <c r="F4" i="5" s="1"/>
  <c r="K4" i="5" s="1"/>
  <c r="I3" i="5" a="1"/>
  <c r="I3" i="5" s="1"/>
  <c r="G3" i="5" a="1"/>
  <c r="G3" i="5" s="1"/>
  <c r="E3" i="5" a="1"/>
  <c r="E3" i="5" s="1"/>
  <c r="J3" i="5" s="1"/>
  <c r="H2" i="5" a="1"/>
  <c r="H2" i="5" s="1"/>
  <c r="F2" i="5" a="1"/>
  <c r="F2" i="5" s="1"/>
  <c r="K2" i="5" s="1"/>
  <c r="I1" i="5" a="1"/>
  <c r="I1" i="5" s="1"/>
  <c r="G1" i="5" a="1"/>
  <c r="G1" i="5" s="1"/>
  <c r="E1" i="5" a="1"/>
  <c r="E1" i="5" s="1"/>
  <c r="C1" i="5" a="1"/>
  <c r="C1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<sst xmlns="http://schemas.openxmlformats.org/spreadsheetml/2006/main" count="363" uniqueCount="191">
  <si>
    <t>ASIKA </t>
  </si>
  <si>
    <t>LANDWASSER DE MONTAUBAN</t>
  </si>
  <si>
    <t>11 ani. </t>
  </si>
  <si>
    <t>110 euros</t>
  </si>
  <si>
    <t>(10 €/ani.)</t>
  </si>
  <si>
    <t>7 Octobre saison 84</t>
  </si>
  <si>
    <t>En attente</t>
  </si>
  <si>
    <t>AUSSOU DE MONTAUBAN</t>
  </si>
  <si>
    <t>10 ani. </t>
  </si>
  <si>
    <t>200 euros</t>
  </si>
  <si>
    <t>(20 €/ani.)</t>
  </si>
  <si>
    <t>TEXEL 005 DE MONTAUBAN</t>
  </si>
  <si>
    <t>66 ani. </t>
  </si>
  <si>
    <t>660 euros</t>
  </si>
  <si>
    <t>6 Octobre saison 84</t>
  </si>
  <si>
    <t>TAMUNOS DE CHAZELLE</t>
  </si>
  <si>
    <t>MAINE DE MONTAUBAN</t>
  </si>
  <si>
    <t>15 ani. </t>
  </si>
  <si>
    <t>150 euros</t>
  </si>
  <si>
    <t>TOFOI DE CHAZELLE</t>
  </si>
  <si>
    <t>7 ani. </t>
  </si>
  <si>
    <t>70 euros</t>
  </si>
  <si>
    <t>4 Septembre saison 84</t>
  </si>
  <si>
    <t>FAIMOIDUCUSCUS DE MONTAUB</t>
  </si>
  <si>
    <t>19 ani. </t>
  </si>
  <si>
    <t>570 euros</t>
  </si>
  <si>
    <t>(30 €/ani.)</t>
  </si>
  <si>
    <t>2 Septembre saison 84</t>
  </si>
  <si>
    <t>5 Juillet saison 84</t>
  </si>
  <si>
    <t> Manech Rousse</t>
  </si>
  <si>
    <t> Manech Noire</t>
  </si>
  <si>
    <t> Texel</t>
  </si>
  <si>
    <t> Causses du Lot</t>
  </si>
  <si>
    <t> Blanche du massif Central</t>
  </si>
  <si>
    <t> Rouge de l'Ouest</t>
  </si>
  <si>
    <t> Aubrac</t>
  </si>
  <si>
    <t>Race</t>
  </si>
  <si>
    <t>bovins</t>
  </si>
  <si>
    <t>caprins</t>
  </si>
  <si>
    <t>porcins</t>
  </si>
  <si>
    <t>lapins</t>
  </si>
  <si>
    <t>volailles</t>
  </si>
  <si>
    <t>pintade</t>
  </si>
  <si>
    <t>ovins</t>
  </si>
  <si>
    <t>oies</t>
  </si>
  <si>
    <t>canards</t>
  </si>
  <si>
    <t>chevaux de selle</t>
  </si>
  <si>
    <t>chevaux de trait</t>
  </si>
  <si>
    <t>poneys</t>
  </si>
  <si>
    <t>race</t>
  </si>
  <si>
    <t>Statut</t>
  </si>
  <si>
    <t>date</t>
  </si>
  <si>
    <t>prix</t>
  </si>
  <si>
    <t>nombre</t>
  </si>
  <si>
    <t>Nom</t>
  </si>
  <si>
    <t>numéro d'ascendance</t>
  </si>
  <si>
    <t>espèce</t>
  </si>
  <si>
    <t>Nmb</t>
  </si>
  <si>
    <t>PU</t>
  </si>
  <si>
    <t>date2</t>
  </si>
  <si>
    <t xml:space="preserve"> Prim'holstein</t>
  </si>
  <si>
    <t xml:space="preserve"> Montbéliarde</t>
  </si>
  <si>
    <t xml:space="preserve"> Normande</t>
  </si>
  <si>
    <t xml:space="preserve"> Armoricaine</t>
  </si>
  <si>
    <t xml:space="preserve"> Brune des Alpes</t>
  </si>
  <si>
    <t xml:space="preserve"> Vosgienne</t>
  </si>
  <si>
    <t xml:space="preserve"> Simmental</t>
  </si>
  <si>
    <t xml:space="preserve"> Brown Swiss</t>
  </si>
  <si>
    <t xml:space="preserve"> Jersiaise</t>
  </si>
  <si>
    <t xml:space="preserve"> Red Holstein</t>
  </si>
  <si>
    <t xml:space="preserve"> Charolaise</t>
  </si>
  <si>
    <t xml:space="preserve"> Blond d'Aquitaine</t>
  </si>
  <si>
    <t xml:space="preserve"> Limousine</t>
  </si>
  <si>
    <t xml:space="preserve"> Blanc Bleu Belge</t>
  </si>
  <si>
    <t xml:space="preserve"> Parthenaise</t>
  </si>
  <si>
    <t xml:space="preserve"> Rouge des Prés</t>
  </si>
  <si>
    <t xml:space="preserve"> Salers</t>
  </si>
  <si>
    <t xml:space="preserve"> Aubrac</t>
  </si>
  <si>
    <t xml:space="preserve"> Alpine</t>
  </si>
  <si>
    <t xml:space="preserve"> Angora</t>
  </si>
  <si>
    <t xml:space="preserve"> Corse</t>
  </si>
  <si>
    <t xml:space="preserve"> Poitevine</t>
  </si>
  <si>
    <t xml:space="preserve"> Rove</t>
  </si>
  <si>
    <t xml:space="preserve"> Saanen</t>
  </si>
  <si>
    <t xml:space="preserve"> Nera Verzasca</t>
  </si>
  <si>
    <t xml:space="preserve"> Toggenburg</t>
  </si>
  <si>
    <t xml:space="preserve"> Spanish</t>
  </si>
  <si>
    <t xml:space="preserve"> Large White</t>
  </si>
  <si>
    <t xml:space="preserve"> Landrace Francais</t>
  </si>
  <si>
    <t xml:space="preserve"> Pietrain</t>
  </si>
  <si>
    <t xml:space="preserve"> Penshire</t>
  </si>
  <si>
    <t xml:space="preserve"> Duroc</t>
  </si>
  <si>
    <t xml:space="preserve"> Hereford</t>
  </si>
  <si>
    <t xml:space="preserve"> Argenté de Champagne</t>
  </si>
  <si>
    <t xml:space="preserve"> Fauve de Bourgogne</t>
  </si>
  <si>
    <t xml:space="preserve"> Néo Zélandais Blanc</t>
  </si>
  <si>
    <t xml:space="preserve"> Bleu de Vienne</t>
  </si>
  <si>
    <t xml:space="preserve"> Chamois de Thuringe</t>
  </si>
  <si>
    <t xml:space="preserve"> Lievre Belge</t>
  </si>
  <si>
    <t xml:space="preserve"> Alaska</t>
  </si>
  <si>
    <t xml:space="preserve"> Rex Castor</t>
  </si>
  <si>
    <t xml:space="preserve"> Rex Blanc</t>
  </si>
  <si>
    <t xml:space="preserve"> Rex Dalmatien</t>
  </si>
  <si>
    <t xml:space="preserve"> Rex Bleu</t>
  </si>
  <si>
    <t xml:space="preserve"> Charollaise</t>
  </si>
  <si>
    <t xml:space="preserve"> Gauloise</t>
  </si>
  <si>
    <t xml:space="preserve"> Coucou des Flandres</t>
  </si>
  <si>
    <t xml:space="preserve"> Meusienne</t>
  </si>
  <si>
    <t xml:space="preserve"> Bourbourg</t>
  </si>
  <si>
    <t xml:space="preserve"> Suisse</t>
  </si>
  <si>
    <t xml:space="preserve"> Pintade grise</t>
  </si>
  <si>
    <t xml:space="preserve"> Lacaune Lait</t>
  </si>
  <si>
    <t xml:space="preserve"> Manech Noire</t>
  </si>
  <si>
    <t xml:space="preserve"> Manech Rousse</t>
  </si>
  <si>
    <t xml:space="preserve"> Races allaitantes</t>
  </si>
  <si>
    <t xml:space="preserve"> (Permet l'allaitement et mise au pré l'hiver)</t>
  </si>
  <si>
    <t xml:space="preserve"> Ille de France</t>
  </si>
  <si>
    <t xml:space="preserve"> Charollais</t>
  </si>
  <si>
    <t xml:space="preserve"> Texel</t>
  </si>
  <si>
    <t xml:space="preserve"> Engadine (uniquement Partie Suisse)</t>
  </si>
  <si>
    <t xml:space="preserve"> Suffolk</t>
  </si>
  <si>
    <t xml:space="preserve"> Rouge de l'Ouest</t>
  </si>
  <si>
    <t xml:space="preserve"> Blanche du massif Central</t>
  </si>
  <si>
    <t xml:space="preserve"> Mérinos d''Arles</t>
  </si>
  <si>
    <t xml:space="preserve"> Causses du Lot</t>
  </si>
  <si>
    <t xml:space="preserve"> Charmoise</t>
  </si>
  <si>
    <t xml:space="preserve"> Berrichon du Cher</t>
  </si>
  <si>
    <t xml:space="preserve"> Blanche du Bourbonnais</t>
  </si>
  <si>
    <t xml:space="preserve"> Blanche du Poitou</t>
  </si>
  <si>
    <t xml:space="preserve"> Guinée</t>
  </si>
  <si>
    <t xml:space="preserve"> Flamande</t>
  </si>
  <si>
    <t xml:space="preserve"> Alsace</t>
  </si>
  <si>
    <t xml:space="preserve"> Toulouse</t>
  </si>
  <si>
    <t xml:space="preserve"> Grise des Landes</t>
  </si>
  <si>
    <t xml:space="preserve"> Rouen Clair</t>
  </si>
  <si>
    <t xml:space="preserve"> Canard Duclair</t>
  </si>
  <si>
    <t xml:space="preserve"> Pékin Allemand</t>
  </si>
  <si>
    <t xml:space="preserve"> Pékin Américain</t>
  </si>
  <si>
    <t xml:space="preserve"> Barbarie</t>
  </si>
  <si>
    <t xml:space="preserve"> Alter Real</t>
  </si>
  <si>
    <t xml:space="preserve"> Anglo-Arabe</t>
  </si>
  <si>
    <t xml:space="preserve"> Appaloosa</t>
  </si>
  <si>
    <t xml:space="preserve"> Arabe Shagya</t>
  </si>
  <si>
    <t xml:space="preserve"> Barbe</t>
  </si>
  <si>
    <t xml:space="preserve"> Cheval Canadien</t>
  </si>
  <si>
    <t xml:space="preserve"> Franches-Montagnes</t>
  </si>
  <si>
    <t xml:space="preserve"> Frison</t>
  </si>
  <si>
    <t xml:space="preserve"> Hanovrien</t>
  </si>
  <si>
    <t xml:space="preserve"> Henson</t>
  </si>
  <si>
    <t xml:space="preserve"> Holsteiner</t>
  </si>
  <si>
    <t xml:space="preserve"> Lipizzan</t>
  </si>
  <si>
    <t xml:space="preserve"> Paint Horse</t>
  </si>
  <si>
    <t xml:space="preserve"> Pur-Sang Anglais</t>
  </si>
  <si>
    <t xml:space="preserve"> Pur-Sang Arabe</t>
  </si>
  <si>
    <t xml:space="preserve"> Pur Race Espagnole</t>
  </si>
  <si>
    <t xml:space="preserve"> Quarter Horse</t>
  </si>
  <si>
    <t xml:space="preserve"> Selle Francais</t>
  </si>
  <si>
    <t xml:space="preserve"> Trakehner</t>
  </si>
  <si>
    <t xml:space="preserve"> Trotteur Francais</t>
  </si>
  <si>
    <t xml:space="preserve"> Ardennais</t>
  </si>
  <si>
    <t xml:space="preserve"> Auxois</t>
  </si>
  <si>
    <t xml:space="preserve"> Boulonnais</t>
  </si>
  <si>
    <t xml:space="preserve"> Breton</t>
  </si>
  <si>
    <t xml:space="preserve"> Cob Normand</t>
  </si>
  <si>
    <t xml:space="preserve"> Comtois</t>
  </si>
  <si>
    <t xml:space="preserve"> Percheron</t>
  </si>
  <si>
    <t xml:space="preserve"> Poitevin Mulassier</t>
  </si>
  <si>
    <t xml:space="preserve"> Trait du Nord</t>
  </si>
  <si>
    <t xml:space="preserve"> Brabançon</t>
  </si>
  <si>
    <t xml:space="preserve"> Shire</t>
  </si>
  <si>
    <t xml:space="preserve"> Clydesdale</t>
  </si>
  <si>
    <t xml:space="preserve"> Irish Cob</t>
  </si>
  <si>
    <t xml:space="preserve"> American Cream Draft</t>
  </si>
  <si>
    <t xml:space="preserve"> Camargue</t>
  </si>
  <si>
    <t xml:space="preserve"> Castillonais</t>
  </si>
  <si>
    <t xml:space="preserve"> Merens</t>
  </si>
  <si>
    <t xml:space="preserve"> Connemara</t>
  </si>
  <si>
    <t xml:space="preserve"> Dartmoor</t>
  </si>
  <si>
    <t xml:space="preserve"> Fjord</t>
  </si>
  <si>
    <t xml:space="preserve"> Haflinger</t>
  </si>
  <si>
    <t xml:space="preserve"> Landais</t>
  </si>
  <si>
    <t xml:space="preserve"> New Forest</t>
  </si>
  <si>
    <t xml:space="preserve"> Francais de Selle</t>
  </si>
  <si>
    <t xml:space="preserve"> Pottok</t>
  </si>
  <si>
    <t xml:space="preserve"> Shetland</t>
  </si>
  <si>
    <t xml:space="preserve"> Welsh</t>
  </si>
  <si>
    <t>Client</t>
  </si>
  <si>
    <t>Som van Nmb</t>
  </si>
  <si>
    <t>Grand total</t>
  </si>
  <si>
    <t>Total ovins</t>
  </si>
  <si>
    <t>Total bovins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</si>
</sst>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pivotButton="1"/>
    <xf numFmtId="0" fontId="0" fillId="2" borderId="0" xfId="0" applyFill="1"/>
    <xf numFmtId="0" fontId="0" fillId="3" borderId="0" xfId="0" applyFill="1"/>
    <xf numFmtId="0" fontId="0" fillId="0" borderId="0" xfId="0" applyNumberFormat="1"/>
    <xf numFmtId="0" fontId="0" fillId="2" borderId="0" xfId="0" applyNumberFormat="1" applyFill="1"/>
    <xf numFmtId="0" fontId="0" fillId="3" borderId="0" xfId="0" applyNumberFormat="1" applyFill="1"/>
  </cellXfs>
  <cellStyles count="1">
    <cellStyle name="Standaard" xfId="0" builtinId="0"/>
  </cellStyles>
  <dxfs count="14">
    <dxf>
      <fill>
        <patternFill patternType="solid">
          <bgColor theme="9" tint="0.5999938962981048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eetMetadata" Target="metadata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123825</xdr:rowOff>
    </xdr:from>
    <xdr:to>
      <xdr:col>10</xdr:col>
      <xdr:colOff>38100</xdr:colOff>
      <xdr:row>13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lient">
              <a:extLst>
                <a:ext uri="{FF2B5EF4-FFF2-40B4-BE49-F238E27FC236}">
                  <a16:creationId xmlns:a16="http://schemas.microsoft.com/office/drawing/2014/main" id="{973A11EC-DA92-253B-49AA-A511C3DDADA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91550" y="1238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104775</xdr:colOff>
      <xdr:row>0</xdr:row>
      <xdr:rowOff>123825</xdr:rowOff>
    </xdr:from>
    <xdr:to>
      <xdr:col>11</xdr:col>
      <xdr:colOff>600075</xdr:colOff>
      <xdr:row>13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espèce">
              <a:extLst>
                <a:ext uri="{FF2B5EF4-FFF2-40B4-BE49-F238E27FC236}">
                  <a16:creationId xmlns:a16="http://schemas.microsoft.com/office/drawing/2014/main" id="{29E0AB6E-87B4-5E82-0D91-A251BE6C46D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spèc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487025" y="123825"/>
              <a:ext cx="11049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410.894916898149" createdVersion="8" refreshedVersion="8" minRefreshableVersion="3" recordCount="8" xr:uid="{86B67756-E6C9-4DF5-9834-5350DFCCAC6E}">
  <cacheSource type="worksheet">
    <worksheetSource name="bdd"/>
  </cacheSource>
  <cacheFields count="11">
    <cacheField name="0" numFmtId="0">
      <sharedItems containsSemiMixedTypes="0" containsString="0" containsNumber="1" containsInteger="1" minValue="2" maxValue="16"/>
    </cacheField>
    <cacheField name="numéro d'ascendance" numFmtId="0">
      <sharedItems containsSemiMixedTypes="0" containsString="0" containsNumber="1" containsInteger="1" minValue="26734676" maxValue="26744447"/>
    </cacheField>
    <cacheField name="Client" numFmtId="0">
      <sharedItems count="1">
        <s v="ASIKA "/>
      </sharedItems>
    </cacheField>
    <cacheField name="Nom" numFmtId="0">
      <sharedItems count="7">
        <s v="LANDWASSER DE MONTAUBAN"/>
        <s v="AUSSOU DE MONTAUBAN"/>
        <s v="TEXEL 005 DE MONTAUBAN"/>
        <s v="TAMUNOS DE CHAZELLE"/>
        <s v="MAINE DE MONTAUBAN"/>
        <s v="TOFOI DE CHAZELLE"/>
        <s v="FAIMOIDUCUSCUS DE MONTAUB"/>
      </sharedItems>
    </cacheField>
    <cacheField name="race" numFmtId="0">
      <sharedItems count="7">
        <s v=" Manech Rousse"/>
        <s v=" Manech Noire"/>
        <s v=" Texel"/>
        <s v=" Causses du Lot"/>
        <s v=" Blanche du massif Central"/>
        <s v=" Rouge de l'Ouest"/>
        <s v=" Aubrac"/>
      </sharedItems>
    </cacheField>
    <cacheField name="nombre" numFmtId="0">
      <sharedItems/>
    </cacheField>
    <cacheField name="prix" numFmtId="0">
      <sharedItems/>
    </cacheField>
    <cacheField name="date" numFmtId="0">
      <sharedItems/>
    </cacheField>
    <cacheField name="Statut" numFmtId="0">
      <sharedItems/>
    </cacheField>
    <cacheField name="espèce" numFmtId="0">
      <sharedItems containsBlank="1" count="3">
        <s v="ovins"/>
        <s v="bovins"/>
        <m u="1"/>
      </sharedItems>
    </cacheField>
    <cacheField name="Nmb" numFmtId="0">
      <sharedItems containsSemiMixedTypes="0" containsString="0" containsNumber="1" containsInteger="1" minValue="7" maxValue="66"/>
    </cacheField>
  </cacheFields>
  <extLst>
    <ext xmlns:x14="http://schemas.microsoft.com/office/spreadsheetml/2009/9/main" uri="{725AE2AE-9491-48be-B2B4-4EB974FC3084}">
      <x14:pivotCacheDefinition pivotCacheId="49813956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n v="2"/>
    <n v="26744447"/>
    <x v="0"/>
    <x v="0"/>
    <x v="0"/>
    <s v="11 ani. "/>
    <s v="110 euros"/>
    <s v="7 Octobre saison 84"/>
    <s v="En attente"/>
    <x v="0"/>
    <n v="11"/>
  </r>
  <r>
    <n v="4"/>
    <n v="26744446"/>
    <x v="0"/>
    <x v="1"/>
    <x v="1"/>
    <s v="10 ani. "/>
    <s v="200 euros"/>
    <s v="7 Octobre saison 84"/>
    <s v="En attente"/>
    <x v="0"/>
    <n v="10"/>
  </r>
  <r>
    <n v="6"/>
    <n v="26743999"/>
    <x v="0"/>
    <x v="2"/>
    <x v="2"/>
    <s v="66 ani. "/>
    <s v="660 euros"/>
    <s v="6 Octobre saison 84"/>
    <s v="En attente"/>
    <x v="0"/>
    <n v="66"/>
  </r>
  <r>
    <n v="8"/>
    <n v="26743990"/>
    <x v="0"/>
    <x v="3"/>
    <x v="3"/>
    <s v="11 ani. "/>
    <s v="110 euros"/>
    <s v="6 Octobre saison 84"/>
    <s v="En attente"/>
    <x v="0"/>
    <n v="11"/>
  </r>
  <r>
    <n v="10"/>
    <n v="26743989"/>
    <x v="0"/>
    <x v="4"/>
    <x v="4"/>
    <s v="15 ani. "/>
    <s v="150 euros"/>
    <s v="6 Octobre saison 84"/>
    <s v="En attente"/>
    <x v="0"/>
    <n v="15"/>
  </r>
  <r>
    <n v="12"/>
    <n v="26740285"/>
    <x v="0"/>
    <x v="5"/>
    <x v="5"/>
    <s v="7 ani. "/>
    <s v="70 euros"/>
    <s v="4 Septembre saison 84"/>
    <s v="En attente"/>
    <x v="0"/>
    <n v="7"/>
  </r>
  <r>
    <n v="14"/>
    <n v="26739317"/>
    <x v="0"/>
    <x v="6"/>
    <x v="6"/>
    <s v="19 ani. "/>
    <s v="570 euros"/>
    <s v="2 Septembre saison 84"/>
    <s v="En attente"/>
    <x v="1"/>
    <n v="19"/>
  </r>
  <r>
    <n v="16"/>
    <n v="26734676"/>
    <x v="0"/>
    <x v="0"/>
    <x v="0"/>
    <s v="7 ani. "/>
    <s v="70 euros"/>
    <s v="5 Juillet saison 84"/>
    <s v="En attente"/>
    <x v="0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1444BA-07E2-430A-813C-3D7D770D5C0B}" name="Draaitabel1" cacheId="0" applyNumberFormats="0" applyBorderFormats="0" applyFontFormats="0" applyPatternFormats="0" applyAlignmentFormats="0" applyWidthHeightFormats="1" dataCaption="Waarden" grandTotalCaption="Grand total" updatedVersion="8" minRefreshableVersion="3" useAutoFormatting="1" itemPrintTitles="1" createdVersion="8" indent="0" compact="0" compactData="0" gridDropZones="1" multipleFieldFilters="0">
  <location ref="B1:F14" firstHeaderRow="1" firstDataRow="2" firstDataCol="3"/>
  <pivotFields count="11"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sertBlankRow="1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8">
        <item x="1"/>
        <item x="6"/>
        <item x="0"/>
        <item x="4"/>
        <item x="3"/>
        <item x="2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6"/>
        <item x="4"/>
        <item x="3"/>
        <item x="1"/>
        <item x="0"/>
        <item x="5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subtotalCaption="Total ?" compact="0" outline="0" subtotalTop="0" showAll="0" insertBlankRow="1">
      <items count="4">
        <item m="1" x="2"/>
        <item x="0"/>
        <item x="1"/>
        <item t="default"/>
      </items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9"/>
    <field x="4"/>
    <field x="3"/>
  </rowFields>
  <rowItems count="12">
    <i>
      <x v="1"/>
      <x v="1"/>
      <x v="3"/>
    </i>
    <i r="1">
      <x v="2"/>
      <x v="4"/>
    </i>
    <i r="1">
      <x v="3"/>
      <x/>
    </i>
    <i r="1">
      <x v="4"/>
      <x v="2"/>
    </i>
    <i r="1">
      <x v="5"/>
      <x v="6"/>
    </i>
    <i r="1">
      <x v="6"/>
      <x v="5"/>
    </i>
    <i t="default">
      <x v="1"/>
    </i>
    <i t="blank">
      <x v="1"/>
    </i>
    <i>
      <x v="2"/>
      <x/>
      <x v="1"/>
    </i>
    <i t="default">
      <x v="2"/>
    </i>
    <i t="blank">
      <x v="2"/>
    </i>
    <i t="grand">
      <x/>
    </i>
  </rowItems>
  <colFields count="1">
    <field x="2"/>
  </colFields>
  <colItems count="2">
    <i>
      <x/>
    </i>
    <i t="grand">
      <x/>
    </i>
  </colItems>
  <dataFields count="1">
    <dataField name="Som van Nmb" fld="10" baseField="0" baseItem="0"/>
  </dataFields>
  <formats count="2">
    <format dxfId="13">
      <pivotArea dataOnly="0" outline="0" fieldPosition="0">
        <references count="1">
          <reference field="9" count="0" defaultSubtotal="1"/>
        </references>
      </pivotArea>
    </format>
    <format dxfId="12">
      <pivotArea dataOnly="0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Client" xr10:uid="{B50CE8E8-3CB1-4E13-B7E9-B9F029B97BDA}" sourceName="Client">
  <pivotTables>
    <pivotTable tabId="6" name="Draaitabel1"/>
  </pivotTables>
  <data>
    <tabular pivotCacheId="498139563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espèce" xr10:uid="{22743193-7D00-415C-BE4C-B09C5298B99B}" sourceName="espèce">
  <pivotTables>
    <pivotTable tabId="6" name="Draaitabel1"/>
  </pivotTables>
  <data>
    <tabular pivotCacheId="498139563">
      <items count="3">
        <i x="1" s="1"/>
        <i x="0" s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" xr10:uid="{52DEF3DF-220F-4C17-925C-CAEE30B80E6C}" cache="Slicer_Client" caption="Client" rowHeight="241300"/>
  <slicer name="espèce" xr10:uid="{3659BA24-FBC5-4EED-93F5-C8BBDEEA0B62}" cache="Slicer_espèce" caption="espèc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B5776D-0A92-418E-8A4B-4860B5E04788}" name="Tabel1" displayName="Tabel1" ref="A2:B131" totalsRowShown="0">
  <autoFilter ref="A2:B131" xr:uid="{D7B5776D-0A92-418E-8A4B-4860B5E04788}"/>
  <tableColumns count="2">
    <tableColumn id="1" xr3:uid="{2061AFCE-D9A2-4D66-A86F-F53FA65E2E75}" name="Race"/>
    <tableColumn id="2" xr3:uid="{31E66F16-BA0A-4CC6-BB05-4EF159C38497}" name="espè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131"/>
  <sheetViews>
    <sheetView workbookViewId="0">
      <selection activeCell="A18" sqref="A18"/>
    </sheetView>
  </sheetViews>
  <sheetFormatPr defaultColWidth="11.42578125" defaultRowHeight="15" x14ac:dyDescent="0.25"/>
  <cols>
    <col min="1" max="1" width="41.140625" bestFit="1" customWidth="1"/>
    <col min="2" max="2" width="15.85546875" bestFit="1" customWidth="1"/>
  </cols>
  <sheetData>
    <row r="2" spans="1:2" x14ac:dyDescent="0.25">
      <c r="A2" t="s">
        <v>36</v>
      </c>
      <c r="B2" t="s">
        <v>56</v>
      </c>
    </row>
    <row r="3" spans="1:2" x14ac:dyDescent="0.25">
      <c r="A3" t="s">
        <v>60</v>
      </c>
      <c r="B3" t="s">
        <v>37</v>
      </c>
    </row>
    <row r="4" spans="1:2" x14ac:dyDescent="0.25">
      <c r="A4" t="s">
        <v>61</v>
      </c>
      <c r="B4" t="s">
        <v>37</v>
      </c>
    </row>
    <row r="5" spans="1:2" x14ac:dyDescent="0.25">
      <c r="A5" t="s">
        <v>62</v>
      </c>
      <c r="B5" t="s">
        <v>37</v>
      </c>
    </row>
    <row r="6" spans="1:2" x14ac:dyDescent="0.25">
      <c r="A6" t="s">
        <v>63</v>
      </c>
      <c r="B6" t="s">
        <v>37</v>
      </c>
    </row>
    <row r="7" spans="1:2" x14ac:dyDescent="0.25">
      <c r="A7" t="s">
        <v>64</v>
      </c>
      <c r="B7" t="s">
        <v>37</v>
      </c>
    </row>
    <row r="8" spans="1:2" x14ac:dyDescent="0.25">
      <c r="A8" t="s">
        <v>65</v>
      </c>
      <c r="B8" t="s">
        <v>37</v>
      </c>
    </row>
    <row r="9" spans="1:2" x14ac:dyDescent="0.25">
      <c r="A9" t="s">
        <v>66</v>
      </c>
      <c r="B9" t="s">
        <v>37</v>
      </c>
    </row>
    <row r="10" spans="1:2" x14ac:dyDescent="0.25">
      <c r="A10" t="s">
        <v>67</v>
      </c>
      <c r="B10" t="s">
        <v>37</v>
      </c>
    </row>
    <row r="11" spans="1:2" x14ac:dyDescent="0.25">
      <c r="A11" t="s">
        <v>68</v>
      </c>
      <c r="B11" t="s">
        <v>37</v>
      </c>
    </row>
    <row r="12" spans="1:2" x14ac:dyDescent="0.25">
      <c r="A12" t="s">
        <v>69</v>
      </c>
      <c r="B12" t="s">
        <v>37</v>
      </c>
    </row>
    <row r="13" spans="1:2" x14ac:dyDescent="0.25">
      <c r="A13" t="s">
        <v>70</v>
      </c>
      <c r="B13" t="s">
        <v>37</v>
      </c>
    </row>
    <row r="14" spans="1:2" x14ac:dyDescent="0.25">
      <c r="A14" t="s">
        <v>71</v>
      </c>
      <c r="B14" t="s">
        <v>37</v>
      </c>
    </row>
    <row r="15" spans="1:2" x14ac:dyDescent="0.25">
      <c r="A15" t="s">
        <v>72</v>
      </c>
      <c r="B15" t="s">
        <v>37</v>
      </c>
    </row>
    <row r="16" spans="1:2" x14ac:dyDescent="0.25">
      <c r="A16" t="s">
        <v>73</v>
      </c>
      <c r="B16" t="s">
        <v>37</v>
      </c>
    </row>
    <row r="17" spans="1:2" x14ac:dyDescent="0.25">
      <c r="A17" t="s">
        <v>74</v>
      </c>
      <c r="B17" t="s">
        <v>37</v>
      </c>
    </row>
    <row r="18" spans="1:2" x14ac:dyDescent="0.25">
      <c r="A18" t="s">
        <v>75</v>
      </c>
      <c r="B18" t="s">
        <v>37</v>
      </c>
    </row>
    <row r="19" spans="1:2" x14ac:dyDescent="0.25">
      <c r="A19" t="s">
        <v>76</v>
      </c>
      <c r="B19" t="s">
        <v>37</v>
      </c>
    </row>
    <row r="20" spans="1:2" x14ac:dyDescent="0.25">
      <c r="A20" t="s">
        <v>77</v>
      </c>
      <c r="B20" t="s">
        <v>37</v>
      </c>
    </row>
    <row r="21" spans="1:2" x14ac:dyDescent="0.25">
      <c r="A21" t="s">
        <v>78</v>
      </c>
      <c r="B21" t="s">
        <v>38</v>
      </c>
    </row>
    <row r="22" spans="1:2" x14ac:dyDescent="0.25">
      <c r="A22" t="s">
        <v>79</v>
      </c>
      <c r="B22" t="s">
        <v>38</v>
      </c>
    </row>
    <row r="23" spans="1:2" x14ac:dyDescent="0.25">
      <c r="A23" t="s">
        <v>80</v>
      </c>
      <c r="B23" t="s">
        <v>38</v>
      </c>
    </row>
    <row r="24" spans="1:2" x14ac:dyDescent="0.25">
      <c r="A24" t="s">
        <v>81</v>
      </c>
      <c r="B24" t="s">
        <v>38</v>
      </c>
    </row>
    <row r="25" spans="1:2" x14ac:dyDescent="0.25">
      <c r="A25" t="s">
        <v>82</v>
      </c>
      <c r="B25" t="s">
        <v>38</v>
      </c>
    </row>
    <row r="26" spans="1:2" x14ac:dyDescent="0.25">
      <c r="A26" t="s">
        <v>83</v>
      </c>
      <c r="B26" t="s">
        <v>38</v>
      </c>
    </row>
    <row r="27" spans="1:2" x14ac:dyDescent="0.25">
      <c r="A27" t="s">
        <v>84</v>
      </c>
      <c r="B27" t="s">
        <v>38</v>
      </c>
    </row>
    <row r="28" spans="1:2" x14ac:dyDescent="0.25">
      <c r="A28" t="s">
        <v>85</v>
      </c>
      <c r="B28" t="s">
        <v>38</v>
      </c>
    </row>
    <row r="29" spans="1:2" x14ac:dyDescent="0.25">
      <c r="A29" t="s">
        <v>86</v>
      </c>
      <c r="B29" t="s">
        <v>38</v>
      </c>
    </row>
    <row r="30" spans="1:2" x14ac:dyDescent="0.25">
      <c r="A30" t="s">
        <v>87</v>
      </c>
      <c r="B30" t="s">
        <v>39</v>
      </c>
    </row>
    <row r="31" spans="1:2" x14ac:dyDescent="0.25">
      <c r="A31" t="s">
        <v>88</v>
      </c>
      <c r="B31" t="s">
        <v>39</v>
      </c>
    </row>
    <row r="32" spans="1:2" x14ac:dyDescent="0.25">
      <c r="A32" t="s">
        <v>89</v>
      </c>
      <c r="B32" t="s">
        <v>39</v>
      </c>
    </row>
    <row r="33" spans="1:2" x14ac:dyDescent="0.25">
      <c r="A33" t="s">
        <v>90</v>
      </c>
      <c r="B33" t="s">
        <v>39</v>
      </c>
    </row>
    <row r="34" spans="1:2" x14ac:dyDescent="0.25">
      <c r="A34" t="s">
        <v>91</v>
      </c>
      <c r="B34" t="s">
        <v>39</v>
      </c>
    </row>
    <row r="35" spans="1:2" x14ac:dyDescent="0.25">
      <c r="A35" t="s">
        <v>92</v>
      </c>
      <c r="B35" t="s">
        <v>39</v>
      </c>
    </row>
    <row r="36" spans="1:2" x14ac:dyDescent="0.25">
      <c r="A36" t="s">
        <v>93</v>
      </c>
      <c r="B36" t="s">
        <v>40</v>
      </c>
    </row>
    <row r="37" spans="1:2" x14ac:dyDescent="0.25">
      <c r="A37" t="s">
        <v>94</v>
      </c>
      <c r="B37" t="s">
        <v>40</v>
      </c>
    </row>
    <row r="38" spans="1:2" x14ac:dyDescent="0.25">
      <c r="A38" t="s">
        <v>95</v>
      </c>
      <c r="B38" t="s">
        <v>40</v>
      </c>
    </row>
    <row r="39" spans="1:2" x14ac:dyDescent="0.25">
      <c r="A39" t="s">
        <v>96</v>
      </c>
      <c r="B39" t="s">
        <v>40</v>
      </c>
    </row>
    <row r="40" spans="1:2" x14ac:dyDescent="0.25">
      <c r="A40" t="s">
        <v>97</v>
      </c>
      <c r="B40" t="s">
        <v>40</v>
      </c>
    </row>
    <row r="41" spans="1:2" x14ac:dyDescent="0.25">
      <c r="A41" t="s">
        <v>98</v>
      </c>
      <c r="B41" t="s">
        <v>40</v>
      </c>
    </row>
    <row r="42" spans="1:2" x14ac:dyDescent="0.25">
      <c r="A42" t="s">
        <v>79</v>
      </c>
      <c r="B42" t="s">
        <v>40</v>
      </c>
    </row>
    <row r="43" spans="1:2" x14ac:dyDescent="0.25">
      <c r="A43" t="s">
        <v>99</v>
      </c>
      <c r="B43" t="s">
        <v>40</v>
      </c>
    </row>
    <row r="44" spans="1:2" x14ac:dyDescent="0.25">
      <c r="A44" t="s">
        <v>100</v>
      </c>
      <c r="B44" t="s">
        <v>40</v>
      </c>
    </row>
    <row r="45" spans="1:2" x14ac:dyDescent="0.25">
      <c r="A45" t="s">
        <v>101</v>
      </c>
      <c r="B45" t="s">
        <v>40</v>
      </c>
    </row>
    <row r="46" spans="1:2" x14ac:dyDescent="0.25">
      <c r="A46" t="s">
        <v>102</v>
      </c>
      <c r="B46" t="s">
        <v>40</v>
      </c>
    </row>
    <row r="47" spans="1:2" x14ac:dyDescent="0.25">
      <c r="A47" t="s">
        <v>103</v>
      </c>
      <c r="B47" t="s">
        <v>40</v>
      </c>
    </row>
    <row r="48" spans="1:2" x14ac:dyDescent="0.25">
      <c r="A48" t="s">
        <v>104</v>
      </c>
      <c r="B48" t="s">
        <v>41</v>
      </c>
    </row>
    <row r="49" spans="1:2" x14ac:dyDescent="0.25">
      <c r="A49" t="s">
        <v>105</v>
      </c>
      <c r="B49" t="s">
        <v>41</v>
      </c>
    </row>
    <row r="50" spans="1:2" x14ac:dyDescent="0.25">
      <c r="A50" t="s">
        <v>106</v>
      </c>
      <c r="B50" t="s">
        <v>41</v>
      </c>
    </row>
    <row r="51" spans="1:2" x14ac:dyDescent="0.25">
      <c r="A51" t="s">
        <v>107</v>
      </c>
      <c r="B51" t="s">
        <v>41</v>
      </c>
    </row>
    <row r="52" spans="1:2" x14ac:dyDescent="0.25">
      <c r="A52" t="s">
        <v>108</v>
      </c>
      <c r="B52" t="s">
        <v>41</v>
      </c>
    </row>
    <row r="53" spans="1:2" x14ac:dyDescent="0.25">
      <c r="A53" t="s">
        <v>109</v>
      </c>
      <c r="B53" t="s">
        <v>41</v>
      </c>
    </row>
    <row r="54" spans="1:2" x14ac:dyDescent="0.25">
      <c r="A54" t="s">
        <v>110</v>
      </c>
      <c r="B54" t="s">
        <v>42</v>
      </c>
    </row>
    <row r="55" spans="1:2" x14ac:dyDescent="0.25">
      <c r="A55" t="s">
        <v>111</v>
      </c>
      <c r="B55" t="s">
        <v>43</v>
      </c>
    </row>
    <row r="56" spans="1:2" x14ac:dyDescent="0.25">
      <c r="A56" t="s">
        <v>112</v>
      </c>
      <c r="B56" t="s">
        <v>43</v>
      </c>
    </row>
    <row r="57" spans="1:2" x14ac:dyDescent="0.25">
      <c r="A57" t="s">
        <v>113</v>
      </c>
      <c r="B57" t="s">
        <v>43</v>
      </c>
    </row>
    <row r="58" spans="1:2" x14ac:dyDescent="0.25">
      <c r="A58" t="s">
        <v>114</v>
      </c>
      <c r="B58" t="s">
        <v>43</v>
      </c>
    </row>
    <row r="59" spans="1:2" x14ac:dyDescent="0.25">
      <c r="A59" t="s">
        <v>115</v>
      </c>
      <c r="B59" t="s">
        <v>43</v>
      </c>
    </row>
    <row r="60" spans="1:2" x14ac:dyDescent="0.25">
      <c r="A60" t="s">
        <v>116</v>
      </c>
      <c r="B60" t="s">
        <v>43</v>
      </c>
    </row>
    <row r="61" spans="1:2" x14ac:dyDescent="0.25">
      <c r="A61" t="s">
        <v>117</v>
      </c>
      <c r="B61" t="s">
        <v>43</v>
      </c>
    </row>
    <row r="62" spans="1:2" x14ac:dyDescent="0.25">
      <c r="A62" t="s">
        <v>118</v>
      </c>
      <c r="B62" t="s">
        <v>43</v>
      </c>
    </row>
    <row r="63" spans="1:2" x14ac:dyDescent="0.25">
      <c r="A63" t="s">
        <v>119</v>
      </c>
      <c r="B63" t="s">
        <v>43</v>
      </c>
    </row>
    <row r="64" spans="1:2" x14ac:dyDescent="0.25">
      <c r="A64" t="s">
        <v>120</v>
      </c>
      <c r="B64" t="s">
        <v>43</v>
      </c>
    </row>
    <row r="65" spans="1:2" x14ac:dyDescent="0.25">
      <c r="A65" t="s">
        <v>121</v>
      </c>
      <c r="B65" t="s">
        <v>43</v>
      </c>
    </row>
    <row r="66" spans="1:2" x14ac:dyDescent="0.25">
      <c r="A66" t="s">
        <v>122</v>
      </c>
      <c r="B66" t="s">
        <v>43</v>
      </c>
    </row>
    <row r="67" spans="1:2" x14ac:dyDescent="0.25">
      <c r="A67" t="s">
        <v>123</v>
      </c>
      <c r="B67" t="s">
        <v>43</v>
      </c>
    </row>
    <row r="68" spans="1:2" x14ac:dyDescent="0.25">
      <c r="A68" t="s">
        <v>124</v>
      </c>
      <c r="B68" t="s">
        <v>43</v>
      </c>
    </row>
    <row r="69" spans="1:2" x14ac:dyDescent="0.25">
      <c r="A69" t="s">
        <v>125</v>
      </c>
      <c r="B69" t="s">
        <v>43</v>
      </c>
    </row>
    <row r="70" spans="1:2" x14ac:dyDescent="0.25">
      <c r="A70" t="s">
        <v>126</v>
      </c>
      <c r="B70" t="s">
        <v>43</v>
      </c>
    </row>
    <row r="71" spans="1:2" x14ac:dyDescent="0.25">
      <c r="A71" t="s">
        <v>127</v>
      </c>
      <c r="B71" t="s">
        <v>44</v>
      </c>
    </row>
    <row r="72" spans="1:2" x14ac:dyDescent="0.25">
      <c r="A72" t="s">
        <v>128</v>
      </c>
      <c r="B72" t="s">
        <v>44</v>
      </c>
    </row>
    <row r="73" spans="1:2" x14ac:dyDescent="0.25">
      <c r="A73" t="s">
        <v>62</v>
      </c>
      <c r="B73" t="s">
        <v>44</v>
      </c>
    </row>
    <row r="74" spans="1:2" x14ac:dyDescent="0.25">
      <c r="A74" t="s">
        <v>129</v>
      </c>
      <c r="B74" t="s">
        <v>44</v>
      </c>
    </row>
    <row r="75" spans="1:2" x14ac:dyDescent="0.25">
      <c r="A75" t="s">
        <v>130</v>
      </c>
      <c r="B75" t="s">
        <v>44</v>
      </c>
    </row>
    <row r="76" spans="1:2" x14ac:dyDescent="0.25">
      <c r="A76" t="s">
        <v>131</v>
      </c>
      <c r="B76" t="s">
        <v>44</v>
      </c>
    </row>
    <row r="77" spans="1:2" x14ac:dyDescent="0.25">
      <c r="A77" t="s">
        <v>132</v>
      </c>
      <c r="B77" t="s">
        <v>44</v>
      </c>
    </row>
    <row r="78" spans="1:2" x14ac:dyDescent="0.25">
      <c r="A78" t="s">
        <v>133</v>
      </c>
      <c r="B78" t="s">
        <v>44</v>
      </c>
    </row>
    <row r="79" spans="1:2" x14ac:dyDescent="0.25">
      <c r="A79" t="s">
        <v>134</v>
      </c>
      <c r="B79" t="s">
        <v>45</v>
      </c>
    </row>
    <row r="80" spans="1:2" x14ac:dyDescent="0.25">
      <c r="A80" t="s">
        <v>135</v>
      </c>
      <c r="B80" t="s">
        <v>45</v>
      </c>
    </row>
    <row r="81" spans="1:2" x14ac:dyDescent="0.25">
      <c r="A81" t="s">
        <v>136</v>
      </c>
      <c r="B81" t="s">
        <v>45</v>
      </c>
    </row>
    <row r="82" spans="1:2" x14ac:dyDescent="0.25">
      <c r="A82" t="s">
        <v>137</v>
      </c>
      <c r="B82" t="s">
        <v>45</v>
      </c>
    </row>
    <row r="83" spans="1:2" x14ac:dyDescent="0.25">
      <c r="A83" t="s">
        <v>108</v>
      </c>
      <c r="B83" t="s">
        <v>45</v>
      </c>
    </row>
    <row r="84" spans="1:2" x14ac:dyDescent="0.25">
      <c r="A84" t="s">
        <v>138</v>
      </c>
      <c r="B84" t="s">
        <v>45</v>
      </c>
    </row>
    <row r="85" spans="1:2" x14ac:dyDescent="0.25">
      <c r="A85" t="s">
        <v>139</v>
      </c>
      <c r="B85" t="s">
        <v>46</v>
      </c>
    </row>
    <row r="86" spans="1:2" x14ac:dyDescent="0.25">
      <c r="A86" t="s">
        <v>140</v>
      </c>
      <c r="B86" t="s">
        <v>46</v>
      </c>
    </row>
    <row r="87" spans="1:2" x14ac:dyDescent="0.25">
      <c r="A87" t="s">
        <v>141</v>
      </c>
      <c r="B87" t="s">
        <v>46</v>
      </c>
    </row>
    <row r="88" spans="1:2" x14ac:dyDescent="0.25">
      <c r="A88" t="s">
        <v>142</v>
      </c>
      <c r="B88" t="s">
        <v>46</v>
      </c>
    </row>
    <row r="89" spans="1:2" x14ac:dyDescent="0.25">
      <c r="A89" t="s">
        <v>143</v>
      </c>
      <c r="B89" t="s">
        <v>46</v>
      </c>
    </row>
    <row r="90" spans="1:2" x14ac:dyDescent="0.25">
      <c r="A90" t="s">
        <v>144</v>
      </c>
      <c r="B90" t="s">
        <v>46</v>
      </c>
    </row>
    <row r="91" spans="1:2" x14ac:dyDescent="0.25">
      <c r="A91" t="s">
        <v>145</v>
      </c>
      <c r="B91" t="s">
        <v>46</v>
      </c>
    </row>
    <row r="92" spans="1:2" x14ac:dyDescent="0.25">
      <c r="A92" t="s">
        <v>146</v>
      </c>
      <c r="B92" t="s">
        <v>46</v>
      </c>
    </row>
    <row r="93" spans="1:2" x14ac:dyDescent="0.25">
      <c r="A93" t="s">
        <v>147</v>
      </c>
      <c r="B93" t="s">
        <v>46</v>
      </c>
    </row>
    <row r="94" spans="1:2" x14ac:dyDescent="0.25">
      <c r="A94" t="s">
        <v>148</v>
      </c>
      <c r="B94" t="s">
        <v>46</v>
      </c>
    </row>
    <row r="95" spans="1:2" x14ac:dyDescent="0.25">
      <c r="A95" t="s">
        <v>149</v>
      </c>
      <c r="B95" t="s">
        <v>46</v>
      </c>
    </row>
    <row r="96" spans="1:2" x14ac:dyDescent="0.25">
      <c r="A96" t="s">
        <v>150</v>
      </c>
      <c r="B96" t="s">
        <v>46</v>
      </c>
    </row>
    <row r="97" spans="1:2" x14ac:dyDescent="0.25">
      <c r="A97" t="s">
        <v>151</v>
      </c>
      <c r="B97" t="s">
        <v>46</v>
      </c>
    </row>
    <row r="98" spans="1:2" x14ac:dyDescent="0.25">
      <c r="A98" t="s">
        <v>152</v>
      </c>
      <c r="B98" t="s">
        <v>46</v>
      </c>
    </row>
    <row r="99" spans="1:2" x14ac:dyDescent="0.25">
      <c r="A99" t="s">
        <v>153</v>
      </c>
      <c r="B99" t="s">
        <v>46</v>
      </c>
    </row>
    <row r="100" spans="1:2" x14ac:dyDescent="0.25">
      <c r="A100" t="s">
        <v>154</v>
      </c>
      <c r="B100" t="s">
        <v>46</v>
      </c>
    </row>
    <row r="101" spans="1:2" x14ac:dyDescent="0.25">
      <c r="A101" t="s">
        <v>155</v>
      </c>
      <c r="B101" t="s">
        <v>46</v>
      </c>
    </row>
    <row r="102" spans="1:2" x14ac:dyDescent="0.25">
      <c r="A102" t="s">
        <v>156</v>
      </c>
      <c r="B102" t="s">
        <v>46</v>
      </c>
    </row>
    <row r="103" spans="1:2" x14ac:dyDescent="0.25">
      <c r="A103" t="s">
        <v>157</v>
      </c>
      <c r="B103" t="s">
        <v>46</v>
      </c>
    </row>
    <row r="104" spans="1:2" x14ac:dyDescent="0.25">
      <c r="A104" t="s">
        <v>158</v>
      </c>
      <c r="B104" t="s">
        <v>46</v>
      </c>
    </row>
    <row r="105" spans="1:2" x14ac:dyDescent="0.25">
      <c r="A105" t="s">
        <v>159</v>
      </c>
      <c r="B105" t="s">
        <v>47</v>
      </c>
    </row>
    <row r="106" spans="1:2" x14ac:dyDescent="0.25">
      <c r="A106" t="s">
        <v>160</v>
      </c>
      <c r="B106" t="s">
        <v>47</v>
      </c>
    </row>
    <row r="107" spans="1:2" x14ac:dyDescent="0.25">
      <c r="A107" t="s">
        <v>161</v>
      </c>
      <c r="B107" t="s">
        <v>47</v>
      </c>
    </row>
    <row r="108" spans="1:2" x14ac:dyDescent="0.25">
      <c r="A108" t="s">
        <v>162</v>
      </c>
      <c r="B108" t="s">
        <v>47</v>
      </c>
    </row>
    <row r="109" spans="1:2" x14ac:dyDescent="0.25">
      <c r="A109" t="s">
        <v>163</v>
      </c>
      <c r="B109" t="s">
        <v>47</v>
      </c>
    </row>
    <row r="110" spans="1:2" x14ac:dyDescent="0.25">
      <c r="A110" t="s">
        <v>164</v>
      </c>
      <c r="B110" t="s">
        <v>47</v>
      </c>
    </row>
    <row r="111" spans="1:2" x14ac:dyDescent="0.25">
      <c r="A111" t="s">
        <v>165</v>
      </c>
      <c r="B111" t="s">
        <v>47</v>
      </c>
    </row>
    <row r="112" spans="1:2" x14ac:dyDescent="0.25">
      <c r="A112" t="s">
        <v>166</v>
      </c>
      <c r="B112" t="s">
        <v>47</v>
      </c>
    </row>
    <row r="113" spans="1:2" x14ac:dyDescent="0.25">
      <c r="A113" t="s">
        <v>167</v>
      </c>
      <c r="B113" t="s">
        <v>47</v>
      </c>
    </row>
    <row r="114" spans="1:2" x14ac:dyDescent="0.25">
      <c r="A114" t="s">
        <v>168</v>
      </c>
      <c r="B114" t="s">
        <v>47</v>
      </c>
    </row>
    <row r="115" spans="1:2" x14ac:dyDescent="0.25">
      <c r="A115" t="s">
        <v>169</v>
      </c>
      <c r="B115" t="s">
        <v>47</v>
      </c>
    </row>
    <row r="116" spans="1:2" x14ac:dyDescent="0.25">
      <c r="A116" t="s">
        <v>170</v>
      </c>
      <c r="B116" t="s">
        <v>47</v>
      </c>
    </row>
    <row r="117" spans="1:2" x14ac:dyDescent="0.25">
      <c r="A117" t="s">
        <v>171</v>
      </c>
      <c r="B117" t="s">
        <v>47</v>
      </c>
    </row>
    <row r="118" spans="1:2" x14ac:dyDescent="0.25">
      <c r="A118" t="s">
        <v>172</v>
      </c>
      <c r="B118" t="s">
        <v>47</v>
      </c>
    </row>
    <row r="119" spans="1:2" x14ac:dyDescent="0.25">
      <c r="A119" t="s">
        <v>173</v>
      </c>
      <c r="B119" t="s">
        <v>48</v>
      </c>
    </row>
    <row r="120" spans="1:2" x14ac:dyDescent="0.25">
      <c r="A120" t="s">
        <v>174</v>
      </c>
      <c r="B120" t="s">
        <v>48</v>
      </c>
    </row>
    <row r="121" spans="1:2" x14ac:dyDescent="0.25">
      <c r="A121" t="s">
        <v>175</v>
      </c>
      <c r="B121" t="s">
        <v>48</v>
      </c>
    </row>
    <row r="122" spans="1:2" x14ac:dyDescent="0.25">
      <c r="A122" t="s">
        <v>176</v>
      </c>
      <c r="B122" t="s">
        <v>48</v>
      </c>
    </row>
    <row r="123" spans="1:2" x14ac:dyDescent="0.25">
      <c r="A123" t="s">
        <v>177</v>
      </c>
      <c r="B123" t="s">
        <v>48</v>
      </c>
    </row>
    <row r="124" spans="1:2" x14ac:dyDescent="0.25">
      <c r="A124" t="s">
        <v>178</v>
      </c>
      <c r="B124" t="s">
        <v>48</v>
      </c>
    </row>
    <row r="125" spans="1:2" x14ac:dyDescent="0.25">
      <c r="A125" t="s">
        <v>179</v>
      </c>
      <c r="B125" t="s">
        <v>48</v>
      </c>
    </row>
    <row r="126" spans="1:2" x14ac:dyDescent="0.25">
      <c r="A126" t="s">
        <v>180</v>
      </c>
      <c r="B126" t="s">
        <v>48</v>
      </c>
    </row>
    <row r="127" spans="1:2" x14ac:dyDescent="0.25">
      <c r="A127" t="s">
        <v>181</v>
      </c>
      <c r="B127" t="s">
        <v>48</v>
      </c>
    </row>
    <row r="128" spans="1:2" x14ac:dyDescent="0.25">
      <c r="A128" t="s">
        <v>182</v>
      </c>
      <c r="B128" t="s">
        <v>48</v>
      </c>
    </row>
    <row r="129" spans="1:2" x14ac:dyDescent="0.25">
      <c r="A129" t="s">
        <v>183</v>
      </c>
      <c r="B129" t="s">
        <v>48</v>
      </c>
    </row>
    <row r="130" spans="1:2" x14ac:dyDescent="0.25">
      <c r="A130" t="s">
        <v>184</v>
      </c>
      <c r="B130" t="s">
        <v>48</v>
      </c>
    </row>
    <row r="131" spans="1:2" x14ac:dyDescent="0.25">
      <c r="A131" t="s">
        <v>185</v>
      </c>
      <c r="B131" t="s">
        <v>48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18"/>
  <sheetViews>
    <sheetView workbookViewId="0">
      <selection activeCell="C17" sqref="C17"/>
    </sheetView>
  </sheetViews>
  <sheetFormatPr defaultColWidth="11.42578125" defaultRowHeight="15" x14ac:dyDescent="0.25"/>
  <cols>
    <col min="2" max="2" width="13.28515625" customWidth="1"/>
    <col min="4" max="4" width="34.85546875" customWidth="1"/>
    <col min="5" max="5" width="27" customWidth="1"/>
    <col min="7" max="7" width="16.42578125" customWidth="1"/>
    <col min="8" max="8" width="26.28515625" customWidth="1"/>
  </cols>
  <sheetData>
    <row r="1" spans="2:9" x14ac:dyDescent="0.25">
      <c r="B1" s="1" t="s">
        <v>55</v>
      </c>
      <c r="C1" t="s">
        <v>186</v>
      </c>
      <c r="D1" t="s">
        <v>54</v>
      </c>
      <c r="E1" t="s">
        <v>49</v>
      </c>
      <c r="F1" t="s">
        <v>53</v>
      </c>
      <c r="G1" t="s">
        <v>52</v>
      </c>
      <c r="H1" t="s">
        <v>51</v>
      </c>
      <c r="I1" t="s">
        <v>50</v>
      </c>
    </row>
    <row r="3" spans="2:9" ht="44.25" customHeight="1" x14ac:dyDescent="0.25">
      <c r="B3">
        <v>26744447</v>
      </c>
      <c r="C3" t="s">
        <v>0</v>
      </c>
      <c r="D3" t="s">
        <v>1</v>
      </c>
      <c r="E3" t="s">
        <v>29</v>
      </c>
      <c r="F3" t="s">
        <v>2</v>
      </c>
      <c r="G3" t="s">
        <v>3</v>
      </c>
      <c r="H3" t="s">
        <v>5</v>
      </c>
      <c r="I3" t="s">
        <v>6</v>
      </c>
    </row>
    <row r="4" spans="2:9" x14ac:dyDescent="0.25">
      <c r="G4" t="s">
        <v>4</v>
      </c>
    </row>
    <row r="5" spans="2:9" ht="29.25" customHeight="1" x14ac:dyDescent="0.25">
      <c r="B5">
        <v>26744446</v>
      </c>
      <c r="C5" t="s">
        <v>0</v>
      </c>
      <c r="D5" t="s">
        <v>7</v>
      </c>
      <c r="E5" t="s">
        <v>30</v>
      </c>
      <c r="F5" t="s">
        <v>8</v>
      </c>
      <c r="G5" t="s">
        <v>9</v>
      </c>
      <c r="H5" t="s">
        <v>5</v>
      </c>
      <c r="I5" t="s">
        <v>6</v>
      </c>
    </row>
    <row r="6" spans="2:9" x14ac:dyDescent="0.25">
      <c r="G6" t="s">
        <v>10</v>
      </c>
    </row>
    <row r="7" spans="2:9" ht="44.25" customHeight="1" x14ac:dyDescent="0.25">
      <c r="B7">
        <v>26743999</v>
      </c>
      <c r="C7" t="s">
        <v>0</v>
      </c>
      <c r="D7" t="s">
        <v>11</v>
      </c>
      <c r="E7" t="s">
        <v>31</v>
      </c>
      <c r="F7" t="s">
        <v>12</v>
      </c>
      <c r="G7" t="s">
        <v>13</v>
      </c>
      <c r="H7" t="s">
        <v>14</v>
      </c>
      <c r="I7" t="s">
        <v>6</v>
      </c>
    </row>
    <row r="8" spans="2:9" x14ac:dyDescent="0.25">
      <c r="G8" t="s">
        <v>4</v>
      </c>
    </row>
    <row r="9" spans="2:9" ht="29.25" customHeight="1" x14ac:dyDescent="0.25">
      <c r="B9">
        <v>26743990</v>
      </c>
      <c r="C9" t="s">
        <v>0</v>
      </c>
      <c r="D9" t="s">
        <v>15</v>
      </c>
      <c r="E9" t="s">
        <v>32</v>
      </c>
      <c r="F9" t="s">
        <v>2</v>
      </c>
      <c r="G9" t="s">
        <v>3</v>
      </c>
      <c r="H9" t="s">
        <v>14</v>
      </c>
      <c r="I9" t="s">
        <v>6</v>
      </c>
    </row>
    <row r="10" spans="2:9" x14ac:dyDescent="0.25">
      <c r="G10" t="s">
        <v>4</v>
      </c>
    </row>
    <row r="11" spans="2:9" ht="29.25" customHeight="1" x14ac:dyDescent="0.25">
      <c r="B11">
        <v>26743989</v>
      </c>
      <c r="C11" t="s">
        <v>0</v>
      </c>
      <c r="D11" t="s">
        <v>16</v>
      </c>
      <c r="E11" t="s">
        <v>33</v>
      </c>
      <c r="F11" t="s">
        <v>17</v>
      </c>
      <c r="G11" t="s">
        <v>18</v>
      </c>
      <c r="H11" t="s">
        <v>14</v>
      </c>
      <c r="I11" t="s">
        <v>6</v>
      </c>
    </row>
    <row r="12" spans="2:9" x14ac:dyDescent="0.25">
      <c r="G12" t="s">
        <v>4</v>
      </c>
    </row>
    <row r="13" spans="2:9" x14ac:dyDescent="0.25">
      <c r="B13">
        <v>26740285</v>
      </c>
      <c r="C13" t="s">
        <v>0</v>
      </c>
      <c r="D13" t="s">
        <v>19</v>
      </c>
      <c r="E13" t="s">
        <v>34</v>
      </c>
      <c r="F13" t="s">
        <v>20</v>
      </c>
      <c r="G13" t="s">
        <v>21</v>
      </c>
      <c r="H13" t="s">
        <v>22</v>
      </c>
      <c r="I13" t="s">
        <v>6</v>
      </c>
    </row>
    <row r="14" spans="2:9" x14ac:dyDescent="0.25">
      <c r="G14" t="s">
        <v>4</v>
      </c>
    </row>
    <row r="15" spans="2:9" ht="29.25" customHeight="1" x14ac:dyDescent="0.25">
      <c r="B15">
        <v>26739317</v>
      </c>
      <c r="C15" t="s">
        <v>0</v>
      </c>
      <c r="D15" t="s">
        <v>23</v>
      </c>
      <c r="E15" t="s">
        <v>35</v>
      </c>
      <c r="F15" t="s">
        <v>24</v>
      </c>
      <c r="G15" t="s">
        <v>25</v>
      </c>
      <c r="H15" t="s">
        <v>27</v>
      </c>
      <c r="I15" t="s">
        <v>6</v>
      </c>
    </row>
    <row r="16" spans="2:9" x14ac:dyDescent="0.25">
      <c r="G16" t="s">
        <v>26</v>
      </c>
    </row>
    <row r="17" spans="2:9" ht="44.25" customHeight="1" x14ac:dyDescent="0.25">
      <c r="B17">
        <v>26734676</v>
      </c>
      <c r="C17" t="s">
        <v>0</v>
      </c>
      <c r="D17" t="s">
        <v>1</v>
      </c>
      <c r="E17" t="s">
        <v>29</v>
      </c>
      <c r="F17" t="s">
        <v>20</v>
      </c>
      <c r="G17" t="s">
        <v>21</v>
      </c>
      <c r="H17" t="s">
        <v>28</v>
      </c>
      <c r="I17" t="s">
        <v>6</v>
      </c>
    </row>
    <row r="18" spans="2:9" x14ac:dyDescent="0.25">
      <c r="G18" t="s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A6AF4-7FC2-4496-8CFF-D4691C07B9C9}">
  <sheetPr>
    <tabColor theme="9" tint="0.59999389629810485"/>
  </sheetPr>
  <dimension ref="A1:N21"/>
  <sheetViews>
    <sheetView workbookViewId="0">
      <selection activeCell="M21" sqref="M21"/>
    </sheetView>
  </sheetViews>
  <sheetFormatPr defaultRowHeight="15" x14ac:dyDescent="0.25"/>
  <cols>
    <col min="1" max="1" width="8.7109375" bestFit="1" customWidth="1"/>
    <col min="2" max="2" width="9" bestFit="1" customWidth="1"/>
    <col min="3" max="3" width="6.7109375" bestFit="1" customWidth="1"/>
    <col min="4" max="4" width="28.85546875" bestFit="1" customWidth="1"/>
    <col min="5" max="5" width="15.28515625" bestFit="1" customWidth="1"/>
    <col min="6" max="6" width="7.140625" bestFit="1" customWidth="1"/>
    <col min="7" max="7" width="9.42578125" bestFit="1" customWidth="1"/>
    <col min="8" max="8" width="18.28515625" bestFit="1" customWidth="1"/>
    <col min="9" max="9" width="10.140625" bestFit="1" customWidth="1"/>
    <col min="10" max="10" width="7.28515625" bestFit="1" customWidth="1"/>
    <col min="11" max="11" width="6.28515625" bestFit="1" customWidth="1"/>
    <col min="12" max="12" width="14.85546875" bestFit="1" customWidth="1"/>
  </cols>
  <sheetData>
    <row r="1" spans="1:14" x14ac:dyDescent="0.25">
      <c r="A1" cm="1">
        <f t="array" aca="1" ref="A1" ca="1">IF(ROW()&lt;=Nombre,_xlfn.AGGREGATE(15,6,ROW(ColonneB)/(ColonneB&lt;&gt;""),ROW())-1,"-")</f>
        <v>0</v>
      </c>
      <c r="B1" t="str" cm="1">
        <f t="array" aca="1" ref="B1" ca="1">IF(ISNUMBER($A1),OFFSET('base de donnée'!$A$1,$A1,COLUMN()-1,,),"")</f>
        <v>numéro d'ascendance</v>
      </c>
      <c r="C1" t="str" cm="1">
        <f t="array" aca="1" ref="C1" ca="1">IF(ISNUMBER($A1),OFFSET('base de donnée'!$A$1,$A1,COLUMN()-1,,),"")</f>
        <v>Client</v>
      </c>
      <c r="D1" t="str" cm="1">
        <f t="array" aca="1" ref="D1" ca="1">IF(ISNUMBER($A1),OFFSET('base de donnée'!$A$1,$A1,COLUMN()-1,,),"")</f>
        <v>Nom</v>
      </c>
      <c r="E1" t="str" cm="1">
        <f t="array" aca="1" ref="E1" ca="1">IF(ISNUMBER($A1),OFFSET('base de donnée'!$A$1,$A1,COLUMN()-1,,),"")</f>
        <v>race</v>
      </c>
      <c r="F1" t="str" cm="1">
        <f t="array" aca="1" ref="F1" ca="1">IF(ISNUMBER($A1),OFFSET('base de donnée'!$A$1,$A1,COLUMN()-1,,),"")</f>
        <v>nombre</v>
      </c>
      <c r="G1" t="str" cm="1">
        <f t="array" aca="1" ref="G1" ca="1">IF(ISNUMBER($A1),OFFSET('base de donnée'!$A$1,$A1,COLUMN()-1,,),"")</f>
        <v>prix</v>
      </c>
      <c r="H1" t="str" cm="1">
        <f t="array" aca="1" ref="H1" ca="1">IF(ISNUMBER($A1),OFFSET('base de donnée'!$A$1,$A1,COLUMN()-1,,),"")</f>
        <v>date</v>
      </c>
      <c r="I1" t="str" cm="1">
        <f t="array" aca="1" ref="I1" ca="1">IF(ISNUMBER($A1),OFFSET('base de donnée'!$A$1,$A1,COLUMN()-1,,),"")</f>
        <v>Statut</v>
      </c>
      <c r="J1" t="s">
        <v>56</v>
      </c>
      <c r="K1" t="s">
        <v>57</v>
      </c>
      <c r="L1" t="s">
        <v>58</v>
      </c>
      <c r="M1" t="s">
        <v>52</v>
      </c>
      <c r="N1" t="s">
        <v>59</v>
      </c>
    </row>
    <row r="2" spans="1:14" x14ac:dyDescent="0.25">
      <c r="A2" cm="1">
        <f t="array" aca="1" ref="A2" ca="1">IF(ROW()&lt;=Nombre,_xlfn.AGGREGATE(15,6,ROW(ColonneB)/(ColonneB&lt;&gt;""),ROW())-1,"-")</f>
        <v>2</v>
      </c>
      <c r="B2" cm="1">
        <f t="array" aca="1" ref="B2" ca="1">IF(ISNUMBER($A2),OFFSET('base de donnée'!$A$1,$A2,COLUMN()-1,,),"")</f>
        <v>26744447</v>
      </c>
      <c r="C2" t="str" cm="1">
        <f t="array" aca="1" ref="C2" ca="1">IF(ISNUMBER($A2),OFFSET('base de donnée'!$A$1,$A2,COLUMN()-1,,),"")</f>
        <v>ASIKA </v>
      </c>
      <c r="D2" t="str" cm="1">
        <f t="array" aca="1" ref="D2" ca="1">IF(ISNUMBER($A2),OFFSET('base de donnée'!$A$1,$A2,COLUMN()-1,,),"")</f>
        <v>LANDWASSER DE MONTAUBAN</v>
      </c>
      <c r="E2" t="str" cm="1">
        <f t="array" aca="1" ref="E2" ca="1">IF(ISNUMBER($A2),OFFSET('base de donnée'!$A$1,$A2,COLUMN()-1,,),"")</f>
        <v> Manech Rousse</v>
      </c>
      <c r="F2" t="str" cm="1">
        <f t="array" aca="1" ref="F2" ca="1">IF(ISNUMBER($A2),OFFSET('base de donnée'!$A$1,$A2,COLUMN()-1,,),"")</f>
        <v>11 ani. </v>
      </c>
      <c r="G2" t="str" cm="1">
        <f t="array" aca="1" ref="G2" ca="1">IF(ISNUMBER($A2),OFFSET('base de donnée'!$A$1,$A2,COLUMN()-1,,),"")</f>
        <v>110 euros</v>
      </c>
      <c r="H2" t="str" cm="1">
        <f t="array" aca="1" ref="H2" ca="1">IF(ISNUMBER($A2),OFFSET('base de donnée'!$A$1,$A2,COLUMN()-1,,),"")</f>
        <v>7 Octobre saison 84</v>
      </c>
      <c r="I2" t="str" cm="1">
        <f t="array" aca="1" ref="I2" ca="1">IF(ISNUMBER($A2),OFFSET('base de donnée'!$A$1,$A2,COLUMN()-1,,),"")</f>
        <v>En attente</v>
      </c>
      <c r="J2" t="str">
        <f ca="1">VLOOKUP(" " &amp;MID(E2,2,99),Tabel1[],2,0)</f>
        <v>ovins</v>
      </c>
      <c r="K2">
        <f ca="1">--LEFT(F2,LEN(F2)-5)</f>
        <v>11</v>
      </c>
    </row>
    <row r="3" spans="1:14" x14ac:dyDescent="0.25">
      <c r="A3" cm="1">
        <f t="array" aca="1" ref="A3" ca="1">IF(ROW()&lt;=Nombre,_xlfn.AGGREGATE(15,6,ROW(ColonneB)/(ColonneB&lt;&gt;""),ROW())-1,"-")</f>
        <v>4</v>
      </c>
      <c r="B3" cm="1">
        <f t="array" aca="1" ref="B3" ca="1">IF(ISNUMBER($A3),OFFSET('base de donnée'!$A$1,$A3,COLUMN()-1,,),"")</f>
        <v>26744446</v>
      </c>
      <c r="C3" t="str" cm="1">
        <f t="array" aca="1" ref="C3" ca="1">IF(ISNUMBER($A3),OFFSET('base de donnée'!$A$1,$A3,COLUMN()-1,,),"")</f>
        <v>ASIKA </v>
      </c>
      <c r="D3" t="str" cm="1">
        <f t="array" aca="1" ref="D3" ca="1">IF(ISNUMBER($A3),OFFSET('base de donnée'!$A$1,$A3,COLUMN()-1,,),"")</f>
        <v>AUSSOU DE MONTAUBAN</v>
      </c>
      <c r="E3" t="str" cm="1">
        <f t="array" aca="1" ref="E3" ca="1">IF(ISNUMBER($A3),OFFSET('base de donnée'!$A$1,$A3,COLUMN()-1,,),"")</f>
        <v> Manech Noire</v>
      </c>
      <c r="F3" t="str" cm="1">
        <f t="array" aca="1" ref="F3" ca="1">IF(ISNUMBER($A3),OFFSET('base de donnée'!$A$1,$A3,COLUMN()-1,,),"")</f>
        <v>10 ani. </v>
      </c>
      <c r="G3" t="str" cm="1">
        <f t="array" aca="1" ref="G3" ca="1">IF(ISNUMBER($A3),OFFSET('base de donnée'!$A$1,$A3,COLUMN()-1,,),"")</f>
        <v>200 euros</v>
      </c>
      <c r="H3" t="str" cm="1">
        <f t="array" aca="1" ref="H3" ca="1">IF(ISNUMBER($A3),OFFSET('base de donnée'!$A$1,$A3,COLUMN()-1,,),"")</f>
        <v>7 Octobre saison 84</v>
      </c>
      <c r="I3" t="str" cm="1">
        <f t="array" aca="1" ref="I3" ca="1">IF(ISNUMBER($A3),OFFSET('base de donnée'!$A$1,$A3,COLUMN()-1,,),"")</f>
        <v>En attente</v>
      </c>
      <c r="J3" t="str">
        <f ca="1">VLOOKUP(" " &amp;MID(E3,2,99),Tabel1[],2,0)</f>
        <v>ovins</v>
      </c>
      <c r="K3">
        <f t="shared" ref="K3:K19" ca="1" si="0">--LEFT(F3,LEN(F3)-5)</f>
        <v>10</v>
      </c>
    </row>
    <row r="4" spans="1:14" x14ac:dyDescent="0.25">
      <c r="A4" cm="1">
        <f t="array" aca="1" ref="A4" ca="1">IF(ROW()&lt;=Nombre,_xlfn.AGGREGATE(15,6,ROW(ColonneB)/(ColonneB&lt;&gt;""),ROW())-1,"-")</f>
        <v>6</v>
      </c>
      <c r="B4" cm="1">
        <f t="array" aca="1" ref="B4" ca="1">IF(ISNUMBER($A4),OFFSET('base de donnée'!$A$1,$A4,COLUMN()-1,,),"")</f>
        <v>26743999</v>
      </c>
      <c r="C4" t="str" cm="1">
        <f t="array" aca="1" ref="C4" ca="1">IF(ISNUMBER($A4),OFFSET('base de donnée'!$A$1,$A4,COLUMN()-1,,),"")</f>
        <v>ASIKA </v>
      </c>
      <c r="D4" t="str" cm="1">
        <f t="array" aca="1" ref="D4" ca="1">IF(ISNUMBER($A4),OFFSET('base de donnée'!$A$1,$A4,COLUMN()-1,,),"")</f>
        <v>TEXEL 005 DE MONTAUBAN</v>
      </c>
      <c r="E4" t="str" cm="1">
        <f t="array" aca="1" ref="E4" ca="1">IF(ISNUMBER($A4),OFFSET('base de donnée'!$A$1,$A4,COLUMN()-1,,),"")</f>
        <v> Texel</v>
      </c>
      <c r="F4" t="str" cm="1">
        <f t="array" aca="1" ref="F4" ca="1">IF(ISNUMBER($A4),OFFSET('base de donnée'!$A$1,$A4,COLUMN()-1,,),"")</f>
        <v>66 ani. </v>
      </c>
      <c r="G4" t="str" cm="1">
        <f t="array" aca="1" ref="G4" ca="1">IF(ISNUMBER($A4),OFFSET('base de donnée'!$A$1,$A4,COLUMN()-1,,),"")</f>
        <v>660 euros</v>
      </c>
      <c r="H4" t="str" cm="1">
        <f t="array" aca="1" ref="H4" ca="1">IF(ISNUMBER($A4),OFFSET('base de donnée'!$A$1,$A4,COLUMN()-1,,),"")</f>
        <v>6 Octobre saison 84</v>
      </c>
      <c r="I4" t="str" cm="1">
        <f t="array" aca="1" ref="I4" ca="1">IF(ISNUMBER($A4),OFFSET('base de donnée'!$A$1,$A4,COLUMN()-1,,),"")</f>
        <v>En attente</v>
      </c>
      <c r="J4" t="str">
        <f ca="1">VLOOKUP(" " &amp;MID(E4,2,99),Tabel1[],2,0)</f>
        <v>ovins</v>
      </c>
      <c r="K4">
        <f t="shared" ca="1" si="0"/>
        <v>66</v>
      </c>
    </row>
    <row r="5" spans="1:14" x14ac:dyDescent="0.25">
      <c r="A5" cm="1">
        <f t="array" aca="1" ref="A5" ca="1">IF(ROW()&lt;=Nombre,_xlfn.AGGREGATE(15,6,ROW(ColonneB)/(ColonneB&lt;&gt;""),ROW())-1,"-")</f>
        <v>8</v>
      </c>
      <c r="B5" cm="1">
        <f t="array" aca="1" ref="B5" ca="1">IF(ISNUMBER($A5),OFFSET('base de donnée'!$A$1,$A5,COLUMN()-1,,),"")</f>
        <v>26743990</v>
      </c>
      <c r="C5" t="str" cm="1">
        <f t="array" aca="1" ref="C5" ca="1">IF(ISNUMBER($A5),OFFSET('base de donnée'!$A$1,$A5,COLUMN()-1,,),"")</f>
        <v>ASIKA </v>
      </c>
      <c r="D5" t="str" cm="1">
        <f t="array" aca="1" ref="D5" ca="1">IF(ISNUMBER($A5),OFFSET('base de donnée'!$A$1,$A5,COLUMN()-1,,),"")</f>
        <v>TAMUNOS DE CHAZELLE</v>
      </c>
      <c r="E5" t="str" cm="1">
        <f t="array" aca="1" ref="E5" ca="1">IF(ISNUMBER($A5),OFFSET('base de donnée'!$A$1,$A5,COLUMN()-1,,),"")</f>
        <v> Causses du Lot</v>
      </c>
      <c r="F5" t="str" cm="1">
        <f t="array" aca="1" ref="F5" ca="1">IF(ISNUMBER($A5),OFFSET('base de donnée'!$A$1,$A5,COLUMN()-1,,),"")</f>
        <v>11 ani. </v>
      </c>
      <c r="G5" t="str" cm="1">
        <f t="array" aca="1" ref="G5" ca="1">IF(ISNUMBER($A5),OFFSET('base de donnée'!$A$1,$A5,COLUMN()-1,,),"")</f>
        <v>110 euros</v>
      </c>
      <c r="H5" t="str" cm="1">
        <f t="array" aca="1" ref="H5" ca="1">IF(ISNUMBER($A5),OFFSET('base de donnée'!$A$1,$A5,COLUMN()-1,,),"")</f>
        <v>6 Octobre saison 84</v>
      </c>
      <c r="I5" t="str" cm="1">
        <f t="array" aca="1" ref="I5" ca="1">IF(ISNUMBER($A5),OFFSET('base de donnée'!$A$1,$A5,COLUMN()-1,,),"")</f>
        <v>En attente</v>
      </c>
      <c r="J5" t="str">
        <f ca="1">VLOOKUP(" " &amp;MID(E5,2,99),Tabel1[],2,0)</f>
        <v>ovins</v>
      </c>
      <c r="K5">
        <f t="shared" ca="1" si="0"/>
        <v>11</v>
      </c>
    </row>
    <row r="6" spans="1:14" x14ac:dyDescent="0.25">
      <c r="A6" cm="1">
        <f t="array" aca="1" ref="A6" ca="1">IF(ROW()&lt;=Nombre,_xlfn.AGGREGATE(15,6,ROW(ColonneB)/(ColonneB&lt;&gt;""),ROW())-1,"-")</f>
        <v>10</v>
      </c>
      <c r="B6" cm="1">
        <f t="array" aca="1" ref="B6" ca="1">IF(ISNUMBER($A6),OFFSET('base de donnée'!$A$1,$A6,COLUMN()-1,,),"")</f>
        <v>26743989</v>
      </c>
      <c r="C6" t="str" cm="1">
        <f t="array" aca="1" ref="C6" ca="1">IF(ISNUMBER($A6),OFFSET('base de donnée'!$A$1,$A6,COLUMN()-1,,),"")</f>
        <v>ASIKA </v>
      </c>
      <c r="D6" t="str" cm="1">
        <f t="array" aca="1" ref="D6" ca="1">IF(ISNUMBER($A6),OFFSET('base de donnée'!$A$1,$A6,COLUMN()-1,,),"")</f>
        <v>MAINE DE MONTAUBAN</v>
      </c>
      <c r="E6" t="str" cm="1">
        <f t="array" aca="1" ref="E6" ca="1">IF(ISNUMBER($A6),OFFSET('base de donnée'!$A$1,$A6,COLUMN()-1,,),"")</f>
        <v> Blanche du massif Central</v>
      </c>
      <c r="F6" t="str" cm="1">
        <f t="array" aca="1" ref="F6" ca="1">IF(ISNUMBER($A6),OFFSET('base de donnée'!$A$1,$A6,COLUMN()-1,,),"")</f>
        <v>15 ani. </v>
      </c>
      <c r="G6" t="str" cm="1">
        <f t="array" aca="1" ref="G6" ca="1">IF(ISNUMBER($A6),OFFSET('base de donnée'!$A$1,$A6,COLUMN()-1,,),"")</f>
        <v>150 euros</v>
      </c>
      <c r="H6" t="str" cm="1">
        <f t="array" aca="1" ref="H6" ca="1">IF(ISNUMBER($A6),OFFSET('base de donnée'!$A$1,$A6,COLUMN()-1,,),"")</f>
        <v>6 Octobre saison 84</v>
      </c>
      <c r="I6" t="str" cm="1">
        <f t="array" aca="1" ref="I6" ca="1">IF(ISNUMBER($A6),OFFSET('base de donnée'!$A$1,$A6,COLUMN()-1,,),"")</f>
        <v>En attente</v>
      </c>
      <c r="J6" t="str">
        <f ca="1">VLOOKUP(" " &amp;MID(E6,2,99),Tabel1[],2,0)</f>
        <v>ovins</v>
      </c>
      <c r="K6">
        <f t="shared" ca="1" si="0"/>
        <v>15</v>
      </c>
    </row>
    <row r="7" spans="1:14" x14ac:dyDescent="0.25">
      <c r="A7" cm="1">
        <f t="array" aca="1" ref="A7" ca="1">IF(ROW()&lt;=Nombre,_xlfn.AGGREGATE(15,6,ROW(ColonneB)/(ColonneB&lt;&gt;""),ROW())-1,"-")</f>
        <v>12</v>
      </c>
      <c r="B7" cm="1">
        <f t="array" aca="1" ref="B7" ca="1">IF(ISNUMBER($A7),OFFSET('base de donnée'!$A$1,$A7,COLUMN()-1,,),"")</f>
        <v>26740285</v>
      </c>
      <c r="C7" t="str" cm="1">
        <f t="array" aca="1" ref="C7" ca="1">IF(ISNUMBER($A7),OFFSET('base de donnée'!$A$1,$A7,COLUMN()-1,,),"")</f>
        <v>ASIKA </v>
      </c>
      <c r="D7" t="str" cm="1">
        <f t="array" aca="1" ref="D7" ca="1">IF(ISNUMBER($A7),OFFSET('base de donnée'!$A$1,$A7,COLUMN()-1,,),"")</f>
        <v>TOFOI DE CHAZELLE</v>
      </c>
      <c r="E7" t="str" cm="1">
        <f t="array" aca="1" ref="E7" ca="1">IF(ISNUMBER($A7),OFFSET('base de donnée'!$A$1,$A7,COLUMN()-1,,),"")</f>
        <v> Rouge de l'Ouest</v>
      </c>
      <c r="F7" t="str" cm="1">
        <f t="array" aca="1" ref="F7" ca="1">IF(ISNUMBER($A7),OFFSET('base de donnée'!$A$1,$A7,COLUMN()-1,,),"")</f>
        <v>7 ani. </v>
      </c>
      <c r="G7" t="str" cm="1">
        <f t="array" aca="1" ref="G7" ca="1">IF(ISNUMBER($A7),OFFSET('base de donnée'!$A$1,$A7,COLUMN()-1,,),"")</f>
        <v>70 euros</v>
      </c>
      <c r="H7" t="str" cm="1">
        <f t="array" aca="1" ref="H7" ca="1">IF(ISNUMBER($A7),OFFSET('base de donnée'!$A$1,$A7,COLUMN()-1,,),"")</f>
        <v>4 Septembre saison 84</v>
      </c>
      <c r="I7" t="str" cm="1">
        <f t="array" aca="1" ref="I7" ca="1">IF(ISNUMBER($A7),OFFSET('base de donnée'!$A$1,$A7,COLUMN()-1,,),"")</f>
        <v>En attente</v>
      </c>
      <c r="J7" t="str">
        <f ca="1">VLOOKUP(" " &amp;MID(E7,2,99),Tabel1[],2,0)</f>
        <v>ovins</v>
      </c>
      <c r="K7">
        <f t="shared" ca="1" si="0"/>
        <v>7</v>
      </c>
    </row>
    <row r="8" spans="1:14" x14ac:dyDescent="0.25">
      <c r="A8" cm="1">
        <f t="array" aca="1" ref="A8" ca="1">IF(ROW()&lt;=Nombre,_xlfn.AGGREGATE(15,6,ROW(ColonneB)/(ColonneB&lt;&gt;""),ROW())-1,"-")</f>
        <v>14</v>
      </c>
      <c r="B8" cm="1">
        <f t="array" aca="1" ref="B8" ca="1">IF(ISNUMBER($A8),OFFSET('base de donnée'!$A$1,$A8,COLUMN()-1,,),"")</f>
        <v>26739317</v>
      </c>
      <c r="C8" t="str" cm="1">
        <f t="array" aca="1" ref="C8" ca="1">IF(ISNUMBER($A8),OFFSET('base de donnée'!$A$1,$A8,COLUMN()-1,,),"")</f>
        <v>ASIKA </v>
      </c>
      <c r="D8" t="str" cm="1">
        <f t="array" aca="1" ref="D8" ca="1">IF(ISNUMBER($A8),OFFSET('base de donnée'!$A$1,$A8,COLUMN()-1,,),"")</f>
        <v>FAIMOIDUCUSCUS DE MONTAUB</v>
      </c>
      <c r="E8" t="str" cm="1">
        <f t="array" aca="1" ref="E8" ca="1">IF(ISNUMBER($A8),OFFSET('base de donnée'!$A$1,$A8,COLUMN()-1,,),"")</f>
        <v> Aubrac</v>
      </c>
      <c r="F8" t="str" cm="1">
        <f t="array" aca="1" ref="F8" ca="1">IF(ISNUMBER($A8),OFFSET('base de donnée'!$A$1,$A8,COLUMN()-1,,),"")</f>
        <v>19 ani. </v>
      </c>
      <c r="G8" t="str" cm="1">
        <f t="array" aca="1" ref="G8" ca="1">IF(ISNUMBER($A8),OFFSET('base de donnée'!$A$1,$A8,COLUMN()-1,,),"")</f>
        <v>570 euros</v>
      </c>
      <c r="H8" t="str" cm="1">
        <f t="array" aca="1" ref="H8" ca="1">IF(ISNUMBER($A8),OFFSET('base de donnée'!$A$1,$A8,COLUMN()-1,,),"")</f>
        <v>2 Septembre saison 84</v>
      </c>
      <c r="I8" t="str" cm="1">
        <f t="array" aca="1" ref="I8" ca="1">IF(ISNUMBER($A8),OFFSET('base de donnée'!$A$1,$A8,COLUMN()-1,,),"")</f>
        <v>En attente</v>
      </c>
      <c r="J8" t="str">
        <f ca="1">VLOOKUP(" " &amp;MID(E8,2,99),Tabel1[],2,0)</f>
        <v>bovins</v>
      </c>
      <c r="K8">
        <f t="shared" ca="1" si="0"/>
        <v>19</v>
      </c>
    </row>
    <row r="9" spans="1:14" x14ac:dyDescent="0.25">
      <c r="A9" cm="1">
        <f t="array" aca="1" ref="A9" ca="1">IF(ROW()&lt;=Nombre,_xlfn.AGGREGATE(15,6,ROW(ColonneB)/(ColonneB&lt;&gt;""),ROW())-1,"-")</f>
        <v>16</v>
      </c>
      <c r="B9" cm="1">
        <f t="array" aca="1" ref="B9" ca="1">IF(ISNUMBER($A9),OFFSET('base de donnée'!$A$1,$A9,COLUMN()-1,,),"")</f>
        <v>26734676</v>
      </c>
      <c r="C9" t="str" cm="1">
        <f t="array" aca="1" ref="C9" ca="1">IF(ISNUMBER($A9),OFFSET('base de donnée'!$A$1,$A9,COLUMN()-1,,),"")</f>
        <v>ASIKA </v>
      </c>
      <c r="D9" t="str" cm="1">
        <f t="array" aca="1" ref="D9" ca="1">IF(ISNUMBER($A9),OFFSET('base de donnée'!$A$1,$A9,COLUMN()-1,,),"")</f>
        <v>LANDWASSER DE MONTAUBAN</v>
      </c>
      <c r="E9" t="str" cm="1">
        <f t="array" aca="1" ref="E9" ca="1">IF(ISNUMBER($A9),OFFSET('base de donnée'!$A$1,$A9,COLUMN()-1,,),"")</f>
        <v> Manech Rousse</v>
      </c>
      <c r="F9" t="str" cm="1">
        <f t="array" aca="1" ref="F9" ca="1">IF(ISNUMBER($A9),OFFSET('base de donnée'!$A$1,$A9,COLUMN()-1,,),"")</f>
        <v>7 ani. </v>
      </c>
      <c r="G9" t="str" cm="1">
        <f t="array" aca="1" ref="G9" ca="1">IF(ISNUMBER($A9),OFFSET('base de donnée'!$A$1,$A9,COLUMN()-1,,),"")</f>
        <v>70 euros</v>
      </c>
      <c r="H9" t="str" cm="1">
        <f t="array" aca="1" ref="H9" ca="1">IF(ISNUMBER($A9),OFFSET('base de donnée'!$A$1,$A9,COLUMN()-1,,),"")</f>
        <v>5 Juillet saison 84</v>
      </c>
      <c r="I9" t="str" cm="1">
        <f t="array" aca="1" ref="I9" ca="1">IF(ISNUMBER($A9),OFFSET('base de donnée'!$A$1,$A9,COLUMN()-1,,),"")</f>
        <v>En attente</v>
      </c>
      <c r="J9" t="str">
        <f ca="1">VLOOKUP(" " &amp;MID(E9,2,99),Tabel1[],2,0)</f>
        <v>ovins</v>
      </c>
      <c r="K9">
        <f t="shared" ca="1" si="0"/>
        <v>7</v>
      </c>
    </row>
    <row r="10" spans="1:14" x14ac:dyDescent="0.25">
      <c r="A10" t="str" cm="1">
        <f t="array" aca="1" ref="A10" ca="1">IF(ROW()&lt;=Nombre,_xlfn.AGGREGATE(15,6,ROW(ColonneB)/(ColonneB&lt;&gt;""),ROW())-1,"-")</f>
        <v>-</v>
      </c>
      <c r="B10" t="str" cm="1">
        <f t="array" aca="1" ref="B10" ca="1">IF(ISNUMBER($A10),OFFSET('base de donnée'!$A$1,$A10,COLUMN()-1,,),"")</f>
        <v/>
      </c>
      <c r="C10" t="str" cm="1">
        <f t="array" aca="1" ref="C10" ca="1">IF(ISNUMBER($A10),OFFSET('base de donnée'!$A$1,$A10,COLUMN()-1,,),"")</f>
        <v/>
      </c>
      <c r="D10" t="str" cm="1">
        <f t="array" aca="1" ref="D10" ca="1">IF(ISNUMBER($A10),OFFSET('base de donnée'!$A$1,$A10,COLUMN()-1,,),"")</f>
        <v/>
      </c>
      <c r="E10" t="str" cm="1">
        <f t="array" aca="1" ref="E10" ca="1">IF(ISNUMBER($A10),OFFSET('base de donnée'!$A$1,$A10,COLUMN()-1,,),"")</f>
        <v/>
      </c>
      <c r="F10" t="str" cm="1">
        <f t="array" aca="1" ref="F10" ca="1">IF(ISNUMBER($A10),OFFSET('base de donnée'!$A$1,$A10,COLUMN()-1,,),"")</f>
        <v/>
      </c>
      <c r="G10" t="str" cm="1">
        <f t="array" aca="1" ref="G10" ca="1">IF(ISNUMBER($A10),OFFSET('base de donnée'!$A$1,$A10,COLUMN()-1,,),"")</f>
        <v/>
      </c>
      <c r="H10" t="str" cm="1">
        <f t="array" aca="1" ref="H10" ca="1">IF(ISNUMBER($A10),OFFSET('base de donnée'!$A$1,$A10,COLUMN()-1,,),"")</f>
        <v/>
      </c>
      <c r="I10" t="str" cm="1">
        <f t="array" aca="1" ref="I10" ca="1">IF(ISNUMBER($A10),OFFSET('base de donnée'!$A$1,$A10,COLUMN()-1,,),"")</f>
        <v/>
      </c>
      <c r="J10" t="e">
        <f ca="1">VLOOKUP(" " &amp;MID(E10,2,99),Tabel1[],2,0)</f>
        <v>#N/A</v>
      </c>
      <c r="K10" t="e">
        <f t="shared" ca="1" si="0"/>
        <v>#VALUE!</v>
      </c>
    </row>
    <row r="11" spans="1:14" x14ac:dyDescent="0.25">
      <c r="A11" t="str" cm="1">
        <f t="array" aca="1" ref="A11" ca="1">IF(ROW()&lt;=Nombre,_xlfn.AGGREGATE(15,6,ROW(ColonneB)/(ColonneB&lt;&gt;""),ROW())-1,"-")</f>
        <v>-</v>
      </c>
      <c r="B11" t="str" cm="1">
        <f t="array" aca="1" ref="B11" ca="1">IF(ISNUMBER($A11),OFFSET('base de donnée'!$A$1,$A11,COLUMN()-1,,),"")</f>
        <v/>
      </c>
      <c r="C11" t="str" cm="1">
        <f t="array" aca="1" ref="C11" ca="1">IF(ISNUMBER($A11),OFFSET('base de donnée'!$A$1,$A11,COLUMN()-1,,),"")</f>
        <v/>
      </c>
      <c r="D11" t="str" cm="1">
        <f t="array" aca="1" ref="D11" ca="1">IF(ISNUMBER($A11),OFFSET('base de donnée'!$A$1,$A11,COLUMN()-1,,),"")</f>
        <v/>
      </c>
      <c r="E11" t="str" cm="1">
        <f t="array" aca="1" ref="E11" ca="1">IF(ISNUMBER($A11),OFFSET('base de donnée'!$A$1,$A11,COLUMN()-1,,),"")</f>
        <v/>
      </c>
      <c r="F11" t="str" cm="1">
        <f t="array" aca="1" ref="F11" ca="1">IF(ISNUMBER($A11),OFFSET('base de donnée'!$A$1,$A11,COLUMN()-1,,),"")</f>
        <v/>
      </c>
      <c r="G11" t="str" cm="1">
        <f t="array" aca="1" ref="G11" ca="1">IF(ISNUMBER($A11),OFFSET('base de donnée'!$A$1,$A11,COLUMN()-1,,),"")</f>
        <v/>
      </c>
      <c r="H11" t="str" cm="1">
        <f t="array" aca="1" ref="H11" ca="1">IF(ISNUMBER($A11),OFFSET('base de donnée'!$A$1,$A11,COLUMN()-1,,),"")</f>
        <v/>
      </c>
      <c r="I11" t="str" cm="1">
        <f t="array" aca="1" ref="I11" ca="1">IF(ISNUMBER($A11),OFFSET('base de donnée'!$A$1,$A11,COLUMN()-1,,),"")</f>
        <v/>
      </c>
      <c r="J11" t="e">
        <f ca="1">VLOOKUP(" " &amp;MID(E11,2,99),Tabel1[],2,0)</f>
        <v>#N/A</v>
      </c>
      <c r="K11" t="e">
        <f t="shared" ca="1" si="0"/>
        <v>#VALUE!</v>
      </c>
    </row>
    <row r="12" spans="1:14" x14ac:dyDescent="0.25">
      <c r="A12" t="str" cm="1">
        <f t="array" aca="1" ref="A12" ca="1">IF(ROW()&lt;=Nombre,_xlfn.AGGREGATE(15,6,ROW(ColonneB)/(ColonneB&lt;&gt;""),ROW())-1,"-")</f>
        <v>-</v>
      </c>
      <c r="B12" t="str" cm="1">
        <f t="array" aca="1" ref="B12" ca="1">IF(ISNUMBER($A12),OFFSET('base de donnée'!$A$1,$A12,COLUMN()-1,,),"")</f>
        <v/>
      </c>
      <c r="C12" t="str" cm="1">
        <f t="array" aca="1" ref="C12" ca="1">IF(ISNUMBER($A12),OFFSET('base de donnée'!$A$1,$A12,COLUMN()-1,,),"")</f>
        <v/>
      </c>
      <c r="D12" t="str" cm="1">
        <f t="array" aca="1" ref="D12" ca="1">IF(ISNUMBER($A12),OFFSET('base de donnée'!$A$1,$A12,COLUMN()-1,,),"")</f>
        <v/>
      </c>
      <c r="E12" t="str" cm="1">
        <f t="array" aca="1" ref="E12" ca="1">IF(ISNUMBER($A12),OFFSET('base de donnée'!$A$1,$A12,COLUMN()-1,,),"")</f>
        <v/>
      </c>
      <c r="F12" t="str" cm="1">
        <f t="array" aca="1" ref="F12" ca="1">IF(ISNUMBER($A12),OFFSET('base de donnée'!$A$1,$A12,COLUMN()-1,,),"")</f>
        <v/>
      </c>
      <c r="G12" t="str" cm="1">
        <f t="array" aca="1" ref="G12" ca="1">IF(ISNUMBER($A12),OFFSET('base de donnée'!$A$1,$A12,COLUMN()-1,,),"")</f>
        <v/>
      </c>
      <c r="H12" t="str" cm="1">
        <f t="array" aca="1" ref="H12" ca="1">IF(ISNUMBER($A12),OFFSET('base de donnée'!$A$1,$A12,COLUMN()-1,,),"")</f>
        <v/>
      </c>
      <c r="I12" t="str" cm="1">
        <f t="array" aca="1" ref="I12" ca="1">IF(ISNUMBER($A12),OFFSET('base de donnée'!$A$1,$A12,COLUMN()-1,,),"")</f>
        <v/>
      </c>
      <c r="J12" t="e">
        <f ca="1">VLOOKUP(" " &amp;MID(E12,2,99),Tabel1[],2,0)</f>
        <v>#N/A</v>
      </c>
      <c r="K12" t="e">
        <f t="shared" ca="1" si="0"/>
        <v>#VALUE!</v>
      </c>
    </row>
    <row r="13" spans="1:14" x14ac:dyDescent="0.25">
      <c r="A13" t="str" cm="1">
        <f t="array" aca="1" ref="A13" ca="1">IF(ROW()&lt;=Nombre,_xlfn.AGGREGATE(15,6,ROW(ColonneB)/(ColonneB&lt;&gt;""),ROW())-1,"-")</f>
        <v>-</v>
      </c>
      <c r="B13" t="str" cm="1">
        <f t="array" aca="1" ref="B13" ca="1">IF(ISNUMBER($A13),OFFSET('base de donnée'!$A$1,$A13,COLUMN()-1,,),"")</f>
        <v/>
      </c>
      <c r="C13" t="str" cm="1">
        <f t="array" aca="1" ref="C13" ca="1">IF(ISNUMBER($A13),OFFSET('base de donnée'!$A$1,$A13,COLUMN()-1,,),"")</f>
        <v/>
      </c>
      <c r="D13" t="str" cm="1">
        <f t="array" aca="1" ref="D13" ca="1">IF(ISNUMBER($A13),OFFSET('base de donnée'!$A$1,$A13,COLUMN()-1,,),"")</f>
        <v/>
      </c>
      <c r="E13" t="str" cm="1">
        <f t="array" aca="1" ref="E13" ca="1">IF(ISNUMBER($A13),OFFSET('base de donnée'!$A$1,$A13,COLUMN()-1,,),"")</f>
        <v/>
      </c>
      <c r="F13" t="str" cm="1">
        <f t="array" aca="1" ref="F13" ca="1">IF(ISNUMBER($A13),OFFSET('base de donnée'!$A$1,$A13,COLUMN()-1,,),"")</f>
        <v/>
      </c>
      <c r="G13" t="str" cm="1">
        <f t="array" aca="1" ref="G13" ca="1">IF(ISNUMBER($A13),OFFSET('base de donnée'!$A$1,$A13,COLUMN()-1,,),"")</f>
        <v/>
      </c>
      <c r="H13" t="str" cm="1">
        <f t="array" aca="1" ref="H13" ca="1">IF(ISNUMBER($A13),OFFSET('base de donnée'!$A$1,$A13,COLUMN()-1,,),"")</f>
        <v/>
      </c>
      <c r="I13" t="str" cm="1">
        <f t="array" aca="1" ref="I13" ca="1">IF(ISNUMBER($A13),OFFSET('base de donnée'!$A$1,$A13,COLUMN()-1,,),"")</f>
        <v/>
      </c>
      <c r="J13" t="e">
        <f ca="1">VLOOKUP(" " &amp;MID(E13,2,99),Tabel1[],2,0)</f>
        <v>#N/A</v>
      </c>
      <c r="K13" t="e">
        <f t="shared" ca="1" si="0"/>
        <v>#VALUE!</v>
      </c>
    </row>
    <row r="14" spans="1:14" x14ac:dyDescent="0.25">
      <c r="A14" t="str" cm="1">
        <f t="array" aca="1" ref="A14" ca="1">IF(ROW()&lt;=Nombre,_xlfn.AGGREGATE(15,6,ROW(ColonneB)/(ColonneB&lt;&gt;""),ROW()),"-")</f>
        <v>-</v>
      </c>
      <c r="B14" t="str" cm="1">
        <f t="array" aca="1" ref="B14" ca="1">IF(ISNUMBER($A14),OFFSET('base de donnée'!$A$1,$A14,COLUMN()-1,,),"")</f>
        <v/>
      </c>
      <c r="C14" t="str" cm="1">
        <f t="array" aca="1" ref="C14" ca="1">IF(ISNUMBER($A14),OFFSET('base de donnée'!$A$1,$A14,COLUMN()-1,,),"")</f>
        <v/>
      </c>
      <c r="D14" t="str" cm="1">
        <f t="array" aca="1" ref="D14" ca="1">IF(ISNUMBER($A14),OFFSET('base de donnée'!$A$1,$A14,COLUMN()-1,,),"")</f>
        <v/>
      </c>
      <c r="E14" t="str" cm="1">
        <f t="array" aca="1" ref="E14" ca="1">IF(ISNUMBER($A14),OFFSET('base de donnée'!$A$1,$A14,COLUMN()-1,,),"")</f>
        <v/>
      </c>
      <c r="F14" t="str" cm="1">
        <f t="array" aca="1" ref="F14" ca="1">IF(ISNUMBER($A14),OFFSET('base de donnée'!$A$1,$A14,COLUMN()-1,,),"")</f>
        <v/>
      </c>
      <c r="G14" t="str" cm="1">
        <f t="array" aca="1" ref="G14" ca="1">IF(ISNUMBER($A14),OFFSET('base de donnée'!$A$1,$A14,COLUMN()-1,,),"")</f>
        <v/>
      </c>
      <c r="H14" t="str" cm="1">
        <f t="array" aca="1" ref="H14" ca="1">IF(ISNUMBER($A14),OFFSET('base de donnée'!$A$1,$A14,COLUMN()-1,,),"")</f>
        <v/>
      </c>
      <c r="I14" t="str" cm="1">
        <f t="array" aca="1" ref="I14" ca="1">IF(ISNUMBER($A14),OFFSET('base de donnée'!$A$1,$A14,COLUMN()-1,,),"")</f>
        <v/>
      </c>
      <c r="J14" t="e">
        <f ca="1">VLOOKUP(" " &amp;MID(E14,2,99),Tabel1[],2,0)</f>
        <v>#N/A</v>
      </c>
      <c r="K14" t="e">
        <f t="shared" ca="1" si="0"/>
        <v>#VALUE!</v>
      </c>
    </row>
    <row r="15" spans="1:14" x14ac:dyDescent="0.25">
      <c r="A15" t="str" cm="1">
        <f t="array" aca="1" ref="A15" ca="1">IF(ROW()&lt;=Nombre,_xlfn.AGGREGATE(15,6,ROW(ColonneB)/(ColonneB&lt;&gt;""),ROW()),"-")</f>
        <v>-</v>
      </c>
      <c r="B15" t="str" cm="1">
        <f t="array" aca="1" ref="B15" ca="1">IF(ISNUMBER($A15),OFFSET('base de donnée'!$A$1,$A15,COLUMN()-1,,),"")</f>
        <v/>
      </c>
      <c r="C15" t="str" cm="1">
        <f t="array" aca="1" ref="C15" ca="1">IF(ISNUMBER($A15),OFFSET('base de donnée'!$A$1,$A15,COLUMN()-1,,),"")</f>
        <v/>
      </c>
      <c r="D15" t="str" cm="1">
        <f t="array" aca="1" ref="D15" ca="1">IF(ISNUMBER($A15),OFFSET('base de donnée'!$A$1,$A15,COLUMN()-1,,),"")</f>
        <v/>
      </c>
      <c r="E15" t="str" cm="1">
        <f t="array" aca="1" ref="E15" ca="1">IF(ISNUMBER($A15),OFFSET('base de donnée'!$A$1,$A15,COLUMN()-1,,),"")</f>
        <v/>
      </c>
      <c r="F15" t="str" cm="1">
        <f t="array" aca="1" ref="F15" ca="1">IF(ISNUMBER($A15),OFFSET('base de donnée'!$A$1,$A15,COLUMN()-1,,),"")</f>
        <v/>
      </c>
      <c r="G15" t="str" cm="1">
        <f t="array" aca="1" ref="G15" ca="1">IF(ISNUMBER($A15),OFFSET('base de donnée'!$A$1,$A15,COLUMN()-1,,),"")</f>
        <v/>
      </c>
      <c r="H15" t="str" cm="1">
        <f t="array" aca="1" ref="H15" ca="1">IF(ISNUMBER($A15),OFFSET('base de donnée'!$A$1,$A15,COLUMN()-1,,),"")</f>
        <v/>
      </c>
      <c r="I15" t="str" cm="1">
        <f t="array" aca="1" ref="I15" ca="1">IF(ISNUMBER($A15),OFFSET('base de donnée'!$A$1,$A15,COLUMN()-1,,),"")</f>
        <v/>
      </c>
      <c r="J15" t="e">
        <f ca="1">VLOOKUP(" " &amp;MID(E15,2,99),Tabel1[],2,0)</f>
        <v>#N/A</v>
      </c>
      <c r="K15" t="e">
        <f t="shared" ca="1" si="0"/>
        <v>#VALUE!</v>
      </c>
    </row>
    <row r="16" spans="1:14" x14ac:dyDescent="0.25">
      <c r="A16" t="str" cm="1">
        <f t="array" aca="1" ref="A16" ca="1">IF(ROW()&lt;=Nombre,_xlfn.AGGREGATE(15,6,ROW(ColonneB)/(ColonneB&lt;&gt;""),ROW()),"-")</f>
        <v>-</v>
      </c>
      <c r="B16" t="str" cm="1">
        <f t="array" aca="1" ref="B16" ca="1">IF(ISNUMBER($A16),OFFSET('base de donnée'!$A$1,$A16,COLUMN()-1,,),"")</f>
        <v/>
      </c>
      <c r="C16" t="str" cm="1">
        <f t="array" aca="1" ref="C16" ca="1">IF(ISNUMBER($A16),OFFSET('base de donnée'!$A$1,$A16,COLUMN()-1,,),"")</f>
        <v/>
      </c>
      <c r="D16" t="str" cm="1">
        <f t="array" aca="1" ref="D16" ca="1">IF(ISNUMBER($A16),OFFSET('base de donnée'!$A$1,$A16,COLUMN()-1,,),"")</f>
        <v/>
      </c>
      <c r="E16" t="str" cm="1">
        <f t="array" aca="1" ref="E16" ca="1">IF(ISNUMBER($A16),OFFSET('base de donnée'!$A$1,$A16,COLUMN()-1,,),"")</f>
        <v/>
      </c>
      <c r="F16" t="str" cm="1">
        <f t="array" aca="1" ref="F16" ca="1">IF(ISNUMBER($A16),OFFSET('base de donnée'!$A$1,$A16,COLUMN()-1,,),"")</f>
        <v/>
      </c>
      <c r="G16" t="str" cm="1">
        <f t="array" aca="1" ref="G16" ca="1">IF(ISNUMBER($A16),OFFSET('base de donnée'!$A$1,$A16,COLUMN()-1,,),"")</f>
        <v/>
      </c>
      <c r="H16" t="str" cm="1">
        <f t="array" aca="1" ref="H16" ca="1">IF(ISNUMBER($A16),OFFSET('base de donnée'!$A$1,$A16,COLUMN()-1,,),"")</f>
        <v/>
      </c>
      <c r="I16" t="str" cm="1">
        <f t="array" aca="1" ref="I16" ca="1">IF(ISNUMBER($A16),OFFSET('base de donnée'!$A$1,$A16,COLUMN()-1,,),"")</f>
        <v/>
      </c>
      <c r="J16" t="e">
        <f ca="1">VLOOKUP(" " &amp;MID(E16,2,99),Tabel1[],2,0)</f>
        <v>#N/A</v>
      </c>
      <c r="K16" t="e">
        <f t="shared" ca="1" si="0"/>
        <v>#VALUE!</v>
      </c>
    </row>
    <row r="17" spans="1:11" x14ac:dyDescent="0.25">
      <c r="A17" t="str" cm="1">
        <f t="array" aca="1" ref="A17" ca="1">IF(ROW()&lt;=Nombre,_xlfn.AGGREGATE(15,6,ROW(ColonneB)/(ColonneB&lt;&gt;""),ROW()),"-")</f>
        <v>-</v>
      </c>
      <c r="B17" t="str" cm="1">
        <f t="array" aca="1" ref="B17" ca="1">IF(ISNUMBER($A17),OFFSET('base de donnée'!$A$1,$A17,COLUMN()-1,,),"")</f>
        <v/>
      </c>
      <c r="C17" t="str" cm="1">
        <f t="array" aca="1" ref="C17" ca="1">IF(ISNUMBER($A17),OFFSET('base de donnée'!$A$1,$A17,COLUMN()-1,,),"")</f>
        <v/>
      </c>
      <c r="D17" t="str" cm="1">
        <f t="array" aca="1" ref="D17" ca="1">IF(ISNUMBER($A17),OFFSET('base de donnée'!$A$1,$A17,COLUMN()-1,,),"")</f>
        <v/>
      </c>
      <c r="E17" t="str" cm="1">
        <f t="array" aca="1" ref="E17" ca="1">IF(ISNUMBER($A17),OFFSET('base de donnée'!$A$1,$A17,COLUMN()-1,,),"")</f>
        <v/>
      </c>
      <c r="F17" t="str" cm="1">
        <f t="array" aca="1" ref="F17" ca="1">IF(ISNUMBER($A17),OFFSET('base de donnée'!$A$1,$A17,COLUMN()-1,,),"")</f>
        <v/>
      </c>
      <c r="G17" t="str" cm="1">
        <f t="array" aca="1" ref="G17" ca="1">IF(ISNUMBER($A17),OFFSET('base de donnée'!$A$1,$A17,COLUMN()-1,,),"")</f>
        <v/>
      </c>
      <c r="H17" t="str" cm="1">
        <f t="array" aca="1" ref="H17" ca="1">IF(ISNUMBER($A17),OFFSET('base de donnée'!$A$1,$A17,COLUMN()-1,,),"")</f>
        <v/>
      </c>
      <c r="I17" t="str" cm="1">
        <f t="array" aca="1" ref="I17" ca="1">IF(ISNUMBER($A17),OFFSET('base de donnée'!$A$1,$A17,COLUMN()-1,,),"")</f>
        <v/>
      </c>
      <c r="J17" t="e">
        <f ca="1">VLOOKUP(" " &amp;MID(E17,2,99),Tabel1[],2,0)</f>
        <v>#N/A</v>
      </c>
      <c r="K17" t="e">
        <f t="shared" ca="1" si="0"/>
        <v>#VALUE!</v>
      </c>
    </row>
    <row r="18" spans="1:11" x14ac:dyDescent="0.25">
      <c r="A18" t="str" cm="1">
        <f t="array" aca="1" ref="A18" ca="1">IF(ROW()&lt;=Nombre,_xlfn.AGGREGATE(15,6,ROW(ColonneB)/(ColonneB&lt;&gt;""),ROW()),"-")</f>
        <v>-</v>
      </c>
      <c r="B18" t="str" cm="1">
        <f t="array" aca="1" ref="B18" ca="1">IF(ISNUMBER($A18),OFFSET('base de donnée'!$A$1,$A18,COLUMN()-1,,),"")</f>
        <v/>
      </c>
      <c r="C18" t="str" cm="1">
        <f t="array" aca="1" ref="C18" ca="1">IF(ISNUMBER($A18),OFFSET('base de donnée'!$A$1,$A18,COLUMN()-1,,),"")</f>
        <v/>
      </c>
      <c r="D18" t="str" cm="1">
        <f t="array" aca="1" ref="D18" ca="1">IF(ISNUMBER($A18),OFFSET('base de donnée'!$A$1,$A18,COLUMN()-1,,),"")</f>
        <v/>
      </c>
      <c r="E18" t="str" cm="1">
        <f t="array" aca="1" ref="E18" ca="1">IF(ISNUMBER($A18),OFFSET('base de donnée'!$A$1,$A18,COLUMN()-1,,),"")</f>
        <v/>
      </c>
      <c r="F18" t="str" cm="1">
        <f t="array" aca="1" ref="F18" ca="1">IF(ISNUMBER($A18),OFFSET('base de donnée'!$A$1,$A18,COLUMN()-1,,),"")</f>
        <v/>
      </c>
      <c r="G18" t="str" cm="1">
        <f t="array" aca="1" ref="G18" ca="1">IF(ISNUMBER($A18),OFFSET('base de donnée'!$A$1,$A18,COLUMN()-1,,),"")</f>
        <v/>
      </c>
      <c r="H18" t="str" cm="1">
        <f t="array" aca="1" ref="H18" ca="1">IF(ISNUMBER($A18),OFFSET('base de donnée'!$A$1,$A18,COLUMN()-1,,),"")</f>
        <v/>
      </c>
      <c r="I18" t="str" cm="1">
        <f t="array" aca="1" ref="I18" ca="1">IF(ISNUMBER($A18),OFFSET('base de donnée'!$A$1,$A18,COLUMN()-1,,),"")</f>
        <v/>
      </c>
      <c r="J18" t="e">
        <f ca="1">VLOOKUP(" " &amp;MID(E18,2,99),Tabel1[],2,0)</f>
        <v>#N/A</v>
      </c>
      <c r="K18" t="e">
        <f t="shared" ca="1" si="0"/>
        <v>#VALUE!</v>
      </c>
    </row>
    <row r="19" spans="1:11" x14ac:dyDescent="0.25">
      <c r="A19" t="str" cm="1">
        <f t="array" aca="1" ref="A19" ca="1">IF(ROW()&lt;=Nombre,_xlfn.AGGREGATE(15,6,ROW(ColonneB)/(ColonneB&lt;&gt;""),ROW()),"-")</f>
        <v>-</v>
      </c>
      <c r="B19" t="str" cm="1">
        <f t="array" aca="1" ref="B19" ca="1">IF(ISNUMBER($A19),OFFSET('base de donnée'!$A$1,$A19,COLUMN()-1,,),"")</f>
        <v/>
      </c>
      <c r="C19" t="str" cm="1">
        <f t="array" aca="1" ref="C19" ca="1">IF(ISNUMBER($A19),OFFSET('base de donnée'!$A$1,$A19,COLUMN()-1,,),"")</f>
        <v/>
      </c>
      <c r="D19" t="str" cm="1">
        <f t="array" aca="1" ref="D19" ca="1">IF(ISNUMBER($A19),OFFSET('base de donnée'!$A$1,$A19,COLUMN()-1,,),"")</f>
        <v/>
      </c>
      <c r="E19" t="str" cm="1">
        <f t="array" aca="1" ref="E19" ca="1">IF(ISNUMBER($A19),OFFSET('base de donnée'!$A$1,$A19,COLUMN()-1,,),"")</f>
        <v/>
      </c>
      <c r="F19" t="str" cm="1">
        <f t="array" aca="1" ref="F19" ca="1">IF(ISNUMBER($A19),OFFSET('base de donnée'!$A$1,$A19,COLUMN()-1,,),"")</f>
        <v/>
      </c>
      <c r="G19" t="str" cm="1">
        <f t="array" aca="1" ref="G19" ca="1">IF(ISNUMBER($A19),OFFSET('base de donnée'!$A$1,$A19,COLUMN()-1,,),"")</f>
        <v/>
      </c>
      <c r="H19" t="str" cm="1">
        <f t="array" aca="1" ref="H19" ca="1">IF(ISNUMBER($A19),OFFSET('base de donnée'!$A$1,$A19,COLUMN()-1,,),"")</f>
        <v/>
      </c>
      <c r="I19" t="str" cm="1">
        <f t="array" aca="1" ref="I19" ca="1">IF(ISNUMBER($A19),OFFSET('base de donnée'!$A$1,$A19,COLUMN()-1,,),"")</f>
        <v/>
      </c>
      <c r="J19" t="e">
        <f ca="1">VLOOKUP(" " &amp;MID(E19,2,99),Tabel1[],2,0)</f>
        <v>#N/A</v>
      </c>
      <c r="K19" t="e">
        <f t="shared" ca="1" si="0"/>
        <v>#VALUE!</v>
      </c>
    </row>
    <row r="20" spans="1:11" x14ac:dyDescent="0.25">
      <c r="A20" t="str" cm="1">
        <f t="array" aca="1" ref="A20" ca="1">IF(ROW()&lt;=Nombre,_xlfn.AGGREGATE(15,6,ROW(ColonneB)/(ColonneB&lt;&gt;""),ROW()),"-")</f>
        <v>-</v>
      </c>
      <c r="B20" t="str" cm="1">
        <f t="array" aca="1" ref="B20" ca="1">IF(ISNUMBER($A20),OFFSET('base de donnée'!$A$1,$A20,COLUMN()-1,,),"")</f>
        <v/>
      </c>
      <c r="C20" t="str" cm="1">
        <f t="array" aca="1" ref="C20" ca="1">IF(ISNUMBER($A20),OFFSET('base de donnée'!$A$1,$A20,COLUMN()-1,,),"")</f>
        <v/>
      </c>
      <c r="D20" t="str" cm="1">
        <f t="array" aca="1" ref="D20" ca="1">IF(ISNUMBER($A20),OFFSET('base de donnée'!$A$1,$A20,COLUMN()-1,,),"")</f>
        <v/>
      </c>
      <c r="E20" t="str" cm="1">
        <f t="array" aca="1" ref="E20" ca="1">IF(ISNUMBER($A20),OFFSET('base de donnée'!$A$1,$A20,COLUMN()-1,,),"")</f>
        <v/>
      </c>
      <c r="F20" t="str" cm="1">
        <f t="array" aca="1" ref="F20" ca="1">IF(ISNUMBER($A20),OFFSET('base de donnée'!$A$1,$A20,COLUMN()-1,,),"")</f>
        <v/>
      </c>
      <c r="G20" t="str" cm="1">
        <f t="array" aca="1" ref="G20" ca="1">IF(ISNUMBER($A20),OFFSET('base de donnée'!$A$1,$A20,COLUMN()-1,,),"")</f>
        <v/>
      </c>
      <c r="H20" t="str" cm="1">
        <f t="array" aca="1" ref="H20" ca="1">IF(ISNUMBER($A20),OFFSET('base de donnée'!$A$1,$A20,COLUMN()-1,,),"")</f>
        <v/>
      </c>
      <c r="I20" t="str" cm="1">
        <f t="array" aca="1" ref="I20" ca="1">IF(ISNUMBER($A20),OFFSET('base de donnée'!$A$1,$A20,COLUMN()-1,,),"")</f>
        <v/>
      </c>
    </row>
    <row r="21" spans="1:11" x14ac:dyDescent="0.25">
      <c r="K21">
        <f>COLUMN()</f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9FD2D-B34E-435E-AAEC-C9DBCDE410D1}">
  <sheetPr>
    <tabColor theme="9" tint="0.39997558519241921"/>
  </sheetPr>
  <dimension ref="B1:F14"/>
  <sheetViews>
    <sheetView tabSelected="1" workbookViewId="0">
      <selection activeCell="C25" sqref="C25"/>
    </sheetView>
  </sheetViews>
  <sheetFormatPr defaultRowHeight="15" x14ac:dyDescent="0.25"/>
  <cols>
    <col min="2" max="4" width="30.140625" bestFit="1" customWidth="1"/>
    <col min="5" max="5" width="8.5703125" bestFit="1" customWidth="1"/>
    <col min="6" max="6" width="11" bestFit="1" customWidth="1"/>
  </cols>
  <sheetData>
    <row r="1" spans="2:6" x14ac:dyDescent="0.25">
      <c r="B1" s="2" t="s">
        <v>187</v>
      </c>
      <c r="E1" s="2" t="s">
        <v>186</v>
      </c>
    </row>
    <row r="2" spans="2:6" x14ac:dyDescent="0.25">
      <c r="B2" s="2" t="s">
        <v>56</v>
      </c>
      <c r="C2" s="2" t="s">
        <v>49</v>
      </c>
      <c r="D2" s="2" t="s">
        <v>54</v>
      </c>
      <c r="E2" t="s">
        <v>0</v>
      </c>
      <c r="F2" t="s">
        <v>188</v>
      </c>
    </row>
    <row r="3" spans="2:6" x14ac:dyDescent="0.25">
      <c r="B3" t="s">
        <v>43</v>
      </c>
      <c r="C3" t="s">
        <v>33</v>
      </c>
      <c r="D3" t="s">
        <v>16</v>
      </c>
      <c r="E3" s="5">
        <v>15</v>
      </c>
      <c r="F3" s="5">
        <v>15</v>
      </c>
    </row>
    <row r="4" spans="2:6" x14ac:dyDescent="0.25">
      <c r="C4" t="s">
        <v>32</v>
      </c>
      <c r="D4" t="s">
        <v>15</v>
      </c>
      <c r="E4" s="5">
        <v>11</v>
      </c>
      <c r="F4" s="5">
        <v>11</v>
      </c>
    </row>
    <row r="5" spans="2:6" x14ac:dyDescent="0.25">
      <c r="C5" t="s">
        <v>30</v>
      </c>
      <c r="D5" t="s">
        <v>7</v>
      </c>
      <c r="E5" s="5">
        <v>10</v>
      </c>
      <c r="F5" s="5">
        <v>10</v>
      </c>
    </row>
    <row r="6" spans="2:6" x14ac:dyDescent="0.25">
      <c r="C6" t="s">
        <v>29</v>
      </c>
      <c r="D6" t="s">
        <v>1</v>
      </c>
      <c r="E6" s="5">
        <v>18</v>
      </c>
      <c r="F6" s="5">
        <v>18</v>
      </c>
    </row>
    <row r="7" spans="2:6" x14ac:dyDescent="0.25">
      <c r="C7" t="s">
        <v>34</v>
      </c>
      <c r="D7" t="s">
        <v>19</v>
      </c>
      <c r="E7" s="5">
        <v>7</v>
      </c>
      <c r="F7" s="5">
        <v>7</v>
      </c>
    </row>
    <row r="8" spans="2:6" x14ac:dyDescent="0.25">
      <c r="C8" t="s">
        <v>31</v>
      </c>
      <c r="D8" t="s">
        <v>11</v>
      </c>
      <c r="E8" s="5">
        <v>66</v>
      </c>
      <c r="F8" s="5">
        <v>66</v>
      </c>
    </row>
    <row r="9" spans="2:6" x14ac:dyDescent="0.25">
      <c r="B9" s="3" t="s">
        <v>189</v>
      </c>
      <c r="C9" s="3"/>
      <c r="D9" s="3"/>
      <c r="E9" s="6">
        <v>127</v>
      </c>
      <c r="F9" s="6">
        <v>127</v>
      </c>
    </row>
    <row r="10" spans="2:6" x14ac:dyDescent="0.25">
      <c r="E10" s="5"/>
      <c r="F10" s="5"/>
    </row>
    <row r="11" spans="2:6" x14ac:dyDescent="0.25">
      <c r="B11" t="s">
        <v>37</v>
      </c>
      <c r="C11" t="s">
        <v>35</v>
      </c>
      <c r="D11" t="s">
        <v>23</v>
      </c>
      <c r="E11" s="5">
        <v>19</v>
      </c>
      <c r="F11" s="5">
        <v>19</v>
      </c>
    </row>
    <row r="12" spans="2:6" x14ac:dyDescent="0.25">
      <c r="B12" s="3" t="s">
        <v>190</v>
      </c>
      <c r="C12" s="3"/>
      <c r="D12" s="3"/>
      <c r="E12" s="6">
        <v>19</v>
      </c>
      <c r="F12" s="6">
        <v>19</v>
      </c>
    </row>
    <row r="13" spans="2:6" x14ac:dyDescent="0.25">
      <c r="E13" s="5"/>
      <c r="F13" s="5"/>
    </row>
    <row r="14" spans="2:6" x14ac:dyDescent="0.25">
      <c r="B14" s="4" t="s">
        <v>188</v>
      </c>
      <c r="C14" s="4"/>
      <c r="D14" s="4"/>
      <c r="E14" s="7">
        <v>146</v>
      </c>
      <c r="F14" s="7">
        <v>146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Notice</vt:lpstr>
      <vt:lpstr>base de donnée</vt:lpstr>
      <vt:lpstr>BDD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Ghislain DOMERCQ</dc:creator>
  <cp:lastModifiedBy>Bart Strubbe</cp:lastModifiedBy>
  <dcterms:created xsi:type="dcterms:W3CDTF">2024-04-27T16:49:27Z</dcterms:created>
  <dcterms:modified xsi:type="dcterms:W3CDTF">2024-04-28T21:36:11Z</dcterms:modified>
</cp:coreProperties>
</file>