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A0F7968-6C6F-4F8C-9C74-F0E090DA72D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lassement Haltérophilie Hommes" sheetId="1" r:id="rId1"/>
    <sheet name="Concordance Classmt &amp; Poin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7" i="1" l="1"/>
  <c r="N4" i="1"/>
  <c r="N3" i="1"/>
  <c r="J7" i="1"/>
  <c r="J4" i="1"/>
  <c r="J3" i="1"/>
  <c r="F7" i="1"/>
  <c r="F4" i="1"/>
  <c r="F3" i="1"/>
  <c r="M42" i="1"/>
  <c r="N42" i="1" s="1"/>
  <c r="M41" i="1"/>
  <c r="N41" i="1" s="1"/>
  <c r="M40" i="1"/>
  <c r="N40" i="1" s="1"/>
  <c r="M39" i="1"/>
  <c r="N39" i="1" s="1"/>
  <c r="M38" i="1"/>
  <c r="N38" i="1" s="1"/>
  <c r="M37" i="1"/>
  <c r="N37" i="1" s="1"/>
  <c r="M36" i="1"/>
  <c r="N36" i="1" s="1"/>
  <c r="M35" i="1"/>
  <c r="N35" i="1" s="1"/>
  <c r="M34" i="1"/>
  <c r="N34" i="1" s="1"/>
  <c r="M33" i="1"/>
  <c r="N33" i="1" s="1"/>
  <c r="M32" i="1"/>
  <c r="N32" i="1" s="1"/>
  <c r="M31" i="1"/>
  <c r="N31" i="1" s="1"/>
  <c r="M30" i="1"/>
  <c r="N30" i="1" s="1"/>
  <c r="M29" i="1"/>
  <c r="N29" i="1" s="1"/>
  <c r="M28" i="1"/>
  <c r="N28" i="1" s="1"/>
  <c r="M27" i="1"/>
  <c r="N27" i="1" s="1"/>
  <c r="M26" i="1"/>
  <c r="N26" i="1" s="1"/>
  <c r="M25" i="1"/>
  <c r="N25" i="1" s="1"/>
  <c r="M24" i="1"/>
  <c r="N24" i="1" s="1"/>
  <c r="M23" i="1"/>
  <c r="N23" i="1" s="1"/>
  <c r="M22" i="1"/>
  <c r="N22" i="1" s="1"/>
  <c r="M21" i="1"/>
  <c r="N21" i="1" s="1"/>
  <c r="M20" i="1"/>
  <c r="N20" i="1" s="1"/>
  <c r="M19" i="1"/>
  <c r="N19" i="1" s="1"/>
  <c r="M18" i="1"/>
  <c r="N18" i="1" s="1"/>
  <c r="M17" i="1"/>
  <c r="N17" i="1" s="1"/>
  <c r="M16" i="1"/>
  <c r="N16" i="1" s="1"/>
  <c r="M15" i="1"/>
  <c r="N15" i="1" s="1"/>
  <c r="M14" i="1"/>
  <c r="N14" i="1" s="1"/>
  <c r="M13" i="1"/>
  <c r="N13" i="1" s="1"/>
  <c r="M12" i="1"/>
  <c r="N12" i="1" s="1"/>
  <c r="M11" i="1"/>
  <c r="N11" i="1" s="1"/>
  <c r="M5" i="1"/>
  <c r="N5" i="1" s="1"/>
  <c r="M4" i="1"/>
  <c r="M7" i="1"/>
  <c r="M10" i="1"/>
  <c r="N10" i="1" s="1"/>
  <c r="M9" i="1"/>
  <c r="N9" i="1" s="1"/>
  <c r="M3" i="1"/>
  <c r="M8" i="1"/>
  <c r="N8" i="1" s="1"/>
  <c r="M6" i="1"/>
  <c r="N6" i="1" s="1"/>
  <c r="I42" i="1"/>
  <c r="J42" i="1" s="1"/>
  <c r="I41" i="1"/>
  <c r="J41" i="1" s="1"/>
  <c r="I40" i="1"/>
  <c r="J40" i="1" s="1"/>
  <c r="I39" i="1"/>
  <c r="J39" i="1" s="1"/>
  <c r="I38" i="1"/>
  <c r="J38" i="1" s="1"/>
  <c r="I37" i="1"/>
  <c r="J37" i="1" s="1"/>
  <c r="I36" i="1"/>
  <c r="J36" i="1" s="1"/>
  <c r="I35" i="1"/>
  <c r="J35" i="1" s="1"/>
  <c r="I34" i="1"/>
  <c r="J34" i="1" s="1"/>
  <c r="I33" i="1"/>
  <c r="J33" i="1" s="1"/>
  <c r="I32" i="1"/>
  <c r="J32" i="1" s="1"/>
  <c r="I31" i="1"/>
  <c r="J31" i="1" s="1"/>
  <c r="I30" i="1"/>
  <c r="J30" i="1" s="1"/>
  <c r="I29" i="1"/>
  <c r="J29" i="1" s="1"/>
  <c r="I28" i="1"/>
  <c r="J28" i="1" s="1"/>
  <c r="I27" i="1"/>
  <c r="J27" i="1" s="1"/>
  <c r="I26" i="1"/>
  <c r="J26" i="1" s="1"/>
  <c r="I25" i="1"/>
  <c r="J25" i="1" s="1"/>
  <c r="I24" i="1"/>
  <c r="J24" i="1" s="1"/>
  <c r="I23" i="1"/>
  <c r="J23" i="1" s="1"/>
  <c r="I22" i="1"/>
  <c r="J22" i="1" s="1"/>
  <c r="I21" i="1"/>
  <c r="J21" i="1" s="1"/>
  <c r="I20" i="1"/>
  <c r="J20" i="1" s="1"/>
  <c r="I19" i="1"/>
  <c r="J19" i="1" s="1"/>
  <c r="I18" i="1"/>
  <c r="J18" i="1" s="1"/>
  <c r="I17" i="1"/>
  <c r="J17" i="1" s="1"/>
  <c r="I16" i="1"/>
  <c r="J16" i="1" s="1"/>
  <c r="I15" i="1"/>
  <c r="J15" i="1" s="1"/>
  <c r="I14" i="1"/>
  <c r="J14" i="1" s="1"/>
  <c r="I13" i="1"/>
  <c r="J13" i="1" s="1"/>
  <c r="I12" i="1"/>
  <c r="J12" i="1" s="1"/>
  <c r="I11" i="1"/>
  <c r="J11" i="1" s="1"/>
  <c r="I5" i="1"/>
  <c r="J5" i="1" s="1"/>
  <c r="I4" i="1"/>
  <c r="I7" i="1"/>
  <c r="I10" i="1"/>
  <c r="J10" i="1" s="1"/>
  <c r="I9" i="1"/>
  <c r="J9" i="1" s="1"/>
  <c r="I3" i="1"/>
  <c r="I8" i="1"/>
  <c r="J8" i="1" s="1"/>
  <c r="I6" i="1"/>
  <c r="J6" i="1" s="1"/>
  <c r="E42" i="1"/>
  <c r="F42" i="1" s="1"/>
  <c r="E41" i="1"/>
  <c r="F41" i="1" s="1"/>
  <c r="E40" i="1"/>
  <c r="F40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F24" i="1" s="1"/>
  <c r="E23" i="1"/>
  <c r="F23" i="1" s="1"/>
  <c r="E22" i="1"/>
  <c r="F22" i="1" s="1"/>
  <c r="E21" i="1"/>
  <c r="F21" i="1" s="1"/>
  <c r="E20" i="1"/>
  <c r="F20" i="1" s="1"/>
  <c r="E19" i="1"/>
  <c r="F19" i="1" s="1"/>
  <c r="E18" i="1"/>
  <c r="F18" i="1" s="1"/>
  <c r="E17" i="1"/>
  <c r="F17" i="1" s="1"/>
  <c r="E16" i="1"/>
  <c r="F16" i="1" s="1"/>
  <c r="E15" i="1"/>
  <c r="F15" i="1" s="1"/>
  <c r="E14" i="1"/>
  <c r="F14" i="1" s="1"/>
  <c r="E13" i="1"/>
  <c r="F13" i="1" s="1"/>
  <c r="E12" i="1"/>
  <c r="F12" i="1" s="1"/>
  <c r="E11" i="1"/>
  <c r="F11" i="1" s="1"/>
  <c r="E5" i="1"/>
  <c r="F5" i="1" s="1"/>
  <c r="E4" i="1"/>
  <c r="E7" i="1"/>
  <c r="E10" i="1"/>
  <c r="F10" i="1" s="1"/>
  <c r="E9" i="1"/>
  <c r="F9" i="1" s="1"/>
  <c r="E3" i="1"/>
  <c r="E8" i="1"/>
  <c r="F8" i="1" s="1"/>
  <c r="E6" i="1"/>
  <c r="F6" i="1" s="1"/>
  <c r="K16" i="1" l="1"/>
  <c r="K24" i="1"/>
  <c r="O5" i="1"/>
  <c r="K40" i="1"/>
  <c r="K17" i="1"/>
  <c r="G5" i="1"/>
  <c r="G18" i="1"/>
  <c r="G26" i="1"/>
  <c r="G30" i="1"/>
  <c r="G38" i="1"/>
  <c r="G42" i="1"/>
  <c r="K14" i="1"/>
  <c r="G11" i="1"/>
  <c r="G19" i="1"/>
  <c r="G27" i="1"/>
  <c r="K10" i="1"/>
  <c r="K21" i="1"/>
  <c r="K28" i="1"/>
  <c r="K32" i="1"/>
  <c r="K36" i="1"/>
  <c r="G9" i="1"/>
  <c r="G14" i="1"/>
  <c r="G22" i="1"/>
  <c r="G34" i="1"/>
  <c r="G7" i="1"/>
  <c r="K7" i="1"/>
  <c r="O11" i="1"/>
  <c r="O15" i="1"/>
  <c r="O19" i="1"/>
  <c r="O27" i="1"/>
  <c r="O31" i="1"/>
  <c r="O35" i="1"/>
  <c r="G15" i="1"/>
  <c r="G23" i="1"/>
  <c r="G31" i="1"/>
  <c r="O23" i="1"/>
  <c r="O39" i="1"/>
  <c r="G39" i="1"/>
  <c r="O40" i="1"/>
  <c r="O28" i="1"/>
  <c r="G16" i="1"/>
  <c r="G32" i="1"/>
  <c r="O17" i="1"/>
  <c r="O37" i="1"/>
  <c r="O21" i="1"/>
  <c r="O29" i="1"/>
  <c r="O33" i="1"/>
  <c r="O41" i="1"/>
  <c r="G35" i="1"/>
  <c r="K25" i="1"/>
  <c r="K29" i="1"/>
  <c r="K33" i="1"/>
  <c r="K37" i="1"/>
  <c r="O16" i="1"/>
  <c r="O36" i="1"/>
  <c r="O12" i="1"/>
  <c r="O20" i="1"/>
  <c r="O24" i="1"/>
  <c r="O32" i="1"/>
  <c r="G12" i="1"/>
  <c r="G20" i="1"/>
  <c r="G24" i="1"/>
  <c r="G28" i="1"/>
  <c r="G36" i="1"/>
  <c r="G40" i="1"/>
  <c r="K12" i="1"/>
  <c r="K26" i="1"/>
  <c r="K41" i="1"/>
  <c r="O3" i="1"/>
  <c r="O13" i="1"/>
  <c r="O25" i="1"/>
  <c r="G4" i="1"/>
  <c r="G13" i="1"/>
  <c r="G17" i="1"/>
  <c r="G21" i="1"/>
  <c r="G25" i="1"/>
  <c r="G29" i="1"/>
  <c r="G33" i="1"/>
  <c r="G37" i="1"/>
  <c r="G41" i="1"/>
  <c r="K13" i="1"/>
  <c r="K20" i="1"/>
  <c r="O18" i="1"/>
  <c r="O34" i="1"/>
  <c r="K18" i="1"/>
  <c r="K22" i="1"/>
  <c r="K30" i="1"/>
  <c r="K34" i="1"/>
  <c r="K38" i="1"/>
  <c r="K42" i="1"/>
  <c r="O14" i="1"/>
  <c r="O22" i="1"/>
  <c r="O26" i="1"/>
  <c r="O30" i="1"/>
  <c r="O38" i="1"/>
  <c r="O42" i="1"/>
  <c r="G3" i="1"/>
  <c r="K11" i="1"/>
  <c r="K15" i="1"/>
  <c r="K19" i="1"/>
  <c r="K23" i="1"/>
  <c r="K27" i="1"/>
  <c r="K31" i="1"/>
  <c r="K35" i="1"/>
  <c r="K39" i="1"/>
  <c r="K3" i="1"/>
  <c r="G10" i="1"/>
  <c r="O10" i="1"/>
  <c r="G6" i="1"/>
  <c r="G8" i="1"/>
  <c r="O7" i="1"/>
  <c r="K6" i="1"/>
  <c r="K9" i="1"/>
  <c r="K4" i="1"/>
  <c r="O8" i="1"/>
  <c r="K5" i="1"/>
  <c r="K8" i="1"/>
  <c r="O6" i="1"/>
  <c r="O9" i="1"/>
  <c r="O4" i="1"/>
  <c r="P16" i="1" l="1"/>
  <c r="Q16" i="1" s="1"/>
  <c r="P29" i="1"/>
  <c r="Q29" i="1" s="1"/>
  <c r="P21" i="1"/>
  <c r="Q21" i="1" s="1"/>
  <c r="P11" i="1"/>
  <c r="Q11" i="1" s="1"/>
  <c r="P25" i="1"/>
  <c r="Q25" i="1" s="1"/>
  <c r="P24" i="1"/>
  <c r="Q24" i="1" s="1"/>
  <c r="P39" i="1"/>
  <c r="Q39" i="1" s="1"/>
  <c r="P33" i="1"/>
  <c r="Q33" i="1" s="1"/>
  <c r="P40" i="1"/>
  <c r="Q40" i="1" s="1"/>
  <c r="P18" i="1"/>
  <c r="Q18" i="1" s="1"/>
  <c r="P27" i="1"/>
  <c r="Q27" i="1" s="1"/>
  <c r="P12" i="1"/>
  <c r="Q12" i="1" s="1"/>
  <c r="P20" i="1"/>
  <c r="Q20" i="1" s="1"/>
  <c r="P32" i="1"/>
  <c r="Q32" i="1" s="1"/>
  <c r="P30" i="1"/>
  <c r="Q30" i="1" s="1"/>
  <c r="P17" i="1"/>
  <c r="Q17" i="1" s="1"/>
  <c r="P35" i="1"/>
  <c r="Q35" i="1" s="1"/>
  <c r="P23" i="1"/>
  <c r="Q23" i="1" s="1"/>
  <c r="P42" i="1"/>
  <c r="Q42" i="1" s="1"/>
  <c r="P36" i="1"/>
  <c r="Q36" i="1" s="1"/>
  <c r="P14" i="1"/>
  <c r="Q14" i="1" s="1"/>
  <c r="P38" i="1"/>
  <c r="Q38" i="1" s="1"/>
  <c r="P26" i="1"/>
  <c r="Q26" i="1" s="1"/>
  <c r="P34" i="1"/>
  <c r="Q34" i="1" s="1"/>
  <c r="P28" i="1"/>
  <c r="Q28" i="1" s="1"/>
  <c r="P13" i="1"/>
  <c r="Q13" i="1" s="1"/>
  <c r="P19" i="1"/>
  <c r="Q19" i="1" s="1"/>
  <c r="P41" i="1"/>
  <c r="Q41" i="1" s="1"/>
  <c r="P31" i="1"/>
  <c r="Q31" i="1" s="1"/>
  <c r="P15" i="1"/>
  <c r="Q15" i="1" s="1"/>
  <c r="P37" i="1"/>
  <c r="Q37" i="1" s="1"/>
  <c r="P22" i="1"/>
  <c r="Q22" i="1" s="1"/>
  <c r="P4" i="1"/>
  <c r="P8" i="1"/>
  <c r="P5" i="1"/>
  <c r="P3" i="1"/>
  <c r="P7" i="1"/>
  <c r="P9" i="1"/>
  <c r="P6" i="1"/>
  <c r="P10" i="1"/>
  <c r="Q8" i="1" l="1"/>
  <c r="Q3" i="1"/>
  <c r="Q10" i="1"/>
  <c r="Q6" i="1"/>
  <c r="Q7" i="1"/>
  <c r="Q9" i="1"/>
  <c r="Q5" i="1"/>
  <c r="Q4" i="1"/>
</calcChain>
</file>

<file path=xl/sharedStrings.xml><?xml version="1.0" encoding="utf-8"?>
<sst xmlns="http://schemas.openxmlformats.org/spreadsheetml/2006/main" count="31" uniqueCount="25">
  <si>
    <t>Clt</t>
  </si>
  <si>
    <t>Pts</t>
  </si>
  <si>
    <t>Prénom</t>
  </si>
  <si>
    <t>Age</t>
  </si>
  <si>
    <t>Arraché de sol 100kg</t>
  </si>
  <si>
    <t>Tirage Buste Penché 100kg</t>
  </si>
  <si>
    <t>Développé-couché 80kg</t>
  </si>
  <si>
    <t>Pts
âge</t>
  </si>
  <si>
    <t>Classmt</t>
  </si>
  <si>
    <t>Points</t>
  </si>
  <si>
    <t>COUSCOUS</t>
  </si>
  <si>
    <t>Fabrice</t>
  </si>
  <si>
    <t>BARPIZ</t>
  </si>
  <si>
    <t>Driss</t>
  </si>
  <si>
    <t>Moussa</t>
  </si>
  <si>
    <t>MBAPPE</t>
  </si>
  <si>
    <t>PTS
Totaux</t>
  </si>
  <si>
    <t>CLT
Final</t>
  </si>
  <si>
    <t>OLD</t>
  </si>
  <si>
    <t>Seb</t>
  </si>
  <si>
    <t>JAIME</t>
  </si>
  <si>
    <t>Lsport</t>
  </si>
  <si>
    <r>
      <rPr>
        <b/>
        <sz val="11"/>
        <color theme="1"/>
        <rFont val="Comic Sans MS"/>
        <family val="4"/>
      </rPr>
      <t>Nom</t>
    </r>
    <r>
      <rPr>
        <sz val="11"/>
        <color theme="1"/>
        <rFont val="Comic Sans MS"/>
        <family val="4"/>
      </rPr>
      <t xml:space="preserve"> </t>
    </r>
  </si>
  <si>
    <t>JAIMEPAS</t>
  </si>
  <si>
    <t>Lesfainéants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</si>
</sst>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vertical="center"/>
    </xf>
    <xf numFmtId="0" fontId="1" fillId="0" borderId="3" xfId="0" applyFont="1" applyBorder="1" applyAlignment="1">
      <alignment horizontal="center" vertical="center" wrapText="1"/>
    </xf>
    <xf numFmtId="49" fontId="1" fillId="0" borderId="1" xfId="0" applyNumberFormat="1" applyFont="1" applyBorder="1" applyProtection="1">
      <protection locked="0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299719</xdr:colOff>
      <xdr:row>42</xdr:row>
      <xdr:rowOff>69082</xdr:rowOff>
    </xdr:from>
    <xdr:to>
      <xdr:col>16</xdr:col>
      <xdr:colOff>439616</xdr:colOff>
      <xdr:row>63</xdr:row>
      <xdr:rowOff>158900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9469" y="9791909"/>
          <a:ext cx="3473647" cy="45519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326572</xdr:colOff>
      <xdr:row>0</xdr:row>
      <xdr:rowOff>0</xdr:rowOff>
    </xdr:from>
    <xdr:to>
      <xdr:col>14</xdr:col>
      <xdr:colOff>315058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1689380" y="0"/>
          <a:ext cx="6531428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Haltérophilie HOMMES, 3 &amp; 4 juin 2024</a:t>
          </a:r>
        </a:p>
      </xdr:txBody>
    </xdr:sp>
    <xdr:clientData/>
  </xdr:twoCellAnchor>
  <xdr:twoCellAnchor>
    <xdr:from>
      <xdr:col>0</xdr:col>
      <xdr:colOff>0</xdr:colOff>
      <xdr:row>43</xdr:row>
      <xdr:rowOff>75364</xdr:rowOff>
    </xdr:from>
    <xdr:to>
      <xdr:col>9</xdr:col>
      <xdr:colOff>207818</xdr:colOff>
      <xdr:row>62</xdr:row>
      <xdr:rowOff>205154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0" y="10010672"/>
          <a:ext cx="5827568" cy="41669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7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36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9X5%X36pts = 16,2pts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52,2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5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1X5%X45pts = 2,25pts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42</xdr:row>
      <xdr:rowOff>95249</xdr:rowOff>
    </xdr:from>
    <xdr:to>
      <xdr:col>8</xdr:col>
      <xdr:colOff>135581</xdr:colOff>
      <xdr:row>65</xdr:row>
      <xdr:rowOff>123825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0645" y="881252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Q42"/>
  <sheetViews>
    <sheetView tabSelected="1" zoomScaleNormal="100" workbookViewId="0">
      <selection activeCell="L11" sqref="L11"/>
    </sheetView>
  </sheetViews>
  <sheetFormatPr defaultColWidth="9.140625" defaultRowHeight="16.5" x14ac:dyDescent="0.3"/>
  <cols>
    <col min="1" max="1" width="20.42578125" style="5" customWidth="1"/>
    <col min="2" max="2" width="17" style="5" customWidth="1"/>
    <col min="3" max="3" width="5.140625" style="7" bestFit="1" customWidth="1"/>
    <col min="4" max="4" width="8.5703125" style="6" bestFit="1" customWidth="1"/>
    <col min="5" max="5" width="6.42578125" style="6" customWidth="1"/>
    <col min="6" max="6" width="4.42578125" style="6" bestFit="1" customWidth="1"/>
    <col min="7" max="7" width="12.42578125" style="6" customWidth="1"/>
    <col min="8" max="8" width="12.7109375" style="6" bestFit="1" customWidth="1"/>
    <col min="9" max="9" width="4.140625" style="6" bestFit="1" customWidth="1"/>
    <col min="10" max="10" width="5.28515625" style="6" customWidth="1"/>
    <col min="11" max="11" width="7.5703125" style="6" bestFit="1" customWidth="1"/>
    <col min="12" max="12" width="10.5703125" style="6" bestFit="1" customWidth="1"/>
    <col min="13" max="13" width="4.140625" style="6" bestFit="1" customWidth="1"/>
    <col min="14" max="14" width="6.7109375" style="6" bestFit="1" customWidth="1"/>
    <col min="15" max="15" width="7.5703125" style="6" bestFit="1" customWidth="1"/>
    <col min="16" max="16" width="8.140625" style="6" customWidth="1"/>
    <col min="17" max="17" width="6.85546875" style="6" customWidth="1"/>
    <col min="18" max="18" width="1.140625" customWidth="1"/>
  </cols>
  <sheetData>
    <row r="1" spans="1:17" ht="43.5" customHeight="1" x14ac:dyDescent="0.3"/>
    <row r="2" spans="1:17" ht="54.75" customHeight="1" x14ac:dyDescent="0.25">
      <c r="A2" s="4" t="s">
        <v>22</v>
      </c>
      <c r="B2" s="8" t="s">
        <v>2</v>
      </c>
      <c r="C2" s="16" t="s">
        <v>3</v>
      </c>
      <c r="D2" s="12" t="s">
        <v>4</v>
      </c>
      <c r="E2" s="2" t="s">
        <v>0</v>
      </c>
      <c r="F2" s="2" t="s">
        <v>1</v>
      </c>
      <c r="G2" s="9" t="s">
        <v>7</v>
      </c>
      <c r="H2" s="14" t="s">
        <v>5</v>
      </c>
      <c r="I2" s="2" t="s">
        <v>0</v>
      </c>
      <c r="J2" s="2" t="s">
        <v>1</v>
      </c>
      <c r="K2" s="15" t="s">
        <v>7</v>
      </c>
      <c r="L2" s="12" t="s">
        <v>6</v>
      </c>
      <c r="M2" s="2" t="s">
        <v>0</v>
      </c>
      <c r="N2" s="2" t="s">
        <v>1</v>
      </c>
      <c r="O2" s="9" t="s">
        <v>7</v>
      </c>
      <c r="P2" s="18" t="s">
        <v>16</v>
      </c>
      <c r="Q2" s="19" t="s">
        <v>17</v>
      </c>
    </row>
    <row r="3" spans="1:17" x14ac:dyDescent="0.3">
      <c r="A3" s="10" t="s">
        <v>15</v>
      </c>
      <c r="B3" s="1" t="s">
        <v>14</v>
      </c>
      <c r="C3" s="17">
        <v>50</v>
      </c>
      <c r="D3" s="13">
        <v>14</v>
      </c>
      <c r="E3" s="3">
        <f>IF(D3="","",RANK(D3,D$3:D$40))</f>
        <v>4</v>
      </c>
      <c r="F3" s="3">
        <f>IF(E3="","",VLOOKUP(E3,'Concordance Classmt &amp; Points'!$A$2:$B$32,2,FALSE))</f>
        <v>50</v>
      </c>
      <c r="G3" s="20">
        <f>IF(ISNUMBER(F3),F3+F3*(MAX(0,$C3-28))*5/100,"")</f>
        <v>105</v>
      </c>
      <c r="H3" s="11">
        <v>10</v>
      </c>
      <c r="I3" s="3">
        <f>IF(H3="","",RANK(H3,H$3:H$40))</f>
        <v>7</v>
      </c>
      <c r="J3" s="3">
        <f>IF(I3="","",VLOOKUP(I3,'Concordance Classmt &amp; Points'!$A$2:$B$32,2,FALSE))</f>
        <v>36</v>
      </c>
      <c r="K3" s="21">
        <f>IF(ISNUMBER(J3),J3+J3*(MAX(0,$C3-28))*5/100,"")</f>
        <v>75.599999999999994</v>
      </c>
      <c r="L3" s="13">
        <v>13</v>
      </c>
      <c r="M3" s="3">
        <f>IF(L3="","",RANK(L3,L$3:L$40))</f>
        <v>4</v>
      </c>
      <c r="N3" s="3">
        <f>IF(M3="","",VLOOKUP(M3,'Concordance Classmt &amp; Points'!$A$2:$B$32,2,FALSE))</f>
        <v>50</v>
      </c>
      <c r="O3" s="20">
        <f>IF(ISNUMBER(N3),N3+N3*(MAX(0,$C3-28))*5/100,"")</f>
        <v>105</v>
      </c>
      <c r="P3" s="22">
        <f>IF(COUNT(G3,K3,O3),SUM(G3,K3,O3),"-")</f>
        <v>285.60000000000002</v>
      </c>
      <c r="Q3" s="3">
        <f>IF(P3="-","",RANK(P3,P$3:P$40))</f>
        <v>1</v>
      </c>
    </row>
    <row r="4" spans="1:17" x14ac:dyDescent="0.3">
      <c r="A4" s="1"/>
      <c r="B4" s="1"/>
      <c r="C4" s="17">
        <v>56</v>
      </c>
      <c r="D4" s="13">
        <v>9</v>
      </c>
      <c r="E4" s="3">
        <f>IF(D4="","",RANK(D4,D$3:D$40))</f>
        <v>7</v>
      </c>
      <c r="F4" s="3">
        <f>IF(E4="","",VLOOKUP(E4,'Concordance Classmt &amp; Points'!$A$2:$B$32,2,FALSE))</f>
        <v>36</v>
      </c>
      <c r="G4" s="20">
        <f>IF(ISNUMBER(F4),F4+F4*(MAX(0,$C4-28))*5/100,"")</f>
        <v>86.4</v>
      </c>
      <c r="H4" s="11">
        <v>12</v>
      </c>
      <c r="I4" s="3">
        <f>IF(H4="","",RANK(H4,H$3:H$40))</f>
        <v>5</v>
      </c>
      <c r="J4" s="3">
        <f>IF(I4="","",VLOOKUP(I4,'Concordance Classmt &amp; Points'!$A$2:$B$32,2,FALSE))</f>
        <v>45</v>
      </c>
      <c r="K4" s="21">
        <f>IF(ISNUMBER(J4),J4+J4*(MAX(0,$C4-28))*5/100,"")</f>
        <v>108</v>
      </c>
      <c r="L4" s="13">
        <v>6</v>
      </c>
      <c r="M4" s="3">
        <f>IF(L4="","",RANK(L4,L$3:L$40))</f>
        <v>8</v>
      </c>
      <c r="N4" s="3">
        <f>IF(M4="","",VLOOKUP(M4,'Concordance Classmt &amp; Points'!$A$2:$B$32,2,FALSE))</f>
        <v>34</v>
      </c>
      <c r="O4" s="20">
        <f>IF(ISNUMBER(N4),N4+N4*(MAX(0,$C4-28))*5/100,"")</f>
        <v>81.599999999999994</v>
      </c>
      <c r="P4" s="22">
        <f>IF(COUNT(G4,K4,O4),SUM(G4,K4,O4),"-")</f>
        <v>276</v>
      </c>
      <c r="Q4" s="3">
        <f>IF(P4="-","",RANK(P4,P$3:P$40))</f>
        <v>2</v>
      </c>
    </row>
    <row r="5" spans="1:17" x14ac:dyDescent="0.3">
      <c r="A5" s="1"/>
      <c r="B5" s="1"/>
      <c r="C5" s="17">
        <v>18</v>
      </c>
      <c r="D5" s="13">
        <v>17</v>
      </c>
      <c r="E5" s="3">
        <f>IF(D5="","",RANK(D5,D$3:D$40))</f>
        <v>1</v>
      </c>
      <c r="F5" s="3">
        <f>IF(E5="","",VLOOKUP(E5,'Concordance Classmt &amp; Points'!$A$2:$B$32,2,FALSE))</f>
        <v>90</v>
      </c>
      <c r="G5" s="20">
        <f>IF(ISNUMBER(F5),F5+F5*(MAX(0,$C5-28))*5/100,"")</f>
        <v>90</v>
      </c>
      <c r="H5" s="11">
        <v>21</v>
      </c>
      <c r="I5" s="3">
        <f>IF(H5="","",RANK(H5,H$3:H$40))</f>
        <v>1</v>
      </c>
      <c r="J5" s="3">
        <f>IF(I5="","",VLOOKUP(I5,'Concordance Classmt &amp; Points'!$A$2:$B$32,2,FALSE))</f>
        <v>90</v>
      </c>
      <c r="K5" s="21">
        <f>IF(ISNUMBER(J5),J5+J5*(MAX(0,$C5-28))*5/100,"")</f>
        <v>90</v>
      </c>
      <c r="L5" s="13">
        <v>19</v>
      </c>
      <c r="M5" s="3">
        <f>IF(L5="","",RANK(L5,L$3:L$40))</f>
        <v>1</v>
      </c>
      <c r="N5" s="3">
        <f>IF(M5="","",VLOOKUP(M5,'Concordance Classmt &amp; Points'!$A$2:$B$32,2,FALSE))</f>
        <v>90</v>
      </c>
      <c r="O5" s="20">
        <f>IF(ISNUMBER(N5),N5+N5*(MAX(0,$C5-28))*5/100,"")</f>
        <v>90</v>
      </c>
      <c r="P5" s="22">
        <f>IF(COUNT(G5,K5,O5),SUM(G5,K5,O5),"-")</f>
        <v>270</v>
      </c>
      <c r="Q5" s="3">
        <f>IF(P5="-","",RANK(P5,P$3:P$40))</f>
        <v>3</v>
      </c>
    </row>
    <row r="6" spans="1:17" x14ac:dyDescent="0.3">
      <c r="A6" s="1" t="s">
        <v>10</v>
      </c>
      <c r="B6" s="1" t="s">
        <v>11</v>
      </c>
      <c r="C6" s="17">
        <v>37</v>
      </c>
      <c r="D6" s="13">
        <v>8</v>
      </c>
      <c r="E6" s="3">
        <f>IF(D6="","",RANK(D6,D$3:D$40))</f>
        <v>8</v>
      </c>
      <c r="F6" s="3">
        <f>IF(E6="","",VLOOKUP(E6,'Concordance Classmt &amp; Points'!$A$2:$B$32,2,FALSE))</f>
        <v>34</v>
      </c>
      <c r="G6" s="20">
        <f>IF(ISNUMBER(F6),F6+F6*(MAX(0,$C6-28))*5/100,"")</f>
        <v>49.3</v>
      </c>
      <c r="H6" s="11">
        <v>15</v>
      </c>
      <c r="I6" s="3">
        <f>IF(H6="","",RANK(H6,H$3:H$40))</f>
        <v>3</v>
      </c>
      <c r="J6" s="3">
        <f>IF(I6="","",VLOOKUP(I6,'Concordance Classmt &amp; Points'!$A$2:$B$32,2,FALSE))</f>
        <v>60</v>
      </c>
      <c r="K6" s="21">
        <f>IF(ISNUMBER(J6),J6+J6*(MAX(0,$C6-28))*5/100,"")</f>
        <v>87</v>
      </c>
      <c r="L6" s="13">
        <v>15</v>
      </c>
      <c r="M6" s="3">
        <f>IF(L6="","",RANK(L6,L$3:L$40))</f>
        <v>2</v>
      </c>
      <c r="N6" s="3">
        <f>IF(M6="","",VLOOKUP(M6,'Concordance Classmt &amp; Points'!$A$2:$B$32,2,FALSE))</f>
        <v>75</v>
      </c>
      <c r="O6" s="20">
        <f>IF(ISNUMBER(N6),N6+N6*(MAX(0,$C6-28))*5/100,"")</f>
        <v>108.75</v>
      </c>
      <c r="P6" s="22">
        <f>IF(COUNT(G6,K6,O6),SUM(G6,K6,O6),"-")</f>
        <v>245.05</v>
      </c>
      <c r="Q6" s="3">
        <f>IF(P6="-","",RANK(P6,P$3:P$40))</f>
        <v>4</v>
      </c>
    </row>
    <row r="7" spans="1:17" ht="15.6" customHeight="1" x14ac:dyDescent="0.3">
      <c r="A7" s="1" t="s">
        <v>23</v>
      </c>
      <c r="B7" s="1" t="s">
        <v>24</v>
      </c>
      <c r="C7" s="17">
        <v>44</v>
      </c>
      <c r="D7" s="13">
        <v>11</v>
      </c>
      <c r="E7" s="3">
        <f>IF(D7="","",RANK(D7,D$3:D$40))</f>
        <v>5</v>
      </c>
      <c r="F7" s="3">
        <f>IF(E7="","",VLOOKUP(E7,'Concordance Classmt &amp; Points'!$A$2:$B$32,2,FALSE))</f>
        <v>45</v>
      </c>
      <c r="G7" s="20">
        <f>IF(ISNUMBER(F7),F7+F7*(MAX(0,$C7-28))*5/100,"")</f>
        <v>81</v>
      </c>
      <c r="H7" s="11">
        <v>10</v>
      </c>
      <c r="I7" s="3">
        <f>IF(H7="","",RANK(H7,H$3:H$40))</f>
        <v>7</v>
      </c>
      <c r="J7" s="3">
        <f>IF(I7="","",VLOOKUP(I7,'Concordance Classmt &amp; Points'!$A$2:$B$32,2,FALSE))</f>
        <v>36</v>
      </c>
      <c r="K7" s="21">
        <f>IF(ISNUMBER(J7),J7+J7*(MAX(0,$C7-28))*5/100,"")</f>
        <v>64.8</v>
      </c>
      <c r="L7" s="13">
        <v>11</v>
      </c>
      <c r="M7" s="3">
        <f>IF(L7="","",RANK(L7,L$3:L$40))</f>
        <v>6</v>
      </c>
      <c r="N7" s="3">
        <f>IF(M7="","",VLOOKUP(M7,'Concordance Classmt &amp; Points'!$A$2:$B$32,2,FALSE))</f>
        <v>40</v>
      </c>
      <c r="O7" s="20">
        <f>IF(ISNUMBER(N7),N7+N7*(MAX(0,$C7-28))*5/100,"")</f>
        <v>72</v>
      </c>
      <c r="P7" s="22">
        <f>IF(COUNT(G7,K7,O7),SUM(G7,K7,O7),"-")</f>
        <v>217.8</v>
      </c>
      <c r="Q7" s="3">
        <f>IF(P7="-","",RANK(P7,P$3:P$40))</f>
        <v>5</v>
      </c>
    </row>
    <row r="8" spans="1:17" x14ac:dyDescent="0.3">
      <c r="A8" s="1" t="s">
        <v>12</v>
      </c>
      <c r="B8" s="1" t="s">
        <v>13</v>
      </c>
      <c r="C8" s="17">
        <v>29</v>
      </c>
      <c r="D8" s="13">
        <v>15</v>
      </c>
      <c r="E8" s="3">
        <f>IF(D8="","",RANK(D8,D$3:D$40))</f>
        <v>2</v>
      </c>
      <c r="F8" s="3">
        <f>IF(E8="","",VLOOKUP(E8,'Concordance Classmt &amp; Points'!$A$2:$B$32,2,FALSE))</f>
        <v>75</v>
      </c>
      <c r="G8" s="20">
        <f>IF(ISNUMBER(F8),F8+F8*(MAX(0,$C8-28))*5/100,"")</f>
        <v>78.75</v>
      </c>
      <c r="H8" s="11">
        <v>15</v>
      </c>
      <c r="I8" s="3">
        <f>IF(H8="","",RANK(H8,H$3:H$40))</f>
        <v>3</v>
      </c>
      <c r="J8" s="3">
        <f>IF(I8="","",VLOOKUP(I8,'Concordance Classmt &amp; Points'!$A$2:$B$32,2,FALSE))</f>
        <v>60</v>
      </c>
      <c r="K8" s="21">
        <f>IF(ISNUMBER(J8),J8+J8*(MAX(0,$C8-28))*5/100,"")</f>
        <v>63</v>
      </c>
      <c r="L8" s="13">
        <v>11</v>
      </c>
      <c r="M8" s="3">
        <f>IF(L8="","",RANK(L8,L$3:L$40))</f>
        <v>6</v>
      </c>
      <c r="N8" s="3">
        <f>IF(M8="","",VLOOKUP(M8,'Concordance Classmt &amp; Points'!$A$2:$B$32,2,FALSE))</f>
        <v>40</v>
      </c>
      <c r="O8" s="20">
        <f>IF(ISNUMBER(N8),N8+N8*(MAX(0,$C8-28))*5/100,"")</f>
        <v>42</v>
      </c>
      <c r="P8" s="22">
        <f>IF(COUNT(G8,K8,O8),SUM(G8,K8,O8),"-")</f>
        <v>183.75</v>
      </c>
      <c r="Q8" s="3">
        <f>IF(P8="-","",RANK(P8,P$3:P$40))</f>
        <v>6</v>
      </c>
    </row>
    <row r="9" spans="1:17" x14ac:dyDescent="0.3">
      <c r="A9" s="1" t="s">
        <v>18</v>
      </c>
      <c r="B9" s="1" t="s">
        <v>19</v>
      </c>
      <c r="C9" s="17">
        <v>27</v>
      </c>
      <c r="D9" s="13">
        <v>15</v>
      </c>
      <c r="E9" s="3">
        <f>IF(D9="","",RANK(D9,D$3:D$40))</f>
        <v>2</v>
      </c>
      <c r="F9" s="3">
        <f>IF(E9="","",VLOOKUP(E9,'Concordance Classmt &amp; Points'!$A$2:$B$32,2,FALSE))</f>
        <v>75</v>
      </c>
      <c r="G9" s="20">
        <f>IF(ISNUMBER(F9),F9+F9*(MAX(0,$C9-28))*5/100,"")</f>
        <v>75</v>
      </c>
      <c r="H9" s="11">
        <v>12</v>
      </c>
      <c r="I9" s="3">
        <f>IF(H9="","",RANK(H9,H$3:H$40))</f>
        <v>5</v>
      </c>
      <c r="J9" s="3">
        <f>IF(I9="","",VLOOKUP(I9,'Concordance Classmt &amp; Points'!$A$2:$B$32,2,FALSE))</f>
        <v>45</v>
      </c>
      <c r="K9" s="21">
        <f>IF(ISNUMBER(J9),J9+J9*(MAX(0,$C9-28))*5/100,"")</f>
        <v>45</v>
      </c>
      <c r="L9" s="13">
        <v>14</v>
      </c>
      <c r="M9" s="3">
        <f>IF(L9="","",RANK(L9,L$3:L$40))</f>
        <v>3</v>
      </c>
      <c r="N9" s="3">
        <f>IF(M9="","",VLOOKUP(M9,'Concordance Classmt &amp; Points'!$A$2:$B$32,2,FALSE))</f>
        <v>60</v>
      </c>
      <c r="O9" s="20">
        <f>IF(ISNUMBER(N9),N9+N9*(MAX(0,$C9-28))*5/100,"")</f>
        <v>60</v>
      </c>
      <c r="P9" s="22">
        <f>IF(COUNT(G9,K9,O9),SUM(G9,K9,O9),"-")</f>
        <v>180</v>
      </c>
      <c r="Q9" s="3">
        <f>IF(P9="-","",RANK(P9,P$3:P$40))</f>
        <v>7</v>
      </c>
    </row>
    <row r="10" spans="1:17" x14ac:dyDescent="0.3">
      <c r="A10" s="1" t="s">
        <v>20</v>
      </c>
      <c r="B10" s="1" t="s">
        <v>21</v>
      </c>
      <c r="C10" s="17">
        <v>29</v>
      </c>
      <c r="D10" s="13">
        <v>10</v>
      </c>
      <c r="E10" s="3">
        <f>IF(D10="","",RANK(D10,D$3:D$40))</f>
        <v>6</v>
      </c>
      <c r="F10" s="3">
        <f>IF(E10="","",VLOOKUP(E10,'Concordance Classmt &amp; Points'!$A$2:$B$32,2,FALSE))</f>
        <v>40</v>
      </c>
      <c r="G10" s="20">
        <f>IF(ISNUMBER(F10),F10+F10*(MAX(0,$C10-28))*5/100,"")</f>
        <v>42</v>
      </c>
      <c r="H10" s="11">
        <v>18</v>
      </c>
      <c r="I10" s="3">
        <f>IF(H10="","",RANK(H10,H$3:H$40))</f>
        <v>2</v>
      </c>
      <c r="J10" s="3">
        <f>IF(I10="","",VLOOKUP(I10,'Concordance Classmt &amp; Points'!$A$2:$B$32,2,FALSE))</f>
        <v>75</v>
      </c>
      <c r="K10" s="21">
        <f>IF(ISNUMBER(J10),J10+J10*(MAX(0,$C10-28))*5/100,"")</f>
        <v>78.75</v>
      </c>
      <c r="L10" s="13">
        <v>12</v>
      </c>
      <c r="M10" s="3">
        <f>IF(L10="","",RANK(L10,L$3:L$40))</f>
        <v>5</v>
      </c>
      <c r="N10" s="3">
        <f>IF(M10="","",VLOOKUP(M10,'Concordance Classmt &amp; Points'!$A$2:$B$32,2,FALSE))</f>
        <v>45</v>
      </c>
      <c r="O10" s="20">
        <f>IF(ISNUMBER(N10),N10+N10*(MAX(0,$C10-28))*5/100,"")</f>
        <v>47.25</v>
      </c>
      <c r="P10" s="22">
        <f>IF(COUNT(G10,K10,O10),SUM(G10,K10,O10),"-")</f>
        <v>168</v>
      </c>
      <c r="Q10" s="3">
        <f>IF(P10="-","",RANK(P10,P$3:P$40))</f>
        <v>8</v>
      </c>
    </row>
    <row r="11" spans="1:17" x14ac:dyDescent="0.3">
      <c r="A11" s="1"/>
      <c r="B11" s="1"/>
      <c r="C11" s="17">
        <v>29</v>
      </c>
      <c r="D11" s="13"/>
      <c r="E11" s="3" t="str">
        <f>IF(D11="","",RANK(D11,D$3:D$40))</f>
        <v/>
      </c>
      <c r="F11" s="3" t="str">
        <f>IF(E11="","",VLOOKUP(E11,'Concordance Classmt &amp; Points'!$A$2:$B$32,2,FALSE))</f>
        <v/>
      </c>
      <c r="G11" s="20" t="str">
        <f>IF(ISNUMBER(F11),F11+F11*(MAX(0,$C11-28))*5/100,"")</f>
        <v/>
      </c>
      <c r="H11" s="11"/>
      <c r="I11" s="3" t="str">
        <f>IF(H11="","",RANK(H11,H$3:H$40))</f>
        <v/>
      </c>
      <c r="J11" s="3" t="str">
        <f>IF(I11="","",VLOOKUP(I11,'Concordance Classmt &amp; Points'!$A$2:$B$32,2,FALSE))</f>
        <v/>
      </c>
      <c r="K11" s="21" t="str">
        <f>IF(ISNUMBER(J11),J11+J11*(MAX(0,$C11-28))*5/100,"")</f>
        <v/>
      </c>
      <c r="L11" s="13"/>
      <c r="M11" s="3" t="str">
        <f>IF(L11="","",RANK(L11,L$3:L$40))</f>
        <v/>
      </c>
      <c r="N11" s="3" t="str">
        <f>IF(M11="","",VLOOKUP(M11,'Concordance Classmt &amp; Points'!$A$2:$B$32,2,FALSE))</f>
        <v/>
      </c>
      <c r="O11" s="20" t="str">
        <f>IF(ISNUMBER(N11),N11+N11*(MAX(0,$C11-28))*5/100,"")</f>
        <v/>
      </c>
      <c r="P11" s="22" t="str">
        <f>IF(COUNT(G11,K11,O11),SUM(G11,K11,O11),"-")</f>
        <v>-</v>
      </c>
      <c r="Q11" s="3" t="str">
        <f>IF(P11="-","",RANK(P11,P$3:P$40))</f>
        <v/>
      </c>
    </row>
    <row r="12" spans="1:17" x14ac:dyDescent="0.3">
      <c r="A12" s="1"/>
      <c r="B12" s="1"/>
      <c r="C12" s="17">
        <v>45</v>
      </c>
      <c r="D12" s="13"/>
      <c r="E12" s="3" t="str">
        <f>IF(D12="","",RANK(D12,D$3:D$40))</f>
        <v/>
      </c>
      <c r="F12" s="3" t="str">
        <f>IF(E12="","",VLOOKUP(E12,'Concordance Classmt &amp; Points'!$A$2:$B$32,2,FALSE))</f>
        <v/>
      </c>
      <c r="G12" s="20" t="str">
        <f>IF(ISNUMBER(F12),F12+F12*(MAX(0,$C12-28))*5/100,"")</f>
        <v/>
      </c>
      <c r="H12" s="11"/>
      <c r="I12" s="3" t="str">
        <f>IF(H12="","",RANK(H12,H$3:H$40))</f>
        <v/>
      </c>
      <c r="J12" s="3" t="str">
        <f>IF(I12="","",VLOOKUP(I12,'Concordance Classmt &amp; Points'!$A$2:$B$32,2,FALSE))</f>
        <v/>
      </c>
      <c r="K12" s="21" t="str">
        <f>IF(ISNUMBER(J12),J12+J12*(MAX(0,$C12-28))*5/100,"")</f>
        <v/>
      </c>
      <c r="L12" s="13"/>
      <c r="M12" s="3" t="str">
        <f>IF(L12="","",RANK(L12,L$3:L$40))</f>
        <v/>
      </c>
      <c r="N12" s="3" t="str">
        <f>IF(M12="","",VLOOKUP(M12,'Concordance Classmt &amp; Points'!$A$2:$B$32,2,FALSE))</f>
        <v/>
      </c>
      <c r="O12" s="20" t="str">
        <f>IF(ISNUMBER(N12),N12+N12*(MAX(0,$C12-28))*5/100,"")</f>
        <v/>
      </c>
      <c r="P12" s="22" t="str">
        <f>IF(COUNT(G12,K12,O12),SUM(G12,K12,O12),"-")</f>
        <v>-</v>
      </c>
      <c r="Q12" s="3" t="str">
        <f>IF(P12="-","",RANK(P12,P$3:P$40))</f>
        <v/>
      </c>
    </row>
    <row r="13" spans="1:17" x14ac:dyDescent="0.3">
      <c r="A13" s="1"/>
      <c r="B13" s="1"/>
      <c r="C13" s="17"/>
      <c r="D13" s="13"/>
      <c r="E13" s="3" t="str">
        <f>IF(D13="","",RANK(D13,D$3:D$40))</f>
        <v/>
      </c>
      <c r="F13" s="3" t="str">
        <f>IF(E13="","",VLOOKUP(E13,'Concordance Classmt &amp; Points'!$A$2:$B$32,2,FALSE))</f>
        <v/>
      </c>
      <c r="G13" s="20" t="str">
        <f>IF(ISNUMBER(F13),F13+F13*(MAX(0,$C13-28))*5/100,"")</f>
        <v/>
      </c>
      <c r="H13" s="11"/>
      <c r="I13" s="3" t="str">
        <f>IF(H13="","",RANK(H13,H$3:H$40))</f>
        <v/>
      </c>
      <c r="J13" s="3" t="str">
        <f>IF(I13="","",VLOOKUP(I13,'Concordance Classmt &amp; Points'!$A$2:$B$32,2,FALSE))</f>
        <v/>
      </c>
      <c r="K13" s="21" t="str">
        <f>IF(ISNUMBER(J13),J13+J13*(MAX(0,$C13-28))*5/100,"")</f>
        <v/>
      </c>
      <c r="L13" s="13"/>
      <c r="M13" s="3" t="str">
        <f>IF(L13="","",RANK(L13,L$3:L$40))</f>
        <v/>
      </c>
      <c r="N13" s="3" t="str">
        <f>IF(M13="","",VLOOKUP(M13,'Concordance Classmt &amp; Points'!$A$2:$B$32,2,FALSE))</f>
        <v/>
      </c>
      <c r="O13" s="20" t="str">
        <f>IF(ISNUMBER(N13),N13+N13*(MAX(0,$C13-28))*5/100,"")</f>
        <v/>
      </c>
      <c r="P13" s="22" t="str">
        <f>IF(COUNT(G13,K13,O13),SUM(G13,K13,O13),"-")</f>
        <v>-</v>
      </c>
      <c r="Q13" s="3" t="str">
        <f>IF(P13="-","",RANK(P13,P$3:P$40))</f>
        <v/>
      </c>
    </row>
    <row r="14" spans="1:17" x14ac:dyDescent="0.3">
      <c r="A14" s="1"/>
      <c r="B14" s="1"/>
      <c r="C14" s="17"/>
      <c r="D14" s="13"/>
      <c r="E14" s="3" t="str">
        <f>IF(D14="","",RANK(D14,D$3:D$40))</f>
        <v/>
      </c>
      <c r="F14" s="3" t="str">
        <f>IF(E14="","",VLOOKUP(E14,'Concordance Classmt &amp; Points'!$A$2:$B$32,2,FALSE))</f>
        <v/>
      </c>
      <c r="G14" s="20" t="str">
        <f>IF(ISNUMBER(F14),F14+F14*(MAX(0,$C14-28))*5/100,"")</f>
        <v/>
      </c>
      <c r="H14" s="11"/>
      <c r="I14" s="3" t="str">
        <f>IF(H14="","",RANK(H14,H$3:H$40))</f>
        <v/>
      </c>
      <c r="J14" s="3" t="str">
        <f>IF(I14="","",VLOOKUP(I14,'Concordance Classmt &amp; Points'!$A$2:$B$32,2,FALSE))</f>
        <v/>
      </c>
      <c r="K14" s="21" t="str">
        <f>IF(ISNUMBER(J14),J14+J14*(MAX(0,$C14-28))*5/100,"")</f>
        <v/>
      </c>
      <c r="L14" s="13"/>
      <c r="M14" s="3" t="str">
        <f>IF(L14="","",RANK(L14,L$3:L$40))</f>
        <v/>
      </c>
      <c r="N14" s="3" t="str">
        <f>IF(M14="","",VLOOKUP(M14,'Concordance Classmt &amp; Points'!$A$2:$B$32,2,FALSE))</f>
        <v/>
      </c>
      <c r="O14" s="20" t="str">
        <f>IF(ISNUMBER(N14),N14+N14*(MAX(0,$C14-28))*5/100,"")</f>
        <v/>
      </c>
      <c r="P14" s="22" t="str">
        <f>IF(COUNT(G14,K14,O14),SUM(G14,K14,O14),"-")</f>
        <v>-</v>
      </c>
      <c r="Q14" s="3" t="str">
        <f>IF(P14="-","",RANK(P14,P$3:P$40))</f>
        <v/>
      </c>
    </row>
    <row r="15" spans="1:17" x14ac:dyDescent="0.3">
      <c r="A15" s="1"/>
      <c r="B15" s="1"/>
      <c r="C15" s="17"/>
      <c r="D15" s="13"/>
      <c r="E15" s="3" t="str">
        <f>IF(D15="","",RANK(D15,D$3:D$40))</f>
        <v/>
      </c>
      <c r="F15" s="3" t="str">
        <f>IF(E15="","",VLOOKUP(E15,'Concordance Classmt &amp; Points'!$A$2:$B$32,2,FALSE))</f>
        <v/>
      </c>
      <c r="G15" s="20" t="str">
        <f>IF(ISNUMBER(F15),F15+F15*(MAX(0,$C15-28))*5/100,"")</f>
        <v/>
      </c>
      <c r="H15" s="11"/>
      <c r="I15" s="3" t="str">
        <f>IF(H15="","",RANK(H15,H$3:H$40))</f>
        <v/>
      </c>
      <c r="J15" s="3" t="str">
        <f>IF(I15="","",VLOOKUP(I15,'Concordance Classmt &amp; Points'!$A$2:$B$32,2,FALSE))</f>
        <v/>
      </c>
      <c r="K15" s="21" t="str">
        <f>IF(ISNUMBER(J15),J15+J15*(MAX(0,$C15-28))*5/100,"")</f>
        <v/>
      </c>
      <c r="L15" s="13"/>
      <c r="M15" s="3" t="str">
        <f>IF(L15="","",RANK(L15,L$3:L$40))</f>
        <v/>
      </c>
      <c r="N15" s="3" t="str">
        <f>IF(M15="","",VLOOKUP(M15,'Concordance Classmt &amp; Points'!$A$2:$B$32,2,FALSE))</f>
        <v/>
      </c>
      <c r="O15" s="20" t="str">
        <f>IF(ISNUMBER(N15),N15+N15*(MAX(0,$C15-28))*5/100,"")</f>
        <v/>
      </c>
      <c r="P15" s="22" t="str">
        <f>IF(COUNT(G15,K15,O15),SUM(G15,K15,O15),"-")</f>
        <v>-</v>
      </c>
      <c r="Q15" s="3" t="str">
        <f>IF(P15="-","",RANK(P15,P$3:P$40))</f>
        <v/>
      </c>
    </row>
    <row r="16" spans="1:17" x14ac:dyDescent="0.3">
      <c r="A16" s="1"/>
      <c r="B16" s="1"/>
      <c r="C16" s="17"/>
      <c r="D16" s="13"/>
      <c r="E16" s="3" t="str">
        <f>IF(D16="","",RANK(D16,D$3:D$40))</f>
        <v/>
      </c>
      <c r="F16" s="3" t="str">
        <f>IF(E16="","",VLOOKUP(E16,'Concordance Classmt &amp; Points'!$A$2:$B$32,2,FALSE))</f>
        <v/>
      </c>
      <c r="G16" s="20" t="str">
        <f>IF(ISNUMBER(F16),F16+F16*(MAX(0,$C16-28))*5/100,"")</f>
        <v/>
      </c>
      <c r="H16" s="11"/>
      <c r="I16" s="3" t="str">
        <f>IF(H16="","",RANK(H16,H$3:H$40))</f>
        <v/>
      </c>
      <c r="J16" s="3" t="str">
        <f>IF(I16="","",VLOOKUP(I16,'Concordance Classmt &amp; Points'!$A$2:$B$32,2,FALSE))</f>
        <v/>
      </c>
      <c r="K16" s="21" t="str">
        <f>IF(ISNUMBER(J16),J16+J16*(MAX(0,$C16-28))*5/100,"")</f>
        <v/>
      </c>
      <c r="L16" s="13"/>
      <c r="M16" s="3" t="str">
        <f>IF(L16="","",RANK(L16,L$3:L$40))</f>
        <v/>
      </c>
      <c r="N16" s="3" t="str">
        <f>IF(M16="","",VLOOKUP(M16,'Concordance Classmt &amp; Points'!$A$2:$B$32,2,FALSE))</f>
        <v/>
      </c>
      <c r="O16" s="20" t="str">
        <f>IF(ISNUMBER(N16),N16+N16*(MAX(0,$C16-28))*5/100,"")</f>
        <v/>
      </c>
      <c r="P16" s="22" t="str">
        <f>IF(COUNT(G16,K16,O16),SUM(G16,K16,O16),"-")</f>
        <v>-</v>
      </c>
      <c r="Q16" s="3" t="str">
        <f>IF(P16="-","",RANK(P16,P$3:P$40))</f>
        <v/>
      </c>
    </row>
    <row r="17" spans="1:17" x14ac:dyDescent="0.3">
      <c r="A17" s="1"/>
      <c r="B17" s="1"/>
      <c r="C17" s="17"/>
      <c r="D17" s="13"/>
      <c r="E17" s="3" t="str">
        <f>IF(D17="","",RANK(D17,D$3:D$40))</f>
        <v/>
      </c>
      <c r="F17" s="3" t="str">
        <f>IF(E17="","",VLOOKUP(E17,'Concordance Classmt &amp; Points'!$A$2:$B$32,2,FALSE))</f>
        <v/>
      </c>
      <c r="G17" s="20" t="str">
        <f>IF(ISNUMBER(F17),F17+F17*(MAX(0,$C17-28))*5/100,"")</f>
        <v/>
      </c>
      <c r="H17" s="11"/>
      <c r="I17" s="3" t="str">
        <f>IF(H17="","",RANK(H17,H$3:H$40))</f>
        <v/>
      </c>
      <c r="J17" s="3" t="str">
        <f>IF(I17="","",VLOOKUP(I17,'Concordance Classmt &amp; Points'!$A$2:$B$32,2,FALSE))</f>
        <v/>
      </c>
      <c r="K17" s="21" t="str">
        <f>IF(ISNUMBER(J17),J17+J17*(MAX(0,$C17-28))*5/100,"")</f>
        <v/>
      </c>
      <c r="L17" s="13"/>
      <c r="M17" s="3" t="str">
        <f>IF(L17="","",RANK(L17,L$3:L$40))</f>
        <v/>
      </c>
      <c r="N17" s="3" t="str">
        <f>IF(M17="","",VLOOKUP(M17,'Concordance Classmt &amp; Points'!$A$2:$B$32,2,FALSE))</f>
        <v/>
      </c>
      <c r="O17" s="20" t="str">
        <f>IF(ISNUMBER(N17),N17+N17*(MAX(0,$C17-28))*5/100,"")</f>
        <v/>
      </c>
      <c r="P17" s="22" t="str">
        <f>IF(COUNT(G17,K17,O17),SUM(G17,K17,O17),"-")</f>
        <v>-</v>
      </c>
      <c r="Q17" s="3" t="str">
        <f>IF(P17="-","",RANK(P17,P$3:P$40))</f>
        <v/>
      </c>
    </row>
    <row r="18" spans="1:17" x14ac:dyDescent="0.3">
      <c r="A18" s="1"/>
      <c r="B18" s="1"/>
      <c r="C18" s="17"/>
      <c r="D18" s="13"/>
      <c r="E18" s="3" t="str">
        <f>IF(D18="","",RANK(D18,D$3:D$40))</f>
        <v/>
      </c>
      <c r="F18" s="3" t="str">
        <f>IF(E18="","",VLOOKUP(E18,'Concordance Classmt &amp; Points'!$A$2:$B$32,2,FALSE))</f>
        <v/>
      </c>
      <c r="G18" s="20" t="str">
        <f>IF(ISNUMBER(F18),F18+F18*(MAX(0,$C18-28))*5/100,"")</f>
        <v/>
      </c>
      <c r="H18" s="11"/>
      <c r="I18" s="3" t="str">
        <f>IF(H18="","",RANK(H18,H$3:H$40))</f>
        <v/>
      </c>
      <c r="J18" s="3" t="str">
        <f>IF(I18="","",VLOOKUP(I18,'Concordance Classmt &amp; Points'!$A$2:$B$32,2,FALSE))</f>
        <v/>
      </c>
      <c r="K18" s="21" t="str">
        <f>IF(ISNUMBER(J18),J18+J18*(MAX(0,$C18-28))*5/100,"")</f>
        <v/>
      </c>
      <c r="L18" s="13"/>
      <c r="M18" s="3" t="str">
        <f>IF(L18="","",RANK(L18,L$3:L$40))</f>
        <v/>
      </c>
      <c r="N18" s="3" t="str">
        <f>IF(M18="","",VLOOKUP(M18,'Concordance Classmt &amp; Points'!$A$2:$B$32,2,FALSE))</f>
        <v/>
      </c>
      <c r="O18" s="20" t="str">
        <f>IF(ISNUMBER(N18),N18+N18*(MAX(0,$C18-28))*5/100,"")</f>
        <v/>
      </c>
      <c r="P18" s="22" t="str">
        <f>IF(COUNT(G18,K18,O18),SUM(G18,K18,O18),"-")</f>
        <v>-</v>
      </c>
      <c r="Q18" s="3" t="str">
        <f>IF(P18="-","",RANK(P18,P$3:P$40))</f>
        <v/>
      </c>
    </row>
    <row r="19" spans="1:17" x14ac:dyDescent="0.3">
      <c r="A19" s="1"/>
      <c r="B19" s="1"/>
      <c r="C19" s="17"/>
      <c r="D19" s="13"/>
      <c r="E19" s="3" t="str">
        <f>IF(D19="","",RANK(D19,D$3:D$40))</f>
        <v/>
      </c>
      <c r="F19" s="3" t="str">
        <f>IF(E19="","",VLOOKUP(E19,'Concordance Classmt &amp; Points'!$A$2:$B$32,2,FALSE))</f>
        <v/>
      </c>
      <c r="G19" s="20" t="str">
        <f>IF(ISNUMBER(F19),F19+F19*(MAX(0,$C19-28))*5/100,"")</f>
        <v/>
      </c>
      <c r="H19" s="11"/>
      <c r="I19" s="3" t="str">
        <f>IF(H19="","",RANK(H19,H$3:H$40))</f>
        <v/>
      </c>
      <c r="J19" s="3" t="str">
        <f>IF(I19="","",VLOOKUP(I19,'Concordance Classmt &amp; Points'!$A$2:$B$32,2,FALSE))</f>
        <v/>
      </c>
      <c r="K19" s="21" t="str">
        <f>IF(ISNUMBER(J19),J19+J19*(MAX(0,$C19-28))*5/100,"")</f>
        <v/>
      </c>
      <c r="L19" s="13"/>
      <c r="M19" s="3" t="str">
        <f>IF(L19="","",RANK(L19,L$3:L$40))</f>
        <v/>
      </c>
      <c r="N19" s="3" t="str">
        <f>IF(M19="","",VLOOKUP(M19,'Concordance Classmt &amp; Points'!$A$2:$B$32,2,FALSE))</f>
        <v/>
      </c>
      <c r="O19" s="20" t="str">
        <f>IF(ISNUMBER(N19),N19+N19*(MAX(0,$C19-28))*5/100,"")</f>
        <v/>
      </c>
      <c r="P19" s="22" t="str">
        <f>IF(COUNT(G19,K19,O19),SUM(G19,K19,O19),"-")</f>
        <v>-</v>
      </c>
      <c r="Q19" s="3" t="str">
        <f>IF(P19="-","",RANK(P19,P$3:P$40))</f>
        <v/>
      </c>
    </row>
    <row r="20" spans="1:17" x14ac:dyDescent="0.3">
      <c r="A20" s="1"/>
      <c r="B20" s="1"/>
      <c r="C20" s="17"/>
      <c r="D20" s="13"/>
      <c r="E20" s="3" t="str">
        <f>IF(D20="","",RANK(D20,D$3:D$40))</f>
        <v/>
      </c>
      <c r="F20" s="3" t="str">
        <f>IF(E20="","",VLOOKUP(E20,'Concordance Classmt &amp; Points'!$A$2:$B$32,2,FALSE))</f>
        <v/>
      </c>
      <c r="G20" s="20" t="str">
        <f>IF(ISNUMBER(F20),F20+F20*(MAX(0,$C20-28))*5/100,"")</f>
        <v/>
      </c>
      <c r="H20" s="11"/>
      <c r="I20" s="3" t="str">
        <f>IF(H20="","",RANK(H20,H$3:H$40))</f>
        <v/>
      </c>
      <c r="J20" s="3" t="str">
        <f>IF(I20="","",VLOOKUP(I20,'Concordance Classmt &amp; Points'!$A$2:$B$32,2,FALSE))</f>
        <v/>
      </c>
      <c r="K20" s="21" t="str">
        <f>IF(ISNUMBER(J20),J20+J20*(MAX(0,$C20-28))*5/100,"")</f>
        <v/>
      </c>
      <c r="L20" s="13"/>
      <c r="M20" s="3" t="str">
        <f>IF(L20="","",RANK(L20,L$3:L$40))</f>
        <v/>
      </c>
      <c r="N20" s="3" t="str">
        <f>IF(M20="","",VLOOKUP(M20,'Concordance Classmt &amp; Points'!$A$2:$B$32,2,FALSE))</f>
        <v/>
      </c>
      <c r="O20" s="20" t="str">
        <f>IF(ISNUMBER(N20),N20+N20*(MAX(0,$C20-28))*5/100,"")</f>
        <v/>
      </c>
      <c r="P20" s="22" t="str">
        <f>IF(COUNT(G20,K20,O20),SUM(G20,K20,O20),"-")</f>
        <v>-</v>
      </c>
      <c r="Q20" s="3" t="str">
        <f>IF(P20="-","",RANK(P20,P$3:P$40))</f>
        <v/>
      </c>
    </row>
    <row r="21" spans="1:17" x14ac:dyDescent="0.3">
      <c r="A21" s="1"/>
      <c r="B21" s="1"/>
      <c r="C21" s="17"/>
      <c r="D21" s="13"/>
      <c r="E21" s="3" t="str">
        <f>IF(D21="","",RANK(D21,D$3:D$40))</f>
        <v/>
      </c>
      <c r="F21" s="3" t="str">
        <f>IF(E21="","",VLOOKUP(E21,'Concordance Classmt &amp; Points'!$A$2:$B$32,2,FALSE))</f>
        <v/>
      </c>
      <c r="G21" s="20" t="str">
        <f>IF(ISNUMBER(F21),F21+F21*(MAX(0,$C21-28))*5/100,"")</f>
        <v/>
      </c>
      <c r="H21" s="11"/>
      <c r="I21" s="3" t="str">
        <f>IF(H21="","",RANK(H21,H$3:H$40))</f>
        <v/>
      </c>
      <c r="J21" s="3" t="str">
        <f>IF(I21="","",VLOOKUP(I21,'Concordance Classmt &amp; Points'!$A$2:$B$32,2,FALSE))</f>
        <v/>
      </c>
      <c r="K21" s="21" t="str">
        <f>IF(ISNUMBER(J21),J21+J21*(MAX(0,$C21-28))*5/100,"")</f>
        <v/>
      </c>
      <c r="L21" s="13"/>
      <c r="M21" s="3" t="str">
        <f>IF(L21="","",RANK(L21,L$3:L$40))</f>
        <v/>
      </c>
      <c r="N21" s="3" t="str">
        <f>IF(M21="","",VLOOKUP(M21,'Concordance Classmt &amp; Points'!$A$2:$B$32,2,FALSE))</f>
        <v/>
      </c>
      <c r="O21" s="20" t="str">
        <f>IF(ISNUMBER(N21),N21+N21*(MAX(0,$C21-28))*5/100,"")</f>
        <v/>
      </c>
      <c r="P21" s="22" t="str">
        <f>IF(COUNT(G21,K21,O21),SUM(G21,K21,O21),"-")</f>
        <v>-</v>
      </c>
      <c r="Q21" s="3" t="str">
        <f>IF(P21="-","",RANK(P21,P$3:P$40))</f>
        <v/>
      </c>
    </row>
    <row r="22" spans="1:17" x14ac:dyDescent="0.3">
      <c r="A22" s="1"/>
      <c r="B22" s="1"/>
      <c r="C22" s="17"/>
      <c r="D22" s="13"/>
      <c r="E22" s="3" t="str">
        <f>IF(D22="","",RANK(D22,D$3:D$40))</f>
        <v/>
      </c>
      <c r="F22" s="3" t="str">
        <f>IF(E22="","",VLOOKUP(E22,'Concordance Classmt &amp; Points'!$A$2:$B$32,2,FALSE))</f>
        <v/>
      </c>
      <c r="G22" s="20" t="str">
        <f>IF(ISNUMBER(F22),F22+F22*(MAX(0,$C22-28))*5/100,"")</f>
        <v/>
      </c>
      <c r="H22" s="11"/>
      <c r="I22" s="3" t="str">
        <f>IF(H22="","",RANK(H22,H$3:H$40))</f>
        <v/>
      </c>
      <c r="J22" s="3" t="str">
        <f>IF(I22="","",VLOOKUP(I22,'Concordance Classmt &amp; Points'!$A$2:$B$32,2,FALSE))</f>
        <v/>
      </c>
      <c r="K22" s="21" t="str">
        <f>IF(ISNUMBER(J22),J22+J22*(MAX(0,$C22-28))*5/100,"")</f>
        <v/>
      </c>
      <c r="L22" s="13"/>
      <c r="M22" s="3" t="str">
        <f>IF(L22="","",RANK(L22,L$3:L$40))</f>
        <v/>
      </c>
      <c r="N22" s="3" t="str">
        <f>IF(M22="","",VLOOKUP(M22,'Concordance Classmt &amp; Points'!$A$2:$B$32,2,FALSE))</f>
        <v/>
      </c>
      <c r="O22" s="20" t="str">
        <f>IF(ISNUMBER(N22),N22+N22*(MAX(0,$C22-28))*5/100,"")</f>
        <v/>
      </c>
      <c r="P22" s="22" t="str">
        <f>IF(COUNT(G22,K22,O22),SUM(G22,K22,O22),"-")</f>
        <v>-</v>
      </c>
      <c r="Q22" s="3" t="str">
        <f>IF(P22="-","",RANK(P22,P$3:P$40))</f>
        <v/>
      </c>
    </row>
    <row r="23" spans="1:17" x14ac:dyDescent="0.3">
      <c r="A23" s="1"/>
      <c r="B23" s="1"/>
      <c r="C23" s="17"/>
      <c r="D23" s="13"/>
      <c r="E23" s="3" t="str">
        <f>IF(D23="","",RANK(D23,D$3:D$40))</f>
        <v/>
      </c>
      <c r="F23" s="3" t="str">
        <f>IF(E23="","",VLOOKUP(E23,'Concordance Classmt &amp; Points'!$A$2:$B$32,2,FALSE))</f>
        <v/>
      </c>
      <c r="G23" s="20" t="str">
        <f>IF(ISNUMBER(F23),F23+F23*(MAX(0,$C23-28))*5/100,"")</f>
        <v/>
      </c>
      <c r="H23" s="11"/>
      <c r="I23" s="3" t="str">
        <f>IF(H23="","",RANK(H23,H$3:H$40))</f>
        <v/>
      </c>
      <c r="J23" s="3" t="str">
        <f>IF(I23="","",VLOOKUP(I23,'Concordance Classmt &amp; Points'!$A$2:$B$32,2,FALSE))</f>
        <v/>
      </c>
      <c r="K23" s="21" t="str">
        <f>IF(ISNUMBER(J23),J23+J23*(MAX(0,$C23-28))*5/100,"")</f>
        <v/>
      </c>
      <c r="L23" s="13"/>
      <c r="M23" s="3" t="str">
        <f>IF(L23="","",RANK(L23,L$3:L$40))</f>
        <v/>
      </c>
      <c r="N23" s="3" t="str">
        <f>IF(M23="","",VLOOKUP(M23,'Concordance Classmt &amp; Points'!$A$2:$B$32,2,FALSE))</f>
        <v/>
      </c>
      <c r="O23" s="20" t="str">
        <f>IF(ISNUMBER(N23),N23+N23*(MAX(0,$C23-28))*5/100,"")</f>
        <v/>
      </c>
      <c r="P23" s="22" t="str">
        <f>IF(COUNT(G23,K23,O23),SUM(G23,K23,O23),"-")</f>
        <v>-</v>
      </c>
      <c r="Q23" s="3" t="str">
        <f>IF(P23="-","",RANK(P23,P$3:P$40))</f>
        <v/>
      </c>
    </row>
    <row r="24" spans="1:17" x14ac:dyDescent="0.3">
      <c r="A24" s="1"/>
      <c r="B24" s="1"/>
      <c r="C24" s="17"/>
      <c r="D24" s="13"/>
      <c r="E24" s="3" t="str">
        <f>IF(D24="","",RANK(D24,D$3:D$40))</f>
        <v/>
      </c>
      <c r="F24" s="3" t="str">
        <f>IF(E24="","",VLOOKUP(E24,'Concordance Classmt &amp; Points'!$A$2:$B$32,2,FALSE))</f>
        <v/>
      </c>
      <c r="G24" s="20" t="str">
        <f>IF(ISNUMBER(F24),F24+F24*(MAX(0,$C24-28))*5/100,"")</f>
        <v/>
      </c>
      <c r="H24" s="11"/>
      <c r="I24" s="3" t="str">
        <f>IF(H24="","",RANK(H24,H$3:H$40))</f>
        <v/>
      </c>
      <c r="J24" s="3" t="str">
        <f>IF(I24="","",VLOOKUP(I24,'Concordance Classmt &amp; Points'!$A$2:$B$32,2,FALSE))</f>
        <v/>
      </c>
      <c r="K24" s="21" t="str">
        <f>IF(ISNUMBER(J24),J24+J24*(MAX(0,$C24-28))*5/100,"")</f>
        <v/>
      </c>
      <c r="L24" s="13"/>
      <c r="M24" s="3" t="str">
        <f>IF(L24="","",RANK(L24,L$3:L$40))</f>
        <v/>
      </c>
      <c r="N24" s="3" t="str">
        <f>IF(M24="","",VLOOKUP(M24,'Concordance Classmt &amp; Points'!$A$2:$B$32,2,FALSE))</f>
        <v/>
      </c>
      <c r="O24" s="20" t="str">
        <f>IF(ISNUMBER(N24),N24+N24*(MAX(0,$C24-28))*5/100,"")</f>
        <v/>
      </c>
      <c r="P24" s="22" t="str">
        <f>IF(COUNT(G24,K24,O24),SUM(G24,K24,O24),"-")</f>
        <v>-</v>
      </c>
      <c r="Q24" s="3" t="str">
        <f>IF(P24="-","",RANK(P24,P$3:P$40))</f>
        <v/>
      </c>
    </row>
    <row r="25" spans="1:17" x14ac:dyDescent="0.3">
      <c r="A25" s="1"/>
      <c r="B25" s="1"/>
      <c r="C25" s="17"/>
      <c r="D25" s="13"/>
      <c r="E25" s="3" t="str">
        <f>IF(D25="","",RANK(D25,D$3:D$40))</f>
        <v/>
      </c>
      <c r="F25" s="3" t="str">
        <f>IF(E25="","",VLOOKUP(E25,'Concordance Classmt &amp; Points'!$A$2:$B$32,2,FALSE))</f>
        <v/>
      </c>
      <c r="G25" s="20" t="str">
        <f>IF(ISNUMBER(F25),F25+F25*(MAX(0,$C25-28))*5/100,"")</f>
        <v/>
      </c>
      <c r="H25" s="11"/>
      <c r="I25" s="3" t="str">
        <f>IF(H25="","",RANK(H25,H$3:H$40))</f>
        <v/>
      </c>
      <c r="J25" s="3" t="str">
        <f>IF(I25="","",VLOOKUP(I25,'Concordance Classmt &amp; Points'!$A$2:$B$32,2,FALSE))</f>
        <v/>
      </c>
      <c r="K25" s="21" t="str">
        <f>IF(ISNUMBER(J25),J25+J25*(MAX(0,$C25-28))*5/100,"")</f>
        <v/>
      </c>
      <c r="L25" s="13"/>
      <c r="M25" s="3" t="str">
        <f>IF(L25="","",RANK(L25,L$3:L$40))</f>
        <v/>
      </c>
      <c r="N25" s="3" t="str">
        <f>IF(M25="","",VLOOKUP(M25,'Concordance Classmt &amp; Points'!$A$2:$B$32,2,FALSE))</f>
        <v/>
      </c>
      <c r="O25" s="20" t="str">
        <f>IF(ISNUMBER(N25),N25+N25*(MAX(0,$C25-28))*5/100,"")</f>
        <v/>
      </c>
      <c r="P25" s="22" t="str">
        <f>IF(COUNT(G25,K25,O25),SUM(G25,K25,O25),"-")</f>
        <v>-</v>
      </c>
      <c r="Q25" s="3" t="str">
        <f>IF(P25="-","",RANK(P25,P$3:P$40))</f>
        <v/>
      </c>
    </row>
    <row r="26" spans="1:17" x14ac:dyDescent="0.3">
      <c r="A26" s="1"/>
      <c r="B26" s="1"/>
      <c r="C26" s="17"/>
      <c r="D26" s="13"/>
      <c r="E26" s="3" t="str">
        <f>IF(D26="","",RANK(D26,D$3:D$40))</f>
        <v/>
      </c>
      <c r="F26" s="3" t="str">
        <f>IF(E26="","",VLOOKUP(E26,'Concordance Classmt &amp; Points'!$A$2:$B$32,2,FALSE))</f>
        <v/>
      </c>
      <c r="G26" s="20" t="str">
        <f>IF(ISNUMBER(F26),F26+F26*(MAX(0,$C26-28))*5/100,"")</f>
        <v/>
      </c>
      <c r="H26" s="11"/>
      <c r="I26" s="3" t="str">
        <f>IF(H26="","",RANK(H26,H$3:H$40))</f>
        <v/>
      </c>
      <c r="J26" s="3" t="str">
        <f>IF(I26="","",VLOOKUP(I26,'Concordance Classmt &amp; Points'!$A$2:$B$32,2,FALSE))</f>
        <v/>
      </c>
      <c r="K26" s="21" t="str">
        <f>IF(ISNUMBER(J26),J26+J26*(MAX(0,$C26-28))*5/100,"")</f>
        <v/>
      </c>
      <c r="L26" s="13"/>
      <c r="M26" s="3" t="str">
        <f>IF(L26="","",RANK(L26,L$3:L$40))</f>
        <v/>
      </c>
      <c r="N26" s="3" t="str">
        <f>IF(M26="","",VLOOKUP(M26,'Concordance Classmt &amp; Points'!$A$2:$B$32,2,FALSE))</f>
        <v/>
      </c>
      <c r="O26" s="20" t="str">
        <f>IF(ISNUMBER(N26),N26+N26*(MAX(0,$C26-28))*5/100,"")</f>
        <v/>
      </c>
      <c r="P26" s="22" t="str">
        <f>IF(COUNT(G26,K26,O26),SUM(G26,K26,O26),"-")</f>
        <v>-</v>
      </c>
      <c r="Q26" s="3" t="str">
        <f>IF(P26="-","",RANK(P26,P$3:P$40))</f>
        <v/>
      </c>
    </row>
    <row r="27" spans="1:17" x14ac:dyDescent="0.3">
      <c r="A27" s="1"/>
      <c r="B27" s="1"/>
      <c r="C27" s="17"/>
      <c r="D27" s="13"/>
      <c r="E27" s="3" t="str">
        <f>IF(D27="","",RANK(D27,D$3:D$40))</f>
        <v/>
      </c>
      <c r="F27" s="3" t="str">
        <f>IF(E27="","",VLOOKUP(E27,'Concordance Classmt &amp; Points'!$A$2:$B$32,2,FALSE))</f>
        <v/>
      </c>
      <c r="G27" s="20" t="str">
        <f>IF(ISNUMBER(F27),F27+F27*(MAX(0,$C27-28))*5/100,"")</f>
        <v/>
      </c>
      <c r="H27" s="11"/>
      <c r="I27" s="3" t="str">
        <f>IF(H27="","",RANK(H27,H$3:H$40))</f>
        <v/>
      </c>
      <c r="J27" s="3" t="str">
        <f>IF(I27="","",VLOOKUP(I27,'Concordance Classmt &amp; Points'!$A$2:$B$32,2,FALSE))</f>
        <v/>
      </c>
      <c r="K27" s="21" t="str">
        <f>IF(ISNUMBER(J27),J27+J27*(MAX(0,$C27-28))*5/100,"")</f>
        <v/>
      </c>
      <c r="L27" s="13"/>
      <c r="M27" s="3" t="str">
        <f>IF(L27="","",RANK(L27,L$3:L$40))</f>
        <v/>
      </c>
      <c r="N27" s="3" t="str">
        <f>IF(M27="","",VLOOKUP(M27,'Concordance Classmt &amp; Points'!$A$2:$B$32,2,FALSE))</f>
        <v/>
      </c>
      <c r="O27" s="20" t="str">
        <f>IF(ISNUMBER(N27),N27+N27*(MAX(0,$C27-28))*5/100,"")</f>
        <v/>
      </c>
      <c r="P27" s="22" t="str">
        <f>IF(COUNT(G27,K27,O27),SUM(G27,K27,O27),"-")</f>
        <v>-</v>
      </c>
      <c r="Q27" s="3" t="str">
        <f>IF(P27="-","",RANK(P27,P$3:P$40))</f>
        <v/>
      </c>
    </row>
    <row r="28" spans="1:17" x14ac:dyDescent="0.3">
      <c r="A28" s="1"/>
      <c r="B28" s="1"/>
      <c r="C28" s="17"/>
      <c r="D28" s="13"/>
      <c r="E28" s="3" t="str">
        <f>IF(D28="","",RANK(D28,D$3:D$40))</f>
        <v/>
      </c>
      <c r="F28" s="3" t="str">
        <f>IF(E28="","",VLOOKUP(E28,'Concordance Classmt &amp; Points'!$A$2:$B$32,2,FALSE))</f>
        <v/>
      </c>
      <c r="G28" s="20" t="str">
        <f>IF(ISNUMBER(F28),F28+F28*(MAX(0,$C28-28))*5/100,"")</f>
        <v/>
      </c>
      <c r="H28" s="11"/>
      <c r="I28" s="3" t="str">
        <f>IF(H28="","",RANK(H28,H$3:H$40))</f>
        <v/>
      </c>
      <c r="J28" s="3" t="str">
        <f>IF(I28="","",VLOOKUP(I28,'Concordance Classmt &amp; Points'!$A$2:$B$32,2,FALSE))</f>
        <v/>
      </c>
      <c r="K28" s="21" t="str">
        <f>IF(ISNUMBER(J28),J28+J28*(MAX(0,$C28-28))*5/100,"")</f>
        <v/>
      </c>
      <c r="L28" s="13"/>
      <c r="M28" s="3" t="str">
        <f>IF(L28="","",RANK(L28,L$3:L$40))</f>
        <v/>
      </c>
      <c r="N28" s="3" t="str">
        <f>IF(M28="","",VLOOKUP(M28,'Concordance Classmt &amp; Points'!$A$2:$B$32,2,FALSE))</f>
        <v/>
      </c>
      <c r="O28" s="20" t="str">
        <f>IF(ISNUMBER(N28),N28+N28*(MAX(0,$C28-28))*5/100,"")</f>
        <v/>
      </c>
      <c r="P28" s="22" t="str">
        <f>IF(COUNT(G28,K28,O28),SUM(G28,K28,O28),"-")</f>
        <v>-</v>
      </c>
      <c r="Q28" s="3" t="str">
        <f>IF(P28="-","",RANK(P28,P$3:P$40))</f>
        <v/>
      </c>
    </row>
    <row r="29" spans="1:17" x14ac:dyDescent="0.3">
      <c r="A29" s="1"/>
      <c r="B29" s="1"/>
      <c r="C29" s="17"/>
      <c r="D29" s="13"/>
      <c r="E29" s="3" t="str">
        <f>IF(D29="","",RANK(D29,D$3:D$40))</f>
        <v/>
      </c>
      <c r="F29" s="3" t="str">
        <f>IF(E29="","",VLOOKUP(E29,'Concordance Classmt &amp; Points'!$A$2:$B$32,2,FALSE))</f>
        <v/>
      </c>
      <c r="G29" s="20" t="str">
        <f>IF(ISNUMBER(F29),F29+F29*(MAX(0,$C29-28))*5/100,"")</f>
        <v/>
      </c>
      <c r="H29" s="11"/>
      <c r="I29" s="3" t="str">
        <f>IF(H29="","",RANK(H29,H$3:H$40))</f>
        <v/>
      </c>
      <c r="J29" s="3" t="str">
        <f>IF(I29="","",VLOOKUP(I29,'Concordance Classmt &amp; Points'!$A$2:$B$32,2,FALSE))</f>
        <v/>
      </c>
      <c r="K29" s="21" t="str">
        <f>IF(ISNUMBER(J29),J29+J29*(MAX(0,$C29-28))*5/100,"")</f>
        <v/>
      </c>
      <c r="L29" s="13"/>
      <c r="M29" s="3" t="str">
        <f>IF(L29="","",RANK(L29,L$3:L$40))</f>
        <v/>
      </c>
      <c r="N29" s="3" t="str">
        <f>IF(M29="","",VLOOKUP(M29,'Concordance Classmt &amp; Points'!$A$2:$B$32,2,FALSE))</f>
        <v/>
      </c>
      <c r="O29" s="20" t="str">
        <f>IF(ISNUMBER(N29),N29+N29*(MAX(0,$C29-28))*5/100,"")</f>
        <v/>
      </c>
      <c r="P29" s="22" t="str">
        <f>IF(COUNT(G29,K29,O29),SUM(G29,K29,O29),"-")</f>
        <v>-</v>
      </c>
      <c r="Q29" s="3" t="str">
        <f>IF(P29="-","",RANK(P29,P$3:P$40))</f>
        <v/>
      </c>
    </row>
    <row r="30" spans="1:17" x14ac:dyDescent="0.3">
      <c r="A30" s="1"/>
      <c r="B30" s="1"/>
      <c r="C30" s="17"/>
      <c r="D30" s="13"/>
      <c r="E30" s="3" t="str">
        <f>IF(D30="","",RANK(D30,D$3:D$40))</f>
        <v/>
      </c>
      <c r="F30" s="3" t="str">
        <f>IF(E30="","",VLOOKUP(E30,'Concordance Classmt &amp; Points'!$A$2:$B$32,2,FALSE))</f>
        <v/>
      </c>
      <c r="G30" s="20" t="str">
        <f>IF(ISNUMBER(F30),F30+F30*(MAX(0,$C30-28))*5/100,"")</f>
        <v/>
      </c>
      <c r="H30" s="11"/>
      <c r="I30" s="3" t="str">
        <f>IF(H30="","",RANK(H30,H$3:H$40))</f>
        <v/>
      </c>
      <c r="J30" s="3" t="str">
        <f>IF(I30="","",VLOOKUP(I30,'Concordance Classmt &amp; Points'!$A$2:$B$32,2,FALSE))</f>
        <v/>
      </c>
      <c r="K30" s="21" t="str">
        <f>IF(ISNUMBER(J30),J30+J30*(MAX(0,$C30-28))*5/100,"")</f>
        <v/>
      </c>
      <c r="L30" s="13"/>
      <c r="M30" s="3" t="str">
        <f>IF(L30="","",RANK(L30,L$3:L$40))</f>
        <v/>
      </c>
      <c r="N30" s="3" t="str">
        <f>IF(M30="","",VLOOKUP(M30,'Concordance Classmt &amp; Points'!$A$2:$B$32,2,FALSE))</f>
        <v/>
      </c>
      <c r="O30" s="20" t="str">
        <f>IF(ISNUMBER(N30),N30+N30*(MAX(0,$C30-28))*5/100,"")</f>
        <v/>
      </c>
      <c r="P30" s="22" t="str">
        <f>IF(COUNT(G30,K30,O30),SUM(G30,K30,O30),"-")</f>
        <v>-</v>
      </c>
      <c r="Q30" s="3" t="str">
        <f>IF(P30="-","",RANK(P30,P$3:P$40))</f>
        <v/>
      </c>
    </row>
    <row r="31" spans="1:17" x14ac:dyDescent="0.3">
      <c r="A31" s="1"/>
      <c r="B31" s="1"/>
      <c r="C31" s="17"/>
      <c r="D31" s="13"/>
      <c r="E31" s="3" t="str">
        <f>IF(D31="","",RANK(D31,D$3:D$40))</f>
        <v/>
      </c>
      <c r="F31" s="3" t="str">
        <f>IF(E31="","",VLOOKUP(E31,'Concordance Classmt &amp; Points'!$A$2:$B$32,2,FALSE))</f>
        <v/>
      </c>
      <c r="G31" s="20" t="str">
        <f>IF(ISNUMBER(F31),F31+F31*(MAX(0,$C31-28))*5/100,"")</f>
        <v/>
      </c>
      <c r="H31" s="11"/>
      <c r="I31" s="3" t="str">
        <f>IF(H31="","",RANK(H31,H$3:H$40))</f>
        <v/>
      </c>
      <c r="J31" s="3" t="str">
        <f>IF(I31="","",VLOOKUP(I31,'Concordance Classmt &amp; Points'!$A$2:$B$32,2,FALSE))</f>
        <v/>
      </c>
      <c r="K31" s="21" t="str">
        <f>IF(ISNUMBER(J31),J31+J31*(MAX(0,$C31-28))*5/100,"")</f>
        <v/>
      </c>
      <c r="L31" s="13"/>
      <c r="M31" s="3" t="str">
        <f>IF(L31="","",RANK(L31,L$3:L$40))</f>
        <v/>
      </c>
      <c r="N31" s="3" t="str">
        <f>IF(M31="","",VLOOKUP(M31,'Concordance Classmt &amp; Points'!$A$2:$B$32,2,FALSE))</f>
        <v/>
      </c>
      <c r="O31" s="20" t="str">
        <f>IF(ISNUMBER(N31),N31+N31*(MAX(0,$C31-28))*5/100,"")</f>
        <v/>
      </c>
      <c r="P31" s="22" t="str">
        <f>IF(COUNT(G31,K31,O31),SUM(G31,K31,O31),"-")</f>
        <v>-</v>
      </c>
      <c r="Q31" s="3" t="str">
        <f>IF(P31="-","",RANK(P31,P$3:P$40))</f>
        <v/>
      </c>
    </row>
    <row r="32" spans="1:17" x14ac:dyDescent="0.3">
      <c r="A32" s="1"/>
      <c r="B32" s="1"/>
      <c r="C32" s="17"/>
      <c r="D32" s="13"/>
      <c r="E32" s="3" t="str">
        <f>IF(D32="","",RANK(D32,D$3:D$40))</f>
        <v/>
      </c>
      <c r="F32" s="3" t="str">
        <f>IF(E32="","",VLOOKUP(E32,'Concordance Classmt &amp; Points'!$A$2:$B$32,2,FALSE))</f>
        <v/>
      </c>
      <c r="G32" s="20" t="str">
        <f>IF(ISNUMBER(F32),F32+F32*(MAX(0,$C32-28))*5/100,"")</f>
        <v/>
      </c>
      <c r="H32" s="11"/>
      <c r="I32" s="3" t="str">
        <f>IF(H32="","",RANK(H32,H$3:H$40))</f>
        <v/>
      </c>
      <c r="J32" s="3" t="str">
        <f>IF(I32="","",VLOOKUP(I32,'Concordance Classmt &amp; Points'!$A$2:$B$32,2,FALSE))</f>
        <v/>
      </c>
      <c r="K32" s="21" t="str">
        <f>IF(ISNUMBER(J32),J32+J32*(MAX(0,$C32-28))*5/100,"")</f>
        <v/>
      </c>
      <c r="L32" s="13"/>
      <c r="M32" s="3" t="str">
        <f>IF(L32="","",RANK(L32,L$3:L$40))</f>
        <v/>
      </c>
      <c r="N32" s="3" t="str">
        <f>IF(M32="","",VLOOKUP(M32,'Concordance Classmt &amp; Points'!$A$2:$B$32,2,FALSE))</f>
        <v/>
      </c>
      <c r="O32" s="20" t="str">
        <f>IF(ISNUMBER(N32),N32+N32*(MAX(0,$C32-28))*5/100,"")</f>
        <v/>
      </c>
      <c r="P32" s="22" t="str">
        <f>IF(COUNT(G32,K32,O32),SUM(G32,K32,O32),"-")</f>
        <v>-</v>
      </c>
      <c r="Q32" s="3" t="str">
        <f>IF(P32="-","",RANK(P32,P$3:P$40))</f>
        <v/>
      </c>
    </row>
    <row r="33" spans="1:17" x14ac:dyDescent="0.3">
      <c r="A33" s="1"/>
      <c r="B33" s="1"/>
      <c r="C33" s="17"/>
      <c r="D33" s="13"/>
      <c r="E33" s="3" t="str">
        <f>IF(D33="","",RANK(D33,D$3:D$40))</f>
        <v/>
      </c>
      <c r="F33" s="3" t="str">
        <f>IF(E33="","",VLOOKUP(E33,'Concordance Classmt &amp; Points'!$A$2:$B$32,2,FALSE))</f>
        <v/>
      </c>
      <c r="G33" s="20" t="str">
        <f>IF(ISNUMBER(F33),F33+F33*(MAX(0,$C33-28))*5/100,"")</f>
        <v/>
      </c>
      <c r="H33" s="11"/>
      <c r="I33" s="3" t="str">
        <f>IF(H33="","",RANK(H33,H$3:H$40))</f>
        <v/>
      </c>
      <c r="J33" s="3" t="str">
        <f>IF(I33="","",VLOOKUP(I33,'Concordance Classmt &amp; Points'!$A$2:$B$32,2,FALSE))</f>
        <v/>
      </c>
      <c r="K33" s="21" t="str">
        <f>IF(ISNUMBER(J33),J33+J33*(MAX(0,$C33-28))*5/100,"")</f>
        <v/>
      </c>
      <c r="L33" s="13"/>
      <c r="M33" s="3" t="str">
        <f>IF(L33="","",RANK(L33,L$3:L$40))</f>
        <v/>
      </c>
      <c r="N33" s="3" t="str">
        <f>IF(M33="","",VLOOKUP(M33,'Concordance Classmt &amp; Points'!$A$2:$B$32,2,FALSE))</f>
        <v/>
      </c>
      <c r="O33" s="20" t="str">
        <f>IF(ISNUMBER(N33),N33+N33*(MAX(0,$C33-28))*5/100,"")</f>
        <v/>
      </c>
      <c r="P33" s="22" t="str">
        <f>IF(COUNT(G33,K33,O33),SUM(G33,K33,O33),"-")</f>
        <v>-</v>
      </c>
      <c r="Q33" s="3" t="str">
        <f>IF(P33="-","",RANK(P33,P$3:P$40))</f>
        <v/>
      </c>
    </row>
    <row r="34" spans="1:17" x14ac:dyDescent="0.3">
      <c r="A34" s="1"/>
      <c r="B34" s="1"/>
      <c r="C34" s="17"/>
      <c r="D34" s="13"/>
      <c r="E34" s="3" t="str">
        <f>IF(D34="","",RANK(D34,D$3:D$40))</f>
        <v/>
      </c>
      <c r="F34" s="3" t="str">
        <f>IF(E34="","",VLOOKUP(E34,'Concordance Classmt &amp; Points'!$A$2:$B$32,2,FALSE))</f>
        <v/>
      </c>
      <c r="G34" s="20" t="str">
        <f>IF(ISNUMBER(F34),F34+F34*(MAX(0,$C34-28))*5/100,"")</f>
        <v/>
      </c>
      <c r="H34" s="11"/>
      <c r="I34" s="3" t="str">
        <f>IF(H34="","",RANK(H34,H$3:H$40))</f>
        <v/>
      </c>
      <c r="J34" s="3" t="str">
        <f>IF(I34="","",VLOOKUP(I34,'Concordance Classmt &amp; Points'!$A$2:$B$32,2,FALSE))</f>
        <v/>
      </c>
      <c r="K34" s="21" t="str">
        <f>IF(ISNUMBER(J34),J34+J34*(MAX(0,$C34-28))*5/100,"")</f>
        <v/>
      </c>
      <c r="L34" s="13"/>
      <c r="M34" s="3" t="str">
        <f>IF(L34="","",RANK(L34,L$3:L$40))</f>
        <v/>
      </c>
      <c r="N34" s="3" t="str">
        <f>IF(M34="","",VLOOKUP(M34,'Concordance Classmt &amp; Points'!$A$2:$B$32,2,FALSE))</f>
        <v/>
      </c>
      <c r="O34" s="20" t="str">
        <f>IF(ISNUMBER(N34),N34+N34*(MAX(0,$C34-28))*5/100,"")</f>
        <v/>
      </c>
      <c r="P34" s="22" t="str">
        <f>IF(COUNT(G34,K34,O34),SUM(G34,K34,O34),"-")</f>
        <v>-</v>
      </c>
      <c r="Q34" s="3" t="str">
        <f>IF(P34="-","",RANK(P34,P$3:P$40))</f>
        <v/>
      </c>
    </row>
    <row r="35" spans="1:17" x14ac:dyDescent="0.3">
      <c r="A35" s="1"/>
      <c r="B35" s="1"/>
      <c r="C35" s="17"/>
      <c r="D35" s="13"/>
      <c r="E35" s="3" t="str">
        <f>IF(D35="","",RANK(D35,D$3:D$40))</f>
        <v/>
      </c>
      <c r="F35" s="3" t="str">
        <f>IF(E35="","",VLOOKUP(E35,'Concordance Classmt &amp; Points'!$A$2:$B$32,2,FALSE))</f>
        <v/>
      </c>
      <c r="G35" s="20" t="str">
        <f>IF(ISNUMBER(F35),F35+F35*(MAX(0,$C35-28))*5/100,"")</f>
        <v/>
      </c>
      <c r="H35" s="11"/>
      <c r="I35" s="3" t="str">
        <f>IF(H35="","",RANK(H35,H$3:H$40))</f>
        <v/>
      </c>
      <c r="J35" s="3" t="str">
        <f>IF(I35="","",VLOOKUP(I35,'Concordance Classmt &amp; Points'!$A$2:$B$32,2,FALSE))</f>
        <v/>
      </c>
      <c r="K35" s="21" t="str">
        <f>IF(ISNUMBER(J35),J35+J35*(MAX(0,$C35-28))*5/100,"")</f>
        <v/>
      </c>
      <c r="L35" s="13"/>
      <c r="M35" s="3" t="str">
        <f>IF(L35="","",RANK(L35,L$3:L$40))</f>
        <v/>
      </c>
      <c r="N35" s="3" t="str">
        <f>IF(M35="","",VLOOKUP(M35,'Concordance Classmt &amp; Points'!$A$2:$B$32,2,FALSE))</f>
        <v/>
      </c>
      <c r="O35" s="20" t="str">
        <f>IF(ISNUMBER(N35),N35+N35*(MAX(0,$C35-28))*5/100,"")</f>
        <v/>
      </c>
      <c r="P35" s="22" t="str">
        <f>IF(COUNT(G35,K35,O35),SUM(G35,K35,O35),"-")</f>
        <v>-</v>
      </c>
      <c r="Q35" s="3" t="str">
        <f>IF(P35="-","",RANK(P35,P$3:P$40))</f>
        <v/>
      </c>
    </row>
    <row r="36" spans="1:17" x14ac:dyDescent="0.3">
      <c r="A36" s="1"/>
      <c r="B36" s="1"/>
      <c r="C36" s="17"/>
      <c r="D36" s="13"/>
      <c r="E36" s="3" t="str">
        <f>IF(D36="","",RANK(D36,D$3:D$40))</f>
        <v/>
      </c>
      <c r="F36" s="3" t="str">
        <f>IF(E36="","",VLOOKUP(E36,'Concordance Classmt &amp; Points'!$A$2:$B$32,2,FALSE))</f>
        <v/>
      </c>
      <c r="G36" s="20" t="str">
        <f>IF(ISNUMBER(F36),F36+F36*(MAX(0,$C36-28))*5/100,"")</f>
        <v/>
      </c>
      <c r="H36" s="11"/>
      <c r="I36" s="3" t="str">
        <f>IF(H36="","",RANK(H36,H$3:H$40))</f>
        <v/>
      </c>
      <c r="J36" s="3" t="str">
        <f>IF(I36="","",VLOOKUP(I36,'Concordance Classmt &amp; Points'!$A$2:$B$32,2,FALSE))</f>
        <v/>
      </c>
      <c r="K36" s="21" t="str">
        <f>IF(ISNUMBER(J36),J36+J36*(MAX(0,$C36-28))*5/100,"")</f>
        <v/>
      </c>
      <c r="L36" s="13"/>
      <c r="M36" s="3" t="str">
        <f>IF(L36="","",RANK(L36,L$3:L$40))</f>
        <v/>
      </c>
      <c r="N36" s="3" t="str">
        <f>IF(M36="","",VLOOKUP(M36,'Concordance Classmt &amp; Points'!$A$2:$B$32,2,FALSE))</f>
        <v/>
      </c>
      <c r="O36" s="20" t="str">
        <f>IF(ISNUMBER(N36),N36+N36*(MAX(0,$C36-28))*5/100,"")</f>
        <v/>
      </c>
      <c r="P36" s="22" t="str">
        <f>IF(COUNT(G36,K36,O36),SUM(G36,K36,O36),"-")</f>
        <v>-</v>
      </c>
      <c r="Q36" s="3" t="str">
        <f>IF(P36="-","",RANK(P36,P$3:P$40))</f>
        <v/>
      </c>
    </row>
    <row r="37" spans="1:17" x14ac:dyDescent="0.3">
      <c r="A37" s="1"/>
      <c r="B37" s="1"/>
      <c r="C37" s="17"/>
      <c r="D37" s="13"/>
      <c r="E37" s="3" t="str">
        <f>IF(D37="","",RANK(D37,D$3:D$40))</f>
        <v/>
      </c>
      <c r="F37" s="3" t="str">
        <f>IF(E37="","",VLOOKUP(E37,'Concordance Classmt &amp; Points'!$A$2:$B$32,2,FALSE))</f>
        <v/>
      </c>
      <c r="G37" s="20" t="str">
        <f>IF(ISNUMBER(F37),F37+F37*(MAX(0,$C37-28))*5/100,"")</f>
        <v/>
      </c>
      <c r="H37" s="11"/>
      <c r="I37" s="3" t="str">
        <f>IF(H37="","",RANK(H37,H$3:H$40))</f>
        <v/>
      </c>
      <c r="J37" s="3" t="str">
        <f>IF(I37="","",VLOOKUP(I37,'Concordance Classmt &amp; Points'!$A$2:$B$32,2,FALSE))</f>
        <v/>
      </c>
      <c r="K37" s="21" t="str">
        <f>IF(ISNUMBER(J37),J37+J37*(MAX(0,$C37-28))*5/100,"")</f>
        <v/>
      </c>
      <c r="L37" s="13"/>
      <c r="M37" s="3" t="str">
        <f>IF(L37="","",RANK(L37,L$3:L$40))</f>
        <v/>
      </c>
      <c r="N37" s="3" t="str">
        <f>IF(M37="","",VLOOKUP(M37,'Concordance Classmt &amp; Points'!$A$2:$B$32,2,FALSE))</f>
        <v/>
      </c>
      <c r="O37" s="20" t="str">
        <f>IF(ISNUMBER(N37),N37+N37*(MAX(0,$C37-28))*5/100,"")</f>
        <v/>
      </c>
      <c r="P37" s="22" t="str">
        <f>IF(COUNT(G37,K37,O37),SUM(G37,K37,O37),"-")</f>
        <v>-</v>
      </c>
      <c r="Q37" s="3" t="str">
        <f>IF(P37="-","",RANK(P37,P$3:P$40))</f>
        <v/>
      </c>
    </row>
    <row r="38" spans="1:17" x14ac:dyDescent="0.3">
      <c r="A38" s="1"/>
      <c r="B38" s="1"/>
      <c r="C38" s="17"/>
      <c r="D38" s="13"/>
      <c r="E38" s="3" t="str">
        <f>IF(D38="","",RANK(D38,D$3:D$40))</f>
        <v/>
      </c>
      <c r="F38" s="3" t="str">
        <f>IF(E38="","",VLOOKUP(E38,'Concordance Classmt &amp; Points'!$A$2:$B$32,2,FALSE))</f>
        <v/>
      </c>
      <c r="G38" s="20" t="str">
        <f>IF(ISNUMBER(F38),F38+F38*(MAX(0,$C38-28))*5/100,"")</f>
        <v/>
      </c>
      <c r="H38" s="11"/>
      <c r="I38" s="3" t="str">
        <f>IF(H38="","",RANK(H38,H$3:H$40))</f>
        <v/>
      </c>
      <c r="J38" s="3" t="str">
        <f>IF(I38="","",VLOOKUP(I38,'Concordance Classmt &amp; Points'!$A$2:$B$32,2,FALSE))</f>
        <v/>
      </c>
      <c r="K38" s="21" t="str">
        <f>IF(ISNUMBER(J38),J38+J38*(MAX(0,$C38-28))*5/100,"")</f>
        <v/>
      </c>
      <c r="L38" s="13"/>
      <c r="M38" s="3" t="str">
        <f>IF(L38="","",RANK(L38,L$3:L$40))</f>
        <v/>
      </c>
      <c r="N38" s="3" t="str">
        <f>IF(M38="","",VLOOKUP(M38,'Concordance Classmt &amp; Points'!$A$2:$B$32,2,FALSE))</f>
        <v/>
      </c>
      <c r="O38" s="20" t="str">
        <f>IF(ISNUMBER(N38),N38+N38*(MAX(0,$C38-28))*5/100,"")</f>
        <v/>
      </c>
      <c r="P38" s="22" t="str">
        <f>IF(COUNT(G38,K38,O38),SUM(G38,K38,O38),"-")</f>
        <v>-</v>
      </c>
      <c r="Q38" s="3" t="str">
        <f>IF(P38="-","",RANK(P38,P$3:P$40))</f>
        <v/>
      </c>
    </row>
    <row r="39" spans="1:17" x14ac:dyDescent="0.3">
      <c r="A39" s="1"/>
      <c r="B39" s="1"/>
      <c r="C39" s="17"/>
      <c r="D39" s="13"/>
      <c r="E39" s="3" t="str">
        <f>IF(D39="","",RANK(D39,D$3:D$40))</f>
        <v/>
      </c>
      <c r="F39" s="3" t="str">
        <f>IF(E39="","",VLOOKUP(E39,'Concordance Classmt &amp; Points'!$A$2:$B$32,2,FALSE))</f>
        <v/>
      </c>
      <c r="G39" s="20" t="str">
        <f>IF(ISNUMBER(F39),F39+F39*(MAX(0,$C39-28))*5/100,"")</f>
        <v/>
      </c>
      <c r="H39" s="11"/>
      <c r="I39" s="3" t="str">
        <f>IF(H39="","",RANK(H39,H$3:H$40))</f>
        <v/>
      </c>
      <c r="J39" s="3" t="str">
        <f>IF(I39="","",VLOOKUP(I39,'Concordance Classmt &amp; Points'!$A$2:$B$32,2,FALSE))</f>
        <v/>
      </c>
      <c r="K39" s="21" t="str">
        <f>IF(ISNUMBER(J39),J39+J39*(MAX(0,$C39-28))*5/100,"")</f>
        <v/>
      </c>
      <c r="L39" s="13"/>
      <c r="M39" s="3" t="str">
        <f>IF(L39="","",RANK(L39,L$3:L$40))</f>
        <v/>
      </c>
      <c r="N39" s="3" t="str">
        <f>IF(M39="","",VLOOKUP(M39,'Concordance Classmt &amp; Points'!$A$2:$B$32,2,FALSE))</f>
        <v/>
      </c>
      <c r="O39" s="20" t="str">
        <f>IF(ISNUMBER(N39),N39+N39*(MAX(0,$C39-28))*5/100,"")</f>
        <v/>
      </c>
      <c r="P39" s="22" t="str">
        <f>IF(COUNT(G39,K39,O39),SUM(G39,K39,O39),"-")</f>
        <v>-</v>
      </c>
      <c r="Q39" s="3" t="str">
        <f>IF(P39="-","",RANK(P39,P$3:P$40))</f>
        <v/>
      </c>
    </row>
    <row r="40" spans="1:17" x14ac:dyDescent="0.3">
      <c r="A40" s="1"/>
      <c r="B40" s="1"/>
      <c r="C40" s="17"/>
      <c r="D40" s="13"/>
      <c r="E40" s="3" t="str">
        <f>IF(D40="","",RANK(D40,D$3:D$40))</f>
        <v/>
      </c>
      <c r="F40" s="3" t="str">
        <f>IF(E40="","",VLOOKUP(E40,'Concordance Classmt &amp; Points'!$A$2:$B$32,2,FALSE))</f>
        <v/>
      </c>
      <c r="G40" s="20" t="str">
        <f>IF(ISNUMBER(F40),F40+F40*(MAX(0,$C40-28))*5/100,"")</f>
        <v/>
      </c>
      <c r="H40" s="11"/>
      <c r="I40" s="3" t="str">
        <f>IF(H40="","",RANK(H40,H$3:H$40))</f>
        <v/>
      </c>
      <c r="J40" s="3" t="str">
        <f>IF(I40="","",VLOOKUP(I40,'Concordance Classmt &amp; Points'!$A$2:$B$32,2,FALSE))</f>
        <v/>
      </c>
      <c r="K40" s="21" t="str">
        <f>IF(ISNUMBER(J40),J40+J40*(MAX(0,$C40-28))*5/100,"")</f>
        <v/>
      </c>
      <c r="L40" s="13"/>
      <c r="M40" s="3" t="str">
        <f>IF(L40="","",RANK(L40,L$3:L$40))</f>
        <v/>
      </c>
      <c r="N40" s="3" t="str">
        <f>IF(M40="","",VLOOKUP(M40,'Concordance Classmt &amp; Points'!$A$2:$B$32,2,FALSE))</f>
        <v/>
      </c>
      <c r="O40" s="20" t="str">
        <f>IF(ISNUMBER(N40),N40+N40*(MAX(0,$C40-28))*5/100,"")</f>
        <v/>
      </c>
      <c r="P40" s="22" t="str">
        <f>IF(COUNT(G40,K40,O40),SUM(G40,K40,O40),"-")</f>
        <v>-</v>
      </c>
      <c r="Q40" s="3" t="str">
        <f>IF(P40="-","",RANK(P40,P$3:P$40))</f>
        <v/>
      </c>
    </row>
    <row r="41" spans="1:17" x14ac:dyDescent="0.3">
      <c r="A41" s="1"/>
      <c r="B41" s="1"/>
      <c r="C41" s="17"/>
      <c r="D41" s="13"/>
      <c r="E41" s="3" t="str">
        <f>IF(D41="","",RANK(D41,D$3:D$40))</f>
        <v/>
      </c>
      <c r="F41" s="3" t="str">
        <f>IF(E41="","",VLOOKUP(E41,'Concordance Classmt &amp; Points'!$A$2:$B$32,2,FALSE))</f>
        <v/>
      </c>
      <c r="G41" s="20" t="str">
        <f>IF(ISNUMBER(F41),F41+F41*(MAX(0,$C41-28))*5/100,"")</f>
        <v/>
      </c>
      <c r="H41" s="11"/>
      <c r="I41" s="3" t="str">
        <f>IF(H41="","",RANK(H41,H$3:H$40))</f>
        <v/>
      </c>
      <c r="J41" s="3" t="str">
        <f>IF(I41="","",VLOOKUP(I41,'Concordance Classmt &amp; Points'!$A$2:$B$32,2,FALSE))</f>
        <v/>
      </c>
      <c r="K41" s="21" t="str">
        <f>IF(ISNUMBER(J41),J41+J41*(MAX(0,$C41-28))*5/100,"")</f>
        <v/>
      </c>
      <c r="L41" s="13"/>
      <c r="M41" s="3" t="str">
        <f>IF(L41="","",RANK(L41,L$3:L$40))</f>
        <v/>
      </c>
      <c r="N41" s="3" t="str">
        <f>IF(M41="","",VLOOKUP(M41,'Concordance Classmt &amp; Points'!$A$2:$B$32,2,FALSE))</f>
        <v/>
      </c>
      <c r="O41" s="20" t="str">
        <f>IF(ISNUMBER(N41),N41+N41*(MAX(0,$C41-28))*5/100,"")</f>
        <v/>
      </c>
      <c r="P41" s="22" t="str">
        <f>IF(COUNT(G41,K41,O41),SUM(G41,K41,O41),"-")</f>
        <v>-</v>
      </c>
      <c r="Q41" s="3" t="str">
        <f>IF(P41="-","",RANK(P41,P$3:P$40))</f>
        <v/>
      </c>
    </row>
    <row r="42" spans="1:17" x14ac:dyDescent="0.3">
      <c r="A42" s="1"/>
      <c r="B42" s="1"/>
      <c r="C42" s="17"/>
      <c r="D42" s="13"/>
      <c r="E42" s="3" t="str">
        <f>IF(D42="","",RANK(D42,D$3:D$40))</f>
        <v/>
      </c>
      <c r="F42" s="3" t="str">
        <f>IF(E42="","",VLOOKUP(E42,'Concordance Classmt &amp; Points'!$A$2:$B$32,2,FALSE))</f>
        <v/>
      </c>
      <c r="G42" s="20" t="str">
        <f>IF(ISNUMBER(F42),F42+F42*(MAX(0,$C42-28))*5/100,"")</f>
        <v/>
      </c>
      <c r="H42" s="11"/>
      <c r="I42" s="3" t="str">
        <f>IF(H42="","",RANK(H42,H$3:H$40))</f>
        <v/>
      </c>
      <c r="J42" s="3" t="str">
        <f>IF(I42="","",VLOOKUP(I42,'Concordance Classmt &amp; Points'!$A$2:$B$32,2,FALSE))</f>
        <v/>
      </c>
      <c r="K42" s="21" t="str">
        <f>IF(ISNUMBER(J42),J42+J42*(MAX(0,$C42-28))*5/100,"")</f>
        <v/>
      </c>
      <c r="L42" s="13"/>
      <c r="M42" s="3" t="str">
        <f>IF(L42="","",RANK(L42,L$3:L$40))</f>
        <v/>
      </c>
      <c r="N42" s="3" t="str">
        <f>IF(M42="","",VLOOKUP(M42,'Concordance Classmt &amp; Points'!$A$2:$B$32,2,FALSE))</f>
        <v/>
      </c>
      <c r="O42" s="20" t="str">
        <f>IF(ISNUMBER(N42),N42+N42*(MAX(0,$C42-28))*5/100,"")</f>
        <v/>
      </c>
      <c r="P42" s="22" t="str">
        <f>IF(COUNT(G42,K42,O42),SUM(G42,K42,O42),"-")</f>
        <v>-</v>
      </c>
      <c r="Q42" s="3" t="str">
        <f>IF(P42="-","",RANK(P42,P$3:P$40))</f>
        <v/>
      </c>
    </row>
  </sheetData>
  <sortState xmlns:xlrd2="http://schemas.microsoft.com/office/spreadsheetml/2017/richdata2" ref="A3:Q42">
    <sortCondition ref="Q3:Q42"/>
  </sortState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7AB0A-584A-4130-B8F0-1AE78F4D1FB3}">
  <sheetPr codeName="Blad2"/>
  <dimension ref="A2:B42"/>
  <sheetViews>
    <sheetView zoomScaleNormal="100" workbookViewId="0">
      <selection activeCell="C22" sqref="C22"/>
    </sheetView>
  </sheetViews>
  <sheetFormatPr defaultColWidth="9.140625" defaultRowHeight="16.5" x14ac:dyDescent="0.25"/>
  <cols>
    <col min="1" max="1" width="16" style="6" customWidth="1"/>
    <col min="2" max="2" width="8.85546875" style="6" customWidth="1"/>
  </cols>
  <sheetData>
    <row r="2" spans="1:2" x14ac:dyDescent="0.25">
      <c r="A2" s="2" t="s">
        <v>8</v>
      </c>
      <c r="B2" s="2" t="s">
        <v>9</v>
      </c>
    </row>
    <row r="3" spans="1:2" x14ac:dyDescent="0.25">
      <c r="A3" s="3">
        <v>1</v>
      </c>
      <c r="B3" s="3">
        <v>90</v>
      </c>
    </row>
    <row r="4" spans="1:2" x14ac:dyDescent="0.25">
      <c r="A4" s="3">
        <v>2</v>
      </c>
      <c r="B4" s="3">
        <v>75</v>
      </c>
    </row>
    <row r="5" spans="1:2" x14ac:dyDescent="0.25">
      <c r="A5" s="3">
        <v>3</v>
      </c>
      <c r="B5" s="3">
        <v>60</v>
      </c>
    </row>
    <row r="6" spans="1:2" x14ac:dyDescent="0.25">
      <c r="A6" s="3">
        <v>4</v>
      </c>
      <c r="B6" s="3">
        <v>50</v>
      </c>
    </row>
    <row r="7" spans="1:2" x14ac:dyDescent="0.25">
      <c r="A7" s="3">
        <v>5</v>
      </c>
      <c r="B7" s="3">
        <v>45</v>
      </c>
    </row>
    <row r="8" spans="1:2" x14ac:dyDescent="0.25">
      <c r="A8" s="3">
        <v>6</v>
      </c>
      <c r="B8" s="3">
        <v>40</v>
      </c>
    </row>
    <row r="9" spans="1:2" x14ac:dyDescent="0.25">
      <c r="A9" s="3">
        <v>7</v>
      </c>
      <c r="B9" s="3">
        <v>36</v>
      </c>
    </row>
    <row r="10" spans="1:2" x14ac:dyDescent="0.25">
      <c r="A10" s="3">
        <v>8</v>
      </c>
      <c r="B10" s="3">
        <v>34</v>
      </c>
    </row>
    <row r="11" spans="1:2" x14ac:dyDescent="0.25">
      <c r="A11" s="3">
        <v>9</v>
      </c>
      <c r="B11" s="3">
        <v>32</v>
      </c>
    </row>
    <row r="12" spans="1:2" x14ac:dyDescent="0.25">
      <c r="A12" s="3">
        <v>10</v>
      </c>
      <c r="B12" s="3">
        <v>31</v>
      </c>
    </row>
    <row r="13" spans="1:2" x14ac:dyDescent="0.25">
      <c r="A13" s="3">
        <v>11</v>
      </c>
      <c r="B13" s="3">
        <v>30</v>
      </c>
    </row>
    <row r="14" spans="1:2" x14ac:dyDescent="0.25">
      <c r="A14" s="3">
        <v>12</v>
      </c>
      <c r="B14" s="3">
        <v>29</v>
      </c>
    </row>
    <row r="15" spans="1:2" x14ac:dyDescent="0.25">
      <c r="A15" s="3">
        <v>13</v>
      </c>
      <c r="B15" s="3">
        <v>28</v>
      </c>
    </row>
    <row r="16" spans="1:2" x14ac:dyDescent="0.25">
      <c r="A16" s="3">
        <v>14</v>
      </c>
      <c r="B16" s="3">
        <v>27</v>
      </c>
    </row>
    <row r="17" spans="1:2" x14ac:dyDescent="0.25">
      <c r="A17" s="3">
        <v>15</v>
      </c>
      <c r="B17" s="3">
        <v>26</v>
      </c>
    </row>
    <row r="18" spans="1:2" x14ac:dyDescent="0.25">
      <c r="A18" s="3">
        <v>16</v>
      </c>
      <c r="B18" s="3">
        <v>25</v>
      </c>
    </row>
    <row r="19" spans="1:2" x14ac:dyDescent="0.25">
      <c r="A19" s="3">
        <v>17</v>
      </c>
      <c r="B19" s="3">
        <v>24</v>
      </c>
    </row>
    <row r="20" spans="1:2" x14ac:dyDescent="0.25">
      <c r="A20" s="3">
        <v>18</v>
      </c>
      <c r="B20" s="3">
        <v>23</v>
      </c>
    </row>
    <row r="21" spans="1:2" x14ac:dyDescent="0.25">
      <c r="A21" s="3">
        <v>19</v>
      </c>
      <c r="B21" s="3">
        <v>22</v>
      </c>
    </row>
    <row r="22" spans="1:2" x14ac:dyDescent="0.25">
      <c r="A22" s="3">
        <v>20</v>
      </c>
      <c r="B22" s="3">
        <v>21</v>
      </c>
    </row>
    <row r="23" spans="1:2" x14ac:dyDescent="0.25">
      <c r="A23" s="3">
        <v>21</v>
      </c>
      <c r="B23" s="3">
        <v>20</v>
      </c>
    </row>
    <row r="24" spans="1:2" x14ac:dyDescent="0.25">
      <c r="A24" s="3">
        <v>22</v>
      </c>
      <c r="B24" s="3">
        <v>18</v>
      </c>
    </row>
    <row r="25" spans="1:2" x14ac:dyDescent="0.25">
      <c r="A25" s="3">
        <v>23</v>
      </c>
      <c r="B25" s="3">
        <v>16</v>
      </c>
    </row>
    <row r="26" spans="1:2" x14ac:dyDescent="0.25">
      <c r="A26" s="3">
        <v>24</v>
      </c>
      <c r="B26" s="3">
        <v>14</v>
      </c>
    </row>
    <row r="27" spans="1:2" x14ac:dyDescent="0.25">
      <c r="A27" s="3">
        <v>25</v>
      </c>
      <c r="B27" s="3">
        <v>12</v>
      </c>
    </row>
    <row r="28" spans="1:2" x14ac:dyDescent="0.25">
      <c r="A28" s="3">
        <v>26</v>
      </c>
      <c r="B28" s="3">
        <v>10</v>
      </c>
    </row>
    <row r="29" spans="1:2" x14ac:dyDescent="0.25">
      <c r="A29" s="3">
        <v>27</v>
      </c>
      <c r="B29" s="3">
        <v>8</v>
      </c>
    </row>
    <row r="30" spans="1:2" x14ac:dyDescent="0.25">
      <c r="A30" s="3">
        <v>28</v>
      </c>
      <c r="B30" s="3">
        <v>6</v>
      </c>
    </row>
    <row r="31" spans="1:2" x14ac:dyDescent="0.25">
      <c r="A31" s="3">
        <v>29</v>
      </c>
      <c r="B31" s="3">
        <v>4</v>
      </c>
    </row>
    <row r="32" spans="1:2" x14ac:dyDescent="0.25">
      <c r="A32" s="3">
        <v>30</v>
      </c>
      <c r="B32" s="3">
        <v>2</v>
      </c>
    </row>
    <row r="33" spans="1:2" x14ac:dyDescent="0.25">
      <c r="A33" s="3"/>
      <c r="B33" s="3"/>
    </row>
    <row r="34" spans="1:2" x14ac:dyDescent="0.25">
      <c r="A34" s="3"/>
      <c r="B34" s="3"/>
    </row>
    <row r="35" spans="1:2" x14ac:dyDescent="0.25">
      <c r="A35" s="3"/>
      <c r="B35" s="3"/>
    </row>
    <row r="36" spans="1:2" x14ac:dyDescent="0.25">
      <c r="A36" s="3"/>
      <c r="B36" s="3"/>
    </row>
    <row r="37" spans="1:2" x14ac:dyDescent="0.25">
      <c r="A37" s="3"/>
      <c r="B37" s="3"/>
    </row>
    <row r="38" spans="1:2" x14ac:dyDescent="0.25">
      <c r="A38" s="3"/>
      <c r="B38" s="3"/>
    </row>
    <row r="39" spans="1:2" x14ac:dyDescent="0.25">
      <c r="A39" s="3"/>
      <c r="B39" s="3"/>
    </row>
    <row r="40" spans="1:2" x14ac:dyDescent="0.25">
      <c r="A40" s="3"/>
      <c r="B40" s="3"/>
    </row>
    <row r="41" spans="1:2" x14ac:dyDescent="0.25">
      <c r="A41" s="3"/>
      <c r="B41" s="3"/>
    </row>
    <row r="42" spans="1:2" x14ac:dyDescent="0.25">
      <c r="A42" s="3"/>
      <c r="B42" s="3"/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Classement Haltérophilie Hommes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Bart Strubbe</cp:lastModifiedBy>
  <cp:lastPrinted>2024-04-26T10:09:24Z</cp:lastPrinted>
  <dcterms:created xsi:type="dcterms:W3CDTF">2015-06-05T18:19:34Z</dcterms:created>
  <dcterms:modified xsi:type="dcterms:W3CDTF">2024-04-27T07:41:37Z</dcterms:modified>
</cp:coreProperties>
</file>