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85B5E23-6145-4E7C-AB13-C284DEAB5DBC}" xr6:coauthVersionLast="47" xr6:coauthVersionMax="47" xr10:uidLastSave="{00000000-0000-0000-0000-000000000000}"/>
  <bookViews>
    <workbookView xWindow="-120" yWindow="-120" windowWidth="29040" windowHeight="15990" activeTab="1" xr2:uid="{E46BDE29-405A-4F69-A4E4-A11692F1996F}"/>
  </bookViews>
  <sheets>
    <sheet name="Données" sheetId="8" r:id="rId1"/>
    <sheet name="Calendrier" sheetId="6" r:id="rId2"/>
  </sheets>
  <definedNames>
    <definedName name="_001">Calendrier!$B$7:$C$37,Calendrier!$I$7:$J$37,Calendrier!$P$7:$Q$37,Calendrier!$W$7:$X$37,Calendrier!$AD$7:$AE$37,Calendrier!$AK$7:$AL$37,Calendrier!$B$44:$C$74,Calendrier!$I$44:$J$74,Calendrier!$P$44:$Q$74,Calendrier!$W$44:$X$74,Calendrier!$AD$44:$AE$74,Calendrier!$AK$44:$AL$74</definedName>
    <definedName name="_002">Calendrier!$D$7:$E$37,Calendrier!$K$7:$L$37,Calendrier!$R$7:$S$37,Calendrier!$Y$7:$Z$37,Calendrier!$AF$7:$AG$37,Calendrier!$AM$7:$AN$37,Calendrier!$D$44:$E$74,Calendrier!$K$44:$L$74,Calendrier!$R$44:$S$74,Calendrier!$Y$44:$Z$74,Calendrier!$AF$44:$AG$74,Calendrier!$AM$44:$AN$74</definedName>
    <definedName name="_sdf">Calendrier!$F$7:$G$37,Calendrier!$M$7:$N$37,Calendrier!$T$7:$U$37,Calendrier!$AA$7:$AB$37,Calendrier!$AH$7:$AI$37,Calendrier!$AO$7:$AP$37,Calendrier!$F$44:$G$74,Calendrier!$M$44:$N$74,Calendrier!$T$44:$U$74,Calendrier!$AA$44:$AB$74,Calendrier!$AH$44:$AI$74,Calendrier!$AO$44:$AP$74</definedName>
    <definedName name="_xlnm.Print_Area" localSheetId="1">Calendrier!$A$4:$AP$37,Calendrier!$A$41:$AP$74</definedName>
    <definedName name="_xlnm.Print_Titles" localSheetId="1">Calendrier!$2:$3</definedName>
    <definedName name="Liste_Noms">#REF!</definedName>
    <definedName name="Mois">Calendrier!$4:$4,Calendrier!$41:$41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7" i="6" l="1"/>
  <c r="AJ8" i="6" s="1"/>
  <c r="AJ9" i="6" s="1"/>
  <c r="AJ10" i="6" s="1"/>
  <c r="AJ11" i="6" s="1"/>
  <c r="AJ12" i="6" s="1"/>
  <c r="AJ13" i="6" s="1"/>
  <c r="AJ69" i="6"/>
  <c r="AJ70" i="6" s="1"/>
  <c r="AJ71" i="6" s="1"/>
  <c r="AJ72" i="6" s="1"/>
  <c r="AJ73" i="6" s="1"/>
  <c r="AJ74" i="6" s="1"/>
  <c r="AC29" i="6"/>
  <c r="AC30" i="6" s="1"/>
  <c r="AC31" i="6" s="1"/>
  <c r="AC32" i="6" s="1"/>
  <c r="AC33" i="6" s="1"/>
  <c r="AC34" i="6" s="1"/>
  <c r="AC35" i="6" s="1"/>
  <c r="AC36" i="6" s="1"/>
  <c r="N4" i="8" a="1"/>
  <c r="N4" i="8" s="1"/>
  <c r="N5" i="8" a="1"/>
  <c r="N5" i="8"/>
  <c r="N6" i="8" a="1"/>
  <c r="N6" i="8" s="1"/>
  <c r="N7" i="8" a="1"/>
  <c r="N7" i="8"/>
  <c r="N8" i="8" a="1"/>
  <c r="N8" i="8" s="1"/>
  <c r="N9" i="8" a="1"/>
  <c r="N9" i="8"/>
  <c r="N10" i="8" a="1"/>
  <c r="N10" i="8" s="1"/>
  <c r="N11" i="8" a="1"/>
  <c r="N11" i="8"/>
  <c r="N12" i="8" a="1"/>
  <c r="N12" i="8" s="1"/>
  <c r="N13" i="8" a="1"/>
  <c r="N13" i="8"/>
  <c r="N14" i="8" a="1"/>
  <c r="N14" i="8" s="1"/>
  <c r="N15" i="8" a="1"/>
  <c r="N15" i="8"/>
  <c r="N16" i="8" a="1"/>
  <c r="N16" i="8" s="1"/>
  <c r="N17" i="8" a="1"/>
  <c r="N17" i="8"/>
  <c r="N18" i="8" a="1"/>
  <c r="N18" i="8" s="1"/>
  <c r="N19" i="8" a="1"/>
  <c r="N19" i="8"/>
  <c r="N20" i="8" a="1"/>
  <c r="N20" i="8" s="1"/>
  <c r="N21" i="8" a="1"/>
  <c r="N21" i="8"/>
  <c r="N22" i="8" a="1"/>
  <c r="N22" i="8" s="1"/>
  <c r="N23" i="8" a="1"/>
  <c r="N23" i="8"/>
  <c r="N24" i="8" a="1"/>
  <c r="N24" i="8" s="1"/>
  <c r="N25" i="8" a="1"/>
  <c r="N25" i="8"/>
  <c r="N26" i="8" a="1"/>
  <c r="N26" i="8" s="1"/>
  <c r="N27" i="8" a="1"/>
  <c r="N27" i="8"/>
  <c r="N28" i="8" a="1"/>
  <c r="N28" i="8" s="1"/>
  <c r="N29" i="8" a="1"/>
  <c r="N29" i="8"/>
  <c r="N30" i="8" a="1"/>
  <c r="N30" i="8" s="1"/>
  <c r="N31" i="8" a="1"/>
  <c r="N31" i="8" s="1"/>
  <c r="AC44" i="6"/>
  <c r="G18" i="8"/>
  <c r="G6" i="8"/>
  <c r="G13" i="8"/>
  <c r="G24" i="8"/>
  <c r="G7" i="8"/>
  <c r="G27" i="8"/>
  <c r="G29" i="8"/>
  <c r="G5" i="8"/>
  <c r="G30" i="8"/>
  <c r="G28" i="8"/>
  <c r="G17" i="8"/>
  <c r="G8" i="8"/>
  <c r="G10" i="8"/>
  <c r="G11" i="8"/>
  <c r="G14" i="8"/>
  <c r="G16" i="8"/>
  <c r="G22" i="8"/>
  <c r="G23" i="8"/>
  <c r="G25" i="8"/>
  <c r="G21" i="8"/>
  <c r="G20" i="8"/>
  <c r="G9" i="8"/>
  <c r="G15" i="8"/>
  <c r="G26" i="8"/>
  <c r="G12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3" i="6" a="1"/>
  <c r="A3" i="6" s="1"/>
  <c r="A40" i="6" s="1"/>
  <c r="V44" i="6"/>
  <c r="V45" i="6" s="1"/>
  <c r="V46" i="6" s="1"/>
  <c r="V47" i="6" s="1"/>
  <c r="V48" i="6" s="1"/>
  <c r="V49" i="6" s="1"/>
  <c r="V50" i="6" s="1"/>
  <c r="V51" i="6" s="1"/>
  <c r="V52" i="6" s="1"/>
  <c r="V53" i="6" s="1"/>
  <c r="V54" i="6" s="1"/>
  <c r="V55" i="6" s="1"/>
  <c r="V56" i="6" s="1"/>
  <c r="V57" i="6" s="1"/>
  <c r="V58" i="6" s="1"/>
  <c r="V59" i="6" s="1"/>
  <c r="V60" i="6" s="1"/>
  <c r="V61" i="6" s="1"/>
  <c r="V62" i="6" s="1"/>
  <c r="V63" i="6" s="1"/>
  <c r="V64" i="6" s="1"/>
  <c r="V65" i="6" s="1"/>
  <c r="V66" i="6" s="1"/>
  <c r="V67" i="6" s="1"/>
  <c r="V68" i="6" s="1"/>
  <c r="V69" i="6" s="1"/>
  <c r="V70" i="6" s="1"/>
  <c r="V71" i="6" s="1"/>
  <c r="V72" i="6" s="1"/>
  <c r="V73" i="6" s="1"/>
  <c r="V74" i="6" s="1"/>
  <c r="A2" i="6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H42" i="6"/>
  <c r="AA42" i="6"/>
  <c r="I42" i="6"/>
  <c r="F42" i="6"/>
  <c r="D42" i="6"/>
  <c r="B42" i="6"/>
  <c r="AO5" i="6"/>
  <c r="T5" i="6"/>
  <c r="M5" i="6"/>
  <c r="F5" i="6"/>
  <c r="D5" i="6"/>
  <c r="B5" i="6"/>
  <c r="I1" i="6"/>
  <c r="I5" i="6" s="1"/>
  <c r="K1" i="6"/>
  <c r="R1" i="6" s="1"/>
  <c r="Y1" i="6" s="1"/>
  <c r="AF1" i="6" s="1"/>
  <c r="AM1" i="6" s="1"/>
  <c r="AM5" i="6" s="1"/>
  <c r="M1" i="6"/>
  <c r="M42" i="6" s="1"/>
  <c r="O1" i="6"/>
  <c r="V1" i="6" s="1"/>
  <c r="AC1" i="6" s="1"/>
  <c r="AJ1" i="6" s="1"/>
  <c r="P1" i="6"/>
  <c r="W1" i="6" s="1"/>
  <c r="AD1" i="6" s="1"/>
  <c r="AK1" i="6" s="1"/>
  <c r="AK5" i="6" s="1"/>
  <c r="T1" i="6"/>
  <c r="AA1" i="6" s="1"/>
  <c r="AH1" i="6" s="1"/>
  <c r="AO1" i="6" s="1"/>
  <c r="AO42" i="6" s="1"/>
  <c r="H1" i="6"/>
  <c r="E1" i="6"/>
  <c r="G1" i="6" s="1"/>
  <c r="N1" i="6" s="1"/>
  <c r="U1" i="6" s="1"/>
  <c r="AB1" i="6" s="1"/>
  <c r="AI1" i="6" s="1"/>
  <c r="AP1" i="6" s="1"/>
  <c r="C1" i="6"/>
  <c r="J1" i="6" s="1"/>
  <c r="Q1" i="6" s="1"/>
  <c r="X1" i="6" s="1"/>
  <c r="AE1" i="6" s="1"/>
  <c r="AL1" i="6" s="1"/>
  <c r="G4" i="8"/>
  <c r="G31" i="8"/>
  <c r="G19" i="8"/>
  <c r="AJ44" i="6" l="1"/>
  <c r="AJ45" i="6" s="1"/>
  <c r="AJ46" i="6" s="1"/>
  <c r="AJ47" i="6" s="1"/>
  <c r="AJ48" i="6" s="1"/>
  <c r="AJ49" i="6" s="1"/>
  <c r="AJ50" i="6" s="1"/>
  <c r="AJ51" i="6" s="1"/>
  <c r="AJ52" i="6" s="1"/>
  <c r="AJ53" i="6" s="1"/>
  <c r="AJ54" i="6" s="1"/>
  <c r="AJ55" i="6" s="1"/>
  <c r="W5" i="6"/>
  <c r="AF5" i="6"/>
  <c r="R42" i="6"/>
  <c r="AK42" i="6"/>
  <c r="P5" i="6"/>
  <c r="Y5" i="6"/>
  <c r="AH5" i="6"/>
  <c r="K42" i="6"/>
  <c r="T42" i="6"/>
  <c r="AD42" i="6"/>
  <c r="AM42" i="6"/>
  <c r="R5" i="6"/>
  <c r="AA5" i="6"/>
  <c r="W42" i="6"/>
  <c r="AF42" i="6"/>
  <c r="H7" i="6"/>
  <c r="H8" i="6" s="1"/>
  <c r="H9" i="6" s="1"/>
  <c r="H10" i="6" s="1"/>
  <c r="H11" i="6" s="1"/>
  <c r="H12" i="6" s="1"/>
  <c r="H13" i="6" s="1"/>
  <c r="H14" i="6" s="1"/>
  <c r="H15" i="6" s="1"/>
  <c r="L1" i="6"/>
  <c r="S1" i="6" s="1"/>
  <c r="Z1" i="6" s="1"/>
  <c r="AG1" i="6" s="1"/>
  <c r="AN1" i="6" s="1"/>
  <c r="K5" i="6"/>
  <c r="AD5" i="6"/>
  <c r="P42" i="6"/>
  <c r="Y42" i="6"/>
  <c r="O7" i="6"/>
  <c r="O8" i="6" s="1"/>
  <c r="O9" i="6" s="1"/>
  <c r="O10" i="6" s="1"/>
  <c r="O11" i="6" s="1"/>
  <c r="O12" i="6" s="1"/>
  <c r="O13" i="6" s="1"/>
  <c r="O14" i="6" s="1"/>
  <c r="O15" i="6" s="1"/>
  <c r="O16" i="6" s="1"/>
  <c r="O17" i="6" s="1"/>
  <c r="O18" i="6" s="1"/>
  <c r="O19" i="6" s="1"/>
  <c r="O20" i="6" s="1"/>
  <c r="O21" i="6" s="1"/>
  <c r="O22" i="6" s="1"/>
  <c r="O23" i="6" s="1"/>
  <c r="O24" i="6" s="1"/>
  <c r="O25" i="6" s="1"/>
  <c r="O26" i="6" s="1"/>
  <c r="O27" i="6" s="1"/>
  <c r="O28" i="6" s="1"/>
  <c r="O29" i="6" s="1"/>
  <c r="O30" i="6" s="1"/>
  <c r="O31" i="6" s="1"/>
  <c r="O32" i="6" s="1"/>
  <c r="O33" i="6" s="1"/>
  <c r="O34" i="6" s="1"/>
  <c r="O35" i="6" s="1"/>
  <c r="O36" i="6" s="1"/>
  <c r="O37" i="6" s="1"/>
  <c r="AJ14" i="6"/>
  <c r="AJ15" i="6" s="1"/>
  <c r="AJ16" i="6" s="1"/>
  <c r="AJ17" i="6" s="1"/>
  <c r="AJ18" i="6" s="1"/>
  <c r="AJ19" i="6" s="1"/>
  <c r="AJ20" i="6" s="1"/>
  <c r="AJ21" i="6" s="1"/>
  <c r="AJ22" i="6" s="1"/>
  <c r="AJ23" i="6" s="1"/>
  <c r="AJ24" i="6" s="1"/>
  <c r="AJ25" i="6" s="1"/>
  <c r="AJ26" i="6" s="1"/>
  <c r="AJ27" i="6" s="1"/>
  <c r="AJ28" i="6" s="1"/>
  <c r="AJ29" i="6" s="1"/>
  <c r="AJ30" i="6" s="1"/>
  <c r="AJ31" i="6" s="1"/>
  <c r="AJ32" i="6" s="1"/>
  <c r="AJ33" i="6" s="1"/>
  <c r="AJ34" i="6" s="1"/>
  <c r="AJ35" i="6" s="1"/>
  <c r="AJ36" i="6" s="1"/>
  <c r="AJ37" i="6" s="1"/>
  <c r="H16" i="6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O44" i="6"/>
  <c r="O45" i="6" s="1"/>
  <c r="O46" i="6" s="1"/>
  <c r="O47" i="6" s="1"/>
  <c r="O48" i="6" s="1"/>
  <c r="O49" i="6" s="1"/>
  <c r="O50" i="6" s="1"/>
  <c r="O51" i="6" s="1"/>
  <c r="O52" i="6" s="1"/>
  <c r="O53" i="6" s="1"/>
  <c r="A7" i="6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C7" i="6"/>
  <c r="AC8" i="6" s="1"/>
  <c r="AC9" i="6" s="1"/>
  <c r="AC10" i="6" s="1"/>
  <c r="AJ56" i="6"/>
  <c r="AJ57" i="6" s="1"/>
  <c r="AJ58" i="6" s="1"/>
  <c r="AJ59" i="6" s="1"/>
  <c r="AJ60" i="6" s="1"/>
  <c r="AJ61" i="6" s="1"/>
  <c r="AJ62" i="6" s="1"/>
  <c r="AJ63" i="6" s="1"/>
  <c r="AJ64" i="6" s="1"/>
  <c r="AJ65" i="6" s="1"/>
  <c r="AJ66" i="6" s="1"/>
  <c r="AJ67" i="6" s="1"/>
  <c r="AJ68" i="6" s="1"/>
  <c r="H44" i="6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V7" i="6"/>
  <c r="V8" i="6" s="1"/>
  <c r="V9" i="6" s="1"/>
  <c r="V10" i="6" s="1"/>
  <c r="V11" i="6" s="1"/>
  <c r="V12" i="6" s="1"/>
  <c r="V13" i="6" s="1"/>
  <c r="V14" i="6" s="1"/>
  <c r="V15" i="6" s="1"/>
  <c r="V16" i="6" s="1"/>
  <c r="V17" i="6" s="1"/>
  <c r="V18" i="6" s="1"/>
  <c r="V19" i="6" s="1"/>
  <c r="V20" i="6" s="1"/>
  <c r="V21" i="6" s="1"/>
  <c r="V22" i="6" s="1"/>
  <c r="V23" i="6" s="1"/>
  <c r="V24" i="6" s="1"/>
  <c r="V25" i="6" s="1"/>
  <c r="V26" i="6" s="1"/>
  <c r="V27" i="6" s="1"/>
  <c r="V28" i="6" s="1"/>
  <c r="V29" i="6" s="1"/>
  <c r="V30" i="6" s="1"/>
  <c r="V31" i="6" s="1"/>
  <c r="V32" i="6" s="1"/>
  <c r="V33" i="6" s="1"/>
  <c r="V34" i="6" s="1"/>
  <c r="V35" i="6" s="1"/>
  <c r="V36" i="6" s="1"/>
  <c r="V37" i="6" s="1"/>
  <c r="AC45" i="6"/>
  <c r="AC46" i="6" s="1"/>
  <c r="AC47" i="6" s="1"/>
  <c r="AC48" i="6" s="1"/>
  <c r="AC49" i="6" s="1"/>
  <c r="AC50" i="6" s="1"/>
  <c r="AC51" i="6" s="1"/>
  <c r="AC52" i="6" s="1"/>
  <c r="AC53" i="6" s="1"/>
  <c r="AC54" i="6" s="1"/>
  <c r="AC55" i="6" s="1"/>
  <c r="AC56" i="6" s="1"/>
  <c r="AC57" i="6" s="1"/>
  <c r="AC58" i="6" s="1"/>
  <c r="AC59" i="6" s="1"/>
  <c r="AC60" i="6" s="1"/>
  <c r="AC61" i="6" s="1"/>
  <c r="AC62" i="6" s="1"/>
  <c r="AC63" i="6" s="1"/>
  <c r="AC64" i="6" s="1"/>
  <c r="AC65" i="6" s="1"/>
  <c r="AC66" i="6" s="1"/>
  <c r="AC67" i="6" s="1"/>
  <c r="AC68" i="6" s="1"/>
  <c r="AC69" i="6" s="1"/>
  <c r="AC70" i="6" s="1"/>
  <c r="AC71" i="6" s="1"/>
  <c r="AC72" i="6" s="1"/>
  <c r="AC73" i="6" s="1"/>
  <c r="AC74" i="6" s="1"/>
  <c r="A39" i="6"/>
  <c r="AC11" i="6" l="1"/>
  <c r="AC12" i="6" s="1"/>
  <c r="AC13" i="6" s="1"/>
  <c r="AC14" i="6" s="1"/>
  <c r="AC15" i="6" s="1"/>
  <c r="AC16" i="6" s="1"/>
  <c r="AC17" i="6" s="1"/>
  <c r="AC18" i="6" s="1"/>
  <c r="AC19" i="6" s="1"/>
  <c r="AC20" i="6" s="1"/>
  <c r="AC21" i="6" s="1"/>
  <c r="AC22" i="6" s="1"/>
  <c r="AC23" i="6" s="1"/>
  <c r="AC24" i="6" s="1"/>
  <c r="AC25" i="6" s="1"/>
  <c r="AC26" i="6" s="1"/>
  <c r="AC27" i="6" s="1"/>
  <c r="AC28" i="6" s="1"/>
  <c r="AC37" i="6" s="1"/>
  <c r="O54" i="6"/>
  <c r="O55" i="6" s="1"/>
  <c r="O56" i="6" s="1"/>
  <c r="O57" i="6" s="1"/>
  <c r="O58" i="6" s="1"/>
  <c r="O59" i="6" s="1"/>
  <c r="O60" i="6" s="1"/>
  <c r="O61" i="6" s="1"/>
  <c r="O62" i="6" s="1"/>
  <c r="O63" i="6" s="1"/>
  <c r="O64" i="6" s="1"/>
  <c r="O65" i="6" s="1"/>
  <c r="O66" i="6" s="1"/>
  <c r="O67" i="6" s="1"/>
  <c r="O68" i="6" s="1"/>
  <c r="O69" i="6" s="1"/>
  <c r="O70" i="6" s="1"/>
  <c r="O71" i="6" s="1"/>
  <c r="O72" i="6" s="1"/>
  <c r="O73" i="6" s="1"/>
  <c r="O74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<sst xmlns="http://schemas.openxmlformats.org/spreadsheetml/2006/main" count="353" uniqueCount="68">
  <si>
    <t>Janvier</t>
  </si>
  <si>
    <t>Février</t>
  </si>
  <si>
    <t>Mars</t>
  </si>
  <si>
    <t>Avril</t>
  </si>
  <si>
    <t>Mai</t>
  </si>
  <si>
    <t>Juin</t>
  </si>
  <si>
    <t>Juillet</t>
  </si>
  <si>
    <t>Août</t>
  </si>
  <si>
    <t>Novembre</t>
  </si>
  <si>
    <t>Décembre</t>
  </si>
  <si>
    <t>Octobre</t>
  </si>
  <si>
    <t>Année</t>
  </si>
  <si>
    <t>Nom</t>
  </si>
  <si>
    <t>001</t>
  </si>
  <si>
    <t>Tél</t>
  </si>
  <si>
    <t>Mail</t>
  </si>
  <si>
    <t>Septembre</t>
  </si>
  <si>
    <t>002</t>
  </si>
  <si>
    <r>
      <t>N</t>
    </r>
    <r>
      <rPr>
        <b/>
        <vertAlign val="superscript"/>
        <sz val="11"/>
        <color theme="1"/>
        <rFont val="Aptos Narrow"/>
        <family val="2"/>
        <scheme val="minor"/>
      </rPr>
      <t>o</t>
    </r>
  </si>
  <si>
    <t>Nom1_Prénom1@doucefrance.fr</t>
  </si>
  <si>
    <t xml:space="preserve">06 22 33 44 55 </t>
  </si>
  <si>
    <t>Date de demande</t>
  </si>
  <si>
    <t>Salle</t>
  </si>
  <si>
    <t>N°</t>
  </si>
  <si>
    <t>SDF</t>
  </si>
  <si>
    <t>salles</t>
  </si>
  <si>
    <t>Statut</t>
  </si>
  <si>
    <t>Prévisoire</t>
  </si>
  <si>
    <t>Définitif</t>
  </si>
  <si>
    <t>Annulé</t>
  </si>
  <si>
    <t>date confirmation</t>
  </si>
  <si>
    <t>Montrer</t>
  </si>
  <si>
    <t>x</t>
  </si>
  <si>
    <t>Debut</t>
  </si>
  <si>
    <t>Fin</t>
  </si>
  <si>
    <t>P9</t>
  </si>
  <si>
    <t>D19</t>
  </si>
  <si>
    <t>P7</t>
  </si>
  <si>
    <t>P4</t>
  </si>
  <si>
    <t>D12</t>
  </si>
  <si>
    <t>P6</t>
  </si>
  <si>
    <t>P19</t>
  </si>
  <si>
    <t>D5</t>
  </si>
  <si>
    <t>D20</t>
  </si>
  <si>
    <t>check</t>
  </si>
  <si>
    <t>P20</t>
  </si>
  <si>
    <t>D21</t>
  </si>
  <si>
    <t>P8</t>
  </si>
  <si>
    <t>D7</t>
  </si>
  <si>
    <t>P12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</si>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</sst>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d/mm/yy;@"/>
    <numFmt numFmtId="166" formatCode="dd/mm/yy;@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1"/>
      <color theme="0" tint="-0.3499862666707357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2" xfId="0" applyBorder="1"/>
    <xf numFmtId="49" fontId="0" fillId="0" borderId="2" xfId="0" applyNumberFormat="1" applyBorder="1"/>
    <xf numFmtId="0" fontId="1" fillId="0" borderId="0" xfId="0" applyFont="1" applyAlignment="1">
      <alignment horizontal="center" vertical="center"/>
    </xf>
    <xf numFmtId="49" fontId="0" fillId="0" borderId="2" xfId="0" quotePrefix="1" applyNumberFormat="1" applyBorder="1"/>
    <xf numFmtId="0" fontId="0" fillId="0" borderId="19" xfId="0" applyBorder="1" applyAlignment="1">
      <alignment horizontal="center"/>
    </xf>
    <xf numFmtId="49" fontId="0" fillId="0" borderId="20" xfId="0" applyNumberFormat="1" applyBorder="1"/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49" fontId="0" fillId="0" borderId="25" xfId="0" applyNumberFormat="1" applyBorder="1"/>
    <xf numFmtId="49" fontId="0" fillId="0" borderId="26" xfId="0" applyNumberFormat="1" applyBorder="1"/>
    <xf numFmtId="49" fontId="0" fillId="0" borderId="0" xfId="0" applyNumberFormat="1"/>
    <xf numFmtId="49" fontId="0" fillId="0" borderId="0" xfId="0" quotePrefix="1" applyNumberFormat="1"/>
    <xf numFmtId="165" fontId="0" fillId="0" borderId="0" xfId="0" applyNumberFormat="1"/>
    <xf numFmtId="0" fontId="6" fillId="2" borderId="0" xfId="0" applyFont="1" applyFill="1" applyAlignment="1">
      <alignment horizontal="center" vertical="center"/>
    </xf>
    <xf numFmtId="0" fontId="7" fillId="0" borderId="0" xfId="0" applyFont="1"/>
    <xf numFmtId="0" fontId="7" fillId="0" borderId="0" xfId="0" quotePrefix="1" applyFont="1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centerContinuous" vertical="center"/>
    </xf>
    <xf numFmtId="164" fontId="3" fillId="0" borderId="4" xfId="0" applyNumberFormat="1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164" fontId="1" fillId="0" borderId="9" xfId="0" applyNumberFormat="1" applyFont="1" applyBorder="1" applyAlignment="1">
      <alignment horizontal="centerContinuous" vertical="center"/>
    </xf>
    <xf numFmtId="0" fontId="1" fillId="0" borderId="10" xfId="0" applyFont="1" applyBorder="1" applyAlignment="1">
      <alignment horizontal="centerContinuous" vertical="center"/>
    </xf>
    <xf numFmtId="0" fontId="1" fillId="0" borderId="11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164" fontId="0" fillId="0" borderId="6" xfId="0" applyNumberFormat="1" applyBorder="1"/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left" shrinkToFit="1"/>
    </xf>
    <xf numFmtId="0" fontId="0" fillId="0" borderId="27" xfId="0" applyBorder="1" applyAlignment="1">
      <alignment horizontal="left" shrinkToFit="1"/>
    </xf>
    <xf numFmtId="0" fontId="0" fillId="0" borderId="7" xfId="0" applyBorder="1" applyAlignment="1">
      <alignment horizontal="left" shrinkToFi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left" shrinkToFit="1"/>
    </xf>
    <xf numFmtId="0" fontId="0" fillId="0" borderId="29" xfId="0" applyBorder="1" applyAlignment="1">
      <alignment horizontal="left" shrinkToFit="1"/>
    </xf>
    <xf numFmtId="0" fontId="0" fillId="0" borderId="15" xfId="0" applyBorder="1" applyAlignment="1">
      <alignment horizontal="left" shrinkToFit="1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left" shrinkToFit="1"/>
    </xf>
    <xf numFmtId="0" fontId="0" fillId="0" borderId="17" xfId="0" applyBorder="1" applyAlignment="1">
      <alignment horizontal="left" shrinkToFit="1"/>
    </xf>
    <xf numFmtId="0" fontId="0" fillId="0" borderId="18" xfId="0" applyBorder="1"/>
    <xf numFmtId="0" fontId="0" fillId="0" borderId="14" xfId="0" applyBorder="1" applyAlignment="1">
      <alignment shrinkToFit="1"/>
    </xf>
    <xf numFmtId="0" fontId="0" fillId="0" borderId="29" xfId="0" applyBorder="1" applyAlignment="1">
      <alignment shrinkToFit="1"/>
    </xf>
    <xf numFmtId="164" fontId="0" fillId="0" borderId="8" xfId="0" applyNumberFormat="1" applyBorder="1"/>
    <xf numFmtId="0" fontId="0" fillId="0" borderId="13" xfId="0" applyBorder="1"/>
    <xf numFmtId="164" fontId="0" fillId="0" borderId="0" xfId="0" applyNumberForma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0" xfId="0" quotePrefix="1" applyNumberFormat="1" applyAlignment="1">
      <alignment horizontal="left" vertical="center"/>
    </xf>
    <xf numFmtId="166" fontId="1" fillId="0" borderId="0" xfId="0" applyNumberFormat="1" applyFont="1" applyAlignment="1">
      <alignment horizontal="left" vertical="center" wrapText="1"/>
    </xf>
    <xf numFmtId="166" fontId="0" fillId="0" borderId="0" xfId="0" applyNumberFormat="1" applyAlignment="1">
      <alignment horizontal="left" vertical="center"/>
    </xf>
    <xf numFmtId="166" fontId="0" fillId="0" borderId="0" xfId="0" quotePrefix="1" applyNumberFormat="1" applyAlignment="1">
      <alignment horizontal="left" vertical="center"/>
    </xf>
    <xf numFmtId="0" fontId="0" fillId="3" borderId="12" xfId="0" applyFill="1" applyBorder="1" applyAlignment="1">
      <alignment horizontal="center"/>
    </xf>
    <xf numFmtId="0" fontId="0" fillId="3" borderId="27" xfId="0" applyFill="1" applyBorder="1" applyAlignment="1">
      <alignment horizontal="left" shrinkToFit="1"/>
    </xf>
    <xf numFmtId="0" fontId="0" fillId="3" borderId="13" xfId="0" applyFill="1" applyBorder="1" applyAlignment="1">
      <alignment horizontal="center"/>
    </xf>
    <xf numFmtId="0" fontId="0" fillId="3" borderId="29" xfId="0" applyFill="1" applyBorder="1" applyAlignment="1">
      <alignment horizontal="left" shrinkToFit="1"/>
    </xf>
    <xf numFmtId="1" fontId="0" fillId="0" borderId="28" xfId="0" applyNumberFormat="1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1" fontId="0" fillId="0" borderId="0" xfId="0" applyNumberFormat="1"/>
    <xf numFmtId="0" fontId="1" fillId="0" borderId="30" xfId="0" quotePrefix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Standaard" xfId="0" builtinId="0"/>
  </cellStyles>
  <dxfs count="31">
    <dxf>
      <font>
        <b/>
        <i val="0"/>
        <color rgb="FFFF0000"/>
      </font>
      <border>
        <bottom style="thin">
          <color rgb="FFFF0000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FF66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numFmt numFmtId="1" formatCode="0"/>
      <alignment horizontal="left" vertical="center" textRotation="0" wrapText="0" indent="0" justifyLastLine="0" shrinkToFit="0" readingOrder="0"/>
    </dxf>
    <dxf>
      <numFmt numFmtId="166" formatCode="dd/mm/yy;@"/>
      <alignment horizontal="left" vertical="center" textRotation="0" justifyLastLine="0" shrinkToFit="0" readingOrder="0"/>
    </dxf>
    <dxf>
      <numFmt numFmtId="166" formatCode="dd/mm/yy;@"/>
      <alignment horizontal="left" vertical="center" textRotation="0" wrapText="0" indent="0" justifyLastLine="0" shrinkToFit="0" readingOrder="0"/>
    </dxf>
    <dxf>
      <numFmt numFmtId="166" formatCode="dd/mm/yy;@"/>
      <alignment horizontal="left" vertical="center" textRotation="0" wrapText="0" indent="0" justifyLastLine="0" shrinkToFit="0" readingOrder="0"/>
    </dxf>
    <dxf>
      <numFmt numFmtId="166" formatCode="dd/mm/yy;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justifyLastLine="0" shrinkToFit="0" readingOrder="0"/>
    </dxf>
    <dxf>
      <border outline="0">
        <bottom style="thin">
          <color indexed="64"/>
        </bottom>
      </border>
    </dxf>
    <dxf>
      <alignment horizontal="left" vertical="center" textRotation="0" justifyLastLine="0" shrinkToFit="0" readingOrder="0"/>
    </dxf>
    <dxf>
      <numFmt numFmtId="30" formatCode="@"/>
    </dxf>
    <dxf>
      <numFmt numFmtId="30" formatCode="@"/>
    </dxf>
    <dxf>
      <numFmt numFmtId="30" formatCode="@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66CC"/>
        </patternFill>
      </fill>
    </dxf>
  </dxfs>
  <tableStyles count="0" defaultTableStyle="TableStyleMedium2" defaultPivotStyle="PivotStyleLight16"/>
  <colors>
    <mruColors>
      <color rgb="FFFF66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358414-CCF5-400F-8724-7DDEF6F3D480}" name="Tabel1" displayName="Tabel1" ref="A3:D21" totalsRowShown="0" headerRowDxfId="29" headerRowBorderDxfId="28" tableBorderDxfId="27" totalsRowBorderDxfId="26">
  <tableColumns count="4">
    <tableColumn id="1" xr3:uid="{502B66B5-1ADF-4591-9A3D-D9A45FE1E810}" name="N°" dataDxfId="25">
      <calculatedColumnFormula>ROW()</calculatedColumnFormula>
    </tableColumn>
    <tableColumn id="2" xr3:uid="{B8FB26B6-EAA8-43DE-ACE7-EDA527EE482D}" name="Nom" dataDxfId="24"/>
    <tableColumn id="3" xr3:uid="{0A8849F7-85D9-4FC9-A1DA-A3C99274C887}" name="Tél" dataDxfId="23"/>
    <tableColumn id="4" xr3:uid="{1D701A45-C88C-4706-9DF3-4421FEEA1742}" name="Mail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4C85CA-B70F-4BBA-B352-DF7135EA5748}" name="TBL_Salles" displayName="TBL_Salles" ref="S3:T6" totalsRowShown="0">
  <tableColumns count="2">
    <tableColumn id="1" xr3:uid="{53AFD304-32E5-4C3A-B813-021BA408726D}" name="salles" dataDxfId="21"/>
    <tableColumn id="2" xr3:uid="{6E83B7A2-D1FE-418D-B70A-BB202C47710B}" name="Montrer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51BB27-C289-4EB9-A8B4-3F4DEFDE3249}" name="TBL_Reservations" displayName="TBL_Reservations" ref="F3:N31" totalsRowShown="0" headerRowDxfId="19" dataDxfId="17" headerRowBorderDxfId="18" tableBorderDxfId="16" totalsRowBorderDxfId="15">
  <sortState xmlns:xlrd2="http://schemas.microsoft.com/office/spreadsheetml/2017/richdata2" ref="F4:N31">
    <sortCondition ref="L4:L31"/>
    <sortCondition ref="H4:H31"/>
  </sortState>
  <tableColumns count="9">
    <tableColumn id="1" xr3:uid="{CF9F12E5-5EE4-4848-9C1E-0092C440A21F}" name="No" dataDxfId="14"/>
    <tableColumn id="2" xr3:uid="{D2702BEA-347D-438B-8AFD-3C4A605401AC}" name="Nom" dataDxfId="13">
      <calculatedColumnFormula>VLOOKUP(TBL_Reservations[[#This Row],[No]],Tabel1[],2,0)</calculatedColumnFormula>
    </tableColumn>
    <tableColumn id="3" xr3:uid="{D161AFC2-AA37-420C-9197-2B471841A4CC}" name="Salle" dataDxfId="12"/>
    <tableColumn id="5" xr3:uid="{F16E142D-E18D-45D5-AC5B-7FADD32F3AB0}" name="Statut" dataDxfId="11"/>
    <tableColumn id="4" xr3:uid="{959B9C93-DCF6-4419-9ABF-3520C8453899}" name="Date de demande" dataDxfId="10"/>
    <tableColumn id="6" xr3:uid="{1BB12F5D-D63C-4227-BA67-51ECE3B7504B}" name="date confirmation" dataDxfId="9"/>
    <tableColumn id="7" xr3:uid="{90525F2A-E643-4B8A-A11D-F06CECA180EC}" name="Debut" dataDxfId="8"/>
    <tableColumn id="8" xr3:uid="{EF8D9D1D-8AC8-4B07-A0DB-0FF13E6C5E9D}" name="Fin" dataDxfId="7"/>
    <tableColumn id="9" xr3:uid="{D21DB1E0-6753-46EC-AA23-ADE055BDA94D}" name="check" dataDxfId="6">
      <calculatedColumnFormula array="1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C9A528-0E8A-4F34-A1C7-4BE9391B6F53}" name="Tabel4" displayName="Tabel4" ref="V3:V6" totalsRowShown="0">
  <autoFilter ref="V3:V6" xr:uid="{ADC9A528-0E8A-4F34-A1C7-4BE9391B6F53}"/>
  <tableColumns count="1">
    <tableColumn id="1" xr3:uid="{DA2ECC35-C538-4AC2-80FF-CFAAC6DF5E7F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B1658-D3FD-4CFA-92CB-5099D5DA581F}">
  <sheetPr codeName="Blad1">
    <tabColor rgb="FF00B050"/>
  </sheetPr>
  <dimension ref="A3:V31"/>
  <sheetViews>
    <sheetView workbookViewId="0">
      <selection activeCell="B1" sqref="B1"/>
    </sheetView>
  </sheetViews>
  <sheetFormatPr defaultRowHeight="15" x14ac:dyDescent="0.25"/>
  <cols>
    <col min="1" max="1" width="5.42578125" customWidth="1"/>
    <col min="2" max="2" width="20.85546875" bestFit="1" customWidth="1"/>
    <col min="3" max="3" width="13.28515625" bestFit="1" customWidth="1"/>
    <col min="4" max="4" width="30.28515625" bestFit="1" customWidth="1"/>
    <col min="6" max="6" width="7.7109375" style="55" bestFit="1" customWidth="1"/>
    <col min="7" max="7" width="20.85546875" style="55" bestFit="1" customWidth="1"/>
    <col min="8" max="8" width="10" style="55" bestFit="1" customWidth="1"/>
    <col min="9" max="9" width="11" style="55" bestFit="1" customWidth="1"/>
    <col min="10" max="13" width="11.42578125" style="59" customWidth="1"/>
    <col min="14" max="14" width="9.140625" style="67"/>
    <col min="16" max="16" width="10.28515625" bestFit="1" customWidth="1"/>
    <col min="17" max="17" width="8.140625" bestFit="1" customWidth="1"/>
  </cols>
  <sheetData>
    <row r="3" spans="1:22" ht="45" x14ac:dyDescent="0.25">
      <c r="A3" s="7" t="s">
        <v>23</v>
      </c>
      <c r="B3" s="8" t="s">
        <v>12</v>
      </c>
      <c r="C3" s="8" t="s">
        <v>14</v>
      </c>
      <c r="D3" s="9" t="s">
        <v>15</v>
      </c>
      <c r="E3" s="3"/>
      <c r="F3" s="53" t="s">
        <v>18</v>
      </c>
      <c r="G3" s="53" t="s">
        <v>12</v>
      </c>
      <c r="H3" s="54" t="s">
        <v>22</v>
      </c>
      <c r="I3" s="54" t="s">
        <v>26</v>
      </c>
      <c r="J3" s="58" t="s">
        <v>21</v>
      </c>
      <c r="K3" s="58" t="s">
        <v>30</v>
      </c>
      <c r="L3" s="58" t="s">
        <v>33</v>
      </c>
      <c r="M3" s="58" t="s">
        <v>34</v>
      </c>
      <c r="N3" s="65" t="s">
        <v>44</v>
      </c>
      <c r="P3" s="16" t="s">
        <v>11</v>
      </c>
      <c r="Q3" s="16">
        <v>2024</v>
      </c>
      <c r="S3" t="s">
        <v>25</v>
      </c>
      <c r="T3" t="s">
        <v>31</v>
      </c>
      <c r="V3" t="s">
        <v>26</v>
      </c>
    </row>
    <row r="4" spans="1:22" x14ac:dyDescent="0.25">
      <c r="A4" s="5">
        <f>ROW()</f>
        <v>4</v>
      </c>
      <c r="B4" s="1" t="s">
        <v>50</v>
      </c>
      <c r="C4" s="4" t="s">
        <v>20</v>
      </c>
      <c r="D4" s="6" t="s">
        <v>19</v>
      </c>
      <c r="F4" s="55">
        <v>12</v>
      </c>
      <c r="G4" s="55" t="str">
        <f>VLOOKUP(TBL_Reservations[[#This Row],[No]],Tabel1[],2,0)</f>
        <v>Nom 112</v>
      </c>
      <c r="H4" s="56" t="s">
        <v>17</v>
      </c>
      <c r="I4" s="56" t="s">
        <v>28</v>
      </c>
      <c r="J4" s="59">
        <v>44927</v>
      </c>
      <c r="K4" s="59">
        <v>44940</v>
      </c>
      <c r="L4" s="59">
        <v>44958</v>
      </c>
      <c r="M4" s="59">
        <v>44972</v>
      </c>
      <c r="N4" s="66" cm="1">
        <f t="array" ref="N4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  <c r="S4" s="13" t="s">
        <v>24</v>
      </c>
      <c r="T4" s="13" t="s">
        <v>32</v>
      </c>
      <c r="V4" t="s">
        <v>27</v>
      </c>
    </row>
    <row r="5" spans="1:22" x14ac:dyDescent="0.25">
      <c r="A5" s="10">
        <f>ROW()</f>
        <v>5</v>
      </c>
      <c r="B5" s="1" t="s">
        <v>51</v>
      </c>
      <c r="C5" s="11"/>
      <c r="D5" s="12"/>
      <c r="F5" s="55">
        <v>20</v>
      </c>
      <c r="G5" s="55" t="str">
        <f>VLOOKUP(TBL_Reservations[[#This Row],[No]],Tabel1[],2,0)</f>
        <v>Nom 120</v>
      </c>
      <c r="H5" s="56" t="s">
        <v>24</v>
      </c>
      <c r="I5" s="56" t="s">
        <v>28</v>
      </c>
      <c r="J5" s="59">
        <v>45278</v>
      </c>
      <c r="L5" s="59">
        <v>45292</v>
      </c>
      <c r="M5" s="59">
        <v>45296</v>
      </c>
      <c r="N5" s="66" cm="1">
        <f t="array" ref="N5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  <c r="S5" s="14" t="s">
        <v>13</v>
      </c>
      <c r="T5" s="14" t="s">
        <v>32</v>
      </c>
      <c r="V5" t="s">
        <v>28</v>
      </c>
    </row>
    <row r="6" spans="1:22" x14ac:dyDescent="0.25">
      <c r="A6" s="5">
        <f>ROW()</f>
        <v>6</v>
      </c>
      <c r="B6" s="1" t="s">
        <v>52</v>
      </c>
      <c r="C6" s="2"/>
      <c r="D6" s="6"/>
      <c r="F6" s="55">
        <v>16</v>
      </c>
      <c r="G6" s="55" t="str">
        <f>VLOOKUP(TBL_Reservations[[#This Row],[No]],Tabel1[],2,0)</f>
        <v>Nom 116</v>
      </c>
      <c r="H6" s="56" t="s">
        <v>17</v>
      </c>
      <c r="I6" s="56" t="s">
        <v>29</v>
      </c>
      <c r="J6" s="59">
        <v>45302</v>
      </c>
      <c r="L6" s="59">
        <v>45316</v>
      </c>
      <c r="M6" s="59">
        <v>45317</v>
      </c>
      <c r="N6" s="66" cm="1">
        <f t="array" ref="N6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  <c r="S6" s="14" t="s">
        <v>17</v>
      </c>
      <c r="T6" s="14" t="s">
        <v>32</v>
      </c>
      <c r="V6" t="s">
        <v>29</v>
      </c>
    </row>
    <row r="7" spans="1:22" x14ac:dyDescent="0.25">
      <c r="A7" s="5">
        <f>ROW()</f>
        <v>7</v>
      </c>
      <c r="B7" s="1" t="s">
        <v>53</v>
      </c>
      <c r="C7" s="2"/>
      <c r="D7" s="6"/>
      <c r="F7" s="55">
        <v>14</v>
      </c>
      <c r="G7" s="55" t="str">
        <f>VLOOKUP(TBL_Reservations[[#This Row],[No]],Tabel1[],2,0)</f>
        <v>Nom 114</v>
      </c>
      <c r="H7" s="55" t="s">
        <v>24</v>
      </c>
      <c r="I7" s="55" t="s">
        <v>29</v>
      </c>
      <c r="J7" s="59">
        <v>45305</v>
      </c>
      <c r="L7" s="59">
        <v>45319</v>
      </c>
      <c r="M7" s="59">
        <v>45326</v>
      </c>
      <c r="N7" s="66" cm="1">
        <f t="array" ref="N7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8" spans="1:22" x14ac:dyDescent="0.25">
      <c r="A8" s="5">
        <f>ROW()</f>
        <v>8</v>
      </c>
      <c r="B8" s="1" t="s">
        <v>54</v>
      </c>
      <c r="C8" s="2"/>
      <c r="D8" s="6"/>
      <c r="F8" s="55">
        <v>20</v>
      </c>
      <c r="G8" s="55" t="str">
        <f>VLOOKUP(TBL_Reservations[[#This Row],[No]],Tabel1[],2,0)</f>
        <v>Nom 120</v>
      </c>
      <c r="H8" s="56" t="s">
        <v>24</v>
      </c>
      <c r="I8" s="56" t="s">
        <v>27</v>
      </c>
      <c r="J8" s="59">
        <v>45311</v>
      </c>
      <c r="L8" s="59">
        <v>45325</v>
      </c>
      <c r="M8" s="59">
        <v>45327</v>
      </c>
      <c r="N8" s="66" cm="1">
        <f t="array" ref="N8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9" spans="1:22" x14ac:dyDescent="0.25">
      <c r="A9" s="5">
        <f>ROW()</f>
        <v>9</v>
      </c>
      <c r="B9" s="1" t="s">
        <v>55</v>
      </c>
      <c r="C9" s="2"/>
      <c r="D9" s="6"/>
      <c r="F9" s="55">
        <v>21</v>
      </c>
      <c r="G9" s="55" t="str">
        <f>VLOOKUP(TBL_Reservations[[#This Row],[No]],Tabel1[],2,0)</f>
        <v>Nom 121</v>
      </c>
      <c r="H9" s="56" t="s">
        <v>24</v>
      </c>
      <c r="I9" s="56" t="s">
        <v>28</v>
      </c>
      <c r="J9" s="59">
        <v>45311</v>
      </c>
      <c r="L9" s="59">
        <v>45328</v>
      </c>
      <c r="M9" s="59">
        <v>45333</v>
      </c>
      <c r="N9" s="66" cm="1">
        <f t="array" ref="N9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0" spans="1:22" x14ac:dyDescent="0.25">
      <c r="A10" s="5">
        <f>ROW()</f>
        <v>10</v>
      </c>
      <c r="B10" s="1" t="s">
        <v>56</v>
      </c>
      <c r="C10" s="2"/>
      <c r="D10" s="6"/>
      <c r="F10" s="55">
        <v>9</v>
      </c>
      <c r="G10" s="55" t="str">
        <f>VLOOKUP(TBL_Reservations[[#This Row],[No]],Tabel1[],2,0)</f>
        <v>Nom 109</v>
      </c>
      <c r="H10" s="56" t="s">
        <v>13</v>
      </c>
      <c r="I10" s="56" t="s">
        <v>27</v>
      </c>
      <c r="J10" s="59">
        <v>45326</v>
      </c>
      <c r="L10" s="59">
        <v>45340</v>
      </c>
      <c r="M10" s="59">
        <v>45350</v>
      </c>
      <c r="N10" s="66" cm="1">
        <f t="array" ref="N10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1" spans="1:22" x14ac:dyDescent="0.25">
      <c r="A11" s="5">
        <f>ROW()</f>
        <v>11</v>
      </c>
      <c r="B11" s="1" t="s">
        <v>57</v>
      </c>
      <c r="C11" s="2"/>
      <c r="D11" s="6"/>
      <c r="F11" s="55">
        <v>13</v>
      </c>
      <c r="G11" s="55" t="str">
        <f>VLOOKUP(TBL_Reservations[[#This Row],[No]],Tabel1[],2,0)</f>
        <v>Nom 113</v>
      </c>
      <c r="H11" s="56" t="s">
        <v>17</v>
      </c>
      <c r="I11" s="56" t="s">
        <v>29</v>
      </c>
      <c r="J11" s="59">
        <v>45331</v>
      </c>
      <c r="L11" s="59">
        <v>45345</v>
      </c>
      <c r="M11" s="59">
        <v>45352</v>
      </c>
      <c r="N11" s="66" cm="1">
        <f t="array" ref="N11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2" spans="1:22" x14ac:dyDescent="0.25">
      <c r="A12" s="5">
        <f>ROW()</f>
        <v>12</v>
      </c>
      <c r="B12" s="1" t="s">
        <v>58</v>
      </c>
      <c r="C12" s="2"/>
      <c r="D12" s="6"/>
      <c r="F12" s="55">
        <v>19</v>
      </c>
      <c r="G12" s="55" t="str">
        <f>VLOOKUP(TBL_Reservations[[#This Row],[No]],Tabel1[],2,0)</f>
        <v>Nom 119</v>
      </c>
      <c r="H12" s="56" t="s">
        <v>24</v>
      </c>
      <c r="I12" s="56" t="s">
        <v>28</v>
      </c>
      <c r="J12" s="59">
        <v>45334</v>
      </c>
      <c r="L12" s="59">
        <v>45348</v>
      </c>
      <c r="M12" s="59">
        <v>45350</v>
      </c>
      <c r="N12" s="66" cm="1">
        <f t="array" ref="N12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3" spans="1:22" x14ac:dyDescent="0.25">
      <c r="A13" s="5">
        <f>ROW()</f>
        <v>13</v>
      </c>
      <c r="B13" s="1" t="s">
        <v>59</v>
      </c>
      <c r="C13" s="2"/>
      <c r="D13" s="6"/>
      <c r="F13" s="55">
        <v>17</v>
      </c>
      <c r="G13" s="55" t="str">
        <f>VLOOKUP(TBL_Reservations[[#This Row],[No]],Tabel1[],2,0)</f>
        <v>Nom 117</v>
      </c>
      <c r="H13" s="56" t="s">
        <v>13</v>
      </c>
      <c r="I13" s="56" t="s">
        <v>29</v>
      </c>
      <c r="J13" s="59">
        <v>45340</v>
      </c>
      <c r="L13" s="59">
        <v>45354</v>
      </c>
      <c r="M13" s="59">
        <v>45356</v>
      </c>
      <c r="N13" s="66" cm="1">
        <f t="array" ref="N13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4" spans="1:22" x14ac:dyDescent="0.25">
      <c r="A14" s="5">
        <f>ROW()</f>
        <v>14</v>
      </c>
      <c r="B14" s="1" t="s">
        <v>60</v>
      </c>
      <c r="C14" s="2"/>
      <c r="D14" s="6"/>
      <c r="F14" s="55">
        <v>19</v>
      </c>
      <c r="G14" s="55" t="str">
        <f>VLOOKUP(TBL_Reservations[[#This Row],[No]],Tabel1[],2,0)</f>
        <v>Nom 119</v>
      </c>
      <c r="H14" s="56" t="s">
        <v>13</v>
      </c>
      <c r="I14" s="56" t="s">
        <v>28</v>
      </c>
      <c r="J14" s="59">
        <v>45352</v>
      </c>
      <c r="L14" s="59">
        <v>45366</v>
      </c>
      <c r="M14" s="59">
        <v>45375</v>
      </c>
      <c r="N14" s="66" cm="1">
        <f t="array" ref="N14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5" spans="1:22" x14ac:dyDescent="0.25">
      <c r="A15" s="5">
        <f>ROW()</f>
        <v>15</v>
      </c>
      <c r="B15" s="1" t="s">
        <v>61</v>
      </c>
      <c r="C15" s="2"/>
      <c r="D15" s="6"/>
      <c r="F15" s="55">
        <v>12</v>
      </c>
      <c r="G15" s="55" t="str">
        <f>VLOOKUP(TBL_Reservations[[#This Row],[No]],Tabel1[],2,0)</f>
        <v>Nom 112</v>
      </c>
      <c r="H15" s="56" t="s">
        <v>24</v>
      </c>
      <c r="I15" s="56" t="s">
        <v>29</v>
      </c>
      <c r="J15" s="59">
        <v>45375</v>
      </c>
      <c r="L15" s="59">
        <v>45389</v>
      </c>
      <c r="M15" s="59">
        <v>45395</v>
      </c>
      <c r="N15" s="66" cm="1">
        <f t="array" ref="N15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6" spans="1:22" x14ac:dyDescent="0.25">
      <c r="A16" s="5">
        <f>ROW()</f>
        <v>16</v>
      </c>
      <c r="B16" s="1" t="s">
        <v>62</v>
      </c>
      <c r="C16" s="2"/>
      <c r="D16" s="6"/>
      <c r="F16" s="55">
        <v>7</v>
      </c>
      <c r="G16" s="55" t="str">
        <f>VLOOKUP(TBL_Reservations[[#This Row],[No]],Tabel1[],2,0)</f>
        <v>Nom 107</v>
      </c>
      <c r="H16" s="56" t="s">
        <v>13</v>
      </c>
      <c r="I16" s="56" t="s">
        <v>27</v>
      </c>
      <c r="J16" s="59">
        <v>45386</v>
      </c>
      <c r="L16" s="59">
        <v>45400</v>
      </c>
      <c r="M16" s="59">
        <v>45401</v>
      </c>
      <c r="N16" s="66" cm="1">
        <f t="array" ref="N16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7" spans="1:14" x14ac:dyDescent="0.25">
      <c r="A17" s="5">
        <f>ROW()</f>
        <v>17</v>
      </c>
      <c r="B17" s="1" t="s">
        <v>63</v>
      </c>
      <c r="C17" s="2"/>
      <c r="D17" s="6"/>
      <c r="F17" s="55">
        <v>8</v>
      </c>
      <c r="G17" s="55" t="str">
        <f>VLOOKUP(TBL_Reservations[[#This Row],[No]],Tabel1[],2,0)</f>
        <v>Nom 108</v>
      </c>
      <c r="H17" s="56" t="s">
        <v>24</v>
      </c>
      <c r="I17" s="56" t="s">
        <v>27</v>
      </c>
      <c r="J17" s="59">
        <v>45394</v>
      </c>
      <c r="L17" s="59">
        <v>45408</v>
      </c>
      <c r="M17" s="59">
        <v>45412</v>
      </c>
      <c r="N17" s="66" cm="1">
        <f t="array" ref="N17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8" spans="1:14" x14ac:dyDescent="0.25">
      <c r="A18" s="5">
        <f>ROW()</f>
        <v>18</v>
      </c>
      <c r="B18" s="1" t="s">
        <v>64</v>
      </c>
      <c r="C18" s="2"/>
      <c r="D18" s="6"/>
      <c r="F18" s="55">
        <v>7</v>
      </c>
      <c r="G18" s="55" t="str">
        <f>VLOOKUP(TBL_Reservations[[#This Row],[No]],Tabel1[],2,0)</f>
        <v>Nom 107</v>
      </c>
      <c r="H18" s="55" t="s">
        <v>24</v>
      </c>
      <c r="I18" s="55" t="s">
        <v>28</v>
      </c>
      <c r="J18" s="59">
        <v>45396</v>
      </c>
      <c r="L18" s="59">
        <v>45413</v>
      </c>
      <c r="M18" s="59">
        <v>45415</v>
      </c>
      <c r="N18" s="66" cm="1">
        <f t="array" ref="N18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19" spans="1:14" x14ac:dyDescent="0.25">
      <c r="A19" s="5">
        <f>ROW()</f>
        <v>19</v>
      </c>
      <c r="B19" s="1" t="s">
        <v>65</v>
      </c>
      <c r="C19" s="2"/>
      <c r="D19" s="6"/>
      <c r="F19" s="55">
        <v>4</v>
      </c>
      <c r="G19" s="55" t="str">
        <f>VLOOKUP(TBL_Reservations[[#This Row],[No]],Tabel1[],2,0)</f>
        <v>Nom 104</v>
      </c>
      <c r="H19" s="57" t="s">
        <v>13</v>
      </c>
      <c r="I19" s="57" t="s">
        <v>27</v>
      </c>
      <c r="J19" s="60">
        <v>45383</v>
      </c>
      <c r="K19" s="60">
        <v>45397</v>
      </c>
      <c r="L19" s="60">
        <v>45413</v>
      </c>
      <c r="M19" s="59">
        <v>45422</v>
      </c>
      <c r="N19" s="66" cm="1">
        <f t="array" ref="N19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0" spans="1:14" x14ac:dyDescent="0.25">
      <c r="A20" s="5">
        <f>ROW()</f>
        <v>20</v>
      </c>
      <c r="B20" s="1" t="s">
        <v>66</v>
      </c>
      <c r="C20" s="2"/>
      <c r="D20" s="6"/>
      <c r="F20" s="55">
        <v>12</v>
      </c>
      <c r="G20" s="55" t="str">
        <f>VLOOKUP(TBL_Reservations[[#This Row],[No]],Tabel1[],2,0)</f>
        <v>Nom 112</v>
      </c>
      <c r="H20" s="56" t="s">
        <v>17</v>
      </c>
      <c r="I20" s="56" t="s">
        <v>28</v>
      </c>
      <c r="J20" s="59">
        <v>45423</v>
      </c>
      <c r="L20" s="59">
        <v>45437</v>
      </c>
      <c r="M20" s="59">
        <v>45447</v>
      </c>
      <c r="N20" s="66" cm="1">
        <f t="array" ref="N20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1" spans="1:14" x14ac:dyDescent="0.25">
      <c r="A21" s="5">
        <f>ROW()</f>
        <v>21</v>
      </c>
      <c r="B21" s="1" t="s">
        <v>67</v>
      </c>
      <c r="C21" s="2"/>
      <c r="D21" s="6"/>
      <c r="F21" s="55">
        <v>12</v>
      </c>
      <c r="G21" s="55" t="str">
        <f>VLOOKUP(TBL_Reservations[[#This Row],[No]],Tabel1[],2,0)</f>
        <v>Nom 112</v>
      </c>
      <c r="H21" s="56" t="s">
        <v>24</v>
      </c>
      <c r="I21" s="56" t="s">
        <v>27</v>
      </c>
      <c r="J21" s="59">
        <v>45502</v>
      </c>
      <c r="L21" s="59">
        <v>45516</v>
      </c>
      <c r="M21" s="59">
        <v>45519</v>
      </c>
      <c r="N21" s="66" cm="1">
        <f t="array" ref="N21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2" spans="1:14" x14ac:dyDescent="0.25">
      <c r="C22" s="15"/>
      <c r="F22" s="55">
        <v>6</v>
      </c>
      <c r="G22" s="55" t="str">
        <f>VLOOKUP(TBL_Reservations[[#This Row],[No]],Tabel1[],2,0)</f>
        <v>Nom 106</v>
      </c>
      <c r="H22" s="56" t="s">
        <v>17</v>
      </c>
      <c r="I22" s="56" t="s">
        <v>27</v>
      </c>
      <c r="J22" s="59">
        <v>45569</v>
      </c>
      <c r="L22" s="59">
        <v>45583</v>
      </c>
      <c r="M22" s="59">
        <v>45583</v>
      </c>
      <c r="N22" s="66" cm="1">
        <f t="array" ref="N22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3" spans="1:14" x14ac:dyDescent="0.25">
      <c r="C23" s="15"/>
      <c r="F23" s="55">
        <v>19</v>
      </c>
      <c r="G23" s="55" t="str">
        <f>VLOOKUP(TBL_Reservations[[#This Row],[No]],Tabel1[],2,0)</f>
        <v>Nom 119</v>
      </c>
      <c r="H23" s="56" t="s">
        <v>17</v>
      </c>
      <c r="I23" s="56" t="s">
        <v>27</v>
      </c>
      <c r="J23" s="59">
        <v>45580</v>
      </c>
      <c r="L23" s="59">
        <v>45594</v>
      </c>
      <c r="M23" s="59">
        <v>45594</v>
      </c>
      <c r="N23" s="66" cm="1">
        <f t="array" ref="N23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4" spans="1:14" x14ac:dyDescent="0.25">
      <c r="F24" s="55">
        <v>5</v>
      </c>
      <c r="G24" s="55" t="str">
        <f>VLOOKUP(TBL_Reservations[[#This Row],[No]],Tabel1[],2,0)</f>
        <v>Nom 105</v>
      </c>
      <c r="H24" s="55" t="s">
        <v>17</v>
      </c>
      <c r="I24" s="55" t="s">
        <v>28</v>
      </c>
      <c r="J24" s="59">
        <v>45603</v>
      </c>
      <c r="L24" s="59">
        <v>45617</v>
      </c>
      <c r="M24" s="59">
        <v>45626</v>
      </c>
      <c r="N24" s="66" cm="1">
        <f t="array" ref="N24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5" spans="1:14" x14ac:dyDescent="0.25">
      <c r="F25" s="55">
        <v>17</v>
      </c>
      <c r="G25" s="55" t="str">
        <f>VLOOKUP(TBL_Reservations[[#This Row],[No]],Tabel1[],2,0)</f>
        <v>Nom 117</v>
      </c>
      <c r="H25" s="56" t="s">
        <v>13</v>
      </c>
      <c r="I25" s="56" t="s">
        <v>29</v>
      </c>
      <c r="J25" s="59">
        <v>45613</v>
      </c>
      <c r="L25" s="59">
        <v>45627</v>
      </c>
      <c r="M25" s="59">
        <v>45630</v>
      </c>
      <c r="N25" s="66" cm="1">
        <f t="array" ref="N25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6" spans="1:14" x14ac:dyDescent="0.25">
      <c r="F26" s="55">
        <v>8</v>
      </c>
      <c r="G26" s="55" t="str">
        <f>VLOOKUP(TBL_Reservations[[#This Row],[No]],Tabel1[],2,0)</f>
        <v>Nom 108</v>
      </c>
      <c r="H26" s="56" t="s">
        <v>17</v>
      </c>
      <c r="I26" s="56" t="s">
        <v>29</v>
      </c>
      <c r="J26" s="59">
        <v>45615</v>
      </c>
      <c r="L26" s="59">
        <v>45629</v>
      </c>
      <c r="M26" s="59">
        <v>45637</v>
      </c>
      <c r="N26" s="66" cm="1">
        <f t="array" ref="N26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7" spans="1:14" x14ac:dyDescent="0.25">
      <c r="F27" s="55">
        <v>8</v>
      </c>
      <c r="G27" s="55" t="str">
        <f>VLOOKUP(TBL_Reservations[[#This Row],[No]],Tabel1[],2,0)</f>
        <v>Nom 108</v>
      </c>
      <c r="H27" s="55" t="s">
        <v>24</v>
      </c>
      <c r="I27" s="55" t="s">
        <v>29</v>
      </c>
      <c r="J27" s="59">
        <v>45623</v>
      </c>
      <c r="L27" s="59">
        <v>45637</v>
      </c>
      <c r="M27" s="59">
        <v>45642</v>
      </c>
      <c r="N27" s="66" cm="1">
        <f t="array" ref="N27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8" spans="1:14" x14ac:dyDescent="0.25">
      <c r="F28" s="55">
        <v>7</v>
      </c>
      <c r="G28" s="55" t="str">
        <f>VLOOKUP(TBL_Reservations[[#This Row],[No]],Tabel1[],2,0)</f>
        <v>Nom 107</v>
      </c>
      <c r="H28" s="56" t="s">
        <v>24</v>
      </c>
      <c r="I28" s="56" t="s">
        <v>28</v>
      </c>
      <c r="J28" s="59">
        <v>45625</v>
      </c>
      <c r="L28" s="59">
        <v>45639</v>
      </c>
      <c r="M28" s="59">
        <v>45644</v>
      </c>
      <c r="N28" s="66" cm="1">
        <f t="array" ref="N28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29" spans="1:14" x14ac:dyDescent="0.25">
      <c r="F29" s="55">
        <v>6</v>
      </c>
      <c r="G29" s="55" t="str">
        <f>VLOOKUP(TBL_Reservations[[#This Row],[No]],Tabel1[],2,0)</f>
        <v>Nom 106</v>
      </c>
      <c r="H29" s="56" t="s">
        <v>24</v>
      </c>
      <c r="I29" s="56" t="s">
        <v>29</v>
      </c>
      <c r="J29" s="59">
        <v>45638</v>
      </c>
      <c r="L29" s="59">
        <v>45652</v>
      </c>
      <c r="M29" s="59">
        <v>45660</v>
      </c>
      <c r="N29" s="66" cm="1">
        <f t="array" ref="N29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30" spans="1:14" x14ac:dyDescent="0.25">
      <c r="F30" s="55">
        <v>19</v>
      </c>
      <c r="G30" s="55" t="str">
        <f>VLOOKUP(TBL_Reservations[[#This Row],[No]],Tabel1[],2,0)</f>
        <v>Nom 119</v>
      </c>
      <c r="H30" s="56" t="s">
        <v>17</v>
      </c>
      <c r="I30" s="56" t="s">
        <v>27</v>
      </c>
      <c r="J30" s="59">
        <v>45640</v>
      </c>
      <c r="L30" s="59">
        <v>45654</v>
      </c>
      <c r="M30" s="59">
        <v>45656</v>
      </c>
      <c r="N30" s="66" cm="1">
        <f t="array" ref="N30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  <row r="31" spans="1:14" x14ac:dyDescent="0.25">
      <c r="F31" s="55">
        <v>12</v>
      </c>
      <c r="G31" s="55" t="str">
        <f>VLOOKUP(TBL_Reservations[[#This Row],[No]],Tabel1[],2,0)</f>
        <v>Nom 112</v>
      </c>
      <c r="H31" s="57" t="s">
        <v>24</v>
      </c>
      <c r="I31" s="57" t="s">
        <v>28</v>
      </c>
      <c r="J31" s="60">
        <v>45384</v>
      </c>
      <c r="K31" s="60"/>
      <c r="L31" s="60">
        <v>45658</v>
      </c>
      <c r="M31" s="59">
        <v>45667</v>
      </c>
      <c r="N31" s="66" cm="1">
        <f t="array" ref="N31">MAX(0,-1+SUMPRODUCT((TBL_Reservations[[#This Row],[Debut]]&lt;=TBL_Reservations[Fin])*(TBL_Reservations[[#This Row],[Fin]]&gt;=TBL_Reservations[Debut])*(TBL_Reservations[Statut]&lt;&gt;"annulé")*(TBL_Reservations[[#This Row],[Statut]]&lt;&gt;"annulé")*(TBL_Reservations[Salle]=TBL_Reservations[[#This Row],[Salle]])))</f>
        <v>0</v>
      </c>
    </row>
  </sheetData>
  <phoneticPr fontId="5" type="noConversion"/>
  <conditionalFormatting sqref="F4:N31">
    <cfRule type="expression" dxfId="30" priority="1">
      <formula>$N4&gt;0</formula>
    </cfRule>
  </conditionalFormatting>
  <dataValidations count="2">
    <dataValidation type="list" allowBlank="1" showInputMessage="1" showErrorMessage="1" sqref="H4:H31" xr:uid="{044B8034-DC0B-407C-8B49-5E571796E5C4}">
      <formula1>$S$4:$S$6</formula1>
    </dataValidation>
    <dataValidation type="list" allowBlank="1" showInputMessage="1" showErrorMessage="1" sqref="I4:I31" xr:uid="{FD346E3D-BA5B-4941-9D6B-CC38A01E6B88}">
      <formula1>$V$4:$V$6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D0569-4670-4B68-9001-8F18BF62B147}">
  <sheetPr codeName="Feuil2">
    <pageSetUpPr fitToPage="1"/>
  </sheetPr>
  <dimension ref="A1:AP75"/>
  <sheetViews>
    <sheetView tabSelected="1" topLeftCell="A22" zoomScale="68" zoomScaleNormal="68" workbookViewId="0">
      <selection activeCell="A29" sqref="A29"/>
    </sheetView>
  </sheetViews>
  <sheetFormatPr defaultColWidth="11" defaultRowHeight="15" x14ac:dyDescent="0.25"/>
  <cols>
    <col min="1" max="1" width="3.140625" customWidth="1"/>
    <col min="2" max="2" width="4" customWidth="1"/>
    <col min="3" max="3" width="11.28515625" customWidth="1"/>
    <col min="4" max="4" width="4" customWidth="1"/>
    <col min="5" max="5" width="11.28515625" customWidth="1"/>
    <col min="6" max="6" width="4.28515625" bestFit="1" customWidth="1"/>
    <col min="7" max="7" width="11.28515625" bestFit="1" customWidth="1"/>
    <col min="8" max="8" width="3.7109375" customWidth="1"/>
    <col min="9" max="9" width="4" customWidth="1"/>
    <col min="10" max="10" width="11.28515625" customWidth="1"/>
    <col min="11" max="11" width="4" customWidth="1"/>
    <col min="12" max="12" width="11.28515625" customWidth="1"/>
    <col min="13" max="13" width="4.28515625" bestFit="1" customWidth="1"/>
    <col min="14" max="14" width="11.28515625" bestFit="1" customWidth="1"/>
    <col min="15" max="15" width="3.5703125" customWidth="1"/>
    <col min="16" max="16" width="4" customWidth="1"/>
    <col min="17" max="17" width="11.28515625" customWidth="1"/>
    <col min="18" max="18" width="4" customWidth="1"/>
    <col min="19" max="19" width="11.28515625" customWidth="1"/>
    <col min="20" max="20" width="4.28515625" bestFit="1" customWidth="1"/>
    <col min="21" max="21" width="11.28515625" bestFit="1" customWidth="1"/>
    <col min="22" max="22" width="3.42578125" customWidth="1"/>
    <col min="23" max="23" width="4" customWidth="1"/>
    <col min="24" max="24" width="11.28515625" customWidth="1"/>
    <col min="25" max="25" width="4" customWidth="1"/>
    <col min="26" max="26" width="11.28515625" customWidth="1"/>
    <col min="27" max="27" width="4.28515625" bestFit="1" customWidth="1"/>
    <col min="28" max="28" width="11.28515625" bestFit="1" customWidth="1"/>
    <col min="29" max="29" width="4.140625" customWidth="1"/>
    <col min="30" max="30" width="4" customWidth="1"/>
    <col min="31" max="31" width="11.28515625" customWidth="1"/>
    <col min="32" max="32" width="4" customWidth="1"/>
    <col min="33" max="33" width="11.28515625" customWidth="1"/>
    <col min="34" max="34" width="4.28515625" bestFit="1" customWidth="1"/>
    <col min="35" max="35" width="11.28515625" bestFit="1" customWidth="1"/>
    <col min="36" max="36" width="3.42578125" customWidth="1"/>
    <col min="37" max="37" width="4" customWidth="1"/>
    <col min="38" max="38" width="11.28515625" customWidth="1"/>
    <col min="39" max="39" width="4" customWidth="1"/>
    <col min="40" max="40" width="11.28515625" customWidth="1"/>
    <col min="41" max="41" width="4.28515625" customWidth="1"/>
    <col min="42" max="42" width="11.28515625" bestFit="1" customWidth="1"/>
  </cols>
  <sheetData>
    <row r="1" spans="1:42" s="17" customFormat="1" x14ac:dyDescent="0.25">
      <c r="B1" s="18" t="s">
        <v>13</v>
      </c>
      <c r="C1" s="17" t="str">
        <f>+B1</f>
        <v>001</v>
      </c>
      <c r="D1" s="18" t="s">
        <v>17</v>
      </c>
      <c r="E1" s="17" t="str">
        <f t="shared" ref="E1:G1" si="0">+D1</f>
        <v>002</v>
      </c>
      <c r="F1" s="17" t="s">
        <v>24</v>
      </c>
      <c r="G1" s="17" t="str">
        <f t="shared" si="0"/>
        <v>SDF</v>
      </c>
      <c r="H1" s="17">
        <f>+A1</f>
        <v>0</v>
      </c>
      <c r="I1" s="17" t="str">
        <f t="shared" ref="I1:AP1" si="1">+B1</f>
        <v>001</v>
      </c>
      <c r="J1" s="17" t="str">
        <f t="shared" si="1"/>
        <v>001</v>
      </c>
      <c r="K1" s="17" t="str">
        <f t="shared" si="1"/>
        <v>002</v>
      </c>
      <c r="L1" s="17" t="str">
        <f t="shared" si="1"/>
        <v>002</v>
      </c>
      <c r="M1" s="17" t="str">
        <f t="shared" si="1"/>
        <v>SDF</v>
      </c>
      <c r="N1" s="17" t="str">
        <f t="shared" si="1"/>
        <v>SDF</v>
      </c>
      <c r="O1" s="17">
        <f t="shared" si="1"/>
        <v>0</v>
      </c>
      <c r="P1" s="17" t="str">
        <f t="shared" si="1"/>
        <v>001</v>
      </c>
      <c r="Q1" s="17" t="str">
        <f t="shared" si="1"/>
        <v>001</v>
      </c>
      <c r="R1" s="17" t="str">
        <f t="shared" si="1"/>
        <v>002</v>
      </c>
      <c r="S1" s="17" t="str">
        <f t="shared" si="1"/>
        <v>002</v>
      </c>
      <c r="T1" s="17" t="str">
        <f t="shared" si="1"/>
        <v>SDF</v>
      </c>
      <c r="U1" s="17" t="str">
        <f t="shared" si="1"/>
        <v>SDF</v>
      </c>
      <c r="V1" s="17">
        <f t="shared" si="1"/>
        <v>0</v>
      </c>
      <c r="W1" s="17" t="str">
        <f t="shared" si="1"/>
        <v>001</v>
      </c>
      <c r="X1" s="17" t="str">
        <f t="shared" si="1"/>
        <v>001</v>
      </c>
      <c r="Y1" s="17" t="str">
        <f t="shared" si="1"/>
        <v>002</v>
      </c>
      <c r="Z1" s="17" t="str">
        <f t="shared" si="1"/>
        <v>002</v>
      </c>
      <c r="AA1" s="17" t="str">
        <f t="shared" si="1"/>
        <v>SDF</v>
      </c>
      <c r="AB1" s="17" t="str">
        <f t="shared" si="1"/>
        <v>SDF</v>
      </c>
      <c r="AC1" s="17">
        <f t="shared" si="1"/>
        <v>0</v>
      </c>
      <c r="AD1" s="17" t="str">
        <f t="shared" si="1"/>
        <v>001</v>
      </c>
      <c r="AE1" s="17" t="str">
        <f t="shared" si="1"/>
        <v>001</v>
      </c>
      <c r="AF1" s="17" t="str">
        <f t="shared" si="1"/>
        <v>002</v>
      </c>
      <c r="AG1" s="17" t="str">
        <f t="shared" si="1"/>
        <v>002</v>
      </c>
      <c r="AH1" s="17" t="str">
        <f t="shared" si="1"/>
        <v>SDF</v>
      </c>
      <c r="AI1" s="17" t="str">
        <f t="shared" si="1"/>
        <v>SDF</v>
      </c>
      <c r="AJ1" s="17">
        <f t="shared" si="1"/>
        <v>0</v>
      </c>
      <c r="AK1" s="17" t="str">
        <f t="shared" si="1"/>
        <v>001</v>
      </c>
      <c r="AL1" s="17" t="str">
        <f t="shared" si="1"/>
        <v>001</v>
      </c>
      <c r="AM1" s="17" t="str">
        <f t="shared" si="1"/>
        <v>002</v>
      </c>
      <c r="AN1" s="17" t="str">
        <f t="shared" si="1"/>
        <v>002</v>
      </c>
      <c r="AO1" s="17" t="str">
        <f t="shared" si="1"/>
        <v>SDF</v>
      </c>
      <c r="AP1" s="17" t="str">
        <f t="shared" si="1"/>
        <v>SDF</v>
      </c>
    </row>
    <row r="2" spans="1:42" s="20" customFormat="1" ht="34.5" customHeight="1" x14ac:dyDescent="0.25">
      <c r="A2" s="19">
        <f>+Données!Q3</f>
        <v>2024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</row>
    <row r="3" spans="1:42" s="24" customFormat="1" ht="27" customHeight="1" thickBot="1" x14ac:dyDescent="0.3">
      <c r="A3" s="21" t="str" cm="1">
        <f t="array" ref="A3">"Calendriers "&amp;MID(_xlfn.CONCAT(IF(TBL_Salles[Montrer]&lt;&gt;"",", "&amp;TBL_Salles[salles],"")),3,99)</f>
        <v>Calendriers SDF, 001, 002</v>
      </c>
      <c r="B3" s="21"/>
      <c r="C3" s="21"/>
      <c r="D3" s="21"/>
      <c r="E3" s="21"/>
      <c r="F3" s="21"/>
      <c r="G3" s="21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1"/>
      <c r="Z3" s="21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</row>
    <row r="4" spans="1:42" s="28" customFormat="1" ht="21.75" customHeight="1" thickTop="1" thickBot="1" x14ac:dyDescent="0.3">
      <c r="A4" s="25" t="s">
        <v>0</v>
      </c>
      <c r="B4" s="26"/>
      <c r="C4" s="26"/>
      <c r="D4" s="26"/>
      <c r="E4" s="26"/>
      <c r="F4" s="26"/>
      <c r="G4" s="27"/>
      <c r="H4" s="25" t="s">
        <v>1</v>
      </c>
      <c r="I4" s="26"/>
      <c r="J4" s="26"/>
      <c r="K4" s="26"/>
      <c r="L4" s="26"/>
      <c r="M4" s="26"/>
      <c r="N4" s="27"/>
      <c r="O4" s="25" t="s">
        <v>2</v>
      </c>
      <c r="P4" s="26"/>
      <c r="Q4" s="26"/>
      <c r="R4" s="26"/>
      <c r="S4" s="26"/>
      <c r="T4" s="26"/>
      <c r="U4" s="27"/>
      <c r="V4" s="25" t="s">
        <v>3</v>
      </c>
      <c r="W4" s="26"/>
      <c r="X4" s="26"/>
      <c r="Y4" s="26"/>
      <c r="Z4" s="26"/>
      <c r="AA4" s="26"/>
      <c r="AB4" s="27"/>
      <c r="AC4" s="25" t="s">
        <v>4</v>
      </c>
      <c r="AD4" s="26"/>
      <c r="AE4" s="26"/>
      <c r="AF4" s="26"/>
      <c r="AG4" s="26"/>
      <c r="AH4" s="26"/>
      <c r="AI4" s="27"/>
      <c r="AJ4" s="25" t="s">
        <v>5</v>
      </c>
      <c r="AK4" s="26"/>
      <c r="AL4" s="26"/>
      <c r="AM4" s="26"/>
      <c r="AN4" s="26"/>
      <c r="AO4" s="26"/>
      <c r="AP4" s="27"/>
    </row>
    <row r="5" spans="1:42" s="28" customFormat="1" ht="21.75" customHeight="1" thickTop="1" x14ac:dyDescent="0.25">
      <c r="A5" s="29"/>
      <c r="B5" s="68" t="str">
        <f>+B$1</f>
        <v>001</v>
      </c>
      <c r="C5" s="69"/>
      <c r="D5" s="68" t="str">
        <f>+D$1</f>
        <v>002</v>
      </c>
      <c r="E5" s="69"/>
      <c r="F5" s="68" t="str">
        <f>+F$1</f>
        <v>SDF</v>
      </c>
      <c r="G5" s="69"/>
      <c r="H5" s="29"/>
      <c r="I5" s="68" t="str">
        <f>+I$1</f>
        <v>001</v>
      </c>
      <c r="J5" s="69"/>
      <c r="K5" s="68" t="str">
        <f>+K$1</f>
        <v>002</v>
      </c>
      <c r="L5" s="69"/>
      <c r="M5" s="68" t="str">
        <f>+M$1</f>
        <v>SDF</v>
      </c>
      <c r="N5" s="69"/>
      <c r="O5" s="29"/>
      <c r="P5" s="68" t="str">
        <f>+P$1</f>
        <v>001</v>
      </c>
      <c r="Q5" s="69"/>
      <c r="R5" s="68" t="str">
        <f>+R$1</f>
        <v>002</v>
      </c>
      <c r="S5" s="69"/>
      <c r="T5" s="68" t="str">
        <f>+T$1</f>
        <v>SDF</v>
      </c>
      <c r="U5" s="69"/>
      <c r="V5" s="29"/>
      <c r="W5" s="68" t="str">
        <f>+W$1</f>
        <v>001</v>
      </c>
      <c r="X5" s="69"/>
      <c r="Y5" s="68" t="str">
        <f>+Y$1</f>
        <v>002</v>
      </c>
      <c r="Z5" s="69"/>
      <c r="AA5" s="68" t="str">
        <f>+AA$1</f>
        <v>SDF</v>
      </c>
      <c r="AB5" s="69"/>
      <c r="AC5" s="29"/>
      <c r="AD5" s="68" t="str">
        <f>+AD$1</f>
        <v>001</v>
      </c>
      <c r="AE5" s="69"/>
      <c r="AF5" s="68" t="str">
        <f>+AF$1</f>
        <v>002</v>
      </c>
      <c r="AG5" s="69"/>
      <c r="AH5" s="68" t="str">
        <f>+AH$1</f>
        <v>SDF</v>
      </c>
      <c r="AI5" s="69"/>
      <c r="AJ5" s="29"/>
      <c r="AK5" s="68" t="str">
        <f>+AK$1</f>
        <v>001</v>
      </c>
      <c r="AL5" s="69"/>
      <c r="AM5" s="68" t="str">
        <f>+AM$1</f>
        <v>002</v>
      </c>
      <c r="AN5" s="69"/>
      <c r="AO5" s="68" t="str">
        <f>+AO$1</f>
        <v>SDF</v>
      </c>
      <c r="AP5" s="69"/>
    </row>
    <row r="6" spans="1:42" s="28" customFormat="1" ht="21.75" customHeight="1" x14ac:dyDescent="0.25">
      <c r="A6" s="30"/>
      <c r="B6" s="31" t="s">
        <v>18</v>
      </c>
      <c r="C6" s="32" t="s">
        <v>12</v>
      </c>
      <c r="D6" s="33"/>
      <c r="E6" s="33"/>
      <c r="F6" s="31" t="s">
        <v>18</v>
      </c>
      <c r="G6" s="34" t="s">
        <v>12</v>
      </c>
      <c r="H6" s="30"/>
      <c r="I6" s="31" t="s">
        <v>18</v>
      </c>
      <c r="J6" s="32" t="s">
        <v>12</v>
      </c>
      <c r="K6" s="33"/>
      <c r="L6" s="33"/>
      <c r="M6" s="31" t="s">
        <v>18</v>
      </c>
      <c r="N6" s="34" t="s">
        <v>12</v>
      </c>
      <c r="O6" s="30"/>
      <c r="P6" s="31" t="s">
        <v>18</v>
      </c>
      <c r="Q6" s="32" t="s">
        <v>12</v>
      </c>
      <c r="R6" s="33"/>
      <c r="S6" s="33"/>
      <c r="T6" s="31" t="s">
        <v>18</v>
      </c>
      <c r="U6" s="34" t="s">
        <v>12</v>
      </c>
      <c r="V6" s="30"/>
      <c r="W6" s="31" t="s">
        <v>18</v>
      </c>
      <c r="X6" s="32" t="s">
        <v>12</v>
      </c>
      <c r="Y6" s="33"/>
      <c r="Z6" s="33"/>
      <c r="AA6" s="31" t="s">
        <v>18</v>
      </c>
      <c r="AB6" s="34" t="s">
        <v>12</v>
      </c>
      <c r="AC6" s="30"/>
      <c r="AD6" s="31" t="s">
        <v>18</v>
      </c>
      <c r="AE6" s="32" t="s">
        <v>12</v>
      </c>
      <c r="AF6" s="33"/>
      <c r="AG6" s="33"/>
      <c r="AH6" s="31" t="s">
        <v>18</v>
      </c>
      <c r="AI6" s="34" t="s">
        <v>12</v>
      </c>
      <c r="AJ6" s="30"/>
      <c r="AK6" s="31" t="s">
        <v>18</v>
      </c>
      <c r="AL6" s="32" t="s">
        <v>12</v>
      </c>
      <c r="AM6" s="33"/>
      <c r="AN6" s="33"/>
      <c r="AO6" s="31" t="s">
        <v>18</v>
      </c>
      <c r="AP6" s="34" t="s">
        <v>12</v>
      </c>
    </row>
    <row r="7" spans="1:42" ht="18" customHeight="1" x14ac:dyDescent="0.25">
      <c r="A7" s="35">
        <f>DATE($A$2,1,ROW(A1))</f>
        <v>45292</v>
      </c>
      <c r="B7" s="36"/>
      <c r="C7" s="37"/>
      <c r="D7" s="38"/>
      <c r="E7" s="37"/>
      <c r="F7" s="61" t="s">
        <v>43</v>
      </c>
      <c r="G7" s="37" t="s">
        <v>66</v>
      </c>
      <c r="H7" s="35">
        <f>DATE($A$2,2,ROW(H1))</f>
        <v>45323</v>
      </c>
      <c r="I7" s="36"/>
      <c r="J7" s="37"/>
      <c r="K7" s="38"/>
      <c r="L7" s="37"/>
      <c r="M7" s="36"/>
      <c r="N7" s="37"/>
      <c r="O7" s="35">
        <f>DATE($A$2,3,ROW(O1))</f>
        <v>45352</v>
      </c>
      <c r="P7" s="36"/>
      <c r="Q7" s="37"/>
      <c r="R7" s="38"/>
      <c r="S7" s="37"/>
      <c r="T7" s="36"/>
      <c r="U7" s="37"/>
      <c r="V7" s="35">
        <f>DATE($A$2,4,ROW(V1))</f>
        <v>45383</v>
      </c>
      <c r="W7" s="36"/>
      <c r="X7" s="37"/>
      <c r="Y7" s="38"/>
      <c r="Z7" s="37"/>
      <c r="AA7" s="36"/>
      <c r="AB7" s="37"/>
      <c r="AC7" s="35">
        <f>DATE($A$2,5,ROW(AC1))</f>
        <v>45413</v>
      </c>
      <c r="AD7" s="61" t="s">
        <v>38</v>
      </c>
      <c r="AE7" s="37" t="s">
        <v>50</v>
      </c>
      <c r="AF7" s="38"/>
      <c r="AG7" s="37"/>
      <c r="AH7" s="61" t="s">
        <v>48</v>
      </c>
      <c r="AI7" s="37" t="s">
        <v>53</v>
      </c>
      <c r="AJ7" s="35">
        <f>DATE($A$2,6,1)</f>
        <v>45444</v>
      </c>
      <c r="AK7" s="36"/>
      <c r="AL7" s="37"/>
      <c r="AM7" s="62" t="s">
        <v>39</v>
      </c>
      <c r="AN7" s="37" t="s">
        <v>58</v>
      </c>
      <c r="AO7" s="36"/>
      <c r="AP7" s="37"/>
    </row>
    <row r="8" spans="1:42" ht="18" customHeight="1" x14ac:dyDescent="0.25">
      <c r="A8" s="35">
        <f>IFERROR(IF(MONTH(A7+1)=MONTH(A7),A7+1,""),"")</f>
        <v>45293</v>
      </c>
      <c r="B8" s="36"/>
      <c r="C8" s="37"/>
      <c r="D8" s="38"/>
      <c r="E8" s="38"/>
      <c r="F8" s="61" t="s">
        <v>43</v>
      </c>
      <c r="G8" s="39" t="s">
        <v>66</v>
      </c>
      <c r="H8" s="35">
        <f>IFERROR(IF(MONTH(H7+1)=MONTH(H7),H7+1,""),"")</f>
        <v>45324</v>
      </c>
      <c r="I8" s="36"/>
      <c r="J8" s="37"/>
      <c r="K8" s="38"/>
      <c r="L8" s="38"/>
      <c r="M8" s="36"/>
      <c r="N8" s="39"/>
      <c r="O8" s="35">
        <f>IFERROR(IF(MONTH(O7+1)=MONTH(O7),O7+1,""),"")</f>
        <v>45353</v>
      </c>
      <c r="P8" s="36"/>
      <c r="Q8" s="37"/>
      <c r="R8" s="38"/>
      <c r="S8" s="38"/>
      <c r="T8" s="36"/>
      <c r="U8" s="39"/>
      <c r="V8" s="35">
        <f>IFERROR(IF(MONTH(V7+1)=MONTH(V7),V7+1,""),"")</f>
        <v>45384</v>
      </c>
      <c r="W8" s="36"/>
      <c r="X8" s="37"/>
      <c r="Y8" s="38"/>
      <c r="Z8" s="38"/>
      <c r="AA8" s="36"/>
      <c r="AB8" s="39"/>
      <c r="AC8" s="35">
        <f>IFERROR(IF(MONTH(AC7+1)=MONTH(AC7),AC7+1,""),"")</f>
        <v>45414</v>
      </c>
      <c r="AD8" s="61" t="s">
        <v>38</v>
      </c>
      <c r="AE8" s="37" t="s">
        <v>50</v>
      </c>
      <c r="AF8" s="38"/>
      <c r="AG8" s="38"/>
      <c r="AH8" s="61" t="s">
        <v>48</v>
      </c>
      <c r="AI8" s="39" t="s">
        <v>53</v>
      </c>
      <c r="AJ8" s="35">
        <f>IFERROR(IF(MONTH(AJ7+1)=MONTH(AJ7),AJ7+1,""),"")</f>
        <v>45445</v>
      </c>
      <c r="AK8" s="36"/>
      <c r="AL8" s="37"/>
      <c r="AM8" s="62" t="s">
        <v>39</v>
      </c>
      <c r="AN8" s="38" t="s">
        <v>58</v>
      </c>
      <c r="AO8" s="36"/>
      <c r="AP8" s="39"/>
    </row>
    <row r="9" spans="1:42" ht="18" customHeight="1" x14ac:dyDescent="0.25">
      <c r="A9" s="35">
        <f t="shared" ref="A9:A37" si="2">IFERROR(IF(MONTH(A8+1)=MONTH(A8),A8+1,""),"")</f>
        <v>45294</v>
      </c>
      <c r="B9" s="36"/>
      <c r="C9" s="37"/>
      <c r="D9" s="38"/>
      <c r="E9" s="38"/>
      <c r="F9" s="61" t="s">
        <v>43</v>
      </c>
      <c r="G9" s="39" t="s">
        <v>66</v>
      </c>
      <c r="H9" s="35">
        <f t="shared" ref="H9:H15" si="3">IFERROR(IF(MONTH(H8+1)=MONTH(H8),H8+1,""),"")</f>
        <v>45325</v>
      </c>
      <c r="I9" s="36"/>
      <c r="J9" s="37"/>
      <c r="K9" s="38"/>
      <c r="L9" s="38"/>
      <c r="M9" s="61" t="s">
        <v>45</v>
      </c>
      <c r="N9" s="39" t="s">
        <v>66</v>
      </c>
      <c r="O9" s="35">
        <f t="shared" ref="O9:O37" si="4">IFERROR(IF(MONTH(O8+1)=MONTH(O8),O8+1,""),"")</f>
        <v>45354</v>
      </c>
      <c r="P9" s="36"/>
      <c r="Q9" s="37"/>
      <c r="R9" s="38"/>
      <c r="S9" s="38"/>
      <c r="T9" s="36"/>
      <c r="U9" s="39"/>
      <c r="V9" s="35">
        <f t="shared" ref="V9:V37" si="5">IFERROR(IF(MONTH(V8+1)=MONTH(V8),V8+1,""),"")</f>
        <v>45385</v>
      </c>
      <c r="W9" s="36"/>
      <c r="X9" s="37"/>
      <c r="Y9" s="38"/>
      <c r="Z9" s="38"/>
      <c r="AA9" s="36"/>
      <c r="AB9" s="39"/>
      <c r="AC9" s="35">
        <f t="shared" ref="AC9:AC37" si="6">IFERROR(IF(MONTH(AC8+1)=MONTH(AC8),AC8+1,""),"")</f>
        <v>45415</v>
      </c>
      <c r="AD9" s="61" t="s">
        <v>38</v>
      </c>
      <c r="AE9" s="37" t="s">
        <v>50</v>
      </c>
      <c r="AF9" s="38"/>
      <c r="AG9" s="38"/>
      <c r="AH9" s="61" t="s">
        <v>48</v>
      </c>
      <c r="AI9" s="39" t="s">
        <v>53</v>
      </c>
      <c r="AJ9" s="35">
        <f t="shared" ref="AJ9:AJ13" si="7">IFERROR(IF(MONTH(AJ8+1)=MONTH(AJ8),AJ8+1,""),"")</f>
        <v>45446</v>
      </c>
      <c r="AK9" s="36"/>
      <c r="AL9" s="37"/>
      <c r="AM9" s="62" t="s">
        <v>39</v>
      </c>
      <c r="AN9" s="38" t="s">
        <v>58</v>
      </c>
      <c r="AO9" s="36"/>
      <c r="AP9" s="39"/>
    </row>
    <row r="10" spans="1:42" ht="18" customHeight="1" x14ac:dyDescent="0.25">
      <c r="A10" s="35">
        <f t="shared" si="2"/>
        <v>45295</v>
      </c>
      <c r="B10" s="36"/>
      <c r="C10" s="37"/>
      <c r="D10" s="38"/>
      <c r="E10" s="38"/>
      <c r="F10" s="61" t="s">
        <v>43</v>
      </c>
      <c r="G10" s="39" t="s">
        <v>66</v>
      </c>
      <c r="H10" s="35">
        <f t="shared" si="3"/>
        <v>45326</v>
      </c>
      <c r="I10" s="36"/>
      <c r="J10" s="37"/>
      <c r="K10" s="38"/>
      <c r="L10" s="38"/>
      <c r="M10" s="61" t="s">
        <v>45</v>
      </c>
      <c r="N10" s="39" t="s">
        <v>66</v>
      </c>
      <c r="O10" s="35">
        <f t="shared" si="4"/>
        <v>45355</v>
      </c>
      <c r="P10" s="36"/>
      <c r="Q10" s="37"/>
      <c r="R10" s="38"/>
      <c r="S10" s="38"/>
      <c r="T10" s="36"/>
      <c r="U10" s="39"/>
      <c r="V10" s="35">
        <f t="shared" si="5"/>
        <v>45386</v>
      </c>
      <c r="W10" s="36"/>
      <c r="X10" s="37"/>
      <c r="Y10" s="38"/>
      <c r="Z10" s="38"/>
      <c r="AA10" s="36"/>
      <c r="AB10" s="39"/>
      <c r="AC10" s="35">
        <f t="shared" si="6"/>
        <v>45416</v>
      </c>
      <c r="AD10" s="61" t="s">
        <v>38</v>
      </c>
      <c r="AE10" s="37" t="s">
        <v>50</v>
      </c>
      <c r="AF10" s="38"/>
      <c r="AG10" s="38"/>
      <c r="AH10" s="36"/>
      <c r="AI10" s="39"/>
      <c r="AJ10" s="35">
        <f t="shared" si="7"/>
        <v>45447</v>
      </c>
      <c r="AK10" s="36"/>
      <c r="AL10" s="37"/>
      <c r="AM10" s="62" t="s">
        <v>39</v>
      </c>
      <c r="AN10" s="38" t="s">
        <v>58</v>
      </c>
      <c r="AO10" s="36"/>
      <c r="AP10" s="39"/>
    </row>
    <row r="11" spans="1:42" ht="18" customHeight="1" x14ac:dyDescent="0.25">
      <c r="A11" s="35">
        <f t="shared" si="2"/>
        <v>45296</v>
      </c>
      <c r="B11" s="36"/>
      <c r="C11" s="37"/>
      <c r="D11" s="38"/>
      <c r="E11" s="38"/>
      <c r="F11" s="61" t="s">
        <v>43</v>
      </c>
      <c r="G11" s="39" t="s">
        <v>66</v>
      </c>
      <c r="H11" s="35">
        <f t="shared" si="3"/>
        <v>45327</v>
      </c>
      <c r="I11" s="36"/>
      <c r="J11" s="37"/>
      <c r="K11" s="38"/>
      <c r="L11" s="38"/>
      <c r="M11" s="61" t="s">
        <v>45</v>
      </c>
      <c r="N11" s="39" t="s">
        <v>66</v>
      </c>
      <c r="O11" s="35">
        <f t="shared" si="4"/>
        <v>45356</v>
      </c>
      <c r="P11" s="36"/>
      <c r="Q11" s="37"/>
      <c r="R11" s="38"/>
      <c r="S11" s="38"/>
      <c r="T11" s="36"/>
      <c r="U11" s="39"/>
      <c r="V11" s="35">
        <f t="shared" si="5"/>
        <v>45387</v>
      </c>
      <c r="W11" s="36"/>
      <c r="X11" s="37"/>
      <c r="Y11" s="38"/>
      <c r="Z11" s="38"/>
      <c r="AA11" s="36"/>
      <c r="AB11" s="39"/>
      <c r="AC11" s="35">
        <f t="shared" si="6"/>
        <v>45417</v>
      </c>
      <c r="AD11" s="61" t="s">
        <v>38</v>
      </c>
      <c r="AE11" s="37" t="s">
        <v>50</v>
      </c>
      <c r="AF11" s="38"/>
      <c r="AG11" s="38"/>
      <c r="AH11" s="36"/>
      <c r="AI11" s="39"/>
      <c r="AJ11" s="35">
        <f t="shared" si="7"/>
        <v>45448</v>
      </c>
      <c r="AK11" s="36"/>
      <c r="AL11" s="37"/>
      <c r="AM11" s="38"/>
      <c r="AN11" s="38"/>
      <c r="AO11" s="36"/>
      <c r="AP11" s="39"/>
    </row>
    <row r="12" spans="1:42" ht="18" customHeight="1" x14ac:dyDescent="0.25">
      <c r="A12" s="35">
        <f t="shared" si="2"/>
        <v>45297</v>
      </c>
      <c r="B12" s="36"/>
      <c r="C12" s="37"/>
      <c r="D12" s="38"/>
      <c r="E12" s="38"/>
      <c r="F12" s="36"/>
      <c r="G12" s="39"/>
      <c r="H12" s="35">
        <f t="shared" si="3"/>
        <v>45328</v>
      </c>
      <c r="I12" s="36"/>
      <c r="J12" s="37"/>
      <c r="K12" s="38"/>
      <c r="L12" s="38"/>
      <c r="M12" s="61" t="s">
        <v>46</v>
      </c>
      <c r="N12" s="39" t="s">
        <v>67</v>
      </c>
      <c r="O12" s="35">
        <f t="shared" si="4"/>
        <v>45357</v>
      </c>
      <c r="P12" s="36"/>
      <c r="Q12" s="37"/>
      <c r="R12" s="38"/>
      <c r="S12" s="38"/>
      <c r="T12" s="36"/>
      <c r="U12" s="39"/>
      <c r="V12" s="35">
        <f t="shared" si="5"/>
        <v>45388</v>
      </c>
      <c r="W12" s="36"/>
      <c r="X12" s="37"/>
      <c r="Y12" s="38"/>
      <c r="Z12" s="38"/>
      <c r="AA12" s="36"/>
      <c r="AB12" s="39"/>
      <c r="AC12" s="35">
        <f t="shared" si="6"/>
        <v>45418</v>
      </c>
      <c r="AD12" s="61" t="s">
        <v>38</v>
      </c>
      <c r="AE12" s="37" t="s">
        <v>50</v>
      </c>
      <c r="AF12" s="38"/>
      <c r="AG12" s="38"/>
      <c r="AH12" s="36"/>
      <c r="AI12" s="39"/>
      <c r="AJ12" s="35">
        <f t="shared" si="7"/>
        <v>45449</v>
      </c>
      <c r="AK12" s="36"/>
      <c r="AL12" s="37"/>
      <c r="AM12" s="38"/>
      <c r="AN12" s="38"/>
      <c r="AO12" s="36"/>
      <c r="AP12" s="39"/>
    </row>
    <row r="13" spans="1:42" ht="18" customHeight="1" x14ac:dyDescent="0.25">
      <c r="A13" s="35">
        <f t="shared" si="2"/>
        <v>45298</v>
      </c>
      <c r="B13" s="36"/>
      <c r="C13" s="37"/>
      <c r="D13" s="38"/>
      <c r="E13" s="38"/>
      <c r="F13" s="36"/>
      <c r="G13" s="39"/>
      <c r="H13" s="35">
        <f t="shared" si="3"/>
        <v>45329</v>
      </c>
      <c r="I13" s="36"/>
      <c r="J13" s="37"/>
      <c r="K13" s="38"/>
      <c r="L13" s="38"/>
      <c r="M13" s="61" t="s">
        <v>46</v>
      </c>
      <c r="N13" s="39" t="s">
        <v>67</v>
      </c>
      <c r="O13" s="35">
        <f t="shared" si="4"/>
        <v>45358</v>
      </c>
      <c r="P13" s="36"/>
      <c r="Q13" s="37"/>
      <c r="R13" s="38"/>
      <c r="S13" s="38"/>
      <c r="T13" s="36"/>
      <c r="U13" s="39"/>
      <c r="V13" s="35">
        <f t="shared" si="5"/>
        <v>45389</v>
      </c>
      <c r="W13" s="36"/>
      <c r="X13" s="37"/>
      <c r="Y13" s="38"/>
      <c r="Z13" s="38"/>
      <c r="AA13" s="36"/>
      <c r="AB13" s="39"/>
      <c r="AC13" s="35">
        <f t="shared" si="6"/>
        <v>45419</v>
      </c>
      <c r="AD13" s="61" t="s">
        <v>38</v>
      </c>
      <c r="AE13" s="37" t="s">
        <v>50</v>
      </c>
      <c r="AF13" s="38"/>
      <c r="AG13" s="38"/>
      <c r="AH13" s="36"/>
      <c r="AI13" s="39"/>
      <c r="AJ13" s="35">
        <f t="shared" si="7"/>
        <v>45450</v>
      </c>
      <c r="AK13" s="36"/>
      <c r="AL13" s="37"/>
      <c r="AM13" s="38"/>
      <c r="AN13" s="38"/>
      <c r="AO13" s="36"/>
      <c r="AP13" s="39"/>
    </row>
    <row r="14" spans="1:42" ht="18" customHeight="1" x14ac:dyDescent="0.25">
      <c r="A14" s="35">
        <f t="shared" si="2"/>
        <v>45299</v>
      </c>
      <c r="B14" s="36"/>
      <c r="C14" s="37"/>
      <c r="D14" s="38"/>
      <c r="E14" s="38"/>
      <c r="F14" s="36"/>
      <c r="G14" s="39"/>
      <c r="H14" s="35">
        <f t="shared" si="3"/>
        <v>45330</v>
      </c>
      <c r="I14" s="36"/>
      <c r="J14" s="37"/>
      <c r="K14" s="38"/>
      <c r="L14" s="38"/>
      <c r="M14" s="61" t="s">
        <v>46</v>
      </c>
      <c r="N14" s="39" t="s">
        <v>67</v>
      </c>
      <c r="O14" s="35">
        <f t="shared" si="4"/>
        <v>45359</v>
      </c>
      <c r="P14" s="36"/>
      <c r="Q14" s="37"/>
      <c r="R14" s="38"/>
      <c r="S14" s="38"/>
      <c r="T14" s="36"/>
      <c r="U14" s="39"/>
      <c r="V14" s="35">
        <f t="shared" si="5"/>
        <v>45390</v>
      </c>
      <c r="W14" s="36"/>
      <c r="X14" s="37"/>
      <c r="Y14" s="38"/>
      <c r="Z14" s="38"/>
      <c r="AA14" s="36"/>
      <c r="AB14" s="39"/>
      <c r="AC14" s="35">
        <f t="shared" si="6"/>
        <v>45420</v>
      </c>
      <c r="AD14" s="61" t="s">
        <v>38</v>
      </c>
      <c r="AE14" s="37" t="s">
        <v>50</v>
      </c>
      <c r="AF14" s="38"/>
      <c r="AG14" s="38"/>
      <c r="AH14" s="36"/>
      <c r="AI14" s="39"/>
      <c r="AJ14" s="35">
        <f t="shared" ref="AJ14:AJ37" si="8">IFERROR(IF(MONTH(AJ13+1)=MONTH(AJ13),AJ13+1,""),"")</f>
        <v>45451</v>
      </c>
      <c r="AK14" s="36"/>
      <c r="AL14" s="37"/>
      <c r="AM14" s="38"/>
      <c r="AN14" s="38"/>
      <c r="AO14" s="36"/>
      <c r="AP14" s="39"/>
    </row>
    <row r="15" spans="1:42" ht="18" customHeight="1" x14ac:dyDescent="0.25">
      <c r="A15" s="35">
        <f t="shared" si="2"/>
        <v>45300</v>
      </c>
      <c r="B15" s="36"/>
      <c r="C15" s="37"/>
      <c r="D15" s="38"/>
      <c r="E15" s="38"/>
      <c r="F15" s="36"/>
      <c r="G15" s="39"/>
      <c r="H15" s="35">
        <f t="shared" si="3"/>
        <v>45331</v>
      </c>
      <c r="I15" s="36"/>
      <c r="J15" s="37"/>
      <c r="K15" s="38"/>
      <c r="L15" s="38"/>
      <c r="M15" s="61" t="s">
        <v>46</v>
      </c>
      <c r="N15" s="39" t="s">
        <v>67</v>
      </c>
      <c r="O15" s="35">
        <f t="shared" si="4"/>
        <v>45360</v>
      </c>
      <c r="P15" s="36"/>
      <c r="Q15" s="37"/>
      <c r="R15" s="38"/>
      <c r="S15" s="38"/>
      <c r="T15" s="36"/>
      <c r="U15" s="39"/>
      <c r="V15" s="35">
        <f t="shared" si="5"/>
        <v>45391</v>
      </c>
      <c r="W15" s="36"/>
      <c r="X15" s="37"/>
      <c r="Y15" s="38"/>
      <c r="Z15" s="38"/>
      <c r="AA15" s="36"/>
      <c r="AB15" s="39"/>
      <c r="AC15" s="35">
        <f t="shared" si="6"/>
        <v>45421</v>
      </c>
      <c r="AD15" s="61" t="s">
        <v>38</v>
      </c>
      <c r="AE15" s="37" t="s">
        <v>50</v>
      </c>
      <c r="AF15" s="38"/>
      <c r="AG15" s="38"/>
      <c r="AH15" s="36"/>
      <c r="AI15" s="39"/>
      <c r="AJ15" s="35">
        <f t="shared" si="8"/>
        <v>45452</v>
      </c>
      <c r="AK15" s="36"/>
      <c r="AL15" s="37"/>
      <c r="AM15" s="38"/>
      <c r="AN15" s="38"/>
      <c r="AO15" s="36"/>
      <c r="AP15" s="39"/>
    </row>
    <row r="16" spans="1:42" ht="18" customHeight="1" x14ac:dyDescent="0.25">
      <c r="A16" s="35">
        <f t="shared" si="2"/>
        <v>45301</v>
      </c>
      <c r="B16" s="36"/>
      <c r="C16" s="37"/>
      <c r="D16" s="38"/>
      <c r="E16" s="38"/>
      <c r="F16" s="36"/>
      <c r="G16" s="39"/>
      <c r="H16" s="35">
        <f t="shared" ref="H16:H37" si="9">IFERROR(IF(MONTH(H15+1)=MONTH(H15),H15+1,""),"")</f>
        <v>45332</v>
      </c>
      <c r="I16" s="36"/>
      <c r="J16" s="37"/>
      <c r="K16" s="38"/>
      <c r="L16" s="38"/>
      <c r="M16" s="61" t="s">
        <v>46</v>
      </c>
      <c r="N16" s="39" t="s">
        <v>67</v>
      </c>
      <c r="O16" s="35">
        <f t="shared" si="4"/>
        <v>45361</v>
      </c>
      <c r="P16" s="36"/>
      <c r="Q16" s="37"/>
      <c r="R16" s="38"/>
      <c r="S16" s="38"/>
      <c r="T16" s="36"/>
      <c r="U16" s="39"/>
      <c r="V16" s="35">
        <f t="shared" si="5"/>
        <v>45392</v>
      </c>
      <c r="W16" s="36"/>
      <c r="X16" s="37"/>
      <c r="Y16" s="38"/>
      <c r="Z16" s="38"/>
      <c r="AA16" s="36"/>
      <c r="AB16" s="39"/>
      <c r="AC16" s="35">
        <f t="shared" si="6"/>
        <v>45422</v>
      </c>
      <c r="AD16" s="61" t="s">
        <v>38</v>
      </c>
      <c r="AE16" s="37" t="s">
        <v>50</v>
      </c>
      <c r="AF16" s="38"/>
      <c r="AG16" s="38"/>
      <c r="AH16" s="36"/>
      <c r="AI16" s="39"/>
      <c r="AJ16" s="35">
        <f t="shared" si="8"/>
        <v>45453</v>
      </c>
      <c r="AK16" s="36"/>
      <c r="AL16" s="37"/>
      <c r="AM16" s="38"/>
      <c r="AN16" s="38"/>
      <c r="AO16" s="36"/>
      <c r="AP16" s="39"/>
    </row>
    <row r="17" spans="1:42" ht="18" customHeight="1" x14ac:dyDescent="0.25">
      <c r="A17" s="35">
        <f t="shared" si="2"/>
        <v>45302</v>
      </c>
      <c r="B17" s="36"/>
      <c r="C17" s="37"/>
      <c r="D17" s="38"/>
      <c r="E17" s="38"/>
      <c r="F17" s="36"/>
      <c r="G17" s="39"/>
      <c r="H17" s="35">
        <f t="shared" si="9"/>
        <v>45333</v>
      </c>
      <c r="I17" s="36"/>
      <c r="J17" s="37"/>
      <c r="K17" s="38"/>
      <c r="L17" s="38"/>
      <c r="M17" s="61" t="s">
        <v>46</v>
      </c>
      <c r="N17" s="39" t="s">
        <v>67</v>
      </c>
      <c r="O17" s="35">
        <f t="shared" si="4"/>
        <v>45362</v>
      </c>
      <c r="P17" s="36"/>
      <c r="Q17" s="37"/>
      <c r="R17" s="38"/>
      <c r="S17" s="38"/>
      <c r="T17" s="36"/>
      <c r="U17" s="39"/>
      <c r="V17" s="35">
        <f t="shared" si="5"/>
        <v>45393</v>
      </c>
      <c r="W17" s="36"/>
      <c r="X17" s="37"/>
      <c r="Y17" s="38"/>
      <c r="Z17" s="38"/>
      <c r="AA17" s="36"/>
      <c r="AB17" s="39"/>
      <c r="AC17" s="35">
        <f t="shared" si="6"/>
        <v>45423</v>
      </c>
      <c r="AD17" s="36"/>
      <c r="AE17" s="37"/>
      <c r="AF17" s="38"/>
      <c r="AG17" s="38"/>
      <c r="AH17" s="36"/>
      <c r="AI17" s="39"/>
      <c r="AJ17" s="35">
        <f t="shared" si="8"/>
        <v>45454</v>
      </c>
      <c r="AK17" s="36"/>
      <c r="AL17" s="37"/>
      <c r="AM17" s="38"/>
      <c r="AN17" s="38"/>
      <c r="AO17" s="36"/>
      <c r="AP17" s="39"/>
    </row>
    <row r="18" spans="1:42" ht="18" customHeight="1" x14ac:dyDescent="0.25">
      <c r="A18" s="35">
        <f t="shared" si="2"/>
        <v>45303</v>
      </c>
      <c r="B18" s="36"/>
      <c r="C18" s="37"/>
      <c r="D18" s="38"/>
      <c r="E18" s="38"/>
      <c r="F18" s="36"/>
      <c r="G18" s="39"/>
      <c r="H18" s="35">
        <f t="shared" si="9"/>
        <v>45334</v>
      </c>
      <c r="I18" s="36"/>
      <c r="J18" s="37"/>
      <c r="K18" s="38"/>
      <c r="L18" s="38"/>
      <c r="M18" s="36"/>
      <c r="N18" s="39"/>
      <c r="O18" s="35">
        <f t="shared" si="4"/>
        <v>45363</v>
      </c>
      <c r="P18" s="36"/>
      <c r="Q18" s="37"/>
      <c r="R18" s="38"/>
      <c r="S18" s="38"/>
      <c r="T18" s="36"/>
      <c r="U18" s="39"/>
      <c r="V18" s="35">
        <f t="shared" si="5"/>
        <v>45394</v>
      </c>
      <c r="W18" s="36"/>
      <c r="X18" s="37"/>
      <c r="Y18" s="38"/>
      <c r="Z18" s="38"/>
      <c r="AA18" s="36"/>
      <c r="AB18" s="39"/>
      <c r="AC18" s="35">
        <f t="shared" si="6"/>
        <v>45424</v>
      </c>
      <c r="AD18" s="36"/>
      <c r="AE18" s="37"/>
      <c r="AF18" s="38"/>
      <c r="AG18" s="38"/>
      <c r="AH18" s="36"/>
      <c r="AI18" s="39"/>
      <c r="AJ18" s="35">
        <f t="shared" si="8"/>
        <v>45455</v>
      </c>
      <c r="AK18" s="36"/>
      <c r="AL18" s="37"/>
      <c r="AM18" s="38"/>
      <c r="AN18" s="38"/>
      <c r="AO18" s="36"/>
      <c r="AP18" s="39"/>
    </row>
    <row r="19" spans="1:42" ht="18" customHeight="1" x14ac:dyDescent="0.25">
      <c r="A19" s="35">
        <f t="shared" si="2"/>
        <v>45304</v>
      </c>
      <c r="B19" s="36"/>
      <c r="C19" s="37"/>
      <c r="D19" s="38"/>
      <c r="E19" s="38"/>
      <c r="F19" s="36"/>
      <c r="G19" s="39"/>
      <c r="H19" s="35">
        <f t="shared" si="9"/>
        <v>45335</v>
      </c>
      <c r="I19" s="36"/>
      <c r="J19" s="37"/>
      <c r="K19" s="38"/>
      <c r="L19" s="38"/>
      <c r="M19" s="36"/>
      <c r="N19" s="39"/>
      <c r="O19" s="35">
        <f t="shared" si="4"/>
        <v>45364</v>
      </c>
      <c r="P19" s="36"/>
      <c r="Q19" s="37"/>
      <c r="R19" s="38"/>
      <c r="S19" s="38"/>
      <c r="T19" s="36"/>
      <c r="U19" s="39"/>
      <c r="V19" s="35">
        <f t="shared" si="5"/>
        <v>45395</v>
      </c>
      <c r="W19" s="36"/>
      <c r="X19" s="37"/>
      <c r="Y19" s="38"/>
      <c r="Z19" s="38"/>
      <c r="AA19" s="36"/>
      <c r="AB19" s="39"/>
      <c r="AC19" s="35">
        <f t="shared" si="6"/>
        <v>45425</v>
      </c>
      <c r="AD19" s="36"/>
      <c r="AE19" s="37"/>
      <c r="AF19" s="38"/>
      <c r="AG19" s="38"/>
      <c r="AH19" s="36"/>
      <c r="AI19" s="39"/>
      <c r="AJ19" s="35">
        <f t="shared" si="8"/>
        <v>45456</v>
      </c>
      <c r="AK19" s="36"/>
      <c r="AL19" s="37"/>
      <c r="AM19" s="38"/>
      <c r="AN19" s="38"/>
      <c r="AO19" s="36"/>
      <c r="AP19" s="39"/>
    </row>
    <row r="20" spans="1:42" ht="18" customHeight="1" x14ac:dyDescent="0.25">
      <c r="A20" s="35">
        <f t="shared" si="2"/>
        <v>45305</v>
      </c>
      <c r="B20" s="36"/>
      <c r="C20" s="37"/>
      <c r="D20" s="38"/>
      <c r="E20" s="38"/>
      <c r="F20" s="36"/>
      <c r="G20" s="39"/>
      <c r="H20" s="35">
        <f t="shared" si="9"/>
        <v>45336</v>
      </c>
      <c r="I20" s="36"/>
      <c r="J20" s="37"/>
      <c r="K20" s="38"/>
      <c r="L20" s="38"/>
      <c r="M20" s="36"/>
      <c r="N20" s="39"/>
      <c r="O20" s="35">
        <f t="shared" si="4"/>
        <v>45365</v>
      </c>
      <c r="P20" s="36"/>
      <c r="Q20" s="37"/>
      <c r="R20" s="38"/>
      <c r="S20" s="38"/>
      <c r="T20" s="36"/>
      <c r="U20" s="39"/>
      <c r="V20" s="35">
        <f t="shared" si="5"/>
        <v>45396</v>
      </c>
      <c r="W20" s="36"/>
      <c r="X20" s="37"/>
      <c r="Y20" s="38"/>
      <c r="Z20" s="38"/>
      <c r="AA20" s="36"/>
      <c r="AB20" s="39"/>
      <c r="AC20" s="35">
        <f t="shared" si="6"/>
        <v>45426</v>
      </c>
      <c r="AD20" s="36"/>
      <c r="AE20" s="37"/>
      <c r="AF20" s="38"/>
      <c r="AG20" s="38"/>
      <c r="AH20" s="36"/>
      <c r="AI20" s="39"/>
      <c r="AJ20" s="35">
        <f t="shared" si="8"/>
        <v>45457</v>
      </c>
      <c r="AK20" s="36"/>
      <c r="AL20" s="37"/>
      <c r="AM20" s="38"/>
      <c r="AN20" s="38"/>
      <c r="AO20" s="36"/>
      <c r="AP20" s="39"/>
    </row>
    <row r="21" spans="1:42" ht="18" customHeight="1" x14ac:dyDescent="0.25">
      <c r="A21" s="35">
        <f t="shared" si="2"/>
        <v>45306</v>
      </c>
      <c r="B21" s="36"/>
      <c r="C21" s="37"/>
      <c r="D21" s="38"/>
      <c r="E21" s="38"/>
      <c r="F21" s="36"/>
      <c r="G21" s="39"/>
      <c r="H21" s="35">
        <f t="shared" si="9"/>
        <v>45337</v>
      </c>
      <c r="I21" s="36"/>
      <c r="J21" s="37"/>
      <c r="K21" s="38"/>
      <c r="L21" s="38"/>
      <c r="M21" s="36"/>
      <c r="N21" s="39"/>
      <c r="O21" s="35">
        <f t="shared" si="4"/>
        <v>45366</v>
      </c>
      <c r="P21" s="61" t="s">
        <v>36</v>
      </c>
      <c r="Q21" s="37" t="s">
        <v>65</v>
      </c>
      <c r="R21" s="38"/>
      <c r="S21" s="38"/>
      <c r="T21" s="36"/>
      <c r="U21" s="39"/>
      <c r="V21" s="35">
        <f t="shared" si="5"/>
        <v>45397</v>
      </c>
      <c r="W21" s="36"/>
      <c r="X21" s="37"/>
      <c r="Y21" s="38"/>
      <c r="Z21" s="38"/>
      <c r="AA21" s="36"/>
      <c r="AB21" s="39"/>
      <c r="AC21" s="35">
        <f t="shared" si="6"/>
        <v>45427</v>
      </c>
      <c r="AD21" s="36"/>
      <c r="AE21" s="37"/>
      <c r="AF21" s="38"/>
      <c r="AG21" s="38"/>
      <c r="AH21" s="36"/>
      <c r="AI21" s="39"/>
      <c r="AJ21" s="35">
        <f t="shared" si="8"/>
        <v>45458</v>
      </c>
      <c r="AK21" s="36"/>
      <c r="AL21" s="37"/>
      <c r="AM21" s="38"/>
      <c r="AN21" s="38"/>
      <c r="AO21" s="36"/>
      <c r="AP21" s="39"/>
    </row>
    <row r="22" spans="1:42" ht="18" customHeight="1" x14ac:dyDescent="0.25">
      <c r="A22" s="35">
        <f t="shared" si="2"/>
        <v>45307</v>
      </c>
      <c r="B22" s="36"/>
      <c r="C22" s="37"/>
      <c r="D22" s="38"/>
      <c r="E22" s="38"/>
      <c r="F22" s="36"/>
      <c r="G22" s="39"/>
      <c r="H22" s="35">
        <f t="shared" si="9"/>
        <v>45338</v>
      </c>
      <c r="I22" s="36"/>
      <c r="J22" s="37"/>
      <c r="K22" s="38"/>
      <c r="L22" s="38"/>
      <c r="M22" s="36"/>
      <c r="N22" s="39"/>
      <c r="O22" s="35">
        <f t="shared" si="4"/>
        <v>45367</v>
      </c>
      <c r="P22" s="61" t="s">
        <v>36</v>
      </c>
      <c r="Q22" s="37" t="s">
        <v>65</v>
      </c>
      <c r="R22" s="38"/>
      <c r="S22" s="38"/>
      <c r="T22" s="36"/>
      <c r="U22" s="39"/>
      <c r="V22" s="35">
        <f t="shared" si="5"/>
        <v>45398</v>
      </c>
      <c r="W22" s="36"/>
      <c r="X22" s="37"/>
      <c r="Y22" s="38"/>
      <c r="Z22" s="38"/>
      <c r="AA22" s="36"/>
      <c r="AB22" s="39"/>
      <c r="AC22" s="35">
        <f t="shared" si="6"/>
        <v>45428</v>
      </c>
      <c r="AD22" s="36"/>
      <c r="AE22" s="37"/>
      <c r="AF22" s="38"/>
      <c r="AG22" s="38"/>
      <c r="AH22" s="36"/>
      <c r="AI22" s="39"/>
      <c r="AJ22" s="35">
        <f t="shared" si="8"/>
        <v>45459</v>
      </c>
      <c r="AK22" s="36"/>
      <c r="AL22" s="37"/>
      <c r="AM22" s="38"/>
      <c r="AN22" s="38"/>
      <c r="AO22" s="36"/>
      <c r="AP22" s="39"/>
    </row>
    <row r="23" spans="1:42" ht="18" customHeight="1" x14ac:dyDescent="0.25">
      <c r="A23" s="35">
        <f t="shared" si="2"/>
        <v>45308</v>
      </c>
      <c r="B23" s="36"/>
      <c r="C23" s="37"/>
      <c r="D23" s="38"/>
      <c r="E23" s="38"/>
      <c r="F23" s="36"/>
      <c r="G23" s="39"/>
      <c r="H23" s="35">
        <f t="shared" si="9"/>
        <v>45339</v>
      </c>
      <c r="I23" s="36"/>
      <c r="J23" s="37"/>
      <c r="K23" s="38"/>
      <c r="L23" s="38"/>
      <c r="M23" s="36"/>
      <c r="N23" s="39"/>
      <c r="O23" s="35">
        <f t="shared" si="4"/>
        <v>45368</v>
      </c>
      <c r="P23" s="61" t="s">
        <v>36</v>
      </c>
      <c r="Q23" s="37" t="s">
        <v>65</v>
      </c>
      <c r="R23" s="38"/>
      <c r="S23" s="38"/>
      <c r="T23" s="36"/>
      <c r="U23" s="39"/>
      <c r="V23" s="35">
        <f t="shared" si="5"/>
        <v>45399</v>
      </c>
      <c r="W23" s="36"/>
      <c r="X23" s="37"/>
      <c r="Y23" s="38"/>
      <c r="Z23" s="38"/>
      <c r="AA23" s="36"/>
      <c r="AB23" s="39"/>
      <c r="AC23" s="35">
        <f t="shared" si="6"/>
        <v>45429</v>
      </c>
      <c r="AD23" s="36"/>
      <c r="AE23" s="37"/>
      <c r="AF23" s="38"/>
      <c r="AG23" s="38"/>
      <c r="AH23" s="36"/>
      <c r="AI23" s="39"/>
      <c r="AJ23" s="35">
        <f t="shared" si="8"/>
        <v>45460</v>
      </c>
      <c r="AK23" s="36"/>
      <c r="AL23" s="37"/>
      <c r="AM23" s="38"/>
      <c r="AN23" s="38"/>
      <c r="AO23" s="36"/>
      <c r="AP23" s="39"/>
    </row>
    <row r="24" spans="1:42" ht="18" customHeight="1" x14ac:dyDescent="0.25">
      <c r="A24" s="35">
        <f t="shared" si="2"/>
        <v>45309</v>
      </c>
      <c r="B24" s="36"/>
      <c r="C24" s="37"/>
      <c r="D24" s="38"/>
      <c r="E24" s="38"/>
      <c r="F24" s="36"/>
      <c r="G24" s="39"/>
      <c r="H24" s="35">
        <f t="shared" si="9"/>
        <v>45340</v>
      </c>
      <c r="I24" s="61" t="s">
        <v>35</v>
      </c>
      <c r="J24" s="37" t="s">
        <v>55</v>
      </c>
      <c r="K24" s="38"/>
      <c r="L24" s="38"/>
      <c r="M24" s="36"/>
      <c r="N24" s="39"/>
      <c r="O24" s="35">
        <f t="shared" si="4"/>
        <v>45369</v>
      </c>
      <c r="P24" s="61" t="s">
        <v>36</v>
      </c>
      <c r="Q24" s="37" t="s">
        <v>65</v>
      </c>
      <c r="R24" s="38"/>
      <c r="S24" s="38"/>
      <c r="T24" s="36"/>
      <c r="U24" s="39"/>
      <c r="V24" s="35">
        <f t="shared" si="5"/>
        <v>45400</v>
      </c>
      <c r="W24" s="61" t="s">
        <v>37</v>
      </c>
      <c r="X24" s="37" t="s">
        <v>53</v>
      </c>
      <c r="Y24" s="38"/>
      <c r="Z24" s="38"/>
      <c r="AA24" s="36"/>
      <c r="AB24" s="39"/>
      <c r="AC24" s="35">
        <f t="shared" si="6"/>
        <v>45430</v>
      </c>
      <c r="AD24" s="36"/>
      <c r="AE24" s="37"/>
      <c r="AF24" s="38"/>
      <c r="AG24" s="38"/>
      <c r="AH24" s="36"/>
      <c r="AI24" s="39"/>
      <c r="AJ24" s="35">
        <f t="shared" si="8"/>
        <v>45461</v>
      </c>
      <c r="AK24" s="36"/>
      <c r="AL24" s="37"/>
      <c r="AM24" s="38"/>
      <c r="AN24" s="38"/>
      <c r="AO24" s="36"/>
      <c r="AP24" s="39"/>
    </row>
    <row r="25" spans="1:42" ht="18" customHeight="1" x14ac:dyDescent="0.25">
      <c r="A25" s="35">
        <f t="shared" si="2"/>
        <v>45310</v>
      </c>
      <c r="B25" s="36"/>
      <c r="C25" s="37"/>
      <c r="D25" s="38"/>
      <c r="E25" s="38"/>
      <c r="F25" s="36"/>
      <c r="G25" s="39"/>
      <c r="H25" s="35">
        <f t="shared" si="9"/>
        <v>45341</v>
      </c>
      <c r="I25" s="61" t="s">
        <v>35</v>
      </c>
      <c r="J25" s="37" t="s">
        <v>55</v>
      </c>
      <c r="K25" s="38"/>
      <c r="L25" s="38"/>
      <c r="M25" s="36"/>
      <c r="N25" s="39"/>
      <c r="O25" s="35">
        <f t="shared" si="4"/>
        <v>45370</v>
      </c>
      <c r="P25" s="61" t="s">
        <v>36</v>
      </c>
      <c r="Q25" s="37" t="s">
        <v>65</v>
      </c>
      <c r="R25" s="38"/>
      <c r="S25" s="38"/>
      <c r="T25" s="36"/>
      <c r="U25" s="39"/>
      <c r="V25" s="35">
        <f t="shared" si="5"/>
        <v>45401</v>
      </c>
      <c r="W25" s="61" t="s">
        <v>37</v>
      </c>
      <c r="X25" s="37" t="s">
        <v>53</v>
      </c>
      <c r="Y25" s="38"/>
      <c r="Z25" s="38"/>
      <c r="AA25" s="36"/>
      <c r="AB25" s="39"/>
      <c r="AC25" s="35">
        <f t="shared" si="6"/>
        <v>45431</v>
      </c>
      <c r="AD25" s="36"/>
      <c r="AE25" s="37"/>
      <c r="AF25" s="38"/>
      <c r="AG25" s="38"/>
      <c r="AH25" s="36"/>
      <c r="AI25" s="39"/>
      <c r="AJ25" s="35">
        <f t="shared" si="8"/>
        <v>45462</v>
      </c>
      <c r="AK25" s="36"/>
      <c r="AL25" s="37"/>
      <c r="AM25" s="38"/>
      <c r="AN25" s="38"/>
      <c r="AO25" s="36"/>
      <c r="AP25" s="39"/>
    </row>
    <row r="26" spans="1:42" ht="18" customHeight="1" x14ac:dyDescent="0.25">
      <c r="A26" s="35">
        <f t="shared" si="2"/>
        <v>45311</v>
      </c>
      <c r="B26" s="36"/>
      <c r="C26" s="37"/>
      <c r="D26" s="38"/>
      <c r="E26" s="38"/>
      <c r="F26" s="36"/>
      <c r="G26" s="39"/>
      <c r="H26" s="35">
        <f t="shared" si="9"/>
        <v>45342</v>
      </c>
      <c r="I26" s="61" t="s">
        <v>35</v>
      </c>
      <c r="J26" s="37" t="s">
        <v>55</v>
      </c>
      <c r="K26" s="38"/>
      <c r="L26" s="38"/>
      <c r="M26" s="36"/>
      <c r="N26" s="39"/>
      <c r="O26" s="35">
        <f t="shared" si="4"/>
        <v>45371</v>
      </c>
      <c r="P26" s="61" t="s">
        <v>36</v>
      </c>
      <c r="Q26" s="37" t="s">
        <v>65</v>
      </c>
      <c r="R26" s="38"/>
      <c r="S26" s="38"/>
      <c r="T26" s="36"/>
      <c r="U26" s="39"/>
      <c r="V26" s="35">
        <f t="shared" si="5"/>
        <v>45402</v>
      </c>
      <c r="W26" s="36"/>
      <c r="X26" s="37"/>
      <c r="Y26" s="38"/>
      <c r="Z26" s="38"/>
      <c r="AA26" s="36"/>
      <c r="AB26" s="39"/>
      <c r="AC26" s="35">
        <f t="shared" si="6"/>
        <v>45432</v>
      </c>
      <c r="AD26" s="36"/>
      <c r="AE26" s="37"/>
      <c r="AF26" s="38"/>
      <c r="AG26" s="38"/>
      <c r="AH26" s="36"/>
      <c r="AI26" s="39"/>
      <c r="AJ26" s="35">
        <f t="shared" si="8"/>
        <v>45463</v>
      </c>
      <c r="AK26" s="36"/>
      <c r="AL26" s="37"/>
      <c r="AM26" s="38"/>
      <c r="AN26" s="38"/>
      <c r="AO26" s="36"/>
      <c r="AP26" s="39"/>
    </row>
    <row r="27" spans="1:42" ht="18" customHeight="1" x14ac:dyDescent="0.25">
      <c r="A27" s="35">
        <f t="shared" si="2"/>
        <v>45312</v>
      </c>
      <c r="B27" s="36"/>
      <c r="C27" s="37"/>
      <c r="D27" s="38"/>
      <c r="E27" s="38"/>
      <c r="F27" s="36"/>
      <c r="G27" s="39"/>
      <c r="H27" s="35">
        <f t="shared" si="9"/>
        <v>45343</v>
      </c>
      <c r="I27" s="61" t="s">
        <v>35</v>
      </c>
      <c r="J27" s="37" t="s">
        <v>55</v>
      </c>
      <c r="K27" s="38"/>
      <c r="L27" s="38"/>
      <c r="M27" s="36"/>
      <c r="N27" s="39"/>
      <c r="O27" s="35">
        <f t="shared" si="4"/>
        <v>45372</v>
      </c>
      <c r="P27" s="61" t="s">
        <v>36</v>
      </c>
      <c r="Q27" s="37" t="s">
        <v>65</v>
      </c>
      <c r="R27" s="38"/>
      <c r="S27" s="38"/>
      <c r="T27" s="36"/>
      <c r="U27" s="39"/>
      <c r="V27" s="35">
        <f t="shared" si="5"/>
        <v>45403</v>
      </c>
      <c r="W27" s="36"/>
      <c r="X27" s="37"/>
      <c r="Y27" s="38"/>
      <c r="Z27" s="38"/>
      <c r="AA27" s="36"/>
      <c r="AB27" s="39"/>
      <c r="AC27" s="35">
        <f t="shared" si="6"/>
        <v>45433</v>
      </c>
      <c r="AD27" s="36"/>
      <c r="AE27" s="37"/>
      <c r="AF27" s="38"/>
      <c r="AG27" s="38"/>
      <c r="AH27" s="36"/>
      <c r="AI27" s="39"/>
      <c r="AJ27" s="35">
        <f t="shared" si="8"/>
        <v>45464</v>
      </c>
      <c r="AK27" s="36"/>
      <c r="AL27" s="37"/>
      <c r="AM27" s="38"/>
      <c r="AN27" s="38"/>
      <c r="AO27" s="36"/>
      <c r="AP27" s="39"/>
    </row>
    <row r="28" spans="1:42" ht="18" customHeight="1" x14ac:dyDescent="0.25">
      <c r="A28" s="35">
        <f t="shared" si="2"/>
        <v>45313</v>
      </c>
      <c r="B28" s="36"/>
      <c r="C28" s="37"/>
      <c r="D28" s="38"/>
      <c r="E28" s="38"/>
      <c r="F28" s="36"/>
      <c r="G28" s="39"/>
      <c r="H28" s="35">
        <f t="shared" si="9"/>
        <v>45344</v>
      </c>
      <c r="I28" s="61" t="s">
        <v>35</v>
      </c>
      <c r="J28" s="37" t="s">
        <v>55</v>
      </c>
      <c r="K28" s="38"/>
      <c r="L28" s="38"/>
      <c r="M28" s="36"/>
      <c r="N28" s="39"/>
      <c r="O28" s="35">
        <f t="shared" si="4"/>
        <v>45373</v>
      </c>
      <c r="P28" s="61" t="s">
        <v>36</v>
      </c>
      <c r="Q28" s="37" t="s">
        <v>65</v>
      </c>
      <c r="R28" s="38"/>
      <c r="S28" s="38"/>
      <c r="T28" s="36"/>
      <c r="U28" s="39"/>
      <c r="V28" s="35">
        <f t="shared" si="5"/>
        <v>45404</v>
      </c>
      <c r="W28" s="36"/>
      <c r="X28" s="37"/>
      <c r="Y28" s="38"/>
      <c r="Z28" s="38"/>
      <c r="AA28" s="36"/>
      <c r="AB28" s="39"/>
      <c r="AC28" s="35">
        <f t="shared" si="6"/>
        <v>45434</v>
      </c>
      <c r="AD28" s="36"/>
      <c r="AE28" s="37"/>
      <c r="AF28" s="38"/>
      <c r="AG28" s="38"/>
      <c r="AH28" s="36"/>
      <c r="AI28" s="39"/>
      <c r="AJ28" s="35">
        <f t="shared" si="8"/>
        <v>45465</v>
      </c>
      <c r="AK28" s="36"/>
      <c r="AL28" s="37"/>
      <c r="AM28" s="38"/>
      <c r="AN28" s="38"/>
      <c r="AO28" s="36"/>
      <c r="AP28" s="39"/>
    </row>
    <row r="29" spans="1:42" ht="18" customHeight="1" x14ac:dyDescent="0.25">
      <c r="A29" s="35">
        <f t="shared" si="2"/>
        <v>45314</v>
      </c>
      <c r="B29" s="36"/>
      <c r="C29" s="37"/>
      <c r="D29" s="38"/>
      <c r="E29" s="38"/>
      <c r="F29" s="36"/>
      <c r="G29" s="39"/>
      <c r="H29" s="35">
        <f t="shared" si="9"/>
        <v>45345</v>
      </c>
      <c r="I29" s="61" t="s">
        <v>35</v>
      </c>
      <c r="J29" s="37" t="s">
        <v>55</v>
      </c>
      <c r="K29" s="38"/>
      <c r="L29" s="38"/>
      <c r="M29" s="36"/>
      <c r="N29" s="39"/>
      <c r="O29" s="35">
        <f t="shared" si="4"/>
        <v>45374</v>
      </c>
      <c r="P29" s="61" t="s">
        <v>36</v>
      </c>
      <c r="Q29" s="37" t="s">
        <v>65</v>
      </c>
      <c r="R29" s="38"/>
      <c r="S29" s="38"/>
      <c r="T29" s="36"/>
      <c r="U29" s="39"/>
      <c r="V29" s="35">
        <f t="shared" si="5"/>
        <v>45405</v>
      </c>
      <c r="W29" s="36"/>
      <c r="X29" s="37"/>
      <c r="Y29" s="38"/>
      <c r="Z29" s="38"/>
      <c r="AA29" s="36"/>
      <c r="AB29" s="39"/>
      <c r="AC29" s="35">
        <f t="shared" si="6"/>
        <v>45435</v>
      </c>
      <c r="AD29" s="36"/>
      <c r="AE29" s="37"/>
      <c r="AF29" s="38"/>
      <c r="AG29" s="38"/>
      <c r="AH29" s="36"/>
      <c r="AI29" s="39"/>
      <c r="AJ29" s="35">
        <f t="shared" si="8"/>
        <v>45466</v>
      </c>
      <c r="AK29" s="36"/>
      <c r="AL29" s="37"/>
      <c r="AM29" s="38"/>
      <c r="AN29" s="38"/>
      <c r="AO29" s="36"/>
      <c r="AP29" s="39"/>
    </row>
    <row r="30" spans="1:42" ht="18" customHeight="1" x14ac:dyDescent="0.25">
      <c r="A30" s="35">
        <f t="shared" si="2"/>
        <v>45315</v>
      </c>
      <c r="B30" s="36"/>
      <c r="C30" s="37"/>
      <c r="D30" s="38"/>
      <c r="E30" s="38"/>
      <c r="F30" s="36"/>
      <c r="G30" s="39"/>
      <c r="H30" s="35">
        <f t="shared" si="9"/>
        <v>45346</v>
      </c>
      <c r="I30" s="61" t="s">
        <v>35</v>
      </c>
      <c r="J30" s="37" t="s">
        <v>55</v>
      </c>
      <c r="K30" s="38"/>
      <c r="L30" s="38"/>
      <c r="M30" s="36"/>
      <c r="N30" s="39"/>
      <c r="O30" s="35">
        <f t="shared" si="4"/>
        <v>45375</v>
      </c>
      <c r="P30" s="61" t="s">
        <v>36</v>
      </c>
      <c r="Q30" s="37" t="s">
        <v>65</v>
      </c>
      <c r="R30" s="38"/>
      <c r="S30" s="38"/>
      <c r="T30" s="36"/>
      <c r="U30" s="39"/>
      <c r="V30" s="35">
        <f t="shared" si="5"/>
        <v>45406</v>
      </c>
      <c r="W30" s="36"/>
      <c r="X30" s="37"/>
      <c r="Y30" s="38"/>
      <c r="Z30" s="38"/>
      <c r="AA30" s="36"/>
      <c r="AB30" s="39"/>
      <c r="AC30" s="35">
        <f t="shared" si="6"/>
        <v>45436</v>
      </c>
      <c r="AD30" s="36"/>
      <c r="AE30" s="37"/>
      <c r="AF30" s="38"/>
      <c r="AG30" s="38"/>
      <c r="AH30" s="36"/>
      <c r="AI30" s="39"/>
      <c r="AJ30" s="35">
        <f t="shared" si="8"/>
        <v>45467</v>
      </c>
      <c r="AK30" s="36"/>
      <c r="AL30" s="37"/>
      <c r="AM30" s="38"/>
      <c r="AN30" s="38"/>
      <c r="AO30" s="36"/>
      <c r="AP30" s="39"/>
    </row>
    <row r="31" spans="1:42" ht="18" customHeight="1" x14ac:dyDescent="0.25">
      <c r="A31" s="35">
        <f t="shared" si="2"/>
        <v>45316</v>
      </c>
      <c r="B31" s="36"/>
      <c r="C31" s="37"/>
      <c r="D31" s="38"/>
      <c r="E31" s="38"/>
      <c r="F31" s="36"/>
      <c r="G31" s="39"/>
      <c r="H31" s="35">
        <f t="shared" si="9"/>
        <v>45347</v>
      </c>
      <c r="I31" s="61" t="s">
        <v>35</v>
      </c>
      <c r="J31" s="37" t="s">
        <v>55</v>
      </c>
      <c r="K31" s="38"/>
      <c r="L31" s="38"/>
      <c r="M31" s="36"/>
      <c r="N31" s="39"/>
      <c r="O31" s="35">
        <f t="shared" si="4"/>
        <v>45376</v>
      </c>
      <c r="P31" s="36"/>
      <c r="Q31" s="37"/>
      <c r="R31" s="38"/>
      <c r="S31" s="38"/>
      <c r="T31" s="36"/>
      <c r="U31" s="39"/>
      <c r="V31" s="35">
        <f t="shared" si="5"/>
        <v>45407</v>
      </c>
      <c r="W31" s="36"/>
      <c r="X31" s="37"/>
      <c r="Y31" s="38"/>
      <c r="Z31" s="38"/>
      <c r="AA31" s="36"/>
      <c r="AB31" s="39"/>
      <c r="AC31" s="35">
        <f t="shared" si="6"/>
        <v>45437</v>
      </c>
      <c r="AD31" s="36"/>
      <c r="AE31" s="37"/>
      <c r="AF31" s="62" t="s">
        <v>39</v>
      </c>
      <c r="AG31" s="38" t="s">
        <v>58</v>
      </c>
      <c r="AH31" s="36"/>
      <c r="AI31" s="39"/>
      <c r="AJ31" s="35">
        <f t="shared" si="8"/>
        <v>45468</v>
      </c>
      <c r="AK31" s="36"/>
      <c r="AL31" s="37"/>
      <c r="AM31" s="38"/>
      <c r="AN31" s="38"/>
      <c r="AO31" s="36"/>
      <c r="AP31" s="39"/>
    </row>
    <row r="32" spans="1:42" ht="18" customHeight="1" x14ac:dyDescent="0.25">
      <c r="A32" s="35">
        <f t="shared" si="2"/>
        <v>45317</v>
      </c>
      <c r="B32" s="36"/>
      <c r="C32" s="37"/>
      <c r="D32" s="38"/>
      <c r="E32" s="38"/>
      <c r="F32" s="36"/>
      <c r="G32" s="39"/>
      <c r="H32" s="35">
        <f t="shared" si="9"/>
        <v>45348</v>
      </c>
      <c r="I32" s="61" t="s">
        <v>35</v>
      </c>
      <c r="J32" s="37" t="s">
        <v>55</v>
      </c>
      <c r="K32" s="38"/>
      <c r="L32" s="38"/>
      <c r="M32" s="61" t="s">
        <v>36</v>
      </c>
      <c r="N32" s="39" t="s">
        <v>65</v>
      </c>
      <c r="O32" s="35">
        <f t="shared" si="4"/>
        <v>45377</v>
      </c>
      <c r="P32" s="36"/>
      <c r="Q32" s="37"/>
      <c r="R32" s="38"/>
      <c r="S32" s="38"/>
      <c r="T32" s="36"/>
      <c r="U32" s="39"/>
      <c r="V32" s="35">
        <f t="shared" si="5"/>
        <v>45408</v>
      </c>
      <c r="W32" s="36"/>
      <c r="X32" s="37"/>
      <c r="Y32" s="38"/>
      <c r="Z32" s="38"/>
      <c r="AA32" s="61" t="s">
        <v>47</v>
      </c>
      <c r="AB32" s="39" t="s">
        <v>54</v>
      </c>
      <c r="AC32" s="35">
        <f t="shared" si="6"/>
        <v>45438</v>
      </c>
      <c r="AD32" s="36"/>
      <c r="AE32" s="37"/>
      <c r="AF32" s="62" t="s">
        <v>39</v>
      </c>
      <c r="AG32" s="38" t="s">
        <v>58</v>
      </c>
      <c r="AH32" s="36"/>
      <c r="AI32" s="39"/>
      <c r="AJ32" s="35">
        <f t="shared" si="8"/>
        <v>45469</v>
      </c>
      <c r="AK32" s="36"/>
      <c r="AL32" s="37"/>
      <c r="AM32" s="38"/>
      <c r="AN32" s="38"/>
      <c r="AO32" s="36"/>
      <c r="AP32" s="39"/>
    </row>
    <row r="33" spans="1:42" ht="18" customHeight="1" x14ac:dyDescent="0.25">
      <c r="A33" s="35">
        <f t="shared" si="2"/>
        <v>45318</v>
      </c>
      <c r="B33" s="36"/>
      <c r="C33" s="37"/>
      <c r="D33" s="38"/>
      <c r="E33" s="38"/>
      <c r="F33" s="36"/>
      <c r="G33" s="39"/>
      <c r="H33" s="35">
        <f t="shared" si="9"/>
        <v>45349</v>
      </c>
      <c r="I33" s="61" t="s">
        <v>35</v>
      </c>
      <c r="J33" s="37" t="s">
        <v>55</v>
      </c>
      <c r="K33" s="38"/>
      <c r="L33" s="38"/>
      <c r="M33" s="61" t="s">
        <v>36</v>
      </c>
      <c r="N33" s="39" t="s">
        <v>65</v>
      </c>
      <c r="O33" s="35">
        <f t="shared" si="4"/>
        <v>45378</v>
      </c>
      <c r="P33" s="36"/>
      <c r="Q33" s="37"/>
      <c r="R33" s="38"/>
      <c r="S33" s="38"/>
      <c r="T33" s="36"/>
      <c r="U33" s="39"/>
      <c r="V33" s="35">
        <f t="shared" si="5"/>
        <v>45409</v>
      </c>
      <c r="W33" s="36"/>
      <c r="X33" s="37"/>
      <c r="Y33" s="38"/>
      <c r="Z33" s="38"/>
      <c r="AA33" s="61" t="s">
        <v>47</v>
      </c>
      <c r="AB33" s="39" t="s">
        <v>54</v>
      </c>
      <c r="AC33" s="35">
        <f t="shared" si="6"/>
        <v>45439</v>
      </c>
      <c r="AD33" s="36"/>
      <c r="AE33" s="37"/>
      <c r="AF33" s="62" t="s">
        <v>39</v>
      </c>
      <c r="AG33" s="38" t="s">
        <v>58</v>
      </c>
      <c r="AH33" s="36"/>
      <c r="AI33" s="39"/>
      <c r="AJ33" s="35">
        <f t="shared" si="8"/>
        <v>45470</v>
      </c>
      <c r="AK33" s="36"/>
      <c r="AL33" s="37"/>
      <c r="AM33" s="38"/>
      <c r="AN33" s="38"/>
      <c r="AO33" s="36"/>
      <c r="AP33" s="39"/>
    </row>
    <row r="34" spans="1:42" ht="18" customHeight="1" thickBot="1" x14ac:dyDescent="0.3">
      <c r="A34" s="35">
        <f t="shared" si="2"/>
        <v>45319</v>
      </c>
      <c r="B34" s="36"/>
      <c r="C34" s="37"/>
      <c r="D34" s="38"/>
      <c r="E34" s="38"/>
      <c r="F34" s="36"/>
      <c r="G34" s="39"/>
      <c r="H34" s="35">
        <f t="shared" si="9"/>
        <v>45350</v>
      </c>
      <c r="I34" s="63" t="s">
        <v>35</v>
      </c>
      <c r="J34" s="41" t="s">
        <v>55</v>
      </c>
      <c r="K34" s="42"/>
      <c r="L34" s="42"/>
      <c r="M34" s="63" t="s">
        <v>36</v>
      </c>
      <c r="N34" s="43" t="s">
        <v>65</v>
      </c>
      <c r="O34" s="35">
        <f t="shared" si="4"/>
        <v>45379</v>
      </c>
      <c r="P34" s="36"/>
      <c r="Q34" s="37"/>
      <c r="R34" s="38"/>
      <c r="S34" s="38"/>
      <c r="T34" s="36"/>
      <c r="U34" s="39"/>
      <c r="V34" s="35">
        <f t="shared" si="5"/>
        <v>45410</v>
      </c>
      <c r="W34" s="36"/>
      <c r="X34" s="37"/>
      <c r="Y34" s="38"/>
      <c r="Z34" s="38"/>
      <c r="AA34" s="61" t="s">
        <v>47</v>
      </c>
      <c r="AB34" s="39" t="s">
        <v>54</v>
      </c>
      <c r="AC34" s="35">
        <f t="shared" si="6"/>
        <v>45440</v>
      </c>
      <c r="AD34" s="36"/>
      <c r="AE34" s="37"/>
      <c r="AF34" s="62" t="s">
        <v>39</v>
      </c>
      <c r="AG34" s="38" t="s">
        <v>58</v>
      </c>
      <c r="AH34" s="36"/>
      <c r="AI34" s="39"/>
      <c r="AJ34" s="35">
        <f t="shared" si="8"/>
        <v>45471</v>
      </c>
      <c r="AK34" s="36"/>
      <c r="AL34" s="37"/>
      <c r="AM34" s="38"/>
      <c r="AN34" s="38"/>
      <c r="AO34" s="36"/>
      <c r="AP34" s="39"/>
    </row>
    <row r="35" spans="1:42" ht="18" customHeight="1" thickTop="1" x14ac:dyDescent="0.25">
      <c r="A35" s="35">
        <f t="shared" si="2"/>
        <v>45320</v>
      </c>
      <c r="B35" s="36"/>
      <c r="C35" s="37"/>
      <c r="D35" s="38"/>
      <c r="E35" s="38"/>
      <c r="F35" s="36"/>
      <c r="G35" s="39"/>
      <c r="H35" s="35">
        <f t="shared" si="9"/>
        <v>45351</v>
      </c>
      <c r="I35" s="44"/>
      <c r="J35" s="45"/>
      <c r="K35" s="45"/>
      <c r="L35" s="45"/>
      <c r="M35" s="44"/>
      <c r="N35" s="46"/>
      <c r="O35" s="35">
        <f t="shared" si="4"/>
        <v>45380</v>
      </c>
      <c r="P35" s="36"/>
      <c r="Q35" s="37"/>
      <c r="R35" s="38"/>
      <c r="S35" s="38"/>
      <c r="T35" s="36"/>
      <c r="U35" s="39"/>
      <c r="V35" s="35">
        <f t="shared" si="5"/>
        <v>45411</v>
      </c>
      <c r="W35" s="36"/>
      <c r="X35" s="37"/>
      <c r="Y35" s="38"/>
      <c r="Z35" s="38"/>
      <c r="AA35" s="61" t="s">
        <v>47</v>
      </c>
      <c r="AB35" s="39" t="s">
        <v>54</v>
      </c>
      <c r="AC35" s="35">
        <f t="shared" si="6"/>
        <v>45441</v>
      </c>
      <c r="AD35" s="36"/>
      <c r="AE35" s="37"/>
      <c r="AF35" s="62" t="s">
        <v>39</v>
      </c>
      <c r="AG35" s="38" t="s">
        <v>58</v>
      </c>
      <c r="AH35" s="36"/>
      <c r="AI35" s="39"/>
      <c r="AJ35" s="35">
        <f t="shared" si="8"/>
        <v>45472</v>
      </c>
      <c r="AK35" s="36"/>
      <c r="AL35" s="37"/>
      <c r="AM35" s="38"/>
      <c r="AN35" s="38"/>
      <c r="AO35" s="36"/>
      <c r="AP35" s="39"/>
    </row>
    <row r="36" spans="1:42" ht="18" customHeight="1" thickBot="1" x14ac:dyDescent="0.3">
      <c r="A36" s="35">
        <f t="shared" si="2"/>
        <v>45321</v>
      </c>
      <c r="B36" s="36"/>
      <c r="C36" s="37"/>
      <c r="D36" s="38"/>
      <c r="E36" s="38"/>
      <c r="F36" s="36"/>
      <c r="G36" s="39"/>
      <c r="H36" s="35" t="str">
        <f t="shared" si="9"/>
        <v/>
      </c>
      <c r="N36" s="47"/>
      <c r="O36" s="35">
        <f t="shared" si="4"/>
        <v>45381</v>
      </c>
      <c r="P36" s="36"/>
      <c r="Q36" s="37"/>
      <c r="R36" s="38"/>
      <c r="S36" s="38"/>
      <c r="T36" s="36"/>
      <c r="U36" s="39"/>
      <c r="V36" s="35">
        <f t="shared" si="5"/>
        <v>45412</v>
      </c>
      <c r="W36" s="40"/>
      <c r="X36" s="48"/>
      <c r="Y36" s="49"/>
      <c r="Z36" s="49"/>
      <c r="AA36" s="63" t="s">
        <v>47</v>
      </c>
      <c r="AB36" s="43" t="s">
        <v>54</v>
      </c>
      <c r="AC36" s="35">
        <f t="shared" si="6"/>
        <v>45442</v>
      </c>
      <c r="AD36" s="36"/>
      <c r="AE36" s="37"/>
      <c r="AF36" s="62" t="s">
        <v>39</v>
      </c>
      <c r="AG36" s="38" t="s">
        <v>58</v>
      </c>
      <c r="AH36" s="36"/>
      <c r="AI36" s="39"/>
      <c r="AJ36" s="35">
        <f t="shared" si="8"/>
        <v>45473</v>
      </c>
      <c r="AK36" s="40"/>
      <c r="AL36" s="41"/>
      <c r="AM36" s="42"/>
      <c r="AN36" s="42"/>
      <c r="AO36" s="40"/>
      <c r="AP36" s="43"/>
    </row>
    <row r="37" spans="1:42" ht="18" customHeight="1" thickTop="1" thickBot="1" x14ac:dyDescent="0.3">
      <c r="A37" s="50">
        <f t="shared" si="2"/>
        <v>45322</v>
      </c>
      <c r="B37" s="40"/>
      <c r="C37" s="41"/>
      <c r="D37" s="42"/>
      <c r="E37" s="42"/>
      <c r="F37" s="40"/>
      <c r="G37" s="43"/>
      <c r="H37" s="35" t="str">
        <f t="shared" si="9"/>
        <v/>
      </c>
      <c r="O37" s="50">
        <f t="shared" si="4"/>
        <v>45382</v>
      </c>
      <c r="P37" s="40"/>
      <c r="Q37" s="41"/>
      <c r="R37" s="42"/>
      <c r="S37" s="42"/>
      <c r="T37" s="51"/>
      <c r="U37" s="43"/>
      <c r="V37" s="50" t="str">
        <f t="shared" si="5"/>
        <v/>
      </c>
      <c r="AC37" s="50">
        <f t="shared" si="6"/>
        <v>45443</v>
      </c>
      <c r="AD37" s="40"/>
      <c r="AE37" s="41"/>
      <c r="AF37" s="64" t="s">
        <v>39</v>
      </c>
      <c r="AG37" s="42" t="s">
        <v>58</v>
      </c>
      <c r="AH37" s="40"/>
      <c r="AI37" s="43"/>
      <c r="AJ37" s="50" t="str">
        <f t="shared" si="8"/>
        <v/>
      </c>
    </row>
    <row r="38" spans="1:42" ht="27" customHeight="1" thickTop="1" thickBot="1" x14ac:dyDescent="0.3">
      <c r="A38" s="52"/>
      <c r="O38" s="52"/>
      <c r="AC38" s="52"/>
    </row>
    <row r="39" spans="1:42" s="20" customFormat="1" ht="50.1" hidden="1" customHeight="1" x14ac:dyDescent="0.25">
      <c r="A39" s="19">
        <f>A2</f>
        <v>2024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</row>
    <row r="40" spans="1:42" s="24" customFormat="1" ht="40.5" hidden="1" customHeight="1" thickBot="1" x14ac:dyDescent="0.3">
      <c r="A40" s="22" t="str">
        <f>+A3</f>
        <v>Calendriers SDF, 001, 002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1"/>
      <c r="Z40" s="21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</row>
    <row r="41" spans="1:42" s="28" customFormat="1" ht="21.75" customHeight="1" thickTop="1" thickBot="1" x14ac:dyDescent="0.3">
      <c r="A41" s="25" t="s">
        <v>6</v>
      </c>
      <c r="B41" s="26"/>
      <c r="C41" s="26"/>
      <c r="D41" s="26"/>
      <c r="E41" s="26"/>
      <c r="F41" s="26"/>
      <c r="G41" s="27"/>
      <c r="H41" s="25" t="s">
        <v>7</v>
      </c>
      <c r="I41" s="26"/>
      <c r="J41" s="26"/>
      <c r="K41" s="26"/>
      <c r="L41" s="26"/>
      <c r="M41" s="26"/>
      <c r="N41" s="27"/>
      <c r="O41" s="25" t="s">
        <v>16</v>
      </c>
      <c r="P41" s="26"/>
      <c r="Q41" s="26"/>
      <c r="R41" s="26"/>
      <c r="S41" s="26"/>
      <c r="T41" s="26"/>
      <c r="U41" s="27"/>
      <c r="V41" s="25" t="s">
        <v>10</v>
      </c>
      <c r="W41" s="26"/>
      <c r="X41" s="26"/>
      <c r="Y41" s="26"/>
      <c r="Z41" s="26"/>
      <c r="AA41" s="26"/>
      <c r="AB41" s="27"/>
      <c r="AC41" s="25" t="s">
        <v>8</v>
      </c>
      <c r="AD41" s="26"/>
      <c r="AE41" s="26"/>
      <c r="AF41" s="26"/>
      <c r="AG41" s="26"/>
      <c r="AH41" s="26"/>
      <c r="AI41" s="27"/>
      <c r="AJ41" s="25" t="s">
        <v>9</v>
      </c>
      <c r="AK41" s="26"/>
      <c r="AL41" s="26"/>
      <c r="AM41" s="26"/>
      <c r="AN41" s="26"/>
      <c r="AO41" s="26"/>
      <c r="AP41" s="27"/>
    </row>
    <row r="42" spans="1:42" s="28" customFormat="1" ht="21.75" customHeight="1" thickTop="1" x14ac:dyDescent="0.25">
      <c r="A42" s="29"/>
      <c r="B42" s="68" t="str">
        <f>+B$1</f>
        <v>001</v>
      </c>
      <c r="C42" s="69"/>
      <c r="D42" s="68" t="str">
        <f>+D$1</f>
        <v>002</v>
      </c>
      <c r="E42" s="69"/>
      <c r="F42" s="68" t="str">
        <f>+F$1</f>
        <v>SDF</v>
      </c>
      <c r="G42" s="69"/>
      <c r="H42" s="29"/>
      <c r="I42" s="68" t="str">
        <f>+I$1</f>
        <v>001</v>
      </c>
      <c r="J42" s="69"/>
      <c r="K42" s="68" t="str">
        <f>+K$1</f>
        <v>002</v>
      </c>
      <c r="L42" s="69"/>
      <c r="M42" s="68" t="str">
        <f>+M$1</f>
        <v>SDF</v>
      </c>
      <c r="N42" s="69"/>
      <c r="O42" s="29"/>
      <c r="P42" s="68" t="str">
        <f>+P$1</f>
        <v>001</v>
      </c>
      <c r="Q42" s="69"/>
      <c r="R42" s="68" t="str">
        <f>+R$1</f>
        <v>002</v>
      </c>
      <c r="S42" s="69"/>
      <c r="T42" s="68" t="str">
        <f>+T$1</f>
        <v>SDF</v>
      </c>
      <c r="U42" s="69"/>
      <c r="V42" s="29"/>
      <c r="W42" s="68" t="str">
        <f>+W$1</f>
        <v>001</v>
      </c>
      <c r="X42" s="69"/>
      <c r="Y42" s="68" t="str">
        <f>+Y$1</f>
        <v>002</v>
      </c>
      <c r="Z42" s="69"/>
      <c r="AA42" s="68" t="str">
        <f>+AA$1</f>
        <v>SDF</v>
      </c>
      <c r="AB42" s="69"/>
      <c r="AC42" s="29"/>
      <c r="AD42" s="68" t="str">
        <f>+AD$1</f>
        <v>001</v>
      </c>
      <c r="AE42" s="69"/>
      <c r="AF42" s="68" t="str">
        <f>+AF$1</f>
        <v>002</v>
      </c>
      <c r="AG42" s="69"/>
      <c r="AH42" s="68" t="str">
        <f>+AH$1</f>
        <v>SDF</v>
      </c>
      <c r="AI42" s="69"/>
      <c r="AJ42" s="29"/>
      <c r="AK42" s="68" t="str">
        <f>+AK$1</f>
        <v>001</v>
      </c>
      <c r="AL42" s="69"/>
      <c r="AM42" s="68" t="str">
        <f>+AM$1</f>
        <v>002</v>
      </c>
      <c r="AN42" s="69"/>
      <c r="AO42" s="68" t="str">
        <f>+AO$1</f>
        <v>SDF</v>
      </c>
      <c r="AP42" s="69"/>
    </row>
    <row r="43" spans="1:42" s="28" customFormat="1" ht="21.75" customHeight="1" x14ac:dyDescent="0.25">
      <c r="A43" s="30"/>
      <c r="B43" s="31" t="s">
        <v>18</v>
      </c>
      <c r="C43" s="32" t="s">
        <v>12</v>
      </c>
      <c r="D43" s="33"/>
      <c r="E43" s="33"/>
      <c r="F43" s="31" t="s">
        <v>18</v>
      </c>
      <c r="G43" s="34" t="s">
        <v>12</v>
      </c>
      <c r="H43" s="30"/>
      <c r="I43" s="31" t="s">
        <v>18</v>
      </c>
      <c r="J43" s="32" t="s">
        <v>12</v>
      </c>
      <c r="K43" s="33"/>
      <c r="L43" s="33"/>
      <c r="M43" s="31" t="s">
        <v>18</v>
      </c>
      <c r="N43" s="34" t="s">
        <v>12</v>
      </c>
      <c r="O43" s="30"/>
      <c r="P43" s="31" t="s">
        <v>18</v>
      </c>
      <c r="Q43" s="32" t="s">
        <v>12</v>
      </c>
      <c r="R43" s="33"/>
      <c r="S43" s="33"/>
      <c r="T43" s="31" t="s">
        <v>18</v>
      </c>
      <c r="U43" s="34" t="s">
        <v>12</v>
      </c>
      <c r="V43" s="30"/>
      <c r="W43" s="31" t="s">
        <v>18</v>
      </c>
      <c r="X43" s="32" t="s">
        <v>12</v>
      </c>
      <c r="Y43" s="33"/>
      <c r="Z43" s="33"/>
      <c r="AA43" s="31" t="s">
        <v>18</v>
      </c>
      <c r="AB43" s="34" t="s">
        <v>12</v>
      </c>
      <c r="AC43" s="30"/>
      <c r="AD43" s="31" t="s">
        <v>18</v>
      </c>
      <c r="AE43" s="32" t="s">
        <v>12</v>
      </c>
      <c r="AF43" s="33"/>
      <c r="AG43" s="33"/>
      <c r="AH43" s="31" t="s">
        <v>18</v>
      </c>
      <c r="AI43" s="34" t="s">
        <v>12</v>
      </c>
      <c r="AJ43" s="30"/>
      <c r="AK43" s="31" t="s">
        <v>18</v>
      </c>
      <c r="AL43" s="32" t="s">
        <v>12</v>
      </c>
      <c r="AM43" s="33"/>
      <c r="AN43" s="33"/>
      <c r="AO43" s="31" t="s">
        <v>18</v>
      </c>
      <c r="AP43" s="34" t="s">
        <v>12</v>
      </c>
    </row>
    <row r="44" spans="1:42" ht="18" customHeight="1" x14ac:dyDescent="0.25">
      <c r="A44" s="35">
        <f>DATE($A$2,7,1)</f>
        <v>45474</v>
      </c>
      <c r="B44" s="36"/>
      <c r="C44" s="37"/>
      <c r="D44" s="38"/>
      <c r="E44" s="38"/>
      <c r="F44" s="36"/>
      <c r="G44" s="39"/>
      <c r="H44" s="35">
        <f>DATE($A$2,8,1)</f>
        <v>45505</v>
      </c>
      <c r="I44" s="36"/>
      <c r="J44" s="37"/>
      <c r="K44" s="38"/>
      <c r="L44" s="38"/>
      <c r="M44" s="36"/>
      <c r="N44" s="39"/>
      <c r="O44" s="35">
        <f>DATE($A$2,9,1)</f>
        <v>45536</v>
      </c>
      <c r="P44" s="36"/>
      <c r="Q44" s="37"/>
      <c r="R44" s="38"/>
      <c r="S44" s="38"/>
      <c r="T44" s="36"/>
      <c r="U44" s="39"/>
      <c r="V44" s="35">
        <f>DATE($A$2,10,1)</f>
        <v>45566</v>
      </c>
      <c r="W44" s="36"/>
      <c r="X44" s="37"/>
      <c r="Y44" s="38"/>
      <c r="Z44" s="38"/>
      <c r="AA44" s="36"/>
      <c r="AB44" s="39"/>
      <c r="AC44" s="35">
        <f>DATE($A$2,11,1)</f>
        <v>45597</v>
      </c>
      <c r="AD44" s="36"/>
      <c r="AE44" s="37"/>
      <c r="AF44" s="38"/>
      <c r="AG44" s="38"/>
      <c r="AH44" s="35"/>
      <c r="AI44" s="39"/>
      <c r="AJ44" s="35">
        <f>DATE($A$2,12,1)</f>
        <v>45627</v>
      </c>
      <c r="AK44" s="36"/>
      <c r="AL44" s="37"/>
      <c r="AM44" s="38"/>
      <c r="AN44" s="38"/>
      <c r="AO44" s="36"/>
      <c r="AP44" s="39"/>
    </row>
    <row r="45" spans="1:42" ht="18" customHeight="1" x14ac:dyDescent="0.25">
      <c r="A45" s="35">
        <f>IFERROR(IF(MONTH(A44+1)=MONTH(A44),A44+1,""),"")</f>
        <v>45475</v>
      </c>
      <c r="B45" s="36"/>
      <c r="C45" s="37"/>
      <c r="D45" s="38"/>
      <c r="E45" s="38"/>
      <c r="F45" s="36"/>
      <c r="G45" s="39"/>
      <c r="H45" s="35">
        <f>IFERROR(IF(MONTH(H44+1)=MONTH(H44),H44+1,""),"")</f>
        <v>45506</v>
      </c>
      <c r="I45" s="36"/>
      <c r="J45" s="37"/>
      <c r="K45" s="38"/>
      <c r="L45" s="38"/>
      <c r="M45" s="36"/>
      <c r="N45" s="39"/>
      <c r="O45" s="35">
        <f>IFERROR(IF(MONTH(O44+1)=MONTH(O44),O44+1,""),"")</f>
        <v>45537</v>
      </c>
      <c r="P45" s="36"/>
      <c r="Q45" s="37"/>
      <c r="R45" s="38"/>
      <c r="S45" s="38"/>
      <c r="T45" s="36"/>
      <c r="U45" s="39"/>
      <c r="V45" s="35">
        <f>IFERROR(IF(MONTH(V44+1)=MONTH(V44),V44+1,""),"")</f>
        <v>45567</v>
      </c>
      <c r="W45" s="36"/>
      <c r="X45" s="37"/>
      <c r="Y45" s="38"/>
      <c r="Z45" s="38"/>
      <c r="AA45" s="36"/>
      <c r="AB45" s="39"/>
      <c r="AC45" s="35">
        <f>IFERROR(IF(MONTH(AC44+1)=MONTH(AC44),AC44+1,""),"")</f>
        <v>45598</v>
      </c>
      <c r="AD45" s="36"/>
      <c r="AE45" s="37"/>
      <c r="AF45" s="38"/>
      <c r="AG45" s="38"/>
      <c r="AH45" s="35"/>
      <c r="AI45" s="39"/>
      <c r="AJ45" s="35">
        <f>IFERROR(IF(MONTH(AJ44+1)=MONTH(AJ44),AJ44+1,""),"")</f>
        <v>45628</v>
      </c>
      <c r="AK45" s="36"/>
      <c r="AL45" s="37"/>
      <c r="AM45" s="38"/>
      <c r="AN45" s="38"/>
      <c r="AO45" s="36"/>
      <c r="AP45" s="39"/>
    </row>
    <row r="46" spans="1:42" ht="18" customHeight="1" x14ac:dyDescent="0.25">
      <c r="A46" s="35">
        <f t="shared" ref="A46:A74" si="10">IFERROR(IF(MONTH(A45+1)=MONTH(A45),A45+1,""),"")</f>
        <v>45476</v>
      </c>
      <c r="B46" s="36"/>
      <c r="C46" s="37"/>
      <c r="D46" s="38"/>
      <c r="E46" s="38"/>
      <c r="F46" s="36"/>
      <c r="G46" s="39"/>
      <c r="H46" s="35">
        <f t="shared" ref="H46:H74" si="11">IFERROR(IF(MONTH(H45+1)=MONTH(H45),H45+1,""),"")</f>
        <v>45507</v>
      </c>
      <c r="I46" s="36"/>
      <c r="J46" s="37"/>
      <c r="K46" s="38"/>
      <c r="L46" s="38"/>
      <c r="M46" s="36"/>
      <c r="N46" s="39"/>
      <c r="O46" s="35">
        <f t="shared" ref="O46:O74" si="12">IFERROR(IF(MONTH(O45+1)=MONTH(O45),O45+1,""),"")</f>
        <v>45538</v>
      </c>
      <c r="P46" s="36"/>
      <c r="Q46" s="37"/>
      <c r="R46" s="38"/>
      <c r="S46" s="38"/>
      <c r="T46" s="36"/>
      <c r="U46" s="39"/>
      <c r="V46" s="35">
        <f t="shared" ref="V46:V74" si="13">IFERROR(IF(MONTH(V45+1)=MONTH(V45),V45+1,""),"")</f>
        <v>45568</v>
      </c>
      <c r="W46" s="36"/>
      <c r="X46" s="37"/>
      <c r="Y46" s="38"/>
      <c r="Z46" s="38"/>
      <c r="AA46" s="36"/>
      <c r="AB46" s="39"/>
      <c r="AC46" s="35">
        <f t="shared" ref="AC46:AC74" si="14">IFERROR(IF(MONTH(AC45+1)=MONTH(AC45),AC45+1,""),"")</f>
        <v>45599</v>
      </c>
      <c r="AD46" s="36"/>
      <c r="AE46" s="37"/>
      <c r="AF46" s="38"/>
      <c r="AG46" s="38"/>
      <c r="AH46" s="35"/>
      <c r="AI46" s="39"/>
      <c r="AJ46" s="35">
        <f t="shared" ref="AJ46:AJ55" si="15">IFERROR(IF(MONTH(AJ45+1)=MONTH(AJ45),AJ45+1,""),"")</f>
        <v>45629</v>
      </c>
      <c r="AK46" s="36"/>
      <c r="AL46" s="37"/>
      <c r="AM46" s="38"/>
      <c r="AN46" s="38"/>
      <c r="AO46" s="36"/>
      <c r="AP46" s="39"/>
    </row>
    <row r="47" spans="1:42" ht="18" customHeight="1" x14ac:dyDescent="0.25">
      <c r="A47" s="35">
        <f t="shared" si="10"/>
        <v>45477</v>
      </c>
      <c r="B47" s="36"/>
      <c r="C47" s="37"/>
      <c r="D47" s="38"/>
      <c r="E47" s="38"/>
      <c r="F47" s="36"/>
      <c r="G47" s="39"/>
      <c r="H47" s="35">
        <f t="shared" si="11"/>
        <v>45508</v>
      </c>
      <c r="I47" s="36"/>
      <c r="J47" s="37"/>
      <c r="K47" s="38"/>
      <c r="L47" s="38"/>
      <c r="M47" s="36"/>
      <c r="N47" s="39"/>
      <c r="O47" s="35">
        <f t="shared" si="12"/>
        <v>45539</v>
      </c>
      <c r="P47" s="36"/>
      <c r="Q47" s="37"/>
      <c r="R47" s="38"/>
      <c r="S47" s="38"/>
      <c r="T47" s="36"/>
      <c r="U47" s="39"/>
      <c r="V47" s="35">
        <f t="shared" si="13"/>
        <v>45569</v>
      </c>
      <c r="W47" s="36"/>
      <c r="X47" s="37"/>
      <c r="Y47" s="38"/>
      <c r="Z47" s="38"/>
      <c r="AA47" s="36"/>
      <c r="AB47" s="39"/>
      <c r="AC47" s="35">
        <f t="shared" si="14"/>
        <v>45600</v>
      </c>
      <c r="AD47" s="36"/>
      <c r="AE47" s="37"/>
      <c r="AF47" s="38"/>
      <c r="AG47" s="38"/>
      <c r="AH47" s="35"/>
      <c r="AI47" s="39"/>
      <c r="AJ47" s="35">
        <f t="shared" si="15"/>
        <v>45630</v>
      </c>
      <c r="AK47" s="36"/>
      <c r="AL47" s="37"/>
      <c r="AM47" s="38"/>
      <c r="AN47" s="38"/>
      <c r="AO47" s="36"/>
      <c r="AP47" s="39"/>
    </row>
    <row r="48" spans="1:42" ht="18" customHeight="1" x14ac:dyDescent="0.25">
      <c r="A48" s="35">
        <f t="shared" si="10"/>
        <v>45478</v>
      </c>
      <c r="B48" s="36"/>
      <c r="C48" s="37"/>
      <c r="D48" s="38"/>
      <c r="E48" s="38"/>
      <c r="F48" s="36"/>
      <c r="G48" s="39"/>
      <c r="H48" s="35">
        <f t="shared" si="11"/>
        <v>45509</v>
      </c>
      <c r="I48" s="36"/>
      <c r="J48" s="37"/>
      <c r="K48" s="38"/>
      <c r="L48" s="38"/>
      <c r="M48" s="36"/>
      <c r="N48" s="39"/>
      <c r="O48" s="35">
        <f t="shared" si="12"/>
        <v>45540</v>
      </c>
      <c r="P48" s="36"/>
      <c r="Q48" s="37"/>
      <c r="R48" s="38"/>
      <c r="S48" s="38"/>
      <c r="T48" s="36"/>
      <c r="U48" s="39"/>
      <c r="V48" s="35">
        <f t="shared" si="13"/>
        <v>45570</v>
      </c>
      <c r="W48" s="36"/>
      <c r="X48" s="37"/>
      <c r="Y48" s="38"/>
      <c r="Z48" s="38"/>
      <c r="AA48" s="36"/>
      <c r="AB48" s="39"/>
      <c r="AC48" s="35">
        <f t="shared" si="14"/>
        <v>45601</v>
      </c>
      <c r="AD48" s="36"/>
      <c r="AE48" s="37"/>
      <c r="AF48" s="38"/>
      <c r="AG48" s="38"/>
      <c r="AH48" s="35"/>
      <c r="AI48" s="39"/>
      <c r="AJ48" s="35">
        <f t="shared" si="15"/>
        <v>45631</v>
      </c>
      <c r="AK48" s="36"/>
      <c r="AL48" s="37"/>
      <c r="AM48" s="38"/>
      <c r="AN48" s="38"/>
      <c r="AO48" s="36"/>
      <c r="AP48" s="39"/>
    </row>
    <row r="49" spans="1:42" ht="18" customHeight="1" x14ac:dyDescent="0.25">
      <c r="A49" s="35">
        <f t="shared" si="10"/>
        <v>45479</v>
      </c>
      <c r="B49" s="36"/>
      <c r="C49" s="37"/>
      <c r="D49" s="38"/>
      <c r="E49" s="38"/>
      <c r="F49" s="36"/>
      <c r="G49" s="39"/>
      <c r="H49" s="35">
        <f t="shared" si="11"/>
        <v>45510</v>
      </c>
      <c r="I49" s="36"/>
      <c r="J49" s="37"/>
      <c r="K49" s="38"/>
      <c r="L49" s="38"/>
      <c r="M49" s="36"/>
      <c r="N49" s="39"/>
      <c r="O49" s="35">
        <f t="shared" si="12"/>
        <v>45541</v>
      </c>
      <c r="P49" s="36"/>
      <c r="Q49" s="37"/>
      <c r="R49" s="38"/>
      <c r="S49" s="38"/>
      <c r="T49" s="36"/>
      <c r="U49" s="39"/>
      <c r="V49" s="35">
        <f t="shared" si="13"/>
        <v>45571</v>
      </c>
      <c r="W49" s="36"/>
      <c r="X49" s="37"/>
      <c r="Y49" s="38"/>
      <c r="Z49" s="38"/>
      <c r="AA49" s="36"/>
      <c r="AB49" s="39"/>
      <c r="AC49" s="35">
        <f t="shared" si="14"/>
        <v>45602</v>
      </c>
      <c r="AD49" s="36"/>
      <c r="AE49" s="37"/>
      <c r="AF49" s="38"/>
      <c r="AG49" s="38"/>
      <c r="AH49" s="35"/>
      <c r="AI49" s="39"/>
      <c r="AJ49" s="35">
        <f t="shared" si="15"/>
        <v>45632</v>
      </c>
      <c r="AK49" s="36"/>
      <c r="AL49" s="37"/>
      <c r="AM49" s="38"/>
      <c r="AN49" s="38"/>
      <c r="AO49" s="36"/>
      <c r="AP49" s="39"/>
    </row>
    <row r="50" spans="1:42" ht="18" customHeight="1" x14ac:dyDescent="0.25">
      <c r="A50" s="35">
        <f t="shared" si="10"/>
        <v>45480</v>
      </c>
      <c r="B50" s="36"/>
      <c r="C50" s="37"/>
      <c r="D50" s="38"/>
      <c r="E50" s="38"/>
      <c r="F50" s="36"/>
      <c r="G50" s="39"/>
      <c r="H50" s="35">
        <f t="shared" si="11"/>
        <v>45511</v>
      </c>
      <c r="I50" s="36"/>
      <c r="J50" s="37"/>
      <c r="K50" s="38"/>
      <c r="L50" s="38"/>
      <c r="M50" s="36"/>
      <c r="N50" s="39"/>
      <c r="O50" s="35">
        <f t="shared" si="12"/>
        <v>45542</v>
      </c>
      <c r="P50" s="36"/>
      <c r="Q50" s="37"/>
      <c r="R50" s="38"/>
      <c r="S50" s="38"/>
      <c r="T50" s="36"/>
      <c r="U50" s="39"/>
      <c r="V50" s="35">
        <f t="shared" si="13"/>
        <v>45572</v>
      </c>
      <c r="W50" s="36"/>
      <c r="X50" s="37"/>
      <c r="Y50" s="38"/>
      <c r="Z50" s="38"/>
      <c r="AA50" s="36"/>
      <c r="AB50" s="39"/>
      <c r="AC50" s="35">
        <f t="shared" si="14"/>
        <v>45603</v>
      </c>
      <c r="AD50" s="36"/>
      <c r="AE50" s="37"/>
      <c r="AF50" s="38"/>
      <c r="AG50" s="38"/>
      <c r="AH50" s="35"/>
      <c r="AI50" s="39"/>
      <c r="AJ50" s="35">
        <f t="shared" si="15"/>
        <v>45633</v>
      </c>
      <c r="AK50" s="36"/>
      <c r="AL50" s="37"/>
      <c r="AM50" s="38"/>
      <c r="AN50" s="38"/>
      <c r="AO50" s="36"/>
      <c r="AP50" s="39"/>
    </row>
    <row r="51" spans="1:42" ht="18" customHeight="1" x14ac:dyDescent="0.25">
      <c r="A51" s="35">
        <f t="shared" si="10"/>
        <v>45481</v>
      </c>
      <c r="B51" s="36"/>
      <c r="C51" s="37"/>
      <c r="D51" s="38"/>
      <c r="E51" s="38"/>
      <c r="F51" s="36"/>
      <c r="G51" s="39"/>
      <c r="H51" s="35">
        <f t="shared" si="11"/>
        <v>45512</v>
      </c>
      <c r="I51" s="36"/>
      <c r="J51" s="37"/>
      <c r="K51" s="38"/>
      <c r="L51" s="38"/>
      <c r="M51" s="36"/>
      <c r="N51" s="39"/>
      <c r="O51" s="35">
        <f t="shared" si="12"/>
        <v>45543</v>
      </c>
      <c r="P51" s="36"/>
      <c r="Q51" s="37"/>
      <c r="R51" s="38"/>
      <c r="S51" s="38"/>
      <c r="T51" s="36"/>
      <c r="U51" s="39"/>
      <c r="V51" s="35">
        <f t="shared" si="13"/>
        <v>45573</v>
      </c>
      <c r="W51" s="36"/>
      <c r="X51" s="37"/>
      <c r="Y51" s="38"/>
      <c r="Z51" s="38"/>
      <c r="AA51" s="36"/>
      <c r="AB51" s="39"/>
      <c r="AC51" s="35">
        <f t="shared" si="14"/>
        <v>45604</v>
      </c>
      <c r="AD51" s="36"/>
      <c r="AE51" s="37"/>
      <c r="AF51" s="38"/>
      <c r="AG51" s="38"/>
      <c r="AH51" s="35"/>
      <c r="AI51" s="39"/>
      <c r="AJ51" s="35">
        <f t="shared" si="15"/>
        <v>45634</v>
      </c>
      <c r="AK51" s="36"/>
      <c r="AL51" s="37"/>
      <c r="AM51" s="38"/>
      <c r="AN51" s="38"/>
      <c r="AO51" s="36"/>
      <c r="AP51" s="39"/>
    </row>
    <row r="52" spans="1:42" ht="18" customHeight="1" x14ac:dyDescent="0.25">
      <c r="A52" s="35">
        <f t="shared" si="10"/>
        <v>45482</v>
      </c>
      <c r="B52" s="36"/>
      <c r="C52" s="37"/>
      <c r="D52" s="38"/>
      <c r="E52" s="38"/>
      <c r="F52" s="36"/>
      <c r="G52" s="39"/>
      <c r="H52" s="35">
        <f t="shared" si="11"/>
        <v>45513</v>
      </c>
      <c r="I52" s="36"/>
      <c r="J52" s="37"/>
      <c r="K52" s="38"/>
      <c r="L52" s="38"/>
      <c r="M52" s="36"/>
      <c r="N52" s="39"/>
      <c r="O52" s="35">
        <f t="shared" si="12"/>
        <v>45544</v>
      </c>
      <c r="P52" s="36"/>
      <c r="Q52" s="37"/>
      <c r="R52" s="38"/>
      <c r="S52" s="38"/>
      <c r="T52" s="36"/>
      <c r="U52" s="39"/>
      <c r="V52" s="35">
        <f t="shared" si="13"/>
        <v>45574</v>
      </c>
      <c r="W52" s="36"/>
      <c r="X52" s="37"/>
      <c r="Y52" s="38"/>
      <c r="Z52" s="38"/>
      <c r="AA52" s="36"/>
      <c r="AB52" s="39"/>
      <c r="AC52" s="35">
        <f t="shared" si="14"/>
        <v>45605</v>
      </c>
      <c r="AD52" s="36"/>
      <c r="AE52" s="37"/>
      <c r="AF52" s="38"/>
      <c r="AG52" s="38"/>
      <c r="AH52" s="35"/>
      <c r="AI52" s="39"/>
      <c r="AJ52" s="35">
        <f t="shared" si="15"/>
        <v>45635</v>
      </c>
      <c r="AK52" s="36"/>
      <c r="AL52" s="37"/>
      <c r="AM52" s="38"/>
      <c r="AN52" s="38"/>
      <c r="AO52" s="36"/>
      <c r="AP52" s="39"/>
    </row>
    <row r="53" spans="1:42" ht="18" customHeight="1" x14ac:dyDescent="0.25">
      <c r="A53" s="35">
        <f t="shared" si="10"/>
        <v>45483</v>
      </c>
      <c r="B53" s="36"/>
      <c r="C53" s="37"/>
      <c r="D53" s="38"/>
      <c r="E53" s="38"/>
      <c r="F53" s="36"/>
      <c r="G53" s="39"/>
      <c r="H53" s="35">
        <f t="shared" si="11"/>
        <v>45514</v>
      </c>
      <c r="I53" s="36"/>
      <c r="J53" s="37"/>
      <c r="K53" s="38"/>
      <c r="L53" s="38"/>
      <c r="M53" s="36"/>
      <c r="N53" s="39"/>
      <c r="O53" s="35">
        <f t="shared" si="12"/>
        <v>45545</v>
      </c>
      <c r="P53" s="36"/>
      <c r="Q53" s="37"/>
      <c r="R53" s="38"/>
      <c r="S53" s="38"/>
      <c r="T53" s="36"/>
      <c r="U53" s="39"/>
      <c r="V53" s="35">
        <f t="shared" si="13"/>
        <v>45575</v>
      </c>
      <c r="W53" s="36"/>
      <c r="X53" s="37"/>
      <c r="Y53" s="38"/>
      <c r="Z53" s="38"/>
      <c r="AA53" s="36"/>
      <c r="AB53" s="39"/>
      <c r="AC53" s="35">
        <f t="shared" si="14"/>
        <v>45606</v>
      </c>
      <c r="AD53" s="36"/>
      <c r="AE53" s="37"/>
      <c r="AF53" s="38"/>
      <c r="AG53" s="38"/>
      <c r="AH53" s="36"/>
      <c r="AI53" s="39"/>
      <c r="AJ53" s="35">
        <f t="shared" si="15"/>
        <v>45636</v>
      </c>
      <c r="AK53" s="36"/>
      <c r="AL53" s="37"/>
      <c r="AM53" s="38"/>
      <c r="AN53" s="38"/>
      <c r="AO53" s="36"/>
      <c r="AP53" s="39"/>
    </row>
    <row r="54" spans="1:42" ht="18" customHeight="1" x14ac:dyDescent="0.25">
      <c r="A54" s="35">
        <f t="shared" si="10"/>
        <v>45484</v>
      </c>
      <c r="B54" s="36"/>
      <c r="C54" s="37"/>
      <c r="D54" s="38"/>
      <c r="E54" s="38"/>
      <c r="F54" s="36"/>
      <c r="G54" s="39"/>
      <c r="H54" s="35">
        <f t="shared" si="11"/>
        <v>45515</v>
      </c>
      <c r="I54" s="36"/>
      <c r="J54" s="37"/>
      <c r="K54" s="38"/>
      <c r="L54" s="38"/>
      <c r="M54" s="36"/>
      <c r="N54" s="39"/>
      <c r="O54" s="35">
        <f t="shared" si="12"/>
        <v>45546</v>
      </c>
      <c r="P54" s="36"/>
      <c r="Q54" s="37"/>
      <c r="R54" s="38"/>
      <c r="S54" s="38"/>
      <c r="T54" s="36"/>
      <c r="U54" s="39"/>
      <c r="V54" s="35">
        <f t="shared" si="13"/>
        <v>45576</v>
      </c>
      <c r="W54" s="36"/>
      <c r="X54" s="37"/>
      <c r="Y54" s="38"/>
      <c r="Z54" s="38"/>
      <c r="AA54" s="36"/>
      <c r="AB54" s="39"/>
      <c r="AC54" s="35">
        <f t="shared" si="14"/>
        <v>45607</v>
      </c>
      <c r="AD54" s="36"/>
      <c r="AE54" s="37"/>
      <c r="AF54" s="38"/>
      <c r="AG54" s="38"/>
      <c r="AH54" s="36"/>
      <c r="AI54" s="39"/>
      <c r="AJ54" s="35">
        <f t="shared" si="15"/>
        <v>45637</v>
      </c>
      <c r="AK54" s="36"/>
      <c r="AL54" s="37"/>
      <c r="AM54" s="38"/>
      <c r="AN54" s="38"/>
      <c r="AO54" s="36"/>
      <c r="AP54" s="39"/>
    </row>
    <row r="55" spans="1:42" ht="18" customHeight="1" x14ac:dyDescent="0.25">
      <c r="A55" s="35">
        <f t="shared" si="10"/>
        <v>45485</v>
      </c>
      <c r="B55" s="36"/>
      <c r="C55" s="37"/>
      <c r="D55" s="38"/>
      <c r="E55" s="38"/>
      <c r="F55" s="36"/>
      <c r="G55" s="39"/>
      <c r="H55" s="35">
        <f t="shared" si="11"/>
        <v>45516</v>
      </c>
      <c r="I55" s="36"/>
      <c r="J55" s="37"/>
      <c r="K55" s="38"/>
      <c r="L55" s="38"/>
      <c r="M55" s="61" t="s">
        <v>49</v>
      </c>
      <c r="N55" s="39" t="s">
        <v>58</v>
      </c>
      <c r="O55" s="35">
        <f t="shared" si="12"/>
        <v>45547</v>
      </c>
      <c r="P55" s="36"/>
      <c r="Q55" s="37"/>
      <c r="R55" s="38"/>
      <c r="S55" s="38"/>
      <c r="T55" s="36"/>
      <c r="U55" s="39"/>
      <c r="V55" s="35">
        <f t="shared" si="13"/>
        <v>45577</v>
      </c>
      <c r="W55" s="36"/>
      <c r="X55" s="37"/>
      <c r="Y55" s="38"/>
      <c r="Z55" s="38"/>
      <c r="AA55" s="36"/>
      <c r="AB55" s="39"/>
      <c r="AC55" s="35">
        <f t="shared" si="14"/>
        <v>45608</v>
      </c>
      <c r="AD55" s="36"/>
      <c r="AE55" s="37"/>
      <c r="AF55" s="38"/>
      <c r="AG55" s="38"/>
      <c r="AH55" s="36"/>
      <c r="AI55" s="39"/>
      <c r="AJ55" s="35">
        <f t="shared" si="15"/>
        <v>45638</v>
      </c>
      <c r="AK55" s="36"/>
      <c r="AL55" s="37"/>
      <c r="AM55" s="38"/>
      <c r="AN55" s="38"/>
      <c r="AO55" s="36"/>
      <c r="AP55" s="39"/>
    </row>
    <row r="56" spans="1:42" ht="18" customHeight="1" x14ac:dyDescent="0.25">
      <c r="A56" s="35">
        <f t="shared" si="10"/>
        <v>45486</v>
      </c>
      <c r="B56" s="36"/>
      <c r="C56" s="37"/>
      <c r="D56" s="38"/>
      <c r="E56" s="38"/>
      <c r="F56" s="36"/>
      <c r="G56" s="39"/>
      <c r="H56" s="35">
        <f t="shared" si="11"/>
        <v>45517</v>
      </c>
      <c r="I56" s="36"/>
      <c r="J56" s="37"/>
      <c r="K56" s="38"/>
      <c r="L56" s="38"/>
      <c r="M56" s="61" t="s">
        <v>49</v>
      </c>
      <c r="N56" s="39" t="s">
        <v>58</v>
      </c>
      <c r="O56" s="35">
        <f t="shared" si="12"/>
        <v>45548</v>
      </c>
      <c r="P56" s="36"/>
      <c r="Q56" s="37"/>
      <c r="R56" s="38"/>
      <c r="S56" s="38"/>
      <c r="T56" s="36"/>
      <c r="U56" s="39"/>
      <c r="V56" s="35">
        <f t="shared" si="13"/>
        <v>45578</v>
      </c>
      <c r="W56" s="36"/>
      <c r="X56" s="37"/>
      <c r="Y56" s="38"/>
      <c r="Z56" s="38"/>
      <c r="AA56" s="36"/>
      <c r="AB56" s="39"/>
      <c r="AC56" s="35">
        <f t="shared" si="14"/>
        <v>45609</v>
      </c>
      <c r="AD56" s="36"/>
      <c r="AE56" s="37"/>
      <c r="AF56" s="38"/>
      <c r="AG56" s="38"/>
      <c r="AH56" s="36"/>
      <c r="AI56" s="39"/>
      <c r="AJ56" s="35">
        <f t="shared" ref="AJ56:AJ74" si="16">IFERROR(IF(MONTH(AJ55+1)=MONTH(AJ55),AJ55+1,""),"")</f>
        <v>45639</v>
      </c>
      <c r="AK56" s="36"/>
      <c r="AL56" s="37"/>
      <c r="AM56" s="38"/>
      <c r="AN56" s="38"/>
      <c r="AO56" s="61" t="s">
        <v>48</v>
      </c>
      <c r="AP56" s="39" t="s">
        <v>53</v>
      </c>
    </row>
    <row r="57" spans="1:42" ht="18" customHeight="1" x14ac:dyDescent="0.25">
      <c r="A57" s="35">
        <f t="shared" si="10"/>
        <v>45487</v>
      </c>
      <c r="B57" s="36"/>
      <c r="C57" s="37"/>
      <c r="D57" s="38"/>
      <c r="E57" s="38"/>
      <c r="F57" s="36"/>
      <c r="G57" s="39"/>
      <c r="H57" s="35">
        <f t="shared" si="11"/>
        <v>45518</v>
      </c>
      <c r="I57" s="36"/>
      <c r="J57" s="37"/>
      <c r="K57" s="38"/>
      <c r="L57" s="38"/>
      <c r="M57" s="61" t="s">
        <v>49</v>
      </c>
      <c r="N57" s="39" t="s">
        <v>58</v>
      </c>
      <c r="O57" s="35">
        <f t="shared" si="12"/>
        <v>45549</v>
      </c>
      <c r="P57" s="36"/>
      <c r="Q57" s="37"/>
      <c r="R57" s="38"/>
      <c r="S57" s="38"/>
      <c r="T57" s="36"/>
      <c r="U57" s="39"/>
      <c r="V57" s="35">
        <f t="shared" si="13"/>
        <v>45579</v>
      </c>
      <c r="W57" s="36"/>
      <c r="X57" s="37"/>
      <c r="Y57" s="38"/>
      <c r="Z57" s="38"/>
      <c r="AA57" s="36"/>
      <c r="AB57" s="39"/>
      <c r="AC57" s="35">
        <f t="shared" si="14"/>
        <v>45610</v>
      </c>
      <c r="AD57" s="36"/>
      <c r="AE57" s="37"/>
      <c r="AF57" s="38"/>
      <c r="AG57" s="38"/>
      <c r="AH57" s="36"/>
      <c r="AI57" s="39"/>
      <c r="AJ57" s="35">
        <f t="shared" si="16"/>
        <v>45640</v>
      </c>
      <c r="AK57" s="36"/>
      <c r="AL57" s="37"/>
      <c r="AM57" s="38"/>
      <c r="AN57" s="38"/>
      <c r="AO57" s="61" t="s">
        <v>48</v>
      </c>
      <c r="AP57" s="39" t="s">
        <v>53</v>
      </c>
    </row>
    <row r="58" spans="1:42" ht="18" customHeight="1" x14ac:dyDescent="0.25">
      <c r="A58" s="35">
        <f t="shared" si="10"/>
        <v>45488</v>
      </c>
      <c r="B58" s="36"/>
      <c r="C58" s="37"/>
      <c r="D58" s="38"/>
      <c r="E58" s="38"/>
      <c r="F58" s="36"/>
      <c r="G58" s="39"/>
      <c r="H58" s="35">
        <f t="shared" si="11"/>
        <v>45519</v>
      </c>
      <c r="I58" s="36"/>
      <c r="J58" s="37"/>
      <c r="K58" s="38"/>
      <c r="L58" s="38"/>
      <c r="M58" s="61" t="s">
        <v>49</v>
      </c>
      <c r="N58" s="39" t="s">
        <v>58</v>
      </c>
      <c r="O58" s="35">
        <f t="shared" si="12"/>
        <v>45550</v>
      </c>
      <c r="P58" s="36"/>
      <c r="Q58" s="37"/>
      <c r="R58" s="38"/>
      <c r="S58" s="38"/>
      <c r="T58" s="36"/>
      <c r="U58" s="39"/>
      <c r="V58" s="35">
        <f t="shared" si="13"/>
        <v>45580</v>
      </c>
      <c r="W58" s="36"/>
      <c r="X58" s="37"/>
      <c r="Y58" s="38"/>
      <c r="Z58" s="38"/>
      <c r="AA58" s="36"/>
      <c r="AB58" s="39"/>
      <c r="AC58" s="35">
        <f t="shared" si="14"/>
        <v>45611</v>
      </c>
      <c r="AD58" s="36"/>
      <c r="AE58" s="37"/>
      <c r="AF58" s="38"/>
      <c r="AG58" s="38"/>
      <c r="AH58" s="36"/>
      <c r="AI58" s="39"/>
      <c r="AJ58" s="35">
        <f t="shared" si="16"/>
        <v>45641</v>
      </c>
      <c r="AK58" s="36"/>
      <c r="AL58" s="37"/>
      <c r="AM58" s="38"/>
      <c r="AN58" s="38"/>
      <c r="AO58" s="61" t="s">
        <v>48</v>
      </c>
      <c r="AP58" s="39" t="s">
        <v>53</v>
      </c>
    </row>
    <row r="59" spans="1:42" ht="18" customHeight="1" x14ac:dyDescent="0.25">
      <c r="A59" s="35">
        <f t="shared" si="10"/>
        <v>45489</v>
      </c>
      <c r="B59" s="36"/>
      <c r="C59" s="37"/>
      <c r="D59" s="38"/>
      <c r="E59" s="38"/>
      <c r="F59" s="36"/>
      <c r="G59" s="39"/>
      <c r="H59" s="35">
        <f t="shared" si="11"/>
        <v>45520</v>
      </c>
      <c r="I59" s="36"/>
      <c r="J59" s="37"/>
      <c r="K59" s="38"/>
      <c r="L59" s="38"/>
      <c r="M59" s="36"/>
      <c r="N59" s="39"/>
      <c r="O59" s="35">
        <f t="shared" si="12"/>
        <v>45551</v>
      </c>
      <c r="P59" s="36"/>
      <c r="Q59" s="37"/>
      <c r="R59" s="38"/>
      <c r="S59" s="38"/>
      <c r="T59" s="36"/>
      <c r="U59" s="39"/>
      <c r="V59" s="35">
        <f t="shared" si="13"/>
        <v>45581</v>
      </c>
      <c r="W59" s="36"/>
      <c r="X59" s="37"/>
      <c r="Y59" s="38"/>
      <c r="Z59" s="38"/>
      <c r="AA59" s="36"/>
      <c r="AB59" s="39"/>
      <c r="AC59" s="35">
        <f t="shared" si="14"/>
        <v>45612</v>
      </c>
      <c r="AD59" s="36"/>
      <c r="AE59" s="37"/>
      <c r="AF59" s="38"/>
      <c r="AG59" s="38"/>
      <c r="AH59" s="36"/>
      <c r="AI59" s="39"/>
      <c r="AJ59" s="35">
        <f t="shared" si="16"/>
        <v>45642</v>
      </c>
      <c r="AK59" s="36"/>
      <c r="AL59" s="37"/>
      <c r="AM59" s="38"/>
      <c r="AN59" s="38"/>
      <c r="AO59" s="61" t="s">
        <v>48</v>
      </c>
      <c r="AP59" s="39" t="s">
        <v>53</v>
      </c>
    </row>
    <row r="60" spans="1:42" ht="18" customHeight="1" x14ac:dyDescent="0.25">
      <c r="A60" s="35">
        <f t="shared" si="10"/>
        <v>45490</v>
      </c>
      <c r="B60" s="36"/>
      <c r="C60" s="37"/>
      <c r="D60" s="38"/>
      <c r="E60" s="38"/>
      <c r="F60" s="36"/>
      <c r="G60" s="39"/>
      <c r="H60" s="35">
        <f t="shared" si="11"/>
        <v>45521</v>
      </c>
      <c r="I60" s="36"/>
      <c r="J60" s="37"/>
      <c r="K60" s="38"/>
      <c r="L60" s="38"/>
      <c r="M60" s="36"/>
      <c r="N60" s="39"/>
      <c r="O60" s="35">
        <f t="shared" si="12"/>
        <v>45552</v>
      </c>
      <c r="P60" s="36"/>
      <c r="Q60" s="37"/>
      <c r="R60" s="38"/>
      <c r="S60" s="38"/>
      <c r="T60" s="36"/>
      <c r="U60" s="39"/>
      <c r="V60" s="35">
        <f t="shared" si="13"/>
        <v>45582</v>
      </c>
      <c r="W60" s="36"/>
      <c r="X60" s="37"/>
      <c r="Y60" s="38"/>
      <c r="Z60" s="38"/>
      <c r="AA60" s="36"/>
      <c r="AB60" s="39"/>
      <c r="AC60" s="35">
        <f t="shared" si="14"/>
        <v>45613</v>
      </c>
      <c r="AD60" s="36"/>
      <c r="AE60" s="37"/>
      <c r="AF60" s="38"/>
      <c r="AG60" s="38"/>
      <c r="AH60" s="36"/>
      <c r="AI60" s="39"/>
      <c r="AJ60" s="35">
        <f t="shared" si="16"/>
        <v>45643</v>
      </c>
      <c r="AK60" s="36"/>
      <c r="AL60" s="37"/>
      <c r="AM60" s="38"/>
      <c r="AN60" s="38"/>
      <c r="AO60" s="61" t="s">
        <v>48</v>
      </c>
      <c r="AP60" s="39" t="s">
        <v>53</v>
      </c>
    </row>
    <row r="61" spans="1:42" ht="18" customHeight="1" x14ac:dyDescent="0.25">
      <c r="A61" s="35">
        <f t="shared" si="10"/>
        <v>45491</v>
      </c>
      <c r="B61" s="36"/>
      <c r="C61" s="37"/>
      <c r="D61" s="38"/>
      <c r="E61" s="38"/>
      <c r="F61" s="36"/>
      <c r="G61" s="39"/>
      <c r="H61" s="35">
        <f t="shared" si="11"/>
        <v>45522</v>
      </c>
      <c r="I61" s="36"/>
      <c r="J61" s="37"/>
      <c r="K61" s="38"/>
      <c r="L61" s="38"/>
      <c r="M61" s="36"/>
      <c r="N61" s="39"/>
      <c r="O61" s="35">
        <f t="shared" si="12"/>
        <v>45553</v>
      </c>
      <c r="P61" s="36"/>
      <c r="Q61" s="37"/>
      <c r="R61" s="38"/>
      <c r="S61" s="38"/>
      <c r="T61" s="36"/>
      <c r="U61" s="39"/>
      <c r="V61" s="35">
        <f t="shared" si="13"/>
        <v>45583</v>
      </c>
      <c r="W61" s="36"/>
      <c r="X61" s="37"/>
      <c r="Y61" s="62" t="s">
        <v>40</v>
      </c>
      <c r="Z61" s="38" t="s">
        <v>52</v>
      </c>
      <c r="AA61" s="36"/>
      <c r="AB61" s="39"/>
      <c r="AC61" s="35">
        <f t="shared" si="14"/>
        <v>45614</v>
      </c>
      <c r="AD61" s="36"/>
      <c r="AE61" s="37"/>
      <c r="AF61" s="38"/>
      <c r="AG61" s="38"/>
      <c r="AH61" s="36"/>
      <c r="AI61" s="39"/>
      <c r="AJ61" s="35">
        <f t="shared" si="16"/>
        <v>45644</v>
      </c>
      <c r="AK61" s="36"/>
      <c r="AL61" s="37"/>
      <c r="AM61" s="38"/>
      <c r="AN61" s="38"/>
      <c r="AO61" s="61" t="s">
        <v>48</v>
      </c>
      <c r="AP61" s="39" t="s">
        <v>53</v>
      </c>
    </row>
    <row r="62" spans="1:42" ht="18" customHeight="1" x14ac:dyDescent="0.25">
      <c r="A62" s="35">
        <f t="shared" si="10"/>
        <v>45492</v>
      </c>
      <c r="B62" s="36"/>
      <c r="C62" s="37"/>
      <c r="D62" s="38"/>
      <c r="E62" s="38"/>
      <c r="F62" s="36"/>
      <c r="G62" s="39"/>
      <c r="H62" s="35">
        <f t="shared" si="11"/>
        <v>45523</v>
      </c>
      <c r="I62" s="36"/>
      <c r="J62" s="37"/>
      <c r="K62" s="38"/>
      <c r="L62" s="38"/>
      <c r="M62" s="36"/>
      <c r="N62" s="39"/>
      <c r="O62" s="35">
        <f t="shared" si="12"/>
        <v>45554</v>
      </c>
      <c r="P62" s="36"/>
      <c r="Q62" s="37"/>
      <c r="R62" s="38"/>
      <c r="S62" s="38"/>
      <c r="T62" s="36"/>
      <c r="U62" s="39"/>
      <c r="V62" s="35">
        <f t="shared" si="13"/>
        <v>45584</v>
      </c>
      <c r="W62" s="36"/>
      <c r="X62" s="37"/>
      <c r="Y62" s="38"/>
      <c r="Z62" s="38"/>
      <c r="AA62" s="36"/>
      <c r="AB62" s="39"/>
      <c r="AC62" s="35">
        <f t="shared" si="14"/>
        <v>45615</v>
      </c>
      <c r="AD62" s="36"/>
      <c r="AE62" s="37"/>
      <c r="AF62" s="38"/>
      <c r="AG62" s="38"/>
      <c r="AH62" s="36"/>
      <c r="AI62" s="39"/>
      <c r="AJ62" s="35">
        <f t="shared" si="16"/>
        <v>45645</v>
      </c>
      <c r="AK62" s="36"/>
      <c r="AL62" s="37"/>
      <c r="AM62" s="38"/>
      <c r="AN62" s="38"/>
      <c r="AO62" s="36"/>
      <c r="AP62" s="39"/>
    </row>
    <row r="63" spans="1:42" ht="18" customHeight="1" x14ac:dyDescent="0.25">
      <c r="A63" s="35">
        <f t="shared" si="10"/>
        <v>45493</v>
      </c>
      <c r="B63" s="36"/>
      <c r="C63" s="37"/>
      <c r="D63" s="38"/>
      <c r="E63" s="38"/>
      <c r="F63" s="36"/>
      <c r="G63" s="39"/>
      <c r="H63" s="35">
        <f t="shared" si="11"/>
        <v>45524</v>
      </c>
      <c r="I63" s="36"/>
      <c r="J63" s="37"/>
      <c r="K63" s="38"/>
      <c r="L63" s="38"/>
      <c r="M63" s="36"/>
      <c r="N63" s="39"/>
      <c r="O63" s="35">
        <f t="shared" si="12"/>
        <v>45555</v>
      </c>
      <c r="P63" s="36"/>
      <c r="Q63" s="37"/>
      <c r="R63" s="38"/>
      <c r="S63" s="38"/>
      <c r="T63" s="36"/>
      <c r="U63" s="39"/>
      <c r="V63" s="35">
        <f t="shared" si="13"/>
        <v>45585</v>
      </c>
      <c r="W63" s="36"/>
      <c r="X63" s="37"/>
      <c r="Y63" s="38"/>
      <c r="Z63" s="38"/>
      <c r="AA63" s="36"/>
      <c r="AB63" s="39"/>
      <c r="AC63" s="35">
        <f t="shared" si="14"/>
        <v>45616</v>
      </c>
      <c r="AD63" s="36"/>
      <c r="AE63" s="37"/>
      <c r="AF63" s="38"/>
      <c r="AG63" s="38"/>
      <c r="AH63" s="36"/>
      <c r="AI63" s="39"/>
      <c r="AJ63" s="35">
        <f t="shared" si="16"/>
        <v>45646</v>
      </c>
      <c r="AK63" s="36"/>
      <c r="AL63" s="37"/>
      <c r="AM63" s="38"/>
      <c r="AN63" s="38"/>
      <c r="AO63" s="36"/>
      <c r="AP63" s="39"/>
    </row>
    <row r="64" spans="1:42" ht="18" customHeight="1" x14ac:dyDescent="0.25">
      <c r="A64" s="35">
        <f t="shared" si="10"/>
        <v>45494</v>
      </c>
      <c r="B64" s="36"/>
      <c r="C64" s="37"/>
      <c r="D64" s="38"/>
      <c r="E64" s="38"/>
      <c r="F64" s="36"/>
      <c r="G64" s="39"/>
      <c r="H64" s="35">
        <f t="shared" si="11"/>
        <v>45525</v>
      </c>
      <c r="I64" s="36"/>
      <c r="J64" s="37"/>
      <c r="K64" s="38"/>
      <c r="L64" s="38"/>
      <c r="M64" s="36"/>
      <c r="N64" s="39"/>
      <c r="O64" s="35">
        <f t="shared" si="12"/>
        <v>45556</v>
      </c>
      <c r="P64" s="36"/>
      <c r="Q64" s="37"/>
      <c r="R64" s="38"/>
      <c r="S64" s="38"/>
      <c r="T64" s="36"/>
      <c r="U64" s="39"/>
      <c r="V64" s="35">
        <f t="shared" si="13"/>
        <v>45586</v>
      </c>
      <c r="W64" s="36"/>
      <c r="X64" s="37"/>
      <c r="Y64" s="38"/>
      <c r="Z64" s="38"/>
      <c r="AA64" s="36"/>
      <c r="AB64" s="39"/>
      <c r="AC64" s="35">
        <f t="shared" si="14"/>
        <v>45617</v>
      </c>
      <c r="AD64" s="36"/>
      <c r="AE64" s="37"/>
      <c r="AF64" s="62" t="s">
        <v>42</v>
      </c>
      <c r="AG64" s="38" t="s">
        <v>51</v>
      </c>
      <c r="AH64" s="36"/>
      <c r="AI64" s="39"/>
      <c r="AJ64" s="35">
        <f t="shared" si="16"/>
        <v>45647</v>
      </c>
      <c r="AK64" s="36"/>
      <c r="AL64" s="37"/>
      <c r="AM64" s="38"/>
      <c r="AN64" s="38"/>
      <c r="AO64" s="36"/>
      <c r="AP64" s="39"/>
    </row>
    <row r="65" spans="1:42" ht="18" customHeight="1" x14ac:dyDescent="0.25">
      <c r="A65" s="35">
        <f t="shared" si="10"/>
        <v>45495</v>
      </c>
      <c r="B65" s="36"/>
      <c r="C65" s="37"/>
      <c r="D65" s="38"/>
      <c r="E65" s="38"/>
      <c r="F65" s="36"/>
      <c r="G65" s="39"/>
      <c r="H65" s="35">
        <f t="shared" si="11"/>
        <v>45526</v>
      </c>
      <c r="I65" s="36"/>
      <c r="J65" s="37"/>
      <c r="K65" s="38"/>
      <c r="L65" s="38"/>
      <c r="M65" s="36"/>
      <c r="N65" s="39"/>
      <c r="O65" s="35">
        <f t="shared" si="12"/>
        <v>45557</v>
      </c>
      <c r="P65" s="36"/>
      <c r="Q65" s="37"/>
      <c r="R65" s="38"/>
      <c r="S65" s="38"/>
      <c r="T65" s="36"/>
      <c r="U65" s="39"/>
      <c r="V65" s="35">
        <f t="shared" si="13"/>
        <v>45587</v>
      </c>
      <c r="W65" s="36"/>
      <c r="X65" s="37"/>
      <c r="Y65" s="38"/>
      <c r="Z65" s="38"/>
      <c r="AA65" s="36"/>
      <c r="AB65" s="39"/>
      <c r="AC65" s="35">
        <f t="shared" si="14"/>
        <v>45618</v>
      </c>
      <c r="AD65" s="36"/>
      <c r="AE65" s="37"/>
      <c r="AF65" s="62" t="s">
        <v>42</v>
      </c>
      <c r="AG65" s="38" t="s">
        <v>51</v>
      </c>
      <c r="AH65" s="36"/>
      <c r="AI65" s="39"/>
      <c r="AJ65" s="35">
        <f t="shared" si="16"/>
        <v>45648</v>
      </c>
      <c r="AK65" s="36"/>
      <c r="AL65" s="37"/>
      <c r="AM65" s="38"/>
      <c r="AN65" s="38"/>
      <c r="AO65" s="36"/>
      <c r="AP65" s="39"/>
    </row>
    <row r="66" spans="1:42" ht="18" customHeight="1" x14ac:dyDescent="0.25">
      <c r="A66" s="35">
        <f t="shared" si="10"/>
        <v>45496</v>
      </c>
      <c r="B66" s="36"/>
      <c r="C66" s="37"/>
      <c r="D66" s="38"/>
      <c r="E66" s="38"/>
      <c r="F66" s="36"/>
      <c r="G66" s="39"/>
      <c r="H66" s="35">
        <f t="shared" si="11"/>
        <v>45527</v>
      </c>
      <c r="I66" s="36"/>
      <c r="J66" s="37"/>
      <c r="K66" s="38"/>
      <c r="L66" s="38"/>
      <c r="M66" s="36"/>
      <c r="N66" s="39"/>
      <c r="O66" s="35">
        <f t="shared" si="12"/>
        <v>45558</v>
      </c>
      <c r="P66" s="36"/>
      <c r="Q66" s="37"/>
      <c r="R66" s="38"/>
      <c r="S66" s="38"/>
      <c r="T66" s="36"/>
      <c r="U66" s="39"/>
      <c r="V66" s="35">
        <f t="shared" si="13"/>
        <v>45588</v>
      </c>
      <c r="W66" s="36"/>
      <c r="X66" s="37"/>
      <c r="Y66" s="38"/>
      <c r="Z66" s="38"/>
      <c r="AA66" s="36"/>
      <c r="AB66" s="39"/>
      <c r="AC66" s="35">
        <f t="shared" si="14"/>
        <v>45619</v>
      </c>
      <c r="AD66" s="36"/>
      <c r="AE66" s="37"/>
      <c r="AF66" s="62" t="s">
        <v>42</v>
      </c>
      <c r="AG66" s="38" t="s">
        <v>51</v>
      </c>
      <c r="AH66" s="36"/>
      <c r="AI66" s="39"/>
      <c r="AJ66" s="35">
        <f t="shared" si="16"/>
        <v>45649</v>
      </c>
      <c r="AK66" s="36"/>
      <c r="AL66" s="37"/>
      <c r="AM66" s="38"/>
      <c r="AN66" s="38"/>
      <c r="AO66" s="36"/>
      <c r="AP66" s="39"/>
    </row>
    <row r="67" spans="1:42" ht="18" customHeight="1" x14ac:dyDescent="0.25">
      <c r="A67" s="35">
        <f t="shared" si="10"/>
        <v>45497</v>
      </c>
      <c r="B67" s="36"/>
      <c r="C67" s="37"/>
      <c r="D67" s="38"/>
      <c r="E67" s="38"/>
      <c r="F67" s="36"/>
      <c r="G67" s="39"/>
      <c r="H67" s="35">
        <f t="shared" si="11"/>
        <v>45528</v>
      </c>
      <c r="I67" s="36"/>
      <c r="J67" s="37"/>
      <c r="K67" s="38"/>
      <c r="L67" s="38"/>
      <c r="M67" s="36"/>
      <c r="N67" s="39"/>
      <c r="O67" s="35">
        <f t="shared" si="12"/>
        <v>45559</v>
      </c>
      <c r="P67" s="36"/>
      <c r="Q67" s="37"/>
      <c r="R67" s="38"/>
      <c r="S67" s="38"/>
      <c r="T67" s="36"/>
      <c r="U67" s="39"/>
      <c r="V67" s="35">
        <f t="shared" si="13"/>
        <v>45589</v>
      </c>
      <c r="W67" s="36"/>
      <c r="X67" s="37"/>
      <c r="Y67" s="38"/>
      <c r="Z67" s="38"/>
      <c r="AA67" s="36"/>
      <c r="AB67" s="39"/>
      <c r="AC67" s="35">
        <f t="shared" si="14"/>
        <v>45620</v>
      </c>
      <c r="AD67" s="36"/>
      <c r="AE67" s="37"/>
      <c r="AF67" s="62" t="s">
        <v>42</v>
      </c>
      <c r="AG67" s="38" t="s">
        <v>51</v>
      </c>
      <c r="AH67" s="36"/>
      <c r="AI67" s="39"/>
      <c r="AJ67" s="35">
        <f t="shared" si="16"/>
        <v>45650</v>
      </c>
      <c r="AK67" s="36"/>
      <c r="AL67" s="37"/>
      <c r="AM67" s="38"/>
      <c r="AN67" s="38"/>
      <c r="AO67" s="36"/>
      <c r="AP67" s="39"/>
    </row>
    <row r="68" spans="1:42" ht="18" customHeight="1" x14ac:dyDescent="0.25">
      <c r="A68" s="35">
        <f t="shared" si="10"/>
        <v>45498</v>
      </c>
      <c r="B68" s="36"/>
      <c r="C68" s="37"/>
      <c r="D68" s="38"/>
      <c r="E68" s="38"/>
      <c r="F68" s="36"/>
      <c r="G68" s="39"/>
      <c r="H68" s="35">
        <f t="shared" si="11"/>
        <v>45529</v>
      </c>
      <c r="I68" s="36"/>
      <c r="J68" s="37"/>
      <c r="K68" s="38"/>
      <c r="L68" s="38"/>
      <c r="M68" s="36"/>
      <c r="N68" s="39"/>
      <c r="O68" s="35">
        <f t="shared" si="12"/>
        <v>45560</v>
      </c>
      <c r="P68" s="36"/>
      <c r="Q68" s="37"/>
      <c r="R68" s="38"/>
      <c r="S68" s="38"/>
      <c r="T68" s="36"/>
      <c r="U68" s="39"/>
      <c r="V68" s="35">
        <f t="shared" si="13"/>
        <v>45590</v>
      </c>
      <c r="W68" s="36"/>
      <c r="X68" s="37"/>
      <c r="Y68" s="38"/>
      <c r="Z68" s="38"/>
      <c r="AA68" s="36"/>
      <c r="AB68" s="39"/>
      <c r="AC68" s="35">
        <f t="shared" si="14"/>
        <v>45621</v>
      </c>
      <c r="AD68" s="36"/>
      <c r="AE68" s="37"/>
      <c r="AF68" s="62" t="s">
        <v>42</v>
      </c>
      <c r="AG68" s="38" t="s">
        <v>51</v>
      </c>
      <c r="AH68" s="36"/>
      <c r="AI68" s="39"/>
      <c r="AJ68" s="35">
        <f t="shared" si="16"/>
        <v>45651</v>
      </c>
      <c r="AK68" s="36"/>
      <c r="AL68" s="37"/>
      <c r="AM68" s="38"/>
      <c r="AN68" s="38"/>
      <c r="AO68" s="36"/>
      <c r="AP68" s="39"/>
    </row>
    <row r="69" spans="1:42" ht="18" customHeight="1" x14ac:dyDescent="0.25">
      <c r="A69" s="35">
        <f t="shared" si="10"/>
        <v>45499</v>
      </c>
      <c r="B69" s="36"/>
      <c r="C69" s="37"/>
      <c r="D69" s="38"/>
      <c r="E69" s="38"/>
      <c r="F69" s="36"/>
      <c r="G69" s="39"/>
      <c r="H69" s="35">
        <f t="shared" si="11"/>
        <v>45530</v>
      </c>
      <c r="I69" s="36"/>
      <c r="J69" s="37"/>
      <c r="K69" s="38"/>
      <c r="L69" s="38"/>
      <c r="M69" s="36"/>
      <c r="N69" s="39"/>
      <c r="O69" s="35">
        <f t="shared" si="12"/>
        <v>45561</v>
      </c>
      <c r="P69" s="36"/>
      <c r="Q69" s="37"/>
      <c r="R69" s="38"/>
      <c r="S69" s="38"/>
      <c r="T69" s="36"/>
      <c r="U69" s="39"/>
      <c r="V69" s="35">
        <f t="shared" si="13"/>
        <v>45591</v>
      </c>
      <c r="W69" s="36"/>
      <c r="X69" s="37"/>
      <c r="Y69" s="38"/>
      <c r="Z69" s="38"/>
      <c r="AA69" s="36"/>
      <c r="AB69" s="39"/>
      <c r="AC69" s="35">
        <f t="shared" si="14"/>
        <v>45622</v>
      </c>
      <c r="AD69" s="36"/>
      <c r="AE69" s="37"/>
      <c r="AF69" s="62" t="s">
        <v>42</v>
      </c>
      <c r="AG69" s="38" t="s">
        <v>51</v>
      </c>
      <c r="AH69" s="36"/>
      <c r="AI69" s="39"/>
      <c r="AJ69" s="35">
        <f t="shared" si="16"/>
        <v>45652</v>
      </c>
      <c r="AK69" s="36"/>
      <c r="AL69" s="37"/>
      <c r="AM69" s="38"/>
      <c r="AN69" s="38"/>
      <c r="AO69" s="36"/>
      <c r="AP69" s="39"/>
    </row>
    <row r="70" spans="1:42" ht="18" customHeight="1" x14ac:dyDescent="0.25">
      <c r="A70" s="35">
        <f t="shared" si="10"/>
        <v>45500</v>
      </c>
      <c r="B70" s="36"/>
      <c r="C70" s="37"/>
      <c r="D70" s="38"/>
      <c r="E70" s="38"/>
      <c r="F70" s="36"/>
      <c r="G70" s="39"/>
      <c r="H70" s="35">
        <f t="shared" si="11"/>
        <v>45531</v>
      </c>
      <c r="I70" s="36"/>
      <c r="J70" s="37"/>
      <c r="K70" s="38"/>
      <c r="L70" s="38"/>
      <c r="M70" s="36"/>
      <c r="N70" s="39"/>
      <c r="O70" s="35">
        <f t="shared" si="12"/>
        <v>45562</v>
      </c>
      <c r="P70" s="36"/>
      <c r="Q70" s="37"/>
      <c r="R70" s="38"/>
      <c r="S70" s="38"/>
      <c r="T70" s="36"/>
      <c r="U70" s="39"/>
      <c r="V70" s="35">
        <f t="shared" si="13"/>
        <v>45592</v>
      </c>
      <c r="W70" s="36"/>
      <c r="X70" s="37"/>
      <c r="Y70" s="38"/>
      <c r="Z70" s="38"/>
      <c r="AA70" s="36"/>
      <c r="AB70" s="39"/>
      <c r="AC70" s="35">
        <f t="shared" si="14"/>
        <v>45623</v>
      </c>
      <c r="AD70" s="36"/>
      <c r="AE70" s="37"/>
      <c r="AF70" s="62" t="s">
        <v>42</v>
      </c>
      <c r="AG70" s="38" t="s">
        <v>51</v>
      </c>
      <c r="AH70" s="36"/>
      <c r="AI70" s="39"/>
      <c r="AJ70" s="35">
        <f t="shared" si="16"/>
        <v>45653</v>
      </c>
      <c r="AK70" s="36"/>
      <c r="AL70" s="37"/>
      <c r="AM70" s="38"/>
      <c r="AN70" s="38"/>
      <c r="AO70" s="36"/>
      <c r="AP70" s="39"/>
    </row>
    <row r="71" spans="1:42" ht="18" customHeight="1" x14ac:dyDescent="0.25">
      <c r="A71" s="35">
        <f t="shared" si="10"/>
        <v>45501</v>
      </c>
      <c r="B71" s="36"/>
      <c r="C71" s="37"/>
      <c r="D71" s="38"/>
      <c r="E71" s="38"/>
      <c r="F71" s="36"/>
      <c r="G71" s="39"/>
      <c r="H71" s="35">
        <f t="shared" si="11"/>
        <v>45532</v>
      </c>
      <c r="I71" s="36"/>
      <c r="J71" s="37"/>
      <c r="K71" s="38"/>
      <c r="L71" s="38"/>
      <c r="M71" s="36"/>
      <c r="N71" s="39"/>
      <c r="O71" s="35">
        <f t="shared" si="12"/>
        <v>45563</v>
      </c>
      <c r="P71" s="36"/>
      <c r="Q71" s="37"/>
      <c r="R71" s="38"/>
      <c r="S71" s="38"/>
      <c r="T71" s="36"/>
      <c r="U71" s="39"/>
      <c r="V71" s="35">
        <f t="shared" si="13"/>
        <v>45593</v>
      </c>
      <c r="W71" s="36"/>
      <c r="X71" s="37"/>
      <c r="Y71" s="38"/>
      <c r="Z71" s="38"/>
      <c r="AA71" s="36"/>
      <c r="AB71" s="39"/>
      <c r="AC71" s="35">
        <f t="shared" si="14"/>
        <v>45624</v>
      </c>
      <c r="AD71" s="36"/>
      <c r="AE71" s="37"/>
      <c r="AF71" s="62" t="s">
        <v>42</v>
      </c>
      <c r="AG71" s="38" t="s">
        <v>51</v>
      </c>
      <c r="AH71" s="36"/>
      <c r="AI71" s="39"/>
      <c r="AJ71" s="35">
        <f t="shared" si="16"/>
        <v>45654</v>
      </c>
      <c r="AK71" s="36"/>
      <c r="AL71" s="37"/>
      <c r="AM71" s="62" t="s">
        <v>41</v>
      </c>
      <c r="AN71" s="38" t="s">
        <v>65</v>
      </c>
      <c r="AO71" s="36"/>
      <c r="AP71" s="39"/>
    </row>
    <row r="72" spans="1:42" ht="18" customHeight="1" x14ac:dyDescent="0.25">
      <c r="A72" s="35">
        <f t="shared" si="10"/>
        <v>45502</v>
      </c>
      <c r="B72" s="36"/>
      <c r="C72" s="37"/>
      <c r="D72" s="38"/>
      <c r="E72" s="38"/>
      <c r="F72" s="36"/>
      <c r="G72" s="39"/>
      <c r="H72" s="35">
        <f t="shared" si="11"/>
        <v>45533</v>
      </c>
      <c r="I72" s="36"/>
      <c r="J72" s="37"/>
      <c r="K72" s="38"/>
      <c r="L72" s="38"/>
      <c r="M72" s="36"/>
      <c r="N72" s="39"/>
      <c r="O72" s="35">
        <f t="shared" si="12"/>
        <v>45564</v>
      </c>
      <c r="P72" s="36"/>
      <c r="Q72" s="37"/>
      <c r="R72" s="38"/>
      <c r="S72" s="38"/>
      <c r="T72" s="36"/>
      <c r="U72" s="39"/>
      <c r="V72" s="35">
        <f t="shared" si="13"/>
        <v>45594</v>
      </c>
      <c r="W72" s="36"/>
      <c r="X72" s="37"/>
      <c r="Y72" s="62" t="s">
        <v>41</v>
      </c>
      <c r="Z72" s="38" t="s">
        <v>65</v>
      </c>
      <c r="AA72" s="36"/>
      <c r="AB72" s="39"/>
      <c r="AC72" s="35">
        <f t="shared" si="14"/>
        <v>45625</v>
      </c>
      <c r="AD72" s="36"/>
      <c r="AE72" s="37"/>
      <c r="AF72" s="62" t="s">
        <v>42</v>
      </c>
      <c r="AG72" s="38" t="s">
        <v>51</v>
      </c>
      <c r="AH72" s="36"/>
      <c r="AI72" s="39"/>
      <c r="AJ72" s="35">
        <f t="shared" si="16"/>
        <v>45655</v>
      </c>
      <c r="AK72" s="36"/>
      <c r="AL72" s="37"/>
      <c r="AM72" s="62" t="s">
        <v>41</v>
      </c>
      <c r="AN72" s="38" t="s">
        <v>65</v>
      </c>
      <c r="AO72" s="36"/>
      <c r="AP72" s="39"/>
    </row>
    <row r="73" spans="1:42" ht="18" customHeight="1" thickBot="1" x14ac:dyDescent="0.3">
      <c r="A73" s="35">
        <f t="shared" si="10"/>
        <v>45503</v>
      </c>
      <c r="B73" s="36"/>
      <c r="C73" s="37"/>
      <c r="D73" s="38"/>
      <c r="E73" s="38"/>
      <c r="F73" s="36"/>
      <c r="G73" s="39"/>
      <c r="H73" s="35">
        <f t="shared" si="11"/>
        <v>45534</v>
      </c>
      <c r="I73" s="36"/>
      <c r="J73" s="37"/>
      <c r="K73" s="38"/>
      <c r="L73" s="38"/>
      <c r="M73" s="36"/>
      <c r="N73" s="39"/>
      <c r="O73" s="35">
        <f t="shared" si="12"/>
        <v>45565</v>
      </c>
      <c r="P73" s="40"/>
      <c r="Q73" s="41"/>
      <c r="R73" s="42"/>
      <c r="S73" s="42"/>
      <c r="T73" s="40"/>
      <c r="U73" s="43"/>
      <c r="V73" s="35">
        <f t="shared" si="13"/>
        <v>45595</v>
      </c>
      <c r="W73" s="36"/>
      <c r="X73" s="37"/>
      <c r="Y73" s="38"/>
      <c r="Z73" s="38"/>
      <c r="AA73" s="36"/>
      <c r="AB73" s="39"/>
      <c r="AC73" s="35">
        <f t="shared" si="14"/>
        <v>45626</v>
      </c>
      <c r="AD73" s="40"/>
      <c r="AE73" s="41"/>
      <c r="AF73" s="64" t="s">
        <v>42</v>
      </c>
      <c r="AG73" s="42" t="s">
        <v>51</v>
      </c>
      <c r="AH73" s="40"/>
      <c r="AI73" s="43"/>
      <c r="AJ73" s="35">
        <f t="shared" si="16"/>
        <v>45656</v>
      </c>
      <c r="AK73" s="36"/>
      <c r="AL73" s="37"/>
      <c r="AM73" s="62" t="s">
        <v>41</v>
      </c>
      <c r="AN73" s="38" t="s">
        <v>65</v>
      </c>
      <c r="AO73" s="36"/>
      <c r="AP73" s="39"/>
    </row>
    <row r="74" spans="1:42" ht="18" customHeight="1" thickTop="1" thickBot="1" x14ac:dyDescent="0.3">
      <c r="A74" s="50">
        <f t="shared" si="10"/>
        <v>45504</v>
      </c>
      <c r="B74" s="40"/>
      <c r="C74" s="41"/>
      <c r="D74" s="42"/>
      <c r="E74" s="42"/>
      <c r="F74" s="40"/>
      <c r="G74" s="43"/>
      <c r="H74" s="50">
        <f t="shared" si="11"/>
        <v>45535</v>
      </c>
      <c r="I74" s="40"/>
      <c r="J74" s="41"/>
      <c r="K74" s="42"/>
      <c r="L74" s="42"/>
      <c r="M74" s="40"/>
      <c r="N74" s="43"/>
      <c r="O74" s="50" t="str">
        <f t="shared" si="12"/>
        <v/>
      </c>
      <c r="V74" s="50">
        <f t="shared" si="13"/>
        <v>45596</v>
      </c>
      <c r="W74" s="40"/>
      <c r="X74" s="41"/>
      <c r="Y74" s="42"/>
      <c r="Z74" s="42"/>
      <c r="AA74" s="40"/>
      <c r="AB74" s="43"/>
      <c r="AC74" s="50" t="str">
        <f t="shared" si="14"/>
        <v/>
      </c>
      <c r="AJ74" s="50">
        <f t="shared" si="16"/>
        <v>45657</v>
      </c>
      <c r="AK74" s="40"/>
      <c r="AL74" s="41"/>
      <c r="AM74" s="42"/>
      <c r="AN74" s="42"/>
      <c r="AO74" s="51"/>
      <c r="AP74" s="43"/>
    </row>
    <row r="75" spans="1:42" ht="15.75" thickTop="1" x14ac:dyDescent="0.25"/>
  </sheetData>
  <mergeCells count="36">
    <mergeCell ref="B5:C5"/>
    <mergeCell ref="D5:E5"/>
    <mergeCell ref="F5:G5"/>
    <mergeCell ref="I5:J5"/>
    <mergeCell ref="K5:L5"/>
    <mergeCell ref="AM5:AN5"/>
    <mergeCell ref="AO5:AP5"/>
    <mergeCell ref="P5:Q5"/>
    <mergeCell ref="R5:S5"/>
    <mergeCell ref="T5:U5"/>
    <mergeCell ref="W5:X5"/>
    <mergeCell ref="Y5:Z5"/>
    <mergeCell ref="AA5:AB5"/>
    <mergeCell ref="M42:N42"/>
    <mergeCell ref="AD5:AE5"/>
    <mergeCell ref="AF5:AG5"/>
    <mergeCell ref="AH5:AI5"/>
    <mergeCell ref="AK5:AL5"/>
    <mergeCell ref="M5:N5"/>
    <mergeCell ref="B42:C42"/>
    <mergeCell ref="D42:E42"/>
    <mergeCell ref="F42:G42"/>
    <mergeCell ref="I42:J42"/>
    <mergeCell ref="K42:L42"/>
    <mergeCell ref="AO42:AP42"/>
    <mergeCell ref="P42:Q42"/>
    <mergeCell ref="R42:S42"/>
    <mergeCell ref="T42:U42"/>
    <mergeCell ref="W42:X42"/>
    <mergeCell ref="Y42:Z42"/>
    <mergeCell ref="AA42:AB42"/>
    <mergeCell ref="AD42:AE42"/>
    <mergeCell ref="AF42:AG42"/>
    <mergeCell ref="AH42:AI42"/>
    <mergeCell ref="AK42:AL42"/>
    <mergeCell ref="AM42:AN42"/>
  </mergeCells>
  <conditionalFormatting sqref="A44:AP74 A7:AP37">
    <cfRule type="expression" dxfId="5" priority="9">
      <formula>WEEKDAY(OFFSET(A7,,-MOD(COLUMN()-1,7),,),2)&gt;5</formula>
    </cfRule>
  </conditionalFormatting>
  <conditionalFormatting sqref="B7:C37 I7:J37 P7:Q37 W7:X37 AD7:AE37 AK7:AL37 B44:C74 I44:J74 P44:Q74 W44:X74 AD44:AE74 AK44:AL74">
    <cfRule type="expression" dxfId="4" priority="8" stopIfTrue="1">
      <formula>B7&lt;&gt;""</formula>
    </cfRule>
  </conditionalFormatting>
  <conditionalFormatting sqref="D7:E37 K7:L37 R7:S37 Y7:Z37 AF7:AG37 AM7:AN37 D44:E74 K44:L74 R44:S74 Y44:Z74 AF44:AG74 AM44:AN74">
    <cfRule type="expression" dxfId="3" priority="7" stopIfTrue="1">
      <formula>D7&lt;&gt;""</formula>
    </cfRule>
  </conditionalFormatting>
  <conditionalFormatting sqref="F7:G37 M7:N37 T7:U37 AA7:AB37 AH7:AI37 AO7:AP37 F44:G74 M44:N74 T44:U74 AA44:AB74 AH44:AI74 AO44:AP74">
    <cfRule type="expression" dxfId="2" priority="6" stopIfTrue="1">
      <formula>F7&lt;&gt;""</formula>
    </cfRule>
  </conditionalFormatting>
  <conditionalFormatting sqref="A7:AP37 A44:AP74">
    <cfRule type="expression" dxfId="1" priority="3" stopIfTrue="1">
      <formula>AND(MOD(MOD(COLUMN(A7)-1,7),2),LEFT(A7,1)="P")</formula>
    </cfRule>
    <cfRule type="expression" dxfId="0" priority="1">
      <formula>AND(MOD(COLUMN(A7)-1,7)&gt;0,A7&lt;&gt;A8)</formula>
    </cfRule>
  </conditionalFormatting>
  <printOptions horizontalCentered="1"/>
  <pageMargins left="0" right="0" top="0" bottom="0" header="0" footer="0"/>
  <pageSetup paperSize="9" scale="48" fitToHeight="2" orientation="landscape" r:id="rId1"/>
  <rowBreaks count="1" manualBreakCount="1">
    <brk id="40" max="16383" man="1"/>
  </rowBreaks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Données</vt:lpstr>
      <vt:lpstr>Calendrier</vt:lpstr>
      <vt:lpstr>_001</vt:lpstr>
      <vt:lpstr>_002</vt:lpstr>
      <vt:lpstr>_sdf</vt:lpstr>
      <vt:lpstr>Calendrier!Afdrukbereik</vt:lpstr>
      <vt:lpstr>Calendrier!Afdruktitels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Bart Strubbe</cp:lastModifiedBy>
  <cp:lastPrinted>2024-04-18T01:46:15Z</cp:lastPrinted>
  <dcterms:created xsi:type="dcterms:W3CDTF">2024-04-01T06:01:21Z</dcterms:created>
  <dcterms:modified xsi:type="dcterms:W3CDTF">2024-04-18T16:08:33Z</dcterms:modified>
</cp:coreProperties>
</file>