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4170E39-E4E5-4926-8EC2-D465D06E5040}" xr6:coauthVersionLast="47" xr6:coauthVersionMax="47" xr10:uidLastSave="{00000000-0000-0000-0000-000000000000}"/>
  <bookViews>
    <workbookView xWindow="-120" yWindow="-120" windowWidth="29040" windowHeight="15990" xr2:uid="{048981DD-098F-4C3C-821B-3B2504F4F6CB}"/>
  </bookViews>
  <sheets>
    <sheet name="Feuil4" sheetId="1" r:id="rId1"/>
  </sheets>
  <externalReferences>
    <externalReference r:id="rId2"/>
    <externalReference r:id="rId3"/>
  </externalReferences>
  <definedNames>
    <definedName name="cavalier">[1]!Tableau2[Cavalier]</definedName>
    <definedName name="nature">[1]!Tableau3[Nature]</definedName>
    <definedName name="PC">[2]!Tableau4[PC]</definedName>
  </definedNames>
  <calcPr calcId="191029"/>
  <pivotCaches>
    <pivotCache cacheId="2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E4" i="1"/>
  <c r="E5" i="1"/>
  <c r="E6" i="1"/>
  <c r="E7" i="1"/>
  <c r="E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C9" i="1"/>
  <c r="K12" i="1" s="1"/>
  <c r="E9" i="1" l="1"/>
</calcChain>
</file>

<file path=xl/sharedStrings.xml><?xml version="1.0" encoding="utf-8"?>
<sst xmlns="http://schemas.openxmlformats.org/spreadsheetml/2006/main" count="62" uniqueCount="19">
  <si>
    <t>date relevé</t>
  </si>
  <si>
    <t>machine</t>
  </si>
  <si>
    <t>compteur</t>
  </si>
  <si>
    <t>commentaire</t>
  </si>
  <si>
    <t>B</t>
  </si>
  <si>
    <t>remise à 0</t>
  </si>
  <si>
    <t>du</t>
  </si>
  <si>
    <t>au</t>
  </si>
  <si>
    <t>MACHINE</t>
  </si>
  <si>
    <t>nombre d'heures</t>
  </si>
  <si>
    <t>A</t>
  </si>
  <si>
    <t>C</t>
  </si>
  <si>
    <t>différence</t>
  </si>
  <si>
    <t>Som van différence</t>
  </si>
  <si>
    <t>année</t>
  </si>
  <si>
    <t>année consommation</t>
  </si>
  <si>
    <t>Total 2012</t>
  </si>
  <si>
    <t>Total 2013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</si>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</sst>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-yy"/>
  </numFmts>
  <fonts count="2" x14ac:knownFonts="1">
    <font>
      <sz val="11"/>
      <color theme="1"/>
      <name val="aptos"/>
      <family val="2"/>
    </font>
    <font>
      <sz val="11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1" xfId="0" applyNumberFormat="1" applyFont="1" applyBorder="1"/>
    <xf numFmtId="0" fontId="1" fillId="0" borderId="2" xfId="0" applyFont="1" applyBorder="1"/>
    <xf numFmtId="3" fontId="1" fillId="0" borderId="3" xfId="0" applyNumberFormat="1" applyFont="1" applyBorder="1"/>
    <xf numFmtId="14" fontId="0" fillId="0" borderId="0" xfId="0" applyNumberFormat="1"/>
    <xf numFmtId="164" fontId="1" fillId="0" borderId="4" xfId="0" applyNumberFormat="1" applyFont="1" applyBorder="1"/>
    <xf numFmtId="3" fontId="1" fillId="0" borderId="2" xfId="0" applyNumberFormat="1" applyFont="1" applyBorder="1"/>
    <xf numFmtId="0" fontId="1" fillId="0" borderId="3" xfId="0" applyFont="1" applyBorder="1"/>
    <xf numFmtId="3" fontId="0" fillId="0" borderId="0" xfId="0" applyNumberFormat="1" applyFill="1"/>
    <xf numFmtId="1" fontId="0" fillId="0" borderId="0" xfId="0" applyNumberFormat="1"/>
    <xf numFmtId="1" fontId="0" fillId="0" borderId="0" xfId="0" applyNumberFormat="1" applyFill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3" fontId="0" fillId="3" borderId="0" xfId="0" applyNumberFormat="1" applyFill="1" applyAlignment="1">
      <alignment horizontal="center"/>
    </xf>
  </cellXfs>
  <cellStyles count="1">
    <cellStyle name="Standaard" xfId="0" builtinId="0"/>
  </cellStyles>
  <dxfs count="40">
    <dxf>
      <fill>
        <patternFill patternType="solid">
          <bgColor theme="9" tint="0.59999389629810485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theme="9" tint="0.59999389629810485"/>
        </patternFill>
      </fill>
    </dxf>
    <dxf>
      <numFmt numFmtId="1" formatCode="0"/>
      <fill>
        <patternFill patternType="none">
          <fgColor indexed="64"/>
          <bgColor auto="1"/>
        </patternFill>
      </fill>
    </dxf>
    <dxf>
      <numFmt numFmtId="3" formatCode="#,##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164" formatCode="dd\ mmm\-yy"/>
      <fill>
        <patternFill patternType="none">
          <fgColor indexed="64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azuli\gestion\Sts\horametres_cavaliers.xlsx" TargetMode="External"/><Relationship Id="rId1" Type="http://schemas.openxmlformats.org/officeDocument/2006/relationships/externalLinkPath" Target="file:///\\lazuli\gestion\Sts\horametres_cavalier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lazuli\achats\Carla\Document%20Sylvain\Intramar\Indicateurs%20de%20Performance-Kpi's\Indicateurs%20Portiques.xlsx" TargetMode="External"/><Relationship Id="rId1" Type="http://schemas.openxmlformats.org/officeDocument/2006/relationships/externalLinkPath" Target="file:///\\lazuli\achats\Carla\Document%20Sylvain\Intramar\Indicateurs%20de%20Performance-Kpi's\Indicateurs%20Porti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cd"/>
      <sheetName val="bdd"/>
      <sheetName val="Feuil4"/>
      <sheetName val="base"/>
      <sheetName val="horametres_cavalier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"/>
      <sheetName val="bdd"/>
      <sheetName val="KPI"/>
      <sheetName val="Indicateurs Portiques"/>
    </sheetNames>
    <sheetDataSet>
      <sheetData sheetId="0"/>
      <sheetData sheetId="1"/>
      <sheetData sheetId="2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363.059160069446" createdVersion="8" refreshedVersion="8" minRefreshableVersion="3" recordCount="39" xr:uid="{C7268ECD-C68A-41A3-A9FC-9362067DE115}">
  <cacheSource type="worksheet">
    <worksheetSource name="Tableau5"/>
  </cacheSource>
  <cacheFields count="6">
    <cacheField name="date relevé" numFmtId="164">
      <sharedItems containsSemiMixedTypes="0" containsNonDate="0" containsDate="1" containsString="0" minDate="2012-12-01T00:00:00" maxDate="2013-12-02T00:00:00" count="13">
        <d v="2012-12-01T00:00:00"/>
        <d v="2013-01-01T00:00:00"/>
        <d v="2013-02-01T00:00:00"/>
        <d v="2013-03-01T00:00:00"/>
        <d v="2013-04-01T00:00:00"/>
        <d v="2013-05-01T00:00:00"/>
        <d v="2013-06-01T00:00:00"/>
        <d v="2013-07-01T00:00:00"/>
        <d v="2013-08-01T00:00:00"/>
        <d v="2013-09-01T00:00:00"/>
        <d v="2013-10-01T00:00:00"/>
        <d v="2013-11-01T00:00:00"/>
        <d v="2013-12-01T00:00:00"/>
      </sharedItems>
    </cacheField>
    <cacheField name="machine" numFmtId="0">
      <sharedItems count="3">
        <s v="B"/>
        <s v="A"/>
        <s v="C"/>
      </sharedItems>
    </cacheField>
    <cacheField name="compteur" numFmtId="3">
      <sharedItems containsSemiMixedTypes="0" containsString="0" containsNumber="1" containsInteger="1" minValue="25" maxValue="22169"/>
    </cacheField>
    <cacheField name="commentaire" numFmtId="0">
      <sharedItems containsBlank="1"/>
    </cacheField>
    <cacheField name="différence" numFmtId="3">
      <sharedItems containsMixedTypes="1" containsNumber="1" containsInteger="1" minValue="0" maxValue="240"/>
    </cacheField>
    <cacheField name="année" numFmtId="1">
      <sharedItems containsSemiMixedTypes="0" containsString="0" containsNumber="1" containsInteger="1" minValue="2012" maxValue="2013" count="2">
        <n v="2012"/>
        <n v="20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x v="0"/>
    <n v="9261"/>
    <m/>
    <s v="premier"/>
    <x v="0"/>
  </r>
  <r>
    <x v="1"/>
    <x v="0"/>
    <n v="9354"/>
    <m/>
    <n v="93"/>
    <x v="0"/>
  </r>
  <r>
    <x v="2"/>
    <x v="0"/>
    <n v="9533"/>
    <m/>
    <n v="179"/>
    <x v="1"/>
  </r>
  <r>
    <x v="3"/>
    <x v="0"/>
    <n v="9592"/>
    <m/>
    <n v="59"/>
    <x v="1"/>
  </r>
  <r>
    <x v="4"/>
    <x v="0"/>
    <n v="9748"/>
    <m/>
    <n v="156"/>
    <x v="1"/>
  </r>
  <r>
    <x v="5"/>
    <x v="0"/>
    <n v="9988"/>
    <m/>
    <n v="240"/>
    <x v="1"/>
  </r>
  <r>
    <x v="6"/>
    <x v="0"/>
    <n v="25"/>
    <s v="remise à 0"/>
    <n v="37"/>
    <x v="1"/>
  </r>
  <r>
    <x v="7"/>
    <x v="0"/>
    <n v="65"/>
    <m/>
    <n v="40"/>
    <x v="1"/>
  </r>
  <r>
    <x v="8"/>
    <x v="0"/>
    <n v="237"/>
    <m/>
    <n v="172"/>
    <x v="1"/>
  </r>
  <r>
    <x v="9"/>
    <x v="0"/>
    <n v="381"/>
    <m/>
    <n v="144"/>
    <x v="1"/>
  </r>
  <r>
    <x v="10"/>
    <x v="0"/>
    <n v="418"/>
    <m/>
    <n v="37"/>
    <x v="1"/>
  </r>
  <r>
    <x v="11"/>
    <x v="0"/>
    <n v="591"/>
    <m/>
    <n v="173"/>
    <x v="1"/>
  </r>
  <r>
    <x v="12"/>
    <x v="0"/>
    <n v="772"/>
    <m/>
    <n v="181"/>
    <x v="1"/>
  </r>
  <r>
    <x v="0"/>
    <x v="1"/>
    <n v="20701"/>
    <m/>
    <s v="premier"/>
    <x v="0"/>
  </r>
  <r>
    <x v="1"/>
    <x v="1"/>
    <n v="20786"/>
    <m/>
    <n v="85"/>
    <x v="0"/>
  </r>
  <r>
    <x v="2"/>
    <x v="1"/>
    <n v="20913"/>
    <m/>
    <n v="127"/>
    <x v="1"/>
  </r>
  <r>
    <x v="3"/>
    <x v="1"/>
    <n v="21074"/>
    <m/>
    <n v="161"/>
    <x v="1"/>
  </r>
  <r>
    <x v="4"/>
    <x v="1"/>
    <n v="21156"/>
    <m/>
    <n v="82"/>
    <x v="1"/>
  </r>
  <r>
    <x v="5"/>
    <x v="1"/>
    <n v="21203"/>
    <m/>
    <n v="47"/>
    <x v="1"/>
  </r>
  <r>
    <x v="6"/>
    <x v="1"/>
    <n v="21203"/>
    <m/>
    <n v="0"/>
    <x v="1"/>
  </r>
  <r>
    <x v="7"/>
    <x v="1"/>
    <n v="21293"/>
    <m/>
    <n v="90"/>
    <x v="1"/>
  </r>
  <r>
    <x v="8"/>
    <x v="1"/>
    <n v="21387"/>
    <m/>
    <n v="94"/>
    <x v="1"/>
  </r>
  <r>
    <x v="9"/>
    <x v="1"/>
    <n v="21459"/>
    <m/>
    <n v="72"/>
    <x v="1"/>
  </r>
  <r>
    <x v="10"/>
    <x v="1"/>
    <n v="21579"/>
    <m/>
    <n v="120"/>
    <x v="1"/>
  </r>
  <r>
    <x v="11"/>
    <x v="1"/>
    <n v="21693"/>
    <m/>
    <n v="114"/>
    <x v="1"/>
  </r>
  <r>
    <x v="12"/>
    <x v="1"/>
    <n v="21770"/>
    <m/>
    <n v="77"/>
    <x v="1"/>
  </r>
  <r>
    <x v="0"/>
    <x v="2"/>
    <n v="20446"/>
    <m/>
    <s v="premier"/>
    <x v="0"/>
  </r>
  <r>
    <x v="1"/>
    <x v="2"/>
    <n v="20556"/>
    <m/>
    <n v="110"/>
    <x v="0"/>
  </r>
  <r>
    <x v="2"/>
    <x v="2"/>
    <n v="20556"/>
    <m/>
    <n v="0"/>
    <x v="1"/>
  </r>
  <r>
    <x v="3"/>
    <x v="2"/>
    <n v="20750"/>
    <m/>
    <n v="194"/>
    <x v="1"/>
  </r>
  <r>
    <x v="4"/>
    <x v="2"/>
    <n v="20886"/>
    <m/>
    <n v="136"/>
    <x v="1"/>
  </r>
  <r>
    <x v="5"/>
    <x v="2"/>
    <n v="21009"/>
    <m/>
    <n v="123"/>
    <x v="1"/>
  </r>
  <r>
    <x v="6"/>
    <x v="2"/>
    <n v="21152"/>
    <m/>
    <n v="143"/>
    <x v="1"/>
  </r>
  <r>
    <x v="7"/>
    <x v="2"/>
    <n v="21317"/>
    <m/>
    <n v="165"/>
    <x v="1"/>
  </r>
  <r>
    <x v="8"/>
    <x v="2"/>
    <n v="21504"/>
    <m/>
    <n v="187"/>
    <x v="1"/>
  </r>
  <r>
    <x v="9"/>
    <x v="2"/>
    <n v="21672"/>
    <m/>
    <n v="168"/>
    <x v="1"/>
  </r>
  <r>
    <x v="10"/>
    <x v="2"/>
    <n v="21868"/>
    <m/>
    <n v="196"/>
    <x v="1"/>
  </r>
  <r>
    <x v="11"/>
    <x v="2"/>
    <n v="21990"/>
    <m/>
    <n v="122"/>
    <x v="1"/>
  </r>
  <r>
    <x v="12"/>
    <x v="2"/>
    <n v="22169"/>
    <m/>
    <n v="17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0ED61D-959F-475F-ABF0-5259FC30E92E}" name="Draaitabel2" cacheId="26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I15:N34" firstHeaderRow="1" firstDataRow="2" firstDataCol="2"/>
  <pivotFields count="6">
    <pivotField axis="axisRow" compact="0" numFmtId="164" outline="0" subtotalTop="0" showAll="0" insertBlankRow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4">
        <item x="1"/>
        <item x="0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année consommation" axis="axisRow" subtotalCaption="Total ?" compact="0" numFmtId="1" outline="0" subtotalTop="0" showAll="0" insertBlankRow="1">
      <items count="3">
        <item x="0"/>
        <item x="1"/>
        <item t="default"/>
      </items>
    </pivotField>
  </pivotFields>
  <rowFields count="2">
    <field x="5"/>
    <field x="0"/>
  </rowFields>
  <rowItems count="18">
    <i>
      <x/>
      <x/>
    </i>
    <i r="1">
      <x v="1"/>
    </i>
    <i t="default">
      <x/>
    </i>
    <i t="blank">
      <x/>
    </i>
    <i>
      <x v="1"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 t="blank"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 van différence" fld="4" baseField="0" baseItem="2" numFmtId="3"/>
  </dataFields>
  <formats count="16">
    <format dxfId="31">
      <pivotArea dataOnly="0" outline="0" fieldPosition="0">
        <references count="1">
          <reference field="5" count="0" defaultSubtotal="1"/>
        </references>
      </pivotArea>
    </format>
    <format dxfId="30">
      <pivotArea dataOnly="0" grandRow="1" outline="0" fieldPosition="0"/>
    </format>
    <format dxfId="29">
      <pivotArea type="all" dataOnly="0" outline="0" fieldPosition="0"/>
    </format>
    <format dxfId="28">
      <pivotArea outline="0" collapsedLevelsAreSubtotals="1" fieldPosition="0"/>
    </format>
    <format dxfId="27">
      <pivotArea type="origin" dataOnly="0" labelOnly="1" outline="0" fieldPosition="0"/>
    </format>
    <format dxfId="26">
      <pivotArea field="1" type="button" dataOnly="0" labelOnly="1" outline="0" axis="axisCol" fieldPosition="0"/>
    </format>
    <format dxfId="25">
      <pivotArea type="topRight" dataOnly="0" labelOnly="1" outline="0" fieldPosition="0"/>
    </format>
    <format dxfId="24">
      <pivotArea field="5" type="button" dataOnly="0" labelOnly="1" outline="0" axis="axisRow" fieldPosition="0"/>
    </format>
    <format dxfId="23">
      <pivotArea field="0" type="button" dataOnly="0" labelOnly="1" outline="0" axis="axisRow" fieldPosition="1"/>
    </format>
    <format dxfId="22">
      <pivotArea dataOnly="0" labelOnly="1" outline="0" fieldPosition="0">
        <references count="1">
          <reference field="5" count="0"/>
        </references>
      </pivotArea>
    </format>
    <format dxfId="21">
      <pivotArea dataOnly="0" labelOnly="1" outline="0" fieldPosition="0">
        <references count="1">
          <reference field="5" count="0" defaultSubtotal="1"/>
        </references>
      </pivotArea>
    </format>
    <format dxfId="20">
      <pivotArea dataOnly="0" labelOnly="1" grandRow="1" outline="0" fieldPosition="0"/>
    </format>
    <format dxfId="19">
      <pivotArea dataOnly="0" labelOnly="1" outline="0" fieldPosition="0">
        <references count="2">
          <reference field="0" count="2">
            <x v="0"/>
            <x v="1"/>
          </reference>
          <reference field="5" count="1" selected="0">
            <x v="0"/>
          </reference>
        </references>
      </pivotArea>
    </format>
    <format dxfId="18">
      <pivotArea dataOnly="0" labelOnly="1" outline="0" fieldPosition="0">
        <references count="2">
          <reference field="0" count="11"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5" count="1" selected="0">
            <x v="1"/>
          </reference>
        </references>
      </pivotArea>
    </format>
    <format dxfId="17">
      <pivotArea dataOnly="0" labelOnly="1" outline="0" fieldPosition="0">
        <references count="1">
          <reference field="1" count="0"/>
        </references>
      </pivotArea>
    </format>
    <format dxfId="1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207E12-AD9F-4190-AC3C-DB721CA71C61}" name="Tableau5" displayName="Tableau5" ref="A3:F42" totalsRowShown="0" dataDxfId="39" tableBorderDxfId="38">
  <autoFilter ref="A3:F42" xr:uid="{E144BDB9-EB85-48AF-A7E1-BF2835578C15}"/>
  <tableColumns count="6">
    <tableColumn id="1" xr3:uid="{15E87BBB-C292-4211-B6A3-8809D210BDA8}" name="date relevé" dataDxfId="37"/>
    <tableColumn id="2" xr3:uid="{57C5A2B2-A672-4042-BFE5-CF56AD31CB27}" name="machine" dataDxfId="36"/>
    <tableColumn id="3" xr3:uid="{26C887A2-4BFF-43B2-8E39-40F0DBF3287F}" name="compteur" dataDxfId="35"/>
    <tableColumn id="4" xr3:uid="{59097B69-30EF-4840-A401-539E2C8B410D}" name="commentaire" dataDxfId="34"/>
    <tableColumn id="5" xr3:uid="{FE54A4F4-E071-4830-AA6A-70AE5E806E2F}" name="différence" dataDxfId="33">
      <calculatedColumnFormula>IF(B4=B3,C4-C3+IF(C4&lt;C3,POWER(10,ROUNDUP(LOG10(C3),1)),0),"premier")</calculatedColumnFormula>
    </tableColumn>
    <tableColumn id="6" xr3:uid="{0349B5DD-4F28-4878-9D7C-4C7385FB4DB1}" name="année" dataDxfId="32">
      <calculatedColumnFormula>YEAR(EDATE(A4,-1))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D4D16-21ED-4914-87AA-A314A5CD35B0}">
  <dimension ref="A3:N42"/>
  <sheetViews>
    <sheetView showGridLines="0" tabSelected="1" workbookViewId="0">
      <selection activeCell="F16" sqref="F16"/>
    </sheetView>
  </sheetViews>
  <sheetFormatPr defaultColWidth="11" defaultRowHeight="15" x14ac:dyDescent="0.25"/>
  <cols>
    <col min="1" max="3" width="11.125" customWidth="1"/>
    <col min="4" max="4" width="14.25" bestFit="1" customWidth="1"/>
    <col min="5" max="5" width="11.625" bestFit="1" customWidth="1"/>
    <col min="6" max="6" width="11.625" style="9" customWidth="1"/>
    <col min="9" max="9" width="21.75" style="11" bestFit="1" customWidth="1"/>
    <col min="10" max="10" width="14.125" style="11" bestFit="1" customWidth="1"/>
    <col min="11" max="13" width="12.25" style="11" bestFit="1" customWidth="1"/>
    <col min="14" max="14" width="10.5" style="11" bestFit="1" customWidth="1"/>
  </cols>
  <sheetData>
    <row r="3" spans="1:14" x14ac:dyDescent="0.25">
      <c r="A3" t="s">
        <v>0</v>
      </c>
      <c r="B3" t="s">
        <v>1</v>
      </c>
      <c r="C3" t="s">
        <v>2</v>
      </c>
      <c r="D3" t="s">
        <v>3</v>
      </c>
      <c r="E3" t="s">
        <v>12</v>
      </c>
      <c r="F3" s="9" t="s">
        <v>14</v>
      </c>
    </row>
    <row r="4" spans="1:14" x14ac:dyDescent="0.25">
      <c r="A4" s="1">
        <v>41244</v>
      </c>
      <c r="B4" s="2" t="s">
        <v>4</v>
      </c>
      <c r="C4" s="3">
        <v>9261</v>
      </c>
      <c r="E4" s="8" t="str">
        <f t="shared" ref="E4:E42" si="0">IF(B4=B3,C4-C3+IF(C4&lt;C3,POWER(10,ROUNDUP(LOG10(C3),1)),0),"premier")</f>
        <v>premier</v>
      </c>
      <c r="F4" s="10">
        <f t="shared" ref="F4:F42" si="1">YEAR(EDATE(A4,-1))</f>
        <v>2012</v>
      </c>
    </row>
    <row r="5" spans="1:14" x14ac:dyDescent="0.25">
      <c r="A5" s="1">
        <v>41275</v>
      </c>
      <c r="B5" s="2" t="s">
        <v>4</v>
      </c>
      <c r="C5" s="3">
        <v>9354</v>
      </c>
      <c r="E5" s="8">
        <f t="shared" si="0"/>
        <v>93</v>
      </c>
      <c r="F5" s="10">
        <f t="shared" si="1"/>
        <v>2012</v>
      </c>
    </row>
    <row r="6" spans="1:14" x14ac:dyDescent="0.25">
      <c r="A6" s="1">
        <v>41306</v>
      </c>
      <c r="B6" s="2" t="s">
        <v>4</v>
      </c>
      <c r="C6" s="3">
        <v>9533</v>
      </c>
      <c r="E6" s="8">
        <f t="shared" si="0"/>
        <v>179</v>
      </c>
      <c r="F6" s="10">
        <f t="shared" si="1"/>
        <v>2013</v>
      </c>
    </row>
    <row r="7" spans="1:14" x14ac:dyDescent="0.25">
      <c r="A7" s="1">
        <v>41334</v>
      </c>
      <c r="B7" s="2" t="s">
        <v>4</v>
      </c>
      <c r="C7" s="3">
        <v>9592</v>
      </c>
      <c r="E7" s="8">
        <f t="shared" si="0"/>
        <v>59</v>
      </c>
      <c r="F7" s="10">
        <f t="shared" si="1"/>
        <v>2013</v>
      </c>
    </row>
    <row r="8" spans="1:14" x14ac:dyDescent="0.25">
      <c r="A8" s="1">
        <v>41365</v>
      </c>
      <c r="B8" s="2" t="s">
        <v>4</v>
      </c>
      <c r="C8" s="3">
        <v>9748</v>
      </c>
      <c r="E8" s="8">
        <f t="shared" si="0"/>
        <v>156</v>
      </c>
      <c r="F8" s="10">
        <f t="shared" si="1"/>
        <v>2013</v>
      </c>
    </row>
    <row r="9" spans="1:14" x14ac:dyDescent="0.25">
      <c r="A9" s="1">
        <v>41395</v>
      </c>
      <c r="B9" s="2" t="s">
        <v>4</v>
      </c>
      <c r="C9" s="3">
        <f>9926+62</f>
        <v>9988</v>
      </c>
      <c r="E9" s="8">
        <f t="shared" si="0"/>
        <v>240</v>
      </c>
      <c r="F9" s="10">
        <f t="shared" si="1"/>
        <v>2013</v>
      </c>
    </row>
    <row r="10" spans="1:14" x14ac:dyDescent="0.25">
      <c r="A10" s="1">
        <v>41426</v>
      </c>
      <c r="B10" s="2" t="s">
        <v>4</v>
      </c>
      <c r="C10" s="3">
        <v>25</v>
      </c>
      <c r="D10" t="s">
        <v>5</v>
      </c>
      <c r="E10" s="8">
        <f t="shared" si="0"/>
        <v>37</v>
      </c>
      <c r="F10" s="10">
        <f t="shared" si="1"/>
        <v>2013</v>
      </c>
    </row>
    <row r="11" spans="1:14" x14ac:dyDescent="0.25">
      <c r="A11" s="1">
        <v>41456</v>
      </c>
      <c r="B11" s="2" t="s">
        <v>4</v>
      </c>
      <c r="C11" s="3">
        <v>65</v>
      </c>
      <c r="E11" s="8">
        <f t="shared" si="0"/>
        <v>40</v>
      </c>
      <c r="F11" s="10">
        <f t="shared" si="1"/>
        <v>2013</v>
      </c>
      <c r="H11" t="s">
        <v>6</v>
      </c>
      <c r="I11" t="s">
        <v>7</v>
      </c>
      <c r="J11" s="11" t="s">
        <v>8</v>
      </c>
      <c r="K11" s="11" t="s">
        <v>9</v>
      </c>
    </row>
    <row r="12" spans="1:14" x14ac:dyDescent="0.25">
      <c r="A12" s="1">
        <v>41487</v>
      </c>
      <c r="B12" s="2" t="s">
        <v>4</v>
      </c>
      <c r="C12" s="3">
        <v>237</v>
      </c>
      <c r="E12" s="8">
        <f t="shared" si="0"/>
        <v>172</v>
      </c>
      <c r="F12" s="10">
        <f t="shared" si="1"/>
        <v>2013</v>
      </c>
      <c r="H12" s="4">
        <v>41275</v>
      </c>
      <c r="I12" s="4">
        <v>41639</v>
      </c>
      <c r="J12" s="11" t="s">
        <v>4</v>
      </c>
      <c r="K12" s="12">
        <f>+(C16-C10+C10)+(C9-C4)</f>
        <v>1499</v>
      </c>
      <c r="L12" s="12"/>
    </row>
    <row r="13" spans="1:14" x14ac:dyDescent="0.25">
      <c r="A13" s="1">
        <v>41518</v>
      </c>
      <c r="B13" s="2" t="s">
        <v>4</v>
      </c>
      <c r="C13" s="3">
        <v>381</v>
      </c>
      <c r="E13" s="8">
        <f t="shared" si="0"/>
        <v>144</v>
      </c>
      <c r="F13" s="10">
        <f t="shared" si="1"/>
        <v>2013</v>
      </c>
    </row>
    <row r="14" spans="1:14" x14ac:dyDescent="0.25">
      <c r="A14" s="1">
        <v>41548</v>
      </c>
      <c r="B14" s="2" t="s">
        <v>4</v>
      </c>
      <c r="C14" s="3">
        <v>418</v>
      </c>
      <c r="E14" s="8">
        <f t="shared" si="0"/>
        <v>37</v>
      </c>
      <c r="F14" s="10">
        <f t="shared" si="1"/>
        <v>2013</v>
      </c>
    </row>
    <row r="15" spans="1:14" x14ac:dyDescent="0.25">
      <c r="A15" s="1">
        <v>41579</v>
      </c>
      <c r="B15" s="2" t="s">
        <v>4</v>
      </c>
      <c r="C15" s="3">
        <v>591</v>
      </c>
      <c r="E15" s="8">
        <f t="shared" si="0"/>
        <v>173</v>
      </c>
      <c r="F15" s="10">
        <f t="shared" si="1"/>
        <v>2013</v>
      </c>
      <c r="I15" s="13" t="s">
        <v>13</v>
      </c>
      <c r="K15" s="13" t="s">
        <v>1</v>
      </c>
    </row>
    <row r="16" spans="1:14" x14ac:dyDescent="0.25">
      <c r="A16" s="5">
        <v>41609</v>
      </c>
      <c r="B16" s="2" t="s">
        <v>4</v>
      </c>
      <c r="C16" s="6">
        <v>772</v>
      </c>
      <c r="E16" s="8">
        <f t="shared" si="0"/>
        <v>181</v>
      </c>
      <c r="F16" s="10">
        <f t="shared" si="1"/>
        <v>2013</v>
      </c>
      <c r="I16" s="13" t="s">
        <v>15</v>
      </c>
      <c r="J16" s="13" t="s">
        <v>0</v>
      </c>
      <c r="K16" s="11" t="s">
        <v>10</v>
      </c>
      <c r="L16" s="11" t="s">
        <v>4</v>
      </c>
      <c r="M16" s="11" t="s">
        <v>11</v>
      </c>
      <c r="N16" s="11" t="s">
        <v>18</v>
      </c>
    </row>
    <row r="17" spans="1:14" x14ac:dyDescent="0.25">
      <c r="A17" s="1">
        <v>41244</v>
      </c>
      <c r="B17" s="7" t="s">
        <v>10</v>
      </c>
      <c r="C17" s="3">
        <v>20701</v>
      </c>
      <c r="E17" s="8" t="str">
        <f t="shared" si="0"/>
        <v>premier</v>
      </c>
      <c r="F17" s="10">
        <f t="shared" si="1"/>
        <v>2012</v>
      </c>
      <c r="I17" s="14">
        <v>2012</v>
      </c>
      <c r="J17" s="15">
        <v>41244</v>
      </c>
      <c r="K17" s="12">
        <v>0</v>
      </c>
      <c r="L17" s="12">
        <v>0</v>
      </c>
      <c r="M17" s="12">
        <v>0</v>
      </c>
      <c r="N17" s="12">
        <v>0</v>
      </c>
    </row>
    <row r="18" spans="1:14" x14ac:dyDescent="0.25">
      <c r="A18" s="1">
        <v>41275</v>
      </c>
      <c r="B18" s="7" t="s">
        <v>10</v>
      </c>
      <c r="C18" s="3">
        <v>20786</v>
      </c>
      <c r="E18" s="8">
        <f t="shared" si="0"/>
        <v>85</v>
      </c>
      <c r="F18" s="10">
        <f t="shared" si="1"/>
        <v>2012</v>
      </c>
      <c r="J18" s="15">
        <v>41275</v>
      </c>
      <c r="K18" s="12">
        <v>85</v>
      </c>
      <c r="L18" s="12">
        <v>93</v>
      </c>
      <c r="M18" s="12">
        <v>110</v>
      </c>
      <c r="N18" s="12">
        <v>288</v>
      </c>
    </row>
    <row r="19" spans="1:14" x14ac:dyDescent="0.25">
      <c r="A19" s="1">
        <v>41306</v>
      </c>
      <c r="B19" s="7" t="s">
        <v>10</v>
      </c>
      <c r="C19" s="3">
        <v>20913</v>
      </c>
      <c r="E19" s="8">
        <f t="shared" si="0"/>
        <v>127</v>
      </c>
      <c r="F19" s="10">
        <f t="shared" si="1"/>
        <v>2013</v>
      </c>
      <c r="I19" s="16" t="s">
        <v>16</v>
      </c>
      <c r="J19" s="17"/>
      <c r="K19" s="18">
        <v>85</v>
      </c>
      <c r="L19" s="18">
        <v>93</v>
      </c>
      <c r="M19" s="18">
        <v>110</v>
      </c>
      <c r="N19" s="18">
        <v>288</v>
      </c>
    </row>
    <row r="20" spans="1:14" x14ac:dyDescent="0.25">
      <c r="A20" s="1">
        <v>41334</v>
      </c>
      <c r="B20" s="7" t="s">
        <v>10</v>
      </c>
      <c r="C20" s="3">
        <v>21074</v>
      </c>
      <c r="E20" s="8">
        <f t="shared" si="0"/>
        <v>161</v>
      </c>
      <c r="F20" s="10">
        <f t="shared" si="1"/>
        <v>2013</v>
      </c>
      <c r="I20" s="14"/>
      <c r="K20" s="12"/>
      <c r="L20" s="12"/>
      <c r="M20" s="12"/>
      <c r="N20" s="12"/>
    </row>
    <row r="21" spans="1:14" x14ac:dyDescent="0.25">
      <c r="A21" s="1">
        <v>41365</v>
      </c>
      <c r="B21" s="7" t="s">
        <v>10</v>
      </c>
      <c r="C21" s="3">
        <v>21156</v>
      </c>
      <c r="E21" s="8">
        <f t="shared" si="0"/>
        <v>82</v>
      </c>
      <c r="F21" s="10">
        <f t="shared" si="1"/>
        <v>2013</v>
      </c>
      <c r="I21" s="14">
        <v>2013</v>
      </c>
      <c r="J21" s="15">
        <v>41306</v>
      </c>
      <c r="K21" s="12">
        <v>127</v>
      </c>
      <c r="L21" s="12">
        <v>179</v>
      </c>
      <c r="M21" s="12">
        <v>0</v>
      </c>
      <c r="N21" s="12">
        <v>306</v>
      </c>
    </row>
    <row r="22" spans="1:14" x14ac:dyDescent="0.25">
      <c r="A22" s="1">
        <v>41395</v>
      </c>
      <c r="B22" s="7" t="s">
        <v>10</v>
      </c>
      <c r="C22" s="3">
        <v>21203</v>
      </c>
      <c r="E22" s="8">
        <f t="shared" si="0"/>
        <v>47</v>
      </c>
      <c r="F22" s="10">
        <f t="shared" si="1"/>
        <v>2013</v>
      </c>
      <c r="J22" s="15">
        <v>41334</v>
      </c>
      <c r="K22" s="12">
        <v>161</v>
      </c>
      <c r="L22" s="12">
        <v>59</v>
      </c>
      <c r="M22" s="12">
        <v>194</v>
      </c>
      <c r="N22" s="12">
        <v>414</v>
      </c>
    </row>
    <row r="23" spans="1:14" x14ac:dyDescent="0.25">
      <c r="A23" s="1">
        <v>41426</v>
      </c>
      <c r="B23" s="7" t="s">
        <v>10</v>
      </c>
      <c r="C23" s="3">
        <v>21203</v>
      </c>
      <c r="E23" s="8">
        <f t="shared" si="0"/>
        <v>0</v>
      </c>
      <c r="F23" s="10">
        <f t="shared" si="1"/>
        <v>2013</v>
      </c>
      <c r="J23" s="15">
        <v>41365</v>
      </c>
      <c r="K23" s="12">
        <v>82</v>
      </c>
      <c r="L23" s="12">
        <v>156</v>
      </c>
      <c r="M23" s="12">
        <v>136</v>
      </c>
      <c r="N23" s="12">
        <v>374</v>
      </c>
    </row>
    <row r="24" spans="1:14" x14ac:dyDescent="0.25">
      <c r="A24" s="1">
        <v>41456</v>
      </c>
      <c r="B24" s="7" t="s">
        <v>10</v>
      </c>
      <c r="C24" s="3">
        <v>21293</v>
      </c>
      <c r="E24" s="8">
        <f t="shared" si="0"/>
        <v>90</v>
      </c>
      <c r="F24" s="10">
        <f t="shared" si="1"/>
        <v>2013</v>
      </c>
      <c r="J24" s="15">
        <v>41395</v>
      </c>
      <c r="K24" s="12">
        <v>47</v>
      </c>
      <c r="L24" s="12">
        <v>240</v>
      </c>
      <c r="M24" s="12">
        <v>123</v>
      </c>
      <c r="N24" s="12">
        <v>410</v>
      </c>
    </row>
    <row r="25" spans="1:14" x14ac:dyDescent="0.25">
      <c r="A25" s="1">
        <v>41487</v>
      </c>
      <c r="B25" s="7" t="s">
        <v>10</v>
      </c>
      <c r="C25" s="3">
        <v>21387</v>
      </c>
      <c r="E25" s="8">
        <f t="shared" si="0"/>
        <v>94</v>
      </c>
      <c r="F25" s="10">
        <f t="shared" si="1"/>
        <v>2013</v>
      </c>
      <c r="J25" s="15">
        <v>41426</v>
      </c>
      <c r="K25" s="12">
        <v>0</v>
      </c>
      <c r="L25" s="12">
        <v>37</v>
      </c>
      <c r="M25" s="12">
        <v>143</v>
      </c>
      <c r="N25" s="12">
        <v>180</v>
      </c>
    </row>
    <row r="26" spans="1:14" x14ac:dyDescent="0.25">
      <c r="A26" s="1">
        <v>41518</v>
      </c>
      <c r="B26" s="7" t="s">
        <v>10</v>
      </c>
      <c r="C26" s="3">
        <v>21459</v>
      </c>
      <c r="E26" s="8">
        <f t="shared" si="0"/>
        <v>72</v>
      </c>
      <c r="F26" s="10">
        <f t="shared" si="1"/>
        <v>2013</v>
      </c>
      <c r="J26" s="15">
        <v>41456</v>
      </c>
      <c r="K26" s="12">
        <v>90</v>
      </c>
      <c r="L26" s="12">
        <v>40</v>
      </c>
      <c r="M26" s="12">
        <v>165</v>
      </c>
      <c r="N26" s="12">
        <v>295</v>
      </c>
    </row>
    <row r="27" spans="1:14" x14ac:dyDescent="0.25">
      <c r="A27" s="1">
        <v>41548</v>
      </c>
      <c r="B27" s="7" t="s">
        <v>10</v>
      </c>
      <c r="C27" s="3">
        <v>21579</v>
      </c>
      <c r="E27" s="8">
        <f t="shared" si="0"/>
        <v>120</v>
      </c>
      <c r="F27" s="10">
        <f t="shared" si="1"/>
        <v>2013</v>
      </c>
      <c r="J27" s="15">
        <v>41487</v>
      </c>
      <c r="K27" s="12">
        <v>94</v>
      </c>
      <c r="L27" s="12">
        <v>172</v>
      </c>
      <c r="M27" s="12">
        <v>187</v>
      </c>
      <c r="N27" s="12">
        <v>453</v>
      </c>
    </row>
    <row r="28" spans="1:14" x14ac:dyDescent="0.25">
      <c r="A28" s="1">
        <v>41579</v>
      </c>
      <c r="B28" s="7" t="s">
        <v>10</v>
      </c>
      <c r="C28" s="3">
        <v>21693</v>
      </c>
      <c r="E28" s="8">
        <f t="shared" si="0"/>
        <v>114</v>
      </c>
      <c r="F28" s="10">
        <f t="shared" si="1"/>
        <v>2013</v>
      </c>
      <c r="J28" s="15">
        <v>41518</v>
      </c>
      <c r="K28" s="12">
        <v>72</v>
      </c>
      <c r="L28" s="12">
        <v>144</v>
      </c>
      <c r="M28" s="12">
        <v>168</v>
      </c>
      <c r="N28" s="12">
        <v>384</v>
      </c>
    </row>
    <row r="29" spans="1:14" x14ac:dyDescent="0.25">
      <c r="A29" s="5">
        <v>41609</v>
      </c>
      <c r="B29" s="7" t="s">
        <v>10</v>
      </c>
      <c r="C29" s="6">
        <v>21770</v>
      </c>
      <c r="E29" s="8">
        <f t="shared" si="0"/>
        <v>77</v>
      </c>
      <c r="F29" s="10">
        <f t="shared" si="1"/>
        <v>2013</v>
      </c>
      <c r="J29" s="15">
        <v>41548</v>
      </c>
      <c r="K29" s="12">
        <v>120</v>
      </c>
      <c r="L29" s="12">
        <v>37</v>
      </c>
      <c r="M29" s="12">
        <v>196</v>
      </c>
      <c r="N29" s="12">
        <v>353</v>
      </c>
    </row>
    <row r="30" spans="1:14" x14ac:dyDescent="0.25">
      <c r="A30" s="1">
        <v>41244</v>
      </c>
      <c r="B30" s="2" t="s">
        <v>11</v>
      </c>
      <c r="C30" s="6">
        <v>20446</v>
      </c>
      <c r="E30" s="8" t="str">
        <f t="shared" si="0"/>
        <v>premier</v>
      </c>
      <c r="F30" s="10">
        <f t="shared" si="1"/>
        <v>2012</v>
      </c>
      <c r="J30" s="15">
        <v>41579</v>
      </c>
      <c r="K30" s="12">
        <v>114</v>
      </c>
      <c r="L30" s="12">
        <v>173</v>
      </c>
      <c r="M30" s="12">
        <v>122</v>
      </c>
      <c r="N30" s="12">
        <v>409</v>
      </c>
    </row>
    <row r="31" spans="1:14" x14ac:dyDescent="0.25">
      <c r="A31" s="1">
        <v>41275</v>
      </c>
      <c r="B31" s="7" t="s">
        <v>11</v>
      </c>
      <c r="C31" s="3">
        <v>20556</v>
      </c>
      <c r="E31" s="8">
        <f t="shared" si="0"/>
        <v>110</v>
      </c>
      <c r="F31" s="10">
        <f t="shared" si="1"/>
        <v>2012</v>
      </c>
      <c r="J31" s="15">
        <v>41609</v>
      </c>
      <c r="K31" s="12">
        <v>77</v>
      </c>
      <c r="L31" s="12">
        <v>181</v>
      </c>
      <c r="M31" s="12">
        <v>179</v>
      </c>
      <c r="N31" s="12">
        <v>437</v>
      </c>
    </row>
    <row r="32" spans="1:14" x14ac:dyDescent="0.25">
      <c r="A32" s="1">
        <v>41306</v>
      </c>
      <c r="B32" s="7" t="s">
        <v>11</v>
      </c>
      <c r="C32" s="3">
        <v>20556</v>
      </c>
      <c r="E32" s="8">
        <f t="shared" si="0"/>
        <v>0</v>
      </c>
      <c r="F32" s="10">
        <f t="shared" si="1"/>
        <v>2013</v>
      </c>
      <c r="I32" s="16" t="s">
        <v>17</v>
      </c>
      <c r="J32" s="17"/>
      <c r="K32" s="18">
        <v>984</v>
      </c>
      <c r="L32" s="18">
        <v>1418</v>
      </c>
      <c r="M32" s="18">
        <v>1613</v>
      </c>
      <c r="N32" s="18">
        <v>4015</v>
      </c>
    </row>
    <row r="33" spans="1:14" x14ac:dyDescent="0.25">
      <c r="A33" s="1">
        <v>41334</v>
      </c>
      <c r="B33" s="7" t="s">
        <v>11</v>
      </c>
      <c r="C33" s="3">
        <v>20750</v>
      </c>
      <c r="E33" s="8">
        <f t="shared" si="0"/>
        <v>194</v>
      </c>
      <c r="F33" s="10">
        <f t="shared" si="1"/>
        <v>2013</v>
      </c>
      <c r="I33" s="14"/>
      <c r="K33" s="12"/>
      <c r="L33" s="12"/>
      <c r="M33" s="12"/>
      <c r="N33" s="12"/>
    </row>
    <row r="34" spans="1:14" x14ac:dyDescent="0.25">
      <c r="A34" s="1">
        <v>41365</v>
      </c>
      <c r="B34" s="7" t="s">
        <v>11</v>
      </c>
      <c r="C34" s="3">
        <v>20886</v>
      </c>
      <c r="E34" s="8">
        <f t="shared" si="0"/>
        <v>136</v>
      </c>
      <c r="F34" s="10">
        <f t="shared" si="1"/>
        <v>2013</v>
      </c>
      <c r="I34" s="19" t="s">
        <v>18</v>
      </c>
      <c r="J34" s="20"/>
      <c r="K34" s="21">
        <v>1069</v>
      </c>
      <c r="L34" s="21">
        <v>1511</v>
      </c>
      <c r="M34" s="21">
        <v>1723</v>
      </c>
      <c r="N34" s="21">
        <v>4303</v>
      </c>
    </row>
    <row r="35" spans="1:14" x14ac:dyDescent="0.25">
      <c r="A35" s="1">
        <v>41395</v>
      </c>
      <c r="B35" s="7" t="s">
        <v>11</v>
      </c>
      <c r="C35" s="3">
        <v>21009</v>
      </c>
      <c r="E35" s="8">
        <f t="shared" si="0"/>
        <v>123</v>
      </c>
      <c r="F35" s="10">
        <f t="shared" si="1"/>
        <v>2013</v>
      </c>
    </row>
    <row r="36" spans="1:14" x14ac:dyDescent="0.25">
      <c r="A36" s="1">
        <v>41426</v>
      </c>
      <c r="B36" s="7" t="s">
        <v>11</v>
      </c>
      <c r="C36" s="3">
        <v>21152</v>
      </c>
      <c r="E36" s="8">
        <f t="shared" si="0"/>
        <v>143</v>
      </c>
      <c r="F36" s="10">
        <f t="shared" si="1"/>
        <v>2013</v>
      </c>
    </row>
    <row r="37" spans="1:14" x14ac:dyDescent="0.25">
      <c r="A37" s="1">
        <v>41456</v>
      </c>
      <c r="B37" s="7" t="s">
        <v>11</v>
      </c>
      <c r="C37" s="3">
        <v>21317</v>
      </c>
      <c r="E37" s="8">
        <f t="shared" si="0"/>
        <v>165</v>
      </c>
      <c r="F37" s="10">
        <f t="shared" si="1"/>
        <v>2013</v>
      </c>
    </row>
    <row r="38" spans="1:14" x14ac:dyDescent="0.25">
      <c r="A38" s="1">
        <v>41487</v>
      </c>
      <c r="B38" s="7" t="s">
        <v>11</v>
      </c>
      <c r="C38" s="3">
        <v>21504</v>
      </c>
      <c r="E38" s="8">
        <f t="shared" si="0"/>
        <v>187</v>
      </c>
      <c r="F38" s="10">
        <f t="shared" si="1"/>
        <v>2013</v>
      </c>
    </row>
    <row r="39" spans="1:14" x14ac:dyDescent="0.25">
      <c r="A39" s="1">
        <v>41518</v>
      </c>
      <c r="B39" s="7" t="s">
        <v>11</v>
      </c>
      <c r="C39" s="3">
        <v>21672</v>
      </c>
      <c r="E39" s="8">
        <f t="shared" si="0"/>
        <v>168</v>
      </c>
      <c r="F39" s="10">
        <f t="shared" si="1"/>
        <v>2013</v>
      </c>
    </row>
    <row r="40" spans="1:14" x14ac:dyDescent="0.25">
      <c r="A40" s="1">
        <v>41548</v>
      </c>
      <c r="B40" s="7" t="s">
        <v>11</v>
      </c>
      <c r="C40" s="3">
        <v>21868</v>
      </c>
      <c r="E40" s="8">
        <f t="shared" si="0"/>
        <v>196</v>
      </c>
      <c r="F40" s="10">
        <f t="shared" si="1"/>
        <v>2013</v>
      </c>
    </row>
    <row r="41" spans="1:14" x14ac:dyDescent="0.25">
      <c r="A41" s="1">
        <v>41579</v>
      </c>
      <c r="B41" s="7" t="s">
        <v>11</v>
      </c>
      <c r="C41" s="3">
        <v>21990</v>
      </c>
      <c r="E41" s="8">
        <f t="shared" si="0"/>
        <v>122</v>
      </c>
      <c r="F41" s="10">
        <f t="shared" si="1"/>
        <v>2013</v>
      </c>
    </row>
    <row r="42" spans="1:14" x14ac:dyDescent="0.25">
      <c r="A42" s="5">
        <v>41609</v>
      </c>
      <c r="B42" s="2" t="s">
        <v>11</v>
      </c>
      <c r="C42" s="6">
        <v>22169</v>
      </c>
      <c r="E42" s="8">
        <f t="shared" si="0"/>
        <v>179</v>
      </c>
      <c r="F42" s="10">
        <f t="shared" si="1"/>
        <v>2013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Bianchini</dc:creator>
  <cp:lastModifiedBy>Bart Strubbe</cp:lastModifiedBy>
  <dcterms:created xsi:type="dcterms:W3CDTF">2024-03-11T09:10:42Z</dcterms:created>
  <dcterms:modified xsi:type="dcterms:W3CDTF">2024-03-12T00:27:27Z</dcterms:modified>
</cp:coreProperties>
</file>