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0B3B433-0C0C-4676-8E31-6FF977DC6AF3}" xr6:coauthVersionLast="47" xr6:coauthVersionMax="47" xr10:uidLastSave="{00000000-0000-0000-0000-000000000000}"/>
  <bookViews>
    <workbookView xWindow="-120" yWindow="-120" windowWidth="29040" windowHeight="15990" activeTab="1" xr2:uid="{D30F7CD6-FCB4-406E-83EB-6D2BEF0BB8D4}"/>
  </bookViews>
  <sheets>
    <sheet name="Blad1" sheetId="1" r:id="rId1"/>
    <sheet name="Blad2" sheetId="2" r:id="rId2"/>
  </sheets>
  <definedNames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Blad1!$F$20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2" l="1"/>
  <c r="F24" i="2"/>
  <c r="C33" i="1"/>
  <c r="C31" i="1"/>
  <c r="E26" i="1"/>
  <c r="C28" i="1"/>
  <c r="D28" i="1" s="1"/>
  <c r="E17" i="1"/>
  <c r="C21" i="1"/>
  <c r="F25" i="2" l="1"/>
  <c r="I25" i="2" s="1"/>
  <c r="E31" i="1"/>
  <c r="C20" i="1"/>
  <c r="F20" i="1" s="1"/>
</calcChain>
</file>

<file path=xl/sharedStrings.xml><?xml version="1.0" encoding="utf-8"?>
<sst xmlns="http://schemas.openxmlformats.org/spreadsheetml/2006/main" count="24" uniqueCount="19">
  <si>
    <t>paiement</t>
  </si>
  <si>
    <t>P</t>
  </si>
  <si>
    <t>r</t>
  </si>
  <si>
    <t>interest par mois</t>
  </si>
  <si>
    <t>n</t>
  </si>
  <si>
    <t>nombre de mois</t>
  </si>
  <si>
    <t>formule excel</t>
  </si>
  <si>
    <t>formule ici dessus</t>
  </si>
  <si>
    <t>par année</t>
  </si>
  <si>
    <t>montant</t>
  </si>
  <si>
    <t>épargner</t>
  </si>
  <si>
    <t>emprunter</t>
  </si>
  <si>
    <t>placement de départ</t>
  </si>
  <si>
    <t>épargne périodique</t>
  </si>
  <si>
    <t>duréé de placement</t>
  </si>
  <si>
    <t>taux annuel</t>
  </si>
  <si>
    <t>capital total</t>
  </si>
  <si>
    <t>par mois</t>
  </si>
  <si>
    <t>annual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</si>
</sst>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000%"/>
    <numFmt numFmtId="165" formatCode="#,##0.00\ &quot;€&quot;"/>
  </numFmts>
  <fonts count="6">
    <font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sz val="21"/>
      <color rgb="FF202124"/>
      <name val="Inherit"/>
    </font>
    <font>
      <sz val="11"/>
      <color rgb="FFFF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8" fontId="0" fillId="0" borderId="0" xfId="0" applyNumberFormat="1"/>
    <xf numFmtId="8" fontId="0" fillId="0" borderId="0" xfId="0" quotePrefix="1" applyNumberFormat="1"/>
    <xf numFmtId="9" fontId="0" fillId="0" borderId="0" xfId="0" applyNumberFormat="1"/>
    <xf numFmtId="0" fontId="2" fillId="0" borderId="0" xfId="0" applyFont="1" applyAlignment="1">
      <alignment horizontal="center"/>
    </xf>
    <xf numFmtId="44" fontId="2" fillId="0" borderId="0" xfId="1" applyFont="1" applyAlignment="1">
      <alignment horizontal="center"/>
    </xf>
    <xf numFmtId="164" fontId="2" fillId="0" borderId="0" xfId="0" applyNumberFormat="1" applyFont="1" applyAlignment="1">
      <alignment horizontal="center"/>
    </xf>
    <xf numFmtId="9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8" fontId="3" fillId="0" borderId="0" xfId="0" applyNumberFormat="1" applyFont="1" applyAlignment="1">
      <alignment horizontal="center"/>
    </xf>
    <xf numFmtId="44" fontId="0" fillId="0" borderId="0" xfId="0" applyNumberForma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0" fontId="2" fillId="0" borderId="0" xfId="0" applyNumberFormat="1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8" fontId="2" fillId="0" borderId="7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164" fontId="3" fillId="2" borderId="5" xfId="0" applyNumberFormat="1" applyFont="1" applyFill="1" applyBorder="1" applyAlignment="1">
      <alignment horizontal="center"/>
    </xf>
    <xf numFmtId="8" fontId="3" fillId="2" borderId="7" xfId="0" applyNumberFormat="1" applyFont="1" applyFill="1" applyBorder="1" applyAlignment="1">
      <alignment horizontal="center"/>
    </xf>
    <xf numFmtId="0" fontId="5" fillId="0" borderId="0" xfId="0" applyFont="1"/>
    <xf numFmtId="8" fontId="0" fillId="0" borderId="0" xfId="0" applyNumberFormat="1" applyAlignment="1">
      <alignment shrinkToFit="1"/>
    </xf>
    <xf numFmtId="0" fontId="2" fillId="3" borderId="9" xfId="0" applyFont="1" applyFill="1" applyBorder="1"/>
    <xf numFmtId="0" fontId="2" fillId="3" borderId="10" xfId="0" applyFont="1" applyFill="1" applyBorder="1"/>
    <xf numFmtId="0" fontId="2" fillId="3" borderId="11" xfId="0" applyFont="1" applyFill="1" applyBorder="1"/>
    <xf numFmtId="0" fontId="2" fillId="3" borderId="12" xfId="0" applyFont="1" applyFill="1" applyBorder="1"/>
    <xf numFmtId="0" fontId="2" fillId="3" borderId="0" xfId="0" applyFont="1" applyFill="1" applyBorder="1"/>
    <xf numFmtId="0" fontId="2" fillId="3" borderId="13" xfId="0" applyFont="1" applyFill="1" applyBorder="1"/>
    <xf numFmtId="164" fontId="2" fillId="3" borderId="13" xfId="0" applyNumberFormat="1" applyFont="1" applyFill="1" applyBorder="1"/>
    <xf numFmtId="0" fontId="2" fillId="3" borderId="14" xfId="0" applyFont="1" applyFill="1" applyBorder="1"/>
    <xf numFmtId="0" fontId="2" fillId="3" borderId="15" xfId="0" applyFont="1" applyFill="1" applyBorder="1"/>
    <xf numFmtId="8" fontId="2" fillId="3" borderId="16" xfId="0" applyNumberFormat="1" applyFont="1" applyFill="1" applyBorder="1"/>
    <xf numFmtId="44" fontId="2" fillId="3" borderId="0" xfId="0" applyNumberFormat="1" applyFont="1" applyFill="1" applyBorder="1"/>
    <xf numFmtId="44" fontId="2" fillId="3" borderId="13" xfId="0" applyNumberFormat="1" applyFont="1" applyFill="1" applyBorder="1"/>
    <xf numFmtId="10" fontId="3" fillId="3" borderId="0" xfId="0" applyNumberFormat="1" applyFont="1" applyFill="1" applyBorder="1"/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638861</xdr:colOff>
      <xdr:row>11</xdr:row>
      <xdr:rowOff>105111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93F8B29F-AA56-F56A-228A-307676FDF2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915586" cy="241016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610604</xdr:colOff>
      <xdr:row>16</xdr:row>
      <xdr:rowOff>181468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33A24331-8137-ADAD-6AAA-86B08C521C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92379" cy="35342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3359F-FB79-4E57-9E79-2D014D7314A9}">
  <dimension ref="A12:J34"/>
  <sheetViews>
    <sheetView workbookViewId="0">
      <selection activeCell="E17" sqref="E17"/>
    </sheetView>
  </sheetViews>
  <sheetFormatPr defaultRowHeight="16.5"/>
  <cols>
    <col min="1" max="1" width="6.625" style="4" customWidth="1"/>
    <col min="2" max="2" width="17.25" style="4" bestFit="1" customWidth="1"/>
    <col min="3" max="3" width="11.625" style="4" bestFit="1" customWidth="1"/>
    <col min="4" max="4" width="9" style="4"/>
    <col min="5" max="5" width="11.625" style="4" bestFit="1" customWidth="1"/>
    <col min="6" max="6" width="9.125" style="4" bestFit="1" customWidth="1"/>
    <col min="7" max="7" width="18.25" bestFit="1" customWidth="1"/>
    <col min="8" max="8" width="13" bestFit="1" customWidth="1"/>
    <col min="9" max="9" width="12.625" bestFit="1" customWidth="1"/>
    <col min="10" max="10" width="11" bestFit="1" customWidth="1"/>
  </cols>
  <sheetData>
    <row r="12" spans="1:10">
      <c r="J12" s="3"/>
    </row>
    <row r="14" spans="1:10">
      <c r="G14" s="2"/>
    </row>
    <row r="15" spans="1:10">
      <c r="G15" s="1"/>
      <c r="J15" s="1"/>
    </row>
    <row r="16" spans="1:10">
      <c r="A16" s="4" t="s">
        <v>1</v>
      </c>
      <c r="B16" s="4" t="s">
        <v>0</v>
      </c>
      <c r="C16" s="5">
        <v>223</v>
      </c>
      <c r="E16" s="4" t="s">
        <v>8</v>
      </c>
      <c r="H16" s="5"/>
    </row>
    <row r="17" spans="1:10">
      <c r="A17" s="4" t="s">
        <v>2</v>
      </c>
      <c r="B17" s="4" t="s">
        <v>3</v>
      </c>
      <c r="C17" s="6">
        <v>9.8783170765571315E-3</v>
      </c>
      <c r="D17" s="7"/>
      <c r="E17" s="6">
        <f>+POWER(1+C17,12)-1</f>
        <v>0.12519701575221753</v>
      </c>
      <c r="H17" s="6"/>
      <c r="J17" s="1"/>
    </row>
    <row r="18" spans="1:10">
      <c r="A18" s="4" t="s">
        <v>4</v>
      </c>
      <c r="B18" s="4" t="s">
        <v>5</v>
      </c>
      <c r="C18" s="4">
        <v>144</v>
      </c>
      <c r="H18" s="4"/>
      <c r="J18" s="1"/>
    </row>
    <row r="19" spans="1:10">
      <c r="H19" s="4"/>
    </row>
    <row r="20" spans="1:10">
      <c r="B20" s="4" t="s">
        <v>6</v>
      </c>
      <c r="C20" s="5">
        <f>-FV(C17,C18,C16)</f>
        <v>70399.999178213227</v>
      </c>
      <c r="D20" s="5"/>
      <c r="E20" s="5">
        <v>70400</v>
      </c>
      <c r="F20" s="5">
        <f>+E20-C20</f>
        <v>8.2178677257616073E-4</v>
      </c>
      <c r="H20" s="5"/>
      <c r="I20" s="10"/>
    </row>
    <row r="21" spans="1:10">
      <c r="B21" s="4" t="s">
        <v>7</v>
      </c>
      <c r="C21" s="5">
        <f>+C16*(POWER(1+C17,C18)-1)/C17</f>
        <v>70399.999178213227</v>
      </c>
      <c r="D21" s="5"/>
      <c r="E21" s="5"/>
      <c r="F21" s="5"/>
      <c r="H21" s="5"/>
    </row>
    <row r="22" spans="1:10">
      <c r="H22" s="4"/>
    </row>
    <row r="23" spans="1:10">
      <c r="B23" s="8"/>
      <c r="C23" s="9"/>
      <c r="H23" s="9"/>
    </row>
    <row r="24" spans="1:10" ht="17.25" thickBot="1"/>
    <row r="25" spans="1:10" ht="17.25" thickTop="1">
      <c r="B25" s="11" t="s">
        <v>9</v>
      </c>
      <c r="C25" s="20">
        <v>140000</v>
      </c>
      <c r="D25" s="12"/>
      <c r="E25" s="13"/>
    </row>
    <row r="26" spans="1:10">
      <c r="B26" s="14" t="s">
        <v>3</v>
      </c>
      <c r="C26" s="15">
        <v>3.659681070805893E-3</v>
      </c>
      <c r="E26" s="22">
        <f>+POWER(1+C26,12)-1</f>
        <v>4.4811001008028484E-2</v>
      </c>
    </row>
    <row r="27" spans="1:10">
      <c r="B27" s="14" t="s">
        <v>5</v>
      </c>
      <c r="C27" s="4">
        <v>240</v>
      </c>
      <c r="E27" s="16"/>
    </row>
    <row r="28" spans="1:10" ht="27" thickBot="1">
      <c r="B28" s="17">
        <v>877.54</v>
      </c>
      <c r="C28" s="23">
        <f>PMT(C26,C27,C25)</f>
        <v>-877.53952866333896</v>
      </c>
      <c r="D28" s="18">
        <f>+C28+B28</f>
        <v>4.7133666100762639E-4</v>
      </c>
      <c r="E28" s="19"/>
      <c r="G28" s="21" t="s">
        <v>11</v>
      </c>
    </row>
    <row r="29" spans="1:10" ht="18" thickTop="1" thickBot="1"/>
    <row r="30" spans="1:10" ht="17.25" thickTop="1">
      <c r="B30" s="11" t="s">
        <v>9</v>
      </c>
      <c r="C30" s="20">
        <v>70400</v>
      </c>
      <c r="D30" s="12"/>
      <c r="E30" s="13"/>
    </row>
    <row r="31" spans="1:10">
      <c r="B31" s="14" t="s">
        <v>3</v>
      </c>
      <c r="C31" s="6">
        <f>+C17</f>
        <v>9.8783170765571315E-3</v>
      </c>
      <c r="E31" s="22">
        <f>+POWER(1+C31,12)-1</f>
        <v>0.12519701575221753</v>
      </c>
    </row>
    <row r="32" spans="1:10">
      <c r="B32" s="14" t="s">
        <v>5</v>
      </c>
      <c r="C32" s="4">
        <v>144</v>
      </c>
      <c r="E32" s="16"/>
    </row>
    <row r="33" spans="2:7" ht="27" thickBot="1">
      <c r="B33" s="17"/>
      <c r="C33" s="23">
        <f>PMT(C31,C32,,-C30)</f>
        <v>223.00000260310219</v>
      </c>
      <c r="D33" s="18"/>
      <c r="E33" s="19"/>
      <c r="G33" s="21" t="s">
        <v>10</v>
      </c>
    </row>
    <row r="34" spans="2:7" ht="17.25" thickTop="1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0F9C5-7A95-4B1E-84B9-3C4B1247BABA}">
  <dimension ref="D19:I25"/>
  <sheetViews>
    <sheetView tabSelected="1" workbookViewId="0">
      <selection activeCell="I25" sqref="I25"/>
    </sheetView>
  </sheetViews>
  <sheetFormatPr defaultRowHeight="16.5"/>
  <cols>
    <col min="4" max="4" width="20.875" bestFit="1" customWidth="1"/>
    <col min="5" max="5" width="9.375" bestFit="1" customWidth="1"/>
    <col min="6" max="6" width="11.125" bestFit="1" customWidth="1"/>
  </cols>
  <sheetData>
    <row r="19" spans="4:9" ht="17.25" thickBot="1"/>
    <row r="20" spans="4:9">
      <c r="D20" s="26"/>
      <c r="E20" s="27" t="s">
        <v>18</v>
      </c>
      <c r="F20" s="28" t="s">
        <v>17</v>
      </c>
    </row>
    <row r="21" spans="4:9">
      <c r="D21" s="29" t="s">
        <v>12</v>
      </c>
      <c r="E21" s="30">
        <v>0</v>
      </c>
      <c r="F21" s="31">
        <v>0</v>
      </c>
    </row>
    <row r="22" spans="4:9">
      <c r="D22" s="29" t="s">
        <v>13</v>
      </c>
      <c r="E22" s="36">
        <v>223</v>
      </c>
      <c r="F22" s="37">
        <v>223</v>
      </c>
      <c r="G22" s="24"/>
      <c r="H22" s="24"/>
    </row>
    <row r="23" spans="4:9">
      <c r="D23" s="29" t="s">
        <v>14</v>
      </c>
      <c r="E23" s="30">
        <v>12</v>
      </c>
      <c r="F23" s="31">
        <f>+E23*12</f>
        <v>144</v>
      </c>
    </row>
    <row r="24" spans="4:9">
      <c r="D24" s="29" t="s">
        <v>15</v>
      </c>
      <c r="E24" s="38">
        <v>0.12611658887183894</v>
      </c>
      <c r="F24" s="32">
        <f>POWER(1+E24,1/12)-1</f>
        <v>9.9470686870923863E-3</v>
      </c>
    </row>
    <row r="25" spans="4:9" ht="17.25" thickBot="1">
      <c r="D25" s="33" t="s">
        <v>16</v>
      </c>
      <c r="E25" s="34"/>
      <c r="F25" s="35">
        <f>FV(F24,F23,-F22)</f>
        <v>70822.999999991967</v>
      </c>
      <c r="H25">
        <v>70823</v>
      </c>
      <c r="I25" s="25">
        <f>+F25-H25</f>
        <v>-8.0326572060585022E-9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</vt:lpstr>
      <vt:lpstr>Blad2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2024-03-05T23:39:46Z</dcterms:created>
  <dcterms:modified xsi:type="dcterms:W3CDTF">2024-03-06T21:28:58Z</dcterms:modified>
</cp:coreProperties>
</file>