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codeName="{E757BCB4-07E6-AE0B-56E0-F0EEF7A6E26C}"/>
  <workbookPr codeName="ThisWorkbook" defaultThemeVersion="166925"/>
  <mc:AlternateContent xmlns:mc="http://schemas.openxmlformats.org/markup-compatibility/2006">
    <mc:Choice Requires="x15">
      <x15ac:absPath xmlns:x15ac="http://schemas.microsoft.com/office/spreadsheetml/2010/11/ac" url="C:\Users\Eigenaar\Downloads\"/>
    </mc:Choice>
  </mc:AlternateContent>
  <xr:revisionPtr revIDLastSave="0" documentId="13_ncr:1_{6E932CC7-6D05-47BB-B5CB-27523D412146}" xr6:coauthVersionLast="47" xr6:coauthVersionMax="47" xr10:uidLastSave="{00000000-0000-0000-0000-000000000000}"/>
  <bookViews>
    <workbookView xWindow="-120" yWindow="-120" windowWidth="29040" windowHeight="15990" xr2:uid="{7D26DE1F-9C75-4EC4-8AF2-38D40C55D877}"/>
  </bookViews>
  <sheets>
    <sheet name="Devis TAB"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0" i="1" l="1" a="1"/>
  <c r="H30" i="1" s="1"/>
  <c r="H37" i="1" a="1"/>
  <c r="H37" i="1" s="1"/>
  <c r="H33" i="1"/>
  <c r="A34" i="1"/>
  <c r="I34" i="1" s="1"/>
  <c r="A35" i="1"/>
  <c r="A33" i="1"/>
  <c r="I33" i="1" s="1"/>
  <c r="L142" i="1"/>
  <c r="X52" i="1"/>
  <c r="X50" i="1" s="1"/>
  <c r="X51" i="1"/>
  <c r="H47" i="1"/>
  <c r="I37" i="1"/>
  <c r="I36" i="1"/>
  <c r="H36" i="1"/>
  <c r="H35" i="1"/>
  <c r="H34" i="1"/>
  <c r="H29" i="1"/>
  <c r="H28" i="1"/>
  <c r="I27" i="1"/>
  <c r="G27" i="1"/>
  <c r="H27" i="1" s="1"/>
  <c r="I26" i="1"/>
  <c r="G26" i="1"/>
  <c r="H26" i="1" s="1"/>
  <c r="I25" i="1"/>
  <c r="G25" i="1"/>
  <c r="H25" i="1" s="1"/>
  <c r="I24" i="1"/>
  <c r="G24" i="1"/>
  <c r="H24" i="1" s="1"/>
  <c r="I23" i="1"/>
  <c r="G23" i="1"/>
  <c r="H23" i="1" s="1"/>
  <c r="I22" i="1"/>
  <c r="G22" i="1"/>
  <c r="H22" i="1" s="1"/>
  <c r="A21" i="1"/>
  <c r="G21" i="1" s="1"/>
  <c r="A20" i="1"/>
  <c r="V14" i="1"/>
  <c r="U14" i="1"/>
  <c r="T14" i="1"/>
  <c r="S14" i="1"/>
  <c r="R14" i="1"/>
  <c r="Q14" i="1"/>
  <c r="T8" i="1"/>
  <c r="X49" i="1" l="1"/>
  <c r="T19" i="1"/>
  <c r="U19" i="1"/>
  <c r="V20" i="1"/>
  <c r="X48" i="1"/>
  <c r="X46" i="1" s="1"/>
  <c r="R20" i="1"/>
  <c r="V28" i="1"/>
  <c r="V48" i="1"/>
  <c r="I35" i="1"/>
  <c r="V19" i="1"/>
  <c r="T18" i="1"/>
  <c r="V17" i="1"/>
  <c r="U18" i="1"/>
  <c r="U21" i="1"/>
  <c r="Q26" i="1"/>
  <c r="V18" i="1"/>
  <c r="I21" i="1"/>
  <c r="V51" i="1"/>
  <c r="V22" i="1"/>
  <c r="V25" i="1"/>
  <c r="V24" i="1"/>
  <c r="U17" i="1"/>
  <c r="I20" i="1"/>
  <c r="E50" i="1" s="1"/>
  <c r="Q17" i="1"/>
  <c r="Q21" i="1"/>
  <c r="Q25" i="1"/>
  <c r="Q37" i="1"/>
  <c r="Q18" i="1"/>
  <c r="Q23" i="1"/>
  <c r="Q29" i="1"/>
  <c r="Q30" i="1"/>
  <c r="Q19" i="1"/>
  <c r="Q22" i="1"/>
  <c r="U36" i="1"/>
  <c r="U34" i="1"/>
  <c r="U28" i="1"/>
  <c r="U24" i="1"/>
  <c r="U48" i="1"/>
  <c r="U47" i="1"/>
  <c r="U27" i="1"/>
  <c r="U52" i="1"/>
  <c r="U51" i="1"/>
  <c r="U46" i="1"/>
  <c r="U45" i="1"/>
  <c r="U44" i="1"/>
  <c r="U43" i="1"/>
  <c r="U42" i="1"/>
  <c r="U41" i="1"/>
  <c r="U40" i="1"/>
  <c r="U39" i="1"/>
  <c r="U25" i="1"/>
  <c r="U50" i="1"/>
  <c r="U38" i="1"/>
  <c r="U35" i="1"/>
  <c r="U33" i="1"/>
  <c r="U20" i="1"/>
  <c r="U26" i="1"/>
  <c r="U23" i="1"/>
  <c r="U49" i="1"/>
  <c r="U37" i="1"/>
  <c r="U32" i="1"/>
  <c r="U31" i="1"/>
  <c r="U30" i="1"/>
  <c r="U29" i="1"/>
  <c r="S49" i="1"/>
  <c r="S37" i="1"/>
  <c r="S26" i="1"/>
  <c r="R37" i="1"/>
  <c r="S32" i="1"/>
  <c r="S31" i="1"/>
  <c r="S30" i="1"/>
  <c r="S29" i="1"/>
  <c r="R26" i="1"/>
  <c r="S21" i="1"/>
  <c r="S36" i="1"/>
  <c r="S34" i="1"/>
  <c r="R32" i="1"/>
  <c r="R31" i="1"/>
  <c r="R30" i="1"/>
  <c r="R29" i="1"/>
  <c r="S28" i="1"/>
  <c r="S48" i="1"/>
  <c r="S47" i="1"/>
  <c r="R28" i="1"/>
  <c r="S27" i="1"/>
  <c r="R24" i="1"/>
  <c r="S52" i="1"/>
  <c r="S51" i="1"/>
  <c r="S46" i="1"/>
  <c r="S45" i="1"/>
  <c r="S44" i="1"/>
  <c r="S43" i="1"/>
  <c r="S42" i="1"/>
  <c r="S41" i="1"/>
  <c r="S40" i="1"/>
  <c r="S22" i="1"/>
  <c r="S19" i="1"/>
  <c r="S18" i="1"/>
  <c r="S17" i="1"/>
  <c r="R25" i="1"/>
  <c r="S39" i="1"/>
  <c r="S25" i="1"/>
  <c r="S50" i="1"/>
  <c r="S38" i="1"/>
  <c r="S35" i="1"/>
  <c r="S33" i="1"/>
  <c r="S23" i="1"/>
  <c r="S20" i="1"/>
  <c r="R33" i="1"/>
  <c r="T32" i="1"/>
  <c r="T31" i="1"/>
  <c r="T30" i="1"/>
  <c r="T29" i="1"/>
  <c r="T21" i="1"/>
  <c r="T36" i="1"/>
  <c r="T34" i="1"/>
  <c r="T28" i="1"/>
  <c r="T24" i="1"/>
  <c r="T48" i="1"/>
  <c r="T47" i="1"/>
  <c r="T27" i="1"/>
  <c r="T52" i="1"/>
  <c r="T51" i="1"/>
  <c r="T46" i="1"/>
  <c r="T45" i="1"/>
  <c r="T44" i="1"/>
  <c r="T43" i="1"/>
  <c r="T42" i="1"/>
  <c r="T41" i="1"/>
  <c r="T40" i="1"/>
  <c r="T22" i="1"/>
  <c r="T39" i="1"/>
  <c r="T25" i="1"/>
  <c r="T23" i="1"/>
  <c r="T50" i="1"/>
  <c r="T38" i="1"/>
  <c r="T35" i="1"/>
  <c r="T33" i="1"/>
  <c r="T20" i="1"/>
  <c r="T26" i="1"/>
  <c r="T49" i="1"/>
  <c r="T37" i="1"/>
  <c r="U22" i="1"/>
  <c r="T17" i="1"/>
  <c r="R21" i="1"/>
  <c r="S24" i="1"/>
  <c r="V34" i="1"/>
  <c r="R35" i="1"/>
  <c r="V36" i="1"/>
  <c r="R38" i="1"/>
  <c r="Q39" i="1"/>
  <c r="R50" i="1"/>
  <c r="V31" i="1"/>
  <c r="Q45" i="1"/>
  <c r="V32" i="1"/>
  <c r="R39" i="1"/>
  <c r="Q40" i="1"/>
  <c r="Q41" i="1"/>
  <c r="Q42" i="1"/>
  <c r="Q43" i="1"/>
  <c r="Q44" i="1"/>
  <c r="Q46" i="1"/>
  <c r="X47" i="1"/>
  <c r="X45" i="1" s="1"/>
  <c r="X43" i="1" s="1"/>
  <c r="Q51" i="1"/>
  <c r="Q52" i="1"/>
  <c r="R18" i="1"/>
  <c r="R19" i="1"/>
  <c r="G20" i="1"/>
  <c r="R22" i="1"/>
  <c r="V26" i="1"/>
  <c r="Q27" i="1"/>
  <c r="V37" i="1"/>
  <c r="R40" i="1"/>
  <c r="R41" i="1"/>
  <c r="R42" i="1"/>
  <c r="R43" i="1"/>
  <c r="R44" i="1"/>
  <c r="R45" i="1"/>
  <c r="R46" i="1"/>
  <c r="Q47" i="1"/>
  <c r="Q48" i="1"/>
  <c r="V49" i="1"/>
  <c r="R51" i="1"/>
  <c r="R52" i="1"/>
  <c r="V21" i="1"/>
  <c r="V29" i="1"/>
  <c r="V30" i="1"/>
  <c r="V23" i="1"/>
  <c r="Q24" i="1"/>
  <c r="R27" i="1"/>
  <c r="Q28" i="1"/>
  <c r="Q34" i="1"/>
  <c r="Q36" i="1"/>
  <c r="R47" i="1"/>
  <c r="R48" i="1"/>
  <c r="Q31" i="1"/>
  <c r="Q32" i="1"/>
  <c r="V33" i="1"/>
  <c r="R34" i="1"/>
  <c r="V35" i="1"/>
  <c r="R36" i="1"/>
  <c r="V38" i="1"/>
  <c r="V50" i="1"/>
  <c r="V39" i="1"/>
  <c r="Q49" i="1"/>
  <c r="V52" i="1"/>
  <c r="V40" i="1"/>
  <c r="V41" i="1"/>
  <c r="V42" i="1"/>
  <c r="V43" i="1"/>
  <c r="V44" i="1"/>
  <c r="V45" i="1"/>
  <c r="V46" i="1"/>
  <c r="R49" i="1"/>
  <c r="Q20" i="1"/>
  <c r="R23" i="1"/>
  <c r="V27" i="1"/>
  <c r="Q33" i="1"/>
  <c r="Q35" i="1"/>
  <c r="Q38" i="1"/>
  <c r="V47" i="1"/>
  <c r="Q50" i="1"/>
  <c r="W35" i="1" l="1"/>
  <c r="W44" i="1"/>
  <c r="W21" i="1"/>
  <c r="W31" i="1"/>
  <c r="W18" i="1"/>
  <c r="W30" i="1"/>
  <c r="W34" i="1"/>
  <c r="W28" i="1"/>
  <c r="W19" i="1"/>
  <c r="W48" i="1"/>
  <c r="W17" i="1"/>
  <c r="W26" i="1"/>
  <c r="W37" i="1"/>
  <c r="W25" i="1"/>
  <c r="W29" i="1"/>
  <c r="W49" i="1"/>
  <c r="W32" i="1"/>
  <c r="W42" i="1"/>
  <c r="W47" i="1"/>
  <c r="W23" i="1"/>
  <c r="W22" i="1"/>
  <c r="W40" i="1"/>
  <c r="W39" i="1"/>
  <c r="W52" i="1"/>
  <c r="W27" i="1"/>
  <c r="W51" i="1"/>
  <c r="E40" i="1"/>
  <c r="W50" i="1"/>
  <c r="H38" i="1"/>
  <c r="W24" i="1"/>
  <c r="W41" i="1"/>
  <c r="W20" i="1"/>
  <c r="W38" i="1"/>
  <c r="W36" i="1"/>
  <c r="W46" i="1"/>
  <c r="W45" i="1"/>
  <c r="H20" i="1"/>
  <c r="H49" i="1"/>
  <c r="W33" i="1"/>
  <c r="W43" i="1"/>
  <c r="X44" i="1"/>
  <c r="X42" i="1" s="1"/>
  <c r="X40" i="1" s="1"/>
  <c r="X41" i="1" l="1"/>
  <c r="X39" i="1" s="1"/>
  <c r="X37" i="1" s="1"/>
  <c r="J49" i="1"/>
  <c r="E51" i="1"/>
  <c r="H50" i="1" s="1"/>
  <c r="H51" i="1" s="1"/>
  <c r="X38" i="1" l="1"/>
  <c r="X36" i="1" s="1"/>
  <c r="X34" i="1" s="1"/>
  <c r="K49" i="1"/>
  <c r="X35" i="1" l="1"/>
  <c r="X33" i="1" s="1"/>
  <c r="X31" i="1" s="1"/>
  <c r="X32" i="1" l="1"/>
  <c r="X30" i="1" l="1"/>
  <c r="X28" i="1" s="1"/>
  <c r="X29" i="1"/>
  <c r="X27" i="1" s="1"/>
  <c r="X25" i="1" s="1"/>
  <c r="X26" i="1" l="1"/>
  <c r="X23" i="1" s="1"/>
  <c r="X24" i="1" l="1"/>
  <c r="X22" i="1" s="1"/>
  <c r="X20" i="1" s="1"/>
  <c r="X21" i="1" l="1"/>
  <c r="X19" i="1" s="1"/>
  <c r="X17" i="1" s="1"/>
  <c r="X18" i="1" l="1"/>
  <c r="X15"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Aurélien SAUVAT</author>
  </authors>
  <commentList>
    <comment ref="L16" authorId="0" shapeId="0" xr:uid="{EBFF3361-7E15-4510-8D21-D65E21C490CE}">
      <text>
        <r>
          <rPr>
            <sz val="11"/>
            <color theme="1"/>
            <rFont val="Calibri"/>
            <family val="2"/>
            <scheme val="minor"/>
          </rPr>
          <t>======
ID#AAABIYAF0jQ
    (2024-02-29 13:40:38)
L'objectif est de sommer automatiquement les quantités d'une même référence, par espace. 
Avant, on utilisait la fonction Somme.Si.Ens. Avec 2 critères commes base : la référence cherchée et le nom de l'espace. 
Désormais, on peut utiliser une somme.si avec un seul argument : la référence recherchée. La subtilité réside dans la définition de la plage de somme. Cette dernière est dynamique, grâce aux fonctions Index et Equiv. 
Index renvoie au contenu d'une case, dont on a défini le numéro de ligne et le numéro de colone dans une plage de données. 
EQUIV renvoie à la position d'une valeur dans une plage de cellule. Marche que pour une ligne ou que pour une colonne donnée. 
Equiv renvoie au numéro de position d'une valeur recherchée dans une matrice définie. 
La combinaison des 2 fonctions Index et Equiv permet de définir notre plage de somme pour la fonction Somme.Si en la bornant avec le nom d'un espace (ligne bleue) comme début, et le nom de l'espace suivant comme fin.</t>
        </r>
      </text>
    </comment>
    <comment ref="G20" authorId="1" shapeId="0" xr:uid="{78B2698F-B052-4AE2-83EC-D0A4711C676A}">
      <text>
        <r>
          <rPr>
            <b/>
            <sz val="9"/>
            <color indexed="81"/>
            <rFont val="Tahoma"/>
            <family val="2"/>
          </rPr>
          <t>Aurélien SAUVAT:</t>
        </r>
        <r>
          <rPr>
            <sz val="9"/>
            <color indexed="81"/>
            <rFont val="Tahoma"/>
            <family val="2"/>
          </rPr>
          <t xml:space="preserve">
Recherche V : renvoyer le prix d'achat d'une référence en col. B
Arrondi : arrondi le prix à 2 chiffres
SI ERREUR : si le calcul n'est pas possible, afficher " " au lieu de #N/A</t>
        </r>
      </text>
    </comment>
    <comment ref="I20" authorId="1" shapeId="0" xr:uid="{3A71E3C0-9D9D-4A42-AE71-909011A26642}">
      <text>
        <r>
          <rPr>
            <b/>
            <sz val="9"/>
            <color indexed="81"/>
            <rFont val="Tahoma"/>
            <family val="2"/>
          </rPr>
          <t>Aurélien SAUVAT:</t>
        </r>
        <r>
          <rPr>
            <sz val="9"/>
            <color indexed="81"/>
            <rFont val="Tahoma"/>
            <family val="2"/>
          </rPr>
          <t xml:space="preserve">
</t>
        </r>
        <r>
          <rPr>
            <b/>
            <sz val="9"/>
            <color indexed="81"/>
            <rFont val="Tahoma"/>
            <family val="2"/>
          </rPr>
          <t>Déterminer automatiquement le taux de TVA. Soit 1, soit 2.</t>
        </r>
        <r>
          <rPr>
            <sz val="9"/>
            <color indexed="81"/>
            <rFont val="Tahoma"/>
            <family val="2"/>
          </rPr>
          <t xml:space="preserve"> 
On commence par éliminer le cas des lignes vides. Si (contenu = " ", si vrai aficher " " [i.e. du vide] ; si faux = faire les test logiques suivants. 
Pour cela, on utilise une fonction SI, avec plusieurs condition. SI(Test logique 1 ; si vrai = 2; si faux = Test logique 2 ; si vrai = 2 ; si faux = 1). 
But des tests logiques : Savoir si une référence est catégorisée comme Artificiel, plantes, pot, etc. Déterminer le taux de TVA en fonction. 
Test logique 1 : Recherche V pour tester si la catégorie de la référence (col L) = Plante (col. O)
Test logique 2 : Recherche V pour tester si la catégorie de la référence (col L) = Fleurs (col. O)
Si ces 2 tests sont faux, alors c'est que la ref est soit Cétagorie Artificiel, Pot, Divers ou MO (Frais fixes), donc TVA 20%
Au final, nous avons envisagé les cas suivants : 
- pas de référence rentrée, alors ne pas afficher de TVA
- si la référence appartient aux catégories Artificiels, Pots ou Divers, alors afficher TVA 20%
- si la référence appartient à la catégorie Plante ou Fleurs, alors afficher 10%
Il ne reste plus que le cas de la Main d'oeuvre. Pour afficher un taux de 20%, la logique est la suivante : 
Si les test logique ne peuvent pas être conduits, alors il y a message d'erreur #N/A. Donc on utilise la fonction SIERREUR pour contrer ce cas de figure, et afficher un taux de 20%. 
Cela revient à dire "le contenu de référence n'est ni vide, ni n'appartient à l'un de ces catégories pré-citées, donc c'est forcément de la Main d'Oeuvre". </t>
        </r>
      </text>
    </comment>
    <comment ref="J20" authorId="1" shapeId="0" xr:uid="{9F5F3874-4667-4B47-ADCF-FE3EB33A5D91}">
      <text>
        <r>
          <rPr>
            <b/>
            <sz val="9"/>
            <color indexed="81"/>
            <rFont val="Tahoma"/>
            <family val="2"/>
          </rPr>
          <t>Aurélien SAUVAT:</t>
        </r>
        <r>
          <rPr>
            <sz val="9"/>
            <color indexed="81"/>
            <rFont val="Tahoma"/>
            <family val="2"/>
          </rPr>
          <t xml:space="preserve">
Si résultat inférieur à 0, alors montre 0. Sinon fait le calcul normal. 
Calcul normal : 
Total - prix d'achat (recherche V)*qtt. 
Rajout : Si.Erreur pour ne pas afficher #N/A quand le calcul n'est pas faisable</t>
        </r>
      </text>
    </comment>
    <comment ref="H30" authorId="1" shapeId="0" xr:uid="{10F88D08-3560-446B-9F5B-F14DBEB68B6E}">
      <text>
        <r>
          <rPr>
            <b/>
            <sz val="9"/>
            <color indexed="81"/>
            <rFont val="Tahoma"/>
            <family val="2"/>
          </rPr>
          <t>Aurélien SAUVAT:</t>
        </r>
        <r>
          <rPr>
            <sz val="9"/>
            <color indexed="81"/>
            <rFont val="Tahoma"/>
            <family val="2"/>
          </rPr>
          <t xml:space="preserve">
Somme dynamique de tout le sous-ensemble au-dessus : 
</t>
        </r>
        <r>
          <rPr>
            <b/>
            <sz val="9"/>
            <color indexed="81"/>
            <rFont val="Tahoma"/>
            <family val="2"/>
          </rPr>
          <t xml:space="preserve">CONSIGNE : Bien renseigner les noms des sous-ensembles dans le tableau d'achat, sans oublier "Frais Fixes" dans la dernière colonne. 
Explication : </t>
        </r>
        <r>
          <rPr>
            <sz val="9"/>
            <color indexed="81"/>
            <rFont val="Tahoma"/>
            <family val="2"/>
          </rPr>
          <t xml:space="preserve">
La logique est de calculée dynamiquement le début et la fin de la plage de Somme. 
On utilise les fonction EQUIV, qui renvoie la position d'une ligne ou d'une colonne par rapport à un critère donné, ici le contenu de B19. EQUIV renvoie "19". 
La fonction INDEX permet de trouver un contenu de cellule dans une matrice, en fonction des coordonnées renseignées. 
L'ensemble INDEX + EQUIV permet de trouver automatiquement la coordonnées d'une cellule sur la même ligne ou la même colonne qu'une référence que l'on cherche</t>
        </r>
        <r>
          <rPr>
            <b/>
            <sz val="9"/>
            <color indexed="81"/>
            <rFont val="Tahoma"/>
            <family val="2"/>
          </rPr>
          <t xml:space="preserve"> (Référence inscrite dans le tableau d'achat, identique au contenu de B19). 
On a alors le début de la plage de Somme. 
</t>
        </r>
        <r>
          <rPr>
            <sz val="9"/>
            <color indexed="81"/>
            <rFont val="Tahoma"/>
            <family val="2"/>
          </rPr>
          <t xml:space="preserve">Pour trouver automatiquement la fin de la plage, on va chercher le début du sous-ensemble suivant et soustraire 3 lignes, pour tomber juste au-dessus de "Sous-Total HT". </t>
        </r>
        <r>
          <rPr>
            <sz val="9"/>
            <color indexed="81"/>
            <rFont val="Tahoma"/>
            <family val="2"/>
          </rPr>
          <t xml:space="preserve">
On réécrit donc la même formule, </t>
        </r>
        <r>
          <rPr>
            <b/>
            <sz val="9"/>
            <color indexed="81"/>
            <rFont val="Tahoma"/>
            <family val="2"/>
          </rPr>
          <t xml:space="preserve">en changeant la référence dans le tableau d'achat. </t>
        </r>
      </text>
    </comment>
    <comment ref="H37" authorId="1" shapeId="0" xr:uid="{65830416-7CAB-4506-A1E6-6397C31E429A}">
      <text>
        <r>
          <rPr>
            <b/>
            <sz val="9"/>
            <color indexed="81"/>
            <rFont val="Tahoma"/>
            <family val="2"/>
          </rPr>
          <t>Aurélien SAUVAT:</t>
        </r>
        <r>
          <rPr>
            <sz val="9"/>
            <color indexed="81"/>
            <rFont val="Tahoma"/>
            <family val="2"/>
          </rPr>
          <t xml:space="preserve">
Somme dynamique de tout le sous-ensemble au-dessus : 
</t>
        </r>
        <r>
          <rPr>
            <b/>
            <sz val="9"/>
            <color indexed="81"/>
            <rFont val="Tahoma"/>
            <family val="2"/>
          </rPr>
          <t xml:space="preserve">CONSIGNE : Bien renseigner les noms des sous-ensembles dans le tableau d'achat, sans oublier "Frais Fixes" dans la dernière colonne. 
Explication : </t>
        </r>
        <r>
          <rPr>
            <sz val="9"/>
            <color indexed="81"/>
            <rFont val="Tahoma"/>
            <family val="2"/>
          </rPr>
          <t xml:space="preserve">
La logique est de calculée dynamiquement le début et la fin de la plage de Somme. 
On utilise les fonction EQUIV, qui renvoie la position d'une ligne ou d'une colonne par rapport à un critère donné, ici le contenu de B19. EQUIV renvoie "19". 
La fonction INDEX permet de trouver un contenu de cellule dans une matrice, en fonction des coordonnées renseignées. 
L'ensemble INDEX + EQUIV permet de trouver automatiquement la coordonnées d'une cellule sur la même ligne ou la même colonne qu'une référence que l'on cherche</t>
        </r>
        <r>
          <rPr>
            <b/>
            <sz val="9"/>
            <color indexed="81"/>
            <rFont val="Tahoma"/>
            <family val="2"/>
          </rPr>
          <t xml:space="preserve"> (Référence inscrite dans le tableau d'achat, identique au contenu de B19). 
On a alors le début de la plage de Somme. 
</t>
        </r>
        <r>
          <rPr>
            <sz val="9"/>
            <color indexed="81"/>
            <rFont val="Tahoma"/>
            <family val="2"/>
          </rPr>
          <t xml:space="preserve">Pour trouver automatiquement la fin de la plage, on va chercher le début du sous-ensemble suivant et soustraire 3 lignes, pour tomber juste au-dessus de "Sous-Total HT". </t>
        </r>
        <r>
          <rPr>
            <sz val="9"/>
            <color indexed="81"/>
            <rFont val="Tahoma"/>
            <family val="2"/>
          </rPr>
          <t xml:space="preserve">
On réécrit donc la même formule, </t>
        </r>
        <r>
          <rPr>
            <b/>
            <sz val="9"/>
            <color indexed="81"/>
            <rFont val="Tahoma"/>
            <family val="2"/>
          </rPr>
          <t xml:space="preserve">en changeant la référence dans le tableau d'achat.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<sst xmlns="http://schemas.openxmlformats.org/spreadsheetml/2006/main" count="74" uniqueCount="46">
  <si>
    <t>DEVIS</t>
  </si>
  <si>
    <t>Artificiel</t>
  </si>
  <si>
    <t>Plante</t>
  </si>
  <si>
    <t>Pot</t>
  </si>
  <si>
    <t>Fleurs</t>
  </si>
  <si>
    <t>Divers</t>
  </si>
  <si>
    <t>TABLEAU D'ACHATS</t>
  </si>
  <si>
    <t>Coeff</t>
  </si>
  <si>
    <t>Désignation</t>
  </si>
  <si>
    <t>Catégorie</t>
  </si>
  <si>
    <t>prix</t>
  </si>
  <si>
    <t>TOTAL</t>
  </si>
  <si>
    <t>Total HT</t>
  </si>
  <si>
    <t>métrés</t>
  </si>
  <si>
    <t>Lien</t>
  </si>
  <si>
    <t>Fournisseur</t>
  </si>
  <si>
    <t>achat</t>
  </si>
  <si>
    <t>Quantité</t>
  </si>
  <si>
    <t>Unité</t>
  </si>
  <si>
    <t>P.U.H.T.</t>
  </si>
  <si>
    <t>Total H.T.</t>
  </si>
  <si>
    <t>TVA</t>
  </si>
  <si>
    <t>POUR BIEN FAIRE MARCHER LE TABLEAU</t>
  </si>
  <si>
    <t>Installation Sapin de Noël</t>
  </si>
  <si>
    <t>a</t>
  </si>
  <si>
    <t>unité</t>
  </si>
  <si>
    <t>Sous-Total HT</t>
  </si>
  <si>
    <t>forfait</t>
  </si>
  <si>
    <t>m²</t>
  </si>
  <si>
    <t>Date et signature</t>
  </si>
  <si>
    <t>précédées de la mention "Bon pour accord"</t>
  </si>
  <si>
    <t>Montant TVA</t>
  </si>
  <si>
    <t xml:space="preserve">Total TTC </t>
  </si>
  <si>
    <t>Espace 1</t>
  </si>
  <si>
    <t>Espace 2</t>
  </si>
  <si>
    <t>Article 2</t>
  </si>
  <si>
    <t>Article 3</t>
  </si>
  <si>
    <t>Article 4</t>
  </si>
  <si>
    <t>Article 5</t>
  </si>
  <si>
    <t>Article 6</t>
  </si>
  <si>
    <t>Article 7</t>
  </si>
  <si>
    <t>Article 8</t>
  </si>
  <si>
    <t>Article 9</t>
  </si>
  <si>
    <t>Article 10</t>
  </si>
  <si>
    <t>Article 11</t>
  </si>
  <si>
    <t>Article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</si>
</sst>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0.00\ &quot;€&quot;;[Red]\-#,##0.00\ &quot;€&quot;"/>
    <numFmt numFmtId="44" formatCode="_-* #,##0.00\ &quot;€&quot;_-;\-* #,##0.00\ &quot;€&quot;_-;_-* &quot;-&quot;??\ &quot;€&quot;_-;_-@_-"/>
    <numFmt numFmtId="164" formatCode="#,##0.00\ &quot;€&quot;"/>
    <numFmt numFmtId="165" formatCode="_-* #,##0.00\ &quot;€&quot;_-;\-* #,##0.00\ &quot;€&quot;_-;_-* &quot;-&quot;??\ &quot;€&quot;_-;_-@"/>
    <numFmt numFmtId="166" formatCode="d/m/yyyy"/>
  </numFmts>
  <fonts count="44" x14ac:knownFonts="1">
    <font>
      <sz val="11"/>
      <color theme="1"/>
      <name val="Calibri"/>
      <scheme val="minor"/>
    </font>
    <font>
      <sz val="11"/>
      <color theme="1"/>
      <name val="Calibri"/>
      <family val="2"/>
      <scheme val="minor"/>
    </font>
    <font>
      <sz val="10"/>
      <color theme="0"/>
      <name val="Arial"/>
      <family val="2"/>
    </font>
    <font>
      <sz val="11"/>
      <name val="Calibri"/>
      <family val="2"/>
    </font>
    <font>
      <sz val="11"/>
      <color theme="1"/>
      <name val="Arial"/>
      <family val="2"/>
    </font>
    <font>
      <sz val="22"/>
      <color theme="0"/>
      <name val="Arial"/>
      <family val="2"/>
    </font>
    <font>
      <sz val="11"/>
      <color theme="1"/>
      <name val="Calibri"/>
      <family val="2"/>
    </font>
    <font>
      <b/>
      <sz val="11"/>
      <color rgb="FF000000"/>
      <name val="Calibri"/>
      <family val="2"/>
      <scheme val="minor"/>
    </font>
    <font>
      <sz val="12"/>
      <color rgb="FF111E7A"/>
      <name val="Arial"/>
      <family val="2"/>
    </font>
    <font>
      <sz val="12"/>
      <color theme="1"/>
      <name val="Arial"/>
      <family val="2"/>
    </font>
    <font>
      <sz val="13"/>
      <color rgb="FF004943"/>
      <name val="Arial"/>
      <family val="2"/>
    </font>
    <font>
      <b/>
      <sz val="11"/>
      <color theme="1"/>
      <name val="Arial"/>
      <family val="2"/>
    </font>
    <font>
      <sz val="13"/>
      <color rgb="FF111E7A"/>
      <name val="Arial"/>
      <family val="2"/>
    </font>
    <font>
      <b/>
      <sz val="13"/>
      <color rgb="FF111E7A"/>
      <name val="Arial"/>
      <family val="2"/>
    </font>
    <font>
      <b/>
      <sz val="10"/>
      <color theme="1"/>
      <name val="Arial"/>
      <family val="2"/>
    </font>
    <font>
      <sz val="10"/>
      <color theme="1"/>
      <name val="Arial"/>
      <family val="2"/>
    </font>
    <font>
      <sz val="10"/>
      <color rgb="FFE0E5DE"/>
      <name val="Arial"/>
      <family val="2"/>
    </font>
    <font>
      <b/>
      <sz val="11"/>
      <color theme="1"/>
      <name val="Calibri"/>
      <family val="2"/>
    </font>
    <font>
      <sz val="10"/>
      <color theme="1"/>
      <name val="Arial"/>
      <family val="2"/>
    </font>
    <font>
      <sz val="11"/>
      <color rgb="FF7F7F7F"/>
      <name val="Calibri"/>
      <family val="2"/>
    </font>
    <font>
      <sz val="11"/>
      <color rgb="FFE0E5DE"/>
      <name val="Arial"/>
      <family val="2"/>
    </font>
    <font>
      <sz val="10"/>
      <color rgb="FFFFFFFF"/>
      <name val="Arial"/>
      <family val="2"/>
    </font>
    <font>
      <sz val="11"/>
      <color rgb="FFF2F2F2"/>
      <name val="Calibri"/>
      <family val="2"/>
    </font>
    <font>
      <u/>
      <sz val="11"/>
      <color rgb="FF0000FF"/>
      <name val="Calibri"/>
      <family val="2"/>
    </font>
    <font>
      <sz val="11"/>
      <color rgb="FFD8D8D8"/>
      <name val="Calibri"/>
      <family val="2"/>
    </font>
    <font>
      <sz val="10"/>
      <color rgb="FFDEEAF6"/>
      <name val="Arial"/>
      <family val="2"/>
    </font>
    <font>
      <sz val="8"/>
      <color theme="1"/>
      <name val="Arial"/>
      <family val="2"/>
    </font>
    <font>
      <sz val="10"/>
      <color rgb="FF000000"/>
      <name val="Arial"/>
      <family val="2"/>
    </font>
    <font>
      <u/>
      <sz val="11"/>
      <color theme="10"/>
      <name val="Calibri"/>
      <family val="2"/>
    </font>
    <font>
      <sz val="10"/>
      <color rgb="FF000000"/>
      <name val="Arial"/>
      <family val="2"/>
    </font>
    <font>
      <b/>
      <sz val="10"/>
      <color theme="1"/>
      <name val="Arial"/>
      <family val="2"/>
    </font>
    <font>
      <sz val="10"/>
      <color rgb="FF757070"/>
      <name val="Arial"/>
      <family val="2"/>
    </font>
    <font>
      <sz val="8"/>
      <color theme="1"/>
      <name val="Arial"/>
      <family val="2"/>
    </font>
    <font>
      <sz val="12"/>
      <color rgb="FF757070"/>
      <name val="Calibri"/>
      <family val="2"/>
    </font>
    <font>
      <sz val="12"/>
      <color theme="1"/>
      <name val="Calibri"/>
      <family val="2"/>
    </font>
    <font>
      <sz val="8"/>
      <color theme="1"/>
      <name val="Calibri"/>
      <family val="2"/>
    </font>
    <font>
      <sz val="12"/>
      <color rgb="FF7F7F7F"/>
      <name val="Calibri"/>
      <family val="2"/>
    </font>
    <font>
      <sz val="12"/>
      <color rgb="FF000000"/>
      <name val="Arial"/>
      <family val="2"/>
    </font>
    <font>
      <sz val="12"/>
      <color rgb="FF000000"/>
      <name val="Calibri"/>
      <family val="2"/>
    </font>
    <font>
      <sz val="12"/>
      <color rgb="FFE0E5DE"/>
      <name val="Calibri"/>
      <family val="2"/>
    </font>
    <font>
      <b/>
      <sz val="9"/>
      <color indexed="81"/>
      <name val="Tahoma"/>
      <family val="2"/>
    </font>
    <font>
      <sz val="9"/>
      <color indexed="81"/>
      <name val="Tahoma"/>
      <family val="2"/>
    </font>
    <font>
      <sz val="8"/>
      <name val="Calibri"/>
      <family val="2"/>
      <scheme val="minor"/>
    </font>
    <font>
      <sz val="10"/>
      <name val="Arial"/>
      <family val="2"/>
    </font>
  </fonts>
  <fills count="8">
    <fill>
      <patternFill patternType="none"/>
    </fill>
    <fill>
      <patternFill patternType="gray125"/>
    </fill>
    <fill>
      <patternFill patternType="solid">
        <fgColor rgb="FF004943"/>
        <bgColor rgb="FF004943"/>
      </patternFill>
    </fill>
    <fill>
      <patternFill patternType="solid">
        <fgColor theme="0"/>
        <bgColor theme="0"/>
      </patternFill>
    </fill>
    <fill>
      <patternFill patternType="solid">
        <fgColor rgb="FFFFFF00"/>
        <bgColor indexed="64"/>
      </patternFill>
    </fill>
    <fill>
      <patternFill patternType="solid">
        <fgColor rgb="FF134F5C"/>
        <bgColor rgb="FF134F5C"/>
      </patternFill>
    </fill>
    <fill>
      <patternFill patternType="solid">
        <fgColor rgb="FFDEEAF6"/>
        <bgColor rgb="FFDEEAF6"/>
      </patternFill>
    </fill>
    <fill>
      <patternFill patternType="solid">
        <fgColor rgb="FFFFFFFF"/>
        <bgColor rgb="FFFFFFFF"/>
      </patternFill>
    </fill>
  </fills>
  <borders count="19">
    <border>
      <left/>
      <right/>
      <top/>
      <bottom/>
      <diagonal/>
    </border>
    <border>
      <left/>
      <right/>
      <top/>
      <bottom style="medium">
        <color rgb="FF000000"/>
      </bottom>
      <diagonal/>
    </border>
    <border>
      <left style="thin">
        <color rgb="FF134F5C"/>
      </left>
      <right/>
      <top style="thin">
        <color rgb="FF134F5C"/>
      </top>
      <bottom style="thin">
        <color rgb="FF134F5C"/>
      </bottom>
      <diagonal/>
    </border>
    <border>
      <left/>
      <right/>
      <top style="thin">
        <color rgb="FF134F5C"/>
      </top>
      <bottom style="thin">
        <color rgb="FF134F5C"/>
      </bottom>
      <diagonal/>
    </border>
    <border>
      <left/>
      <right style="thin">
        <color rgb="FF134F5C"/>
      </right>
      <top style="thin">
        <color rgb="FF134F5C"/>
      </top>
      <bottom style="thin">
        <color rgb="FF134F5C"/>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s>
  <cellStyleXfs count="2">
    <xf numFmtId="0" fontId="0" fillId="0" borderId="0"/>
    <xf numFmtId="44" fontId="1" fillId="0" borderId="0" applyFont="0" applyFill="0" applyBorder="0" applyAlignment="0" applyProtection="0"/>
  </cellStyleXfs>
  <cellXfs count="133">
    <xf numFmtId="0" fontId="0" fillId="0" borderId="0" xfId="0"/>
    <xf numFmtId="0" fontId="4" fillId="2" borderId="0" xfId="0" applyFont="1" applyFill="1"/>
    <xf numFmtId="164" fontId="6" fillId="0" borderId="0" xfId="0" applyNumberFormat="1" applyFont="1" applyAlignment="1">
      <alignment horizontal="center"/>
    </xf>
    <xf numFmtId="9" fontId="6" fillId="0" borderId="0" xfId="0" applyNumberFormat="1" applyFont="1" applyAlignment="1">
      <alignment horizontal="center"/>
    </xf>
    <xf numFmtId="0" fontId="7" fillId="0" borderId="0" xfId="0" applyFont="1" applyAlignment="1">
      <alignment vertical="center"/>
    </xf>
    <xf numFmtId="0" fontId="6" fillId="0" borderId="0" xfId="0" applyFont="1"/>
    <xf numFmtId="0" fontId="0" fillId="0" borderId="0" xfId="0" applyAlignment="1">
      <alignment horizontal="center"/>
    </xf>
    <xf numFmtId="164" fontId="6" fillId="0" borderId="0" xfId="0" applyNumberFormat="1" applyFont="1"/>
    <xf numFmtId="2" fontId="6" fillId="0" borderId="0" xfId="0" applyNumberFormat="1" applyFont="1"/>
    <xf numFmtId="0" fontId="8" fillId="0" borderId="0" xfId="0" applyFont="1"/>
    <xf numFmtId="0" fontId="9" fillId="0" borderId="0" xfId="0" applyFont="1"/>
    <xf numFmtId="0" fontId="10" fillId="0" borderId="0" xfId="0" applyFont="1" applyAlignment="1">
      <alignment horizontal="right" vertical="top" wrapText="1"/>
    </xf>
    <xf numFmtId="0" fontId="4" fillId="0" borderId="0" xfId="0" applyFont="1" applyAlignment="1">
      <alignment horizontal="right"/>
    </xf>
    <xf numFmtId="0" fontId="11" fillId="0" borderId="0" xfId="0" applyFont="1" applyAlignment="1">
      <alignment horizontal="right"/>
    </xf>
    <xf numFmtId="164" fontId="6" fillId="0" borderId="0" xfId="0" applyNumberFormat="1" applyFont="1" applyAlignment="1">
      <alignment horizontal="left"/>
    </xf>
    <xf numFmtId="2" fontId="6" fillId="0" borderId="0" xfId="0" applyNumberFormat="1" applyFont="1" applyAlignment="1">
      <alignment horizontal="center"/>
    </xf>
    <xf numFmtId="165" fontId="6" fillId="0" borderId="0" xfId="0" applyNumberFormat="1" applyFont="1"/>
    <xf numFmtId="0" fontId="11" fillId="3" borderId="0" xfId="0" applyFont="1" applyFill="1"/>
    <xf numFmtId="0" fontId="6" fillId="0" borderId="0" xfId="0" applyFont="1" applyAlignment="1">
      <alignment horizontal="center"/>
    </xf>
    <xf numFmtId="0" fontId="4" fillId="0" borderId="0" xfId="0" applyFont="1"/>
    <xf numFmtId="0" fontId="12" fillId="0" borderId="0" xfId="0" applyFont="1" applyAlignment="1">
      <alignment horizontal="right" vertical="top"/>
    </xf>
    <xf numFmtId="0" fontId="13" fillId="0" borderId="0" xfId="0" applyFont="1" applyAlignment="1">
      <alignment horizontal="right" vertical="top"/>
    </xf>
    <xf numFmtId="0" fontId="11" fillId="0" borderId="0" xfId="0" applyFont="1" applyAlignment="1">
      <alignment horizontal="right" vertical="top"/>
    </xf>
    <xf numFmtId="0" fontId="4" fillId="0" borderId="0" xfId="0" applyFont="1" applyAlignment="1">
      <alignment horizontal="right" vertical="top"/>
    </xf>
    <xf numFmtId="0" fontId="14" fillId="0" borderId="0" xfId="0" applyFont="1"/>
    <xf numFmtId="0" fontId="15" fillId="0" borderId="0" xfId="0" applyFont="1"/>
    <xf numFmtId="164" fontId="15" fillId="0" borderId="0" xfId="0" applyNumberFormat="1" applyFont="1"/>
    <xf numFmtId="1" fontId="15" fillId="0" borderId="0" xfId="0" applyNumberFormat="1" applyFont="1"/>
    <xf numFmtId="0" fontId="15" fillId="0" borderId="0" xfId="0" applyFont="1" applyAlignment="1">
      <alignment vertical="center"/>
    </xf>
    <xf numFmtId="166" fontId="15" fillId="0" borderId="0" xfId="0" applyNumberFormat="1" applyFont="1" applyAlignment="1">
      <alignment horizontal="left" vertical="center"/>
    </xf>
    <xf numFmtId="0" fontId="16" fillId="0" borderId="0" xfId="0" applyFont="1" applyAlignment="1">
      <alignment horizontal="center" vertical="center"/>
    </xf>
    <xf numFmtId="1" fontId="15" fillId="0" borderId="0" xfId="0" applyNumberFormat="1" applyFont="1" applyAlignment="1">
      <alignment horizontal="center" vertical="center"/>
    </xf>
    <xf numFmtId="1" fontId="15" fillId="0" borderId="0" xfId="0" applyNumberFormat="1" applyFont="1" applyAlignment="1">
      <alignment horizontal="left" vertical="center"/>
    </xf>
    <xf numFmtId="0" fontId="15" fillId="0" borderId="0" xfId="0" applyFont="1" applyAlignment="1">
      <alignment horizontal="center" vertical="center"/>
    </xf>
    <xf numFmtId="166" fontId="15" fillId="0" borderId="0" xfId="0" applyNumberFormat="1" applyFont="1" applyAlignment="1">
      <alignment horizontal="center" vertical="center"/>
    </xf>
    <xf numFmtId="164" fontId="15" fillId="0" borderId="0" xfId="0" applyNumberFormat="1" applyFont="1" applyAlignment="1">
      <alignment horizontal="center" vertical="center"/>
    </xf>
    <xf numFmtId="164" fontId="6" fillId="4" borderId="0" xfId="0" applyNumberFormat="1" applyFont="1" applyFill="1" applyAlignment="1">
      <alignment horizontal="center"/>
    </xf>
    <xf numFmtId="0" fontId="17" fillId="0" borderId="0" xfId="0" applyFont="1" applyAlignment="1">
      <alignment horizontal="center"/>
    </xf>
    <xf numFmtId="0" fontId="18" fillId="0" borderId="0" xfId="0" applyFont="1" applyAlignment="1">
      <alignment horizontal="left" vertical="center"/>
    </xf>
    <xf numFmtId="4" fontId="6" fillId="0" borderId="0" xfId="0" applyNumberFormat="1" applyFont="1" applyAlignment="1">
      <alignment horizontal="center"/>
    </xf>
    <xf numFmtId="2" fontId="19" fillId="0" borderId="0" xfId="0" applyNumberFormat="1" applyFont="1" applyAlignment="1">
      <alignment horizontal="center"/>
    </xf>
    <xf numFmtId="0" fontId="16" fillId="5" borderId="3" xfId="0" applyFont="1" applyFill="1" applyBorder="1" applyAlignment="1">
      <alignment horizontal="center" vertical="center"/>
    </xf>
    <xf numFmtId="164" fontId="16" fillId="5" borderId="3" xfId="0" applyNumberFormat="1" applyFont="1" applyFill="1" applyBorder="1" applyAlignment="1">
      <alignment horizontal="center" vertical="center"/>
    </xf>
    <xf numFmtId="1" fontId="21" fillId="5" borderId="4" xfId="0" applyNumberFormat="1" applyFont="1" applyFill="1" applyBorder="1" applyAlignment="1">
      <alignment horizontal="center" vertical="center"/>
    </xf>
    <xf numFmtId="0" fontId="6" fillId="0" borderId="5" xfId="0" applyFont="1" applyBorder="1" applyAlignment="1">
      <alignment horizontal="center"/>
    </xf>
    <xf numFmtId="0" fontId="6" fillId="4" borderId="6" xfId="0" applyFont="1" applyFill="1" applyBorder="1" applyAlignment="1">
      <alignment horizontal="center"/>
    </xf>
    <xf numFmtId="0" fontId="6" fillId="0" borderId="7" xfId="0" applyFont="1" applyBorder="1" applyAlignment="1">
      <alignment horizontal="center"/>
    </xf>
    <xf numFmtId="164" fontId="6" fillId="0" borderId="7" xfId="0" applyNumberFormat="1" applyFont="1" applyBorder="1" applyAlignment="1">
      <alignment horizontal="center"/>
    </xf>
    <xf numFmtId="2" fontId="22" fillId="0" borderId="7" xfId="0" applyNumberFormat="1" applyFont="1" applyBorder="1" applyAlignment="1">
      <alignment horizontal="center" vertical="center" wrapText="1"/>
    </xf>
    <xf numFmtId="164" fontId="22" fillId="0" borderId="7" xfId="0" applyNumberFormat="1" applyFont="1" applyBorder="1" applyAlignment="1">
      <alignment horizontal="center" vertical="center" wrapText="1"/>
    </xf>
    <xf numFmtId="2" fontId="22" fillId="0" borderId="8" xfId="0" applyNumberFormat="1" applyFont="1" applyBorder="1" applyAlignment="1">
      <alignment horizontal="center"/>
    </xf>
    <xf numFmtId="0" fontId="14" fillId="3" borderId="0" xfId="0" applyFont="1" applyFill="1"/>
    <xf numFmtId="0" fontId="16" fillId="3" borderId="0" xfId="0" applyFont="1" applyFill="1" applyAlignment="1">
      <alignment horizontal="center" vertical="center"/>
    </xf>
    <xf numFmtId="0" fontId="15" fillId="3" borderId="0" xfId="0" applyFont="1" applyFill="1" applyAlignment="1">
      <alignment horizontal="center" vertical="center"/>
    </xf>
    <xf numFmtId="165" fontId="15" fillId="3" borderId="0" xfId="0" applyNumberFormat="1" applyFont="1" applyFill="1" applyAlignment="1">
      <alignment horizontal="center" vertical="center"/>
    </xf>
    <xf numFmtId="1" fontId="15" fillId="3" borderId="0" xfId="0" applyNumberFormat="1" applyFont="1" applyFill="1" applyAlignment="1">
      <alignment horizontal="center" vertical="center"/>
    </xf>
    <xf numFmtId="0" fontId="6" fillId="0" borderId="9" xfId="0" applyFont="1" applyBorder="1"/>
    <xf numFmtId="0" fontId="23" fillId="0" borderId="0" xfId="0" applyFont="1"/>
    <xf numFmtId="164" fontId="19" fillId="0" borderId="0" xfId="0" applyNumberFormat="1" applyFont="1" applyAlignment="1">
      <alignment horizontal="center"/>
    </xf>
    <xf numFmtId="2" fontId="24" fillId="0" borderId="0" xfId="0" applyNumberFormat="1" applyFont="1" applyAlignment="1">
      <alignment horizontal="center"/>
    </xf>
    <xf numFmtId="2" fontId="22" fillId="0" borderId="5" xfId="0" applyNumberFormat="1" applyFont="1" applyBorder="1" applyAlignment="1">
      <alignment horizontal="center"/>
    </xf>
    <xf numFmtId="165" fontId="15" fillId="0" borderId="0" xfId="0" applyNumberFormat="1" applyFont="1" applyAlignment="1">
      <alignment horizontal="center" vertical="center"/>
    </xf>
    <xf numFmtId="0" fontId="25" fillId="6" borderId="0" xfId="0" applyFont="1" applyFill="1" applyAlignment="1">
      <alignment horizontal="center" vertical="center"/>
    </xf>
    <xf numFmtId="1" fontId="26" fillId="0" borderId="0" xfId="0" quotePrefix="1" applyNumberFormat="1" applyFont="1" applyAlignment="1">
      <alignment horizontal="center" vertical="center"/>
    </xf>
    <xf numFmtId="44" fontId="27" fillId="0" borderId="0" xfId="1" applyFont="1"/>
    <xf numFmtId="0" fontId="14" fillId="0" borderId="0" xfId="0" applyFont="1" applyAlignment="1">
      <alignment horizontal="center" vertical="center"/>
    </xf>
    <xf numFmtId="0" fontId="28" fillId="0" borderId="0" xfId="0" applyFont="1"/>
    <xf numFmtId="0" fontId="29" fillId="0" borderId="0" xfId="0" applyFont="1"/>
    <xf numFmtId="166" fontId="30" fillId="0" borderId="10" xfId="0" applyNumberFormat="1" applyFont="1" applyBorder="1"/>
    <xf numFmtId="0" fontId="31" fillId="0" borderId="10" xfId="0" applyFont="1" applyBorder="1"/>
    <xf numFmtId="0" fontId="31" fillId="0" borderId="10" xfId="0" applyFont="1" applyBorder="1" applyAlignment="1">
      <alignment horizontal="center" vertical="center"/>
    </xf>
    <xf numFmtId="0" fontId="15" fillId="0" borderId="10" xfId="0" applyFont="1" applyBorder="1" applyAlignment="1">
      <alignment horizontal="center" vertical="center"/>
    </xf>
    <xf numFmtId="164" fontId="15" fillId="0" borderId="10" xfId="0" applyNumberFormat="1" applyFont="1" applyBorder="1" applyAlignment="1">
      <alignment horizontal="center" vertical="center"/>
    </xf>
    <xf numFmtId="164" fontId="14" fillId="0" borderId="10" xfId="0" applyNumberFormat="1" applyFont="1" applyBorder="1" applyAlignment="1">
      <alignment horizontal="right" vertical="center"/>
    </xf>
    <xf numFmtId="165" fontId="30" fillId="0" borderId="10" xfId="0" quotePrefix="1" applyNumberFormat="1" applyFont="1" applyBorder="1" applyAlignment="1">
      <alignment horizontal="center" vertical="center" wrapText="1"/>
    </xf>
    <xf numFmtId="1" fontId="32" fillId="0" borderId="10" xfId="0" applyNumberFormat="1" applyFont="1" applyBorder="1" applyAlignment="1">
      <alignment horizontal="center" vertical="center"/>
    </xf>
    <xf numFmtId="0" fontId="31" fillId="0" borderId="0" xfId="0" applyFont="1" applyAlignment="1">
      <alignment horizontal="center" vertical="center"/>
    </xf>
    <xf numFmtId="1" fontId="32" fillId="0" borderId="0" xfId="0" applyNumberFormat="1" applyFont="1" applyAlignment="1">
      <alignment horizontal="center" vertical="center"/>
    </xf>
    <xf numFmtId="166" fontId="14" fillId="0" borderId="0" xfId="0" applyNumberFormat="1" applyFont="1"/>
    <xf numFmtId="0" fontId="31" fillId="0" borderId="0" xfId="0" applyFont="1"/>
    <xf numFmtId="0" fontId="15" fillId="0" borderId="0" xfId="0" quotePrefix="1" applyFont="1" applyAlignment="1">
      <alignment horizontal="center" vertical="center"/>
    </xf>
    <xf numFmtId="164" fontId="14" fillId="0" borderId="0" xfId="0" applyNumberFormat="1" applyFont="1" applyAlignment="1">
      <alignment horizontal="right" vertical="center"/>
    </xf>
    <xf numFmtId="165" fontId="14" fillId="0" borderId="0" xfId="0" quotePrefix="1" applyNumberFormat="1" applyFont="1" applyAlignment="1">
      <alignment horizontal="center" vertical="center"/>
    </xf>
    <xf numFmtId="166" fontId="6" fillId="0" borderId="0" xfId="0" applyNumberFormat="1" applyFont="1" applyAlignment="1">
      <alignment horizontal="left"/>
    </xf>
    <xf numFmtId="0" fontId="15" fillId="0" borderId="0" xfId="0" applyFont="1" applyAlignment="1">
      <alignment horizontal="center" vertical="center" wrapText="1"/>
    </xf>
    <xf numFmtId="0" fontId="18" fillId="0" borderId="0" xfId="0" applyFont="1"/>
    <xf numFmtId="0" fontId="33" fillId="0" borderId="0" xfId="0" applyFont="1"/>
    <xf numFmtId="0" fontId="33" fillId="0" borderId="0" xfId="0" applyFont="1" applyAlignment="1">
      <alignment horizontal="center" vertical="center"/>
    </xf>
    <xf numFmtId="0" fontId="34" fillId="0" borderId="0" xfId="0" applyFont="1" applyAlignment="1">
      <alignment horizontal="center" vertical="center"/>
    </xf>
    <xf numFmtId="164" fontId="34" fillId="0" borderId="0" xfId="0" applyNumberFormat="1" applyFont="1" applyAlignment="1">
      <alignment horizontal="center" vertical="center"/>
    </xf>
    <xf numFmtId="165" fontId="34" fillId="0" borderId="0" xfId="0" applyNumberFormat="1" applyFont="1" applyAlignment="1">
      <alignment horizontal="center" vertical="center"/>
    </xf>
    <xf numFmtId="1" fontId="35" fillId="0" borderId="0" xfId="0" applyNumberFormat="1" applyFont="1" applyAlignment="1">
      <alignment horizontal="center" vertical="center"/>
    </xf>
    <xf numFmtId="0" fontId="34" fillId="0" borderId="0" xfId="0" applyFont="1" applyAlignment="1">
      <alignment horizontal="center"/>
    </xf>
    <xf numFmtId="165" fontId="34" fillId="0" borderId="0" xfId="0" applyNumberFormat="1" applyFont="1" applyAlignment="1">
      <alignment horizontal="right" vertical="center"/>
    </xf>
    <xf numFmtId="0" fontId="34" fillId="7" borderId="0" xfId="0" applyFont="1" applyFill="1" applyAlignment="1">
      <alignment horizontal="center"/>
    </xf>
    <xf numFmtId="165" fontId="36" fillId="0" borderId="0" xfId="0" applyNumberFormat="1" applyFont="1" applyAlignment="1">
      <alignment horizontal="center" vertical="center"/>
    </xf>
    <xf numFmtId="0" fontId="20" fillId="2" borderId="13" xfId="0" applyFont="1" applyFill="1" applyBorder="1" applyAlignment="1">
      <alignment horizontal="left" vertical="center"/>
    </xf>
    <xf numFmtId="165" fontId="15" fillId="0" borderId="11" xfId="0" applyNumberFormat="1" applyFont="1" applyBorder="1"/>
    <xf numFmtId="1" fontId="4" fillId="0" borderId="12" xfId="0" applyNumberFormat="1" applyFont="1" applyBorder="1"/>
    <xf numFmtId="9" fontId="29" fillId="0" borderId="14" xfId="0" applyNumberFormat="1" applyFont="1" applyBorder="1" applyAlignment="1">
      <alignment horizontal="center"/>
    </xf>
    <xf numFmtId="8" fontId="29" fillId="0" borderId="15" xfId="0" applyNumberFormat="1" applyFont="1" applyBorder="1"/>
    <xf numFmtId="1" fontId="4" fillId="0" borderId="12" xfId="0" applyNumberFormat="1" applyFont="1" applyBorder="1" applyAlignment="1">
      <alignment horizontal="right"/>
    </xf>
    <xf numFmtId="9" fontId="29" fillId="0" borderId="16" xfId="0" applyNumberFormat="1" applyFont="1" applyBorder="1" applyAlignment="1">
      <alignment horizontal="center"/>
    </xf>
    <xf numFmtId="8" fontId="29" fillId="0" borderId="17" xfId="0" applyNumberFormat="1" applyFont="1" applyBorder="1"/>
    <xf numFmtId="0" fontId="20" fillId="2" borderId="18" xfId="0" applyFont="1" applyFill="1" applyBorder="1" applyAlignment="1">
      <alignment horizontal="left" vertical="center"/>
    </xf>
    <xf numFmtId="165" fontId="15" fillId="0" borderId="16" xfId="0" applyNumberFormat="1" applyFont="1" applyBorder="1"/>
    <xf numFmtId="1" fontId="4" fillId="0" borderId="17" xfId="0" applyNumberFormat="1" applyFont="1" applyBorder="1" applyAlignment="1">
      <alignment horizontal="right"/>
    </xf>
    <xf numFmtId="9" fontId="38" fillId="0" borderId="0" xfId="0" applyNumberFormat="1" applyFont="1" applyAlignment="1">
      <alignment horizontal="center"/>
    </xf>
    <xf numFmtId="8" fontId="38" fillId="0" borderId="0" xfId="0" applyNumberFormat="1" applyFont="1"/>
    <xf numFmtId="0" fontId="39" fillId="0" borderId="0" xfId="0" applyFont="1" applyAlignment="1">
      <alignment horizontal="left" vertical="center"/>
    </xf>
    <xf numFmtId="165" fontId="34" fillId="0" borderId="0" xfId="0" applyNumberFormat="1" applyFont="1"/>
    <xf numFmtId="1" fontId="35" fillId="0" borderId="0" xfId="0" applyNumberFormat="1" applyFont="1" applyAlignment="1">
      <alignment horizontal="right"/>
    </xf>
    <xf numFmtId="1" fontId="35" fillId="0" borderId="0" xfId="0" applyNumberFormat="1" applyFont="1"/>
    <xf numFmtId="166" fontId="18" fillId="0" borderId="0" xfId="0" applyNumberFormat="1" applyFont="1"/>
    <xf numFmtId="0" fontId="43" fillId="0" borderId="0" xfId="0" applyFont="1" applyAlignment="1">
      <alignment horizontal="right" vertical="center"/>
    </xf>
    <xf numFmtId="166" fontId="18" fillId="0" borderId="0" xfId="0" applyNumberFormat="1" applyFont="1" applyAlignment="1">
      <alignment horizontal="right"/>
    </xf>
    <xf numFmtId="0" fontId="20" fillId="5" borderId="2" xfId="0" applyFont="1" applyFill="1" applyBorder="1" applyAlignment="1">
      <alignment horizontal="center" vertical="center"/>
    </xf>
    <xf numFmtId="0" fontId="3" fillId="0" borderId="3" xfId="0" applyFont="1" applyBorder="1"/>
    <xf numFmtId="166" fontId="14" fillId="6" borderId="0" xfId="0" applyNumberFormat="1" applyFont="1" applyFill="1" applyAlignment="1">
      <alignment horizontal="left"/>
    </xf>
    <xf numFmtId="0" fontId="3" fillId="0" borderId="0" xfId="0" applyFont="1"/>
    <xf numFmtId="0" fontId="37" fillId="0" borderId="11" xfId="0" applyFont="1" applyBorder="1" applyAlignment="1">
      <alignment horizontal="center"/>
    </xf>
    <xf numFmtId="0" fontId="3" fillId="0" borderId="12" xfId="0" applyFont="1" applyBorder="1"/>
    <xf numFmtId="164" fontId="6" fillId="4" borderId="0" xfId="0" applyNumberFormat="1" applyFont="1" applyFill="1" applyAlignment="1">
      <alignment horizontal="center" vertical="center" wrapText="1"/>
    </xf>
    <xf numFmtId="0" fontId="0" fillId="4" borderId="0" xfId="0" applyFill="1"/>
    <xf numFmtId="0" fontId="15" fillId="0" borderId="0" xfId="0" applyFont="1" applyAlignment="1">
      <alignment horizontal="right"/>
    </xf>
    <xf numFmtId="0" fontId="0" fillId="0" borderId="0" xfId="0"/>
    <xf numFmtId="0" fontId="2" fillId="2" borderId="0" xfId="0" applyFont="1" applyFill="1" applyAlignment="1">
      <alignment horizontal="left" vertical="center" wrapText="1"/>
    </xf>
    <xf numFmtId="0" fontId="5" fillId="2" borderId="0" xfId="0" applyFont="1" applyFill="1" applyAlignment="1">
      <alignment horizontal="center" vertical="center"/>
    </xf>
    <xf numFmtId="0" fontId="16" fillId="0" borderId="0" xfId="0" applyFont="1" applyAlignment="1">
      <alignment horizontal="center" vertical="center"/>
    </xf>
    <xf numFmtId="166" fontId="15" fillId="0" borderId="0" xfId="0" applyNumberFormat="1" applyFont="1" applyAlignment="1">
      <alignment horizontal="left" vertical="center"/>
    </xf>
    <xf numFmtId="0" fontId="6" fillId="4" borderId="0" xfId="0" applyFont="1" applyFill="1" applyAlignment="1">
      <alignment horizontal="center" wrapText="1"/>
    </xf>
    <xf numFmtId="0" fontId="3" fillId="4" borderId="1" xfId="0" applyFont="1" applyFill="1" applyBorder="1" applyAlignment="1">
      <alignment horizontal="center"/>
    </xf>
    <xf numFmtId="2" fontId="6" fillId="4" borderId="0" xfId="0" applyNumberFormat="1" applyFont="1" applyFill="1" applyAlignment="1">
      <alignment horizontal="center" vertical="center" wrapText="1"/>
    </xf>
  </cellXfs>
  <cellStyles count="2">
    <cellStyle name="Standaard" xfId="0" builtinId="0"/>
    <cellStyle name="Valuta" xfId="1" builtinId="4"/>
  </cellStyles>
  <dxfs count="27">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ill>
        <patternFill>
          <bgColor theme="7" tint="0.79998168889431442"/>
        </patternFill>
      </fill>
    </dxf>
    <dxf>
      <fill>
        <patternFill>
          <bgColor theme="4" tint="0.79998168889431442"/>
        </patternFill>
      </fill>
    </dxf>
    <dxf>
      <fill>
        <patternFill>
          <bgColor theme="9" tint="0.79998168889431442"/>
        </patternFill>
      </fill>
    </dxf>
    <dxf>
      <fill>
        <patternFill>
          <bgColor rgb="FFFFCCCC"/>
        </patternFill>
      </fill>
    </dxf>
    <dxf>
      <fill>
        <patternFill>
          <bgColor theme="6" tint="0.79998168889431442"/>
        </patternFill>
      </fill>
    </dxf>
    <dxf>
      <font>
        <color theme="0"/>
      </font>
      <fill>
        <patternFill patternType="none"/>
      </fill>
    </dxf>
    <dxf>
      <font>
        <color theme="1"/>
      </font>
      <fill>
        <patternFill patternType="none"/>
      </fill>
    </dxf>
    <dxf>
      <fill>
        <patternFill patternType="solid">
          <fgColor rgb="FFFFF7FB"/>
          <bgColor rgb="FFFFF7FB"/>
        </patternFill>
      </fill>
    </dxf>
    <dxf>
      <font>
        <color rgb="FF595959"/>
      </font>
      <fill>
        <patternFill patternType="none"/>
      </fill>
    </dxf>
    <dxf>
      <font>
        <color rgb="FFF2F2F2"/>
      </font>
      <fill>
        <patternFill patternType="none"/>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microsoft.com/office/2006/relationships/vbaProject" Target="vbaProject.bin"/><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BF97F1-275C-4CAE-83A0-F12500992E5B}">
  <sheetPr codeName="Feuil1">
    <tabColor theme="5"/>
    <pageSetUpPr fitToPage="1"/>
  </sheetPr>
  <dimension ref="A1:AD882"/>
  <sheetViews>
    <sheetView showGridLines="0" tabSelected="1" topLeftCell="A13" workbookViewId="0">
      <selection activeCell="H30" sqref="H30"/>
    </sheetView>
  </sheetViews>
  <sheetFormatPr defaultColWidth="14.42578125" defaultRowHeight="15" customHeight="1" x14ac:dyDescent="0.25"/>
  <cols>
    <col min="1" max="1" width="5.85546875" customWidth="1"/>
    <col min="2" max="2" width="17.85546875" customWidth="1"/>
    <col min="3" max="3" width="8.42578125" customWidth="1"/>
    <col min="4" max="4" width="10.42578125" customWidth="1"/>
    <col min="5" max="5" width="10.140625" customWidth="1"/>
    <col min="6" max="6" width="10.85546875" customWidth="1"/>
    <col min="7" max="7" width="11.140625" customWidth="1"/>
    <col min="8" max="8" width="13.85546875" customWidth="1"/>
    <col min="9" max="9" width="4.7109375" customWidth="1"/>
    <col min="10" max="11" width="10.5703125" customWidth="1"/>
    <col min="12" max="12" width="32.5703125" customWidth="1"/>
    <col min="13" max="13" width="8.5703125" customWidth="1"/>
    <col min="14" max="14" width="10.85546875" customWidth="1"/>
    <col min="15" max="15" width="10.85546875" style="6" customWidth="1"/>
    <col min="16" max="17" width="11.140625" customWidth="1"/>
    <col min="18" max="18" width="9.42578125" customWidth="1"/>
    <col min="19" max="19" width="9.85546875" customWidth="1"/>
    <col min="20" max="22" width="13.140625" customWidth="1"/>
    <col min="23" max="23" width="10.5703125" customWidth="1"/>
    <col min="24" max="24" width="12.140625" customWidth="1"/>
    <col min="25" max="25" width="13.42578125" customWidth="1"/>
    <col min="26" max="26" width="20.85546875" customWidth="1"/>
    <col min="27" max="27" width="10.5703125" customWidth="1"/>
    <col min="28" max="28" width="17.42578125" customWidth="1"/>
    <col min="29" max="29" width="8.85546875" customWidth="1"/>
    <col min="30" max="30" width="10.5703125" customWidth="1"/>
  </cols>
  <sheetData>
    <row r="1" spans="1:26" ht="14.25" customHeight="1" x14ac:dyDescent="0.25">
      <c r="A1" s="126"/>
      <c r="B1" s="119"/>
      <c r="C1" s="1"/>
      <c r="D1" s="1"/>
      <c r="E1" s="1"/>
      <c r="F1" s="127" t="s">
        <v>0</v>
      </c>
      <c r="G1" s="119"/>
      <c r="H1" s="119"/>
      <c r="I1" s="119"/>
      <c r="J1" s="2"/>
      <c r="K1" s="3"/>
      <c r="L1" s="4"/>
      <c r="M1" s="5"/>
      <c r="P1" s="7" t="s">
        <v>1</v>
      </c>
      <c r="Q1" s="8"/>
      <c r="T1" s="7"/>
      <c r="U1" s="7"/>
      <c r="V1" s="7"/>
    </row>
    <row r="2" spans="1:26" ht="14.25" customHeight="1" x14ac:dyDescent="0.25">
      <c r="A2" s="119"/>
      <c r="B2" s="119"/>
      <c r="C2" s="1"/>
      <c r="D2" s="1"/>
      <c r="E2" s="1"/>
      <c r="F2" s="119"/>
      <c r="G2" s="125"/>
      <c r="H2" s="125"/>
      <c r="I2" s="119"/>
      <c r="J2" s="2"/>
      <c r="K2" s="3"/>
      <c r="L2" s="4"/>
      <c r="M2" s="5"/>
      <c r="P2" s="7" t="s">
        <v>2</v>
      </c>
      <c r="Q2" s="8"/>
      <c r="T2" s="7"/>
      <c r="U2" s="7"/>
      <c r="V2" s="7"/>
    </row>
    <row r="3" spans="1:26" ht="14.25" customHeight="1" x14ac:dyDescent="0.25">
      <c r="A3" s="119"/>
      <c r="B3" s="119"/>
      <c r="C3" s="1"/>
      <c r="D3" s="1"/>
      <c r="E3" s="1"/>
      <c r="F3" s="119"/>
      <c r="G3" s="125"/>
      <c r="H3" s="125"/>
      <c r="I3" s="119"/>
      <c r="J3" s="2"/>
      <c r="K3" s="3"/>
      <c r="L3" s="5"/>
      <c r="M3" s="5"/>
      <c r="P3" s="7" t="s">
        <v>3</v>
      </c>
      <c r="Q3" s="8"/>
      <c r="T3" s="7"/>
      <c r="U3" s="7"/>
      <c r="V3" s="7"/>
    </row>
    <row r="4" spans="1:26" ht="14.25" customHeight="1" x14ac:dyDescent="0.25">
      <c r="A4" s="119"/>
      <c r="B4" s="119"/>
      <c r="C4" s="1"/>
      <c r="D4" s="1"/>
      <c r="E4" s="1"/>
      <c r="F4" s="119"/>
      <c r="G4" s="119"/>
      <c r="H4" s="119"/>
      <c r="I4" s="119"/>
      <c r="J4" s="2"/>
      <c r="K4" s="3"/>
      <c r="L4" s="5"/>
      <c r="M4" s="5"/>
      <c r="P4" s="7" t="s">
        <v>4</v>
      </c>
      <c r="Q4" s="8"/>
      <c r="T4" s="7"/>
      <c r="U4" s="7"/>
      <c r="V4" s="7"/>
    </row>
    <row r="5" spans="1:26" ht="18" customHeight="1" x14ac:dyDescent="0.25">
      <c r="A5" s="9"/>
      <c r="B5" s="10"/>
      <c r="C5" s="10"/>
      <c r="D5" s="10"/>
      <c r="E5" s="10"/>
      <c r="F5" s="11"/>
      <c r="G5" s="12"/>
      <c r="H5" s="13"/>
      <c r="I5" s="13"/>
      <c r="J5" s="2"/>
      <c r="K5" s="3"/>
      <c r="M5" s="5"/>
      <c r="P5" s="14" t="s">
        <v>5</v>
      </c>
      <c r="Q5" s="15"/>
      <c r="T5" s="5"/>
      <c r="U5" s="5"/>
      <c r="V5" s="5"/>
      <c r="W5" s="16"/>
      <c r="Y5" s="5"/>
      <c r="Z5" s="5"/>
    </row>
    <row r="6" spans="1:26" ht="18" customHeight="1" x14ac:dyDescent="0.25">
      <c r="A6" s="17"/>
      <c r="B6" s="10"/>
      <c r="C6" s="10"/>
      <c r="D6" s="10"/>
      <c r="E6" s="10"/>
      <c r="F6" s="12"/>
      <c r="G6" s="13"/>
      <c r="H6" s="13"/>
      <c r="I6" s="12"/>
      <c r="J6" s="2"/>
      <c r="K6" s="3"/>
      <c r="M6" s="5"/>
      <c r="P6" s="2"/>
      <c r="Q6" s="15"/>
      <c r="S6" s="18"/>
      <c r="T6" s="16"/>
      <c r="U6" s="16"/>
      <c r="V6" s="16"/>
      <c r="Y6" s="5"/>
      <c r="Z6" s="5"/>
    </row>
    <row r="7" spans="1:26" ht="15.75" customHeight="1" x14ac:dyDescent="0.25">
      <c r="A7" s="19"/>
      <c r="B7" s="10"/>
      <c r="C7" s="10"/>
      <c r="D7" s="10"/>
      <c r="E7" s="10"/>
      <c r="F7" s="12"/>
      <c r="G7" s="13"/>
      <c r="H7" s="13"/>
      <c r="I7" s="12"/>
      <c r="J7" s="2"/>
      <c r="K7" s="3"/>
      <c r="M7" s="5"/>
      <c r="P7" s="2"/>
      <c r="Q7" s="15"/>
      <c r="T7" s="5"/>
      <c r="U7" s="5"/>
      <c r="V7" s="5"/>
      <c r="Y7" s="5"/>
      <c r="Z7" s="5"/>
    </row>
    <row r="8" spans="1:26" ht="14.25" customHeight="1" x14ac:dyDescent="0.25">
      <c r="A8" s="19"/>
      <c r="B8" s="10"/>
      <c r="C8" s="10"/>
      <c r="D8" s="10"/>
      <c r="E8" s="10"/>
      <c r="F8" s="20"/>
      <c r="G8" s="20"/>
      <c r="H8" s="13"/>
      <c r="I8" s="12"/>
      <c r="J8" s="2"/>
      <c r="K8" s="3"/>
      <c r="M8" s="5"/>
      <c r="P8" s="2"/>
      <c r="Q8" s="15"/>
      <c r="R8" s="18"/>
      <c r="T8" s="16" t="e">
        <f>index</f>
        <v>#NAME?</v>
      </c>
      <c r="U8" s="16"/>
      <c r="V8" s="16"/>
      <c r="Y8" s="5"/>
      <c r="Z8" s="5"/>
    </row>
    <row r="9" spans="1:26" ht="14.25" customHeight="1" x14ac:dyDescent="0.25">
      <c r="A9" s="19"/>
      <c r="B9" s="10"/>
      <c r="C9" s="10"/>
      <c r="D9" s="10"/>
      <c r="E9" s="10"/>
      <c r="F9" s="20"/>
      <c r="G9" s="21"/>
      <c r="H9" s="22"/>
      <c r="I9" s="23"/>
      <c r="J9" s="2"/>
      <c r="K9" s="3"/>
      <c r="M9" s="5"/>
      <c r="P9" s="2"/>
      <c r="Q9" s="15"/>
      <c r="R9" s="18"/>
      <c r="T9" s="5"/>
      <c r="U9" s="5"/>
      <c r="V9" s="5"/>
    </row>
    <row r="10" spans="1:26" ht="14.25" customHeight="1" x14ac:dyDescent="0.25">
      <c r="A10" s="24"/>
      <c r="B10" s="25"/>
      <c r="C10" s="25"/>
      <c r="D10" s="25"/>
      <c r="E10" s="25"/>
      <c r="F10" s="26"/>
      <c r="G10" s="25"/>
      <c r="H10" s="25"/>
      <c r="I10" s="27"/>
      <c r="J10" s="2"/>
      <c r="K10" s="3"/>
      <c r="M10" s="5"/>
      <c r="P10" s="2"/>
      <c r="Q10" s="15"/>
      <c r="R10" s="18"/>
      <c r="T10" s="5"/>
      <c r="U10" s="5"/>
      <c r="V10" s="5"/>
    </row>
    <row r="11" spans="1:26" ht="14.25" customHeight="1" x14ac:dyDescent="0.25">
      <c r="A11" s="28"/>
      <c r="B11" s="29"/>
      <c r="C11" s="28"/>
      <c r="D11" s="28"/>
      <c r="E11" s="128"/>
      <c r="F11" s="125"/>
      <c r="G11" s="125"/>
      <c r="H11" s="125"/>
      <c r="I11" s="31"/>
      <c r="J11" s="2"/>
      <c r="K11" s="3"/>
      <c r="M11" s="5"/>
      <c r="P11" s="2"/>
      <c r="Q11" s="15"/>
      <c r="R11" s="18"/>
      <c r="T11" s="5"/>
      <c r="U11" s="5"/>
      <c r="V11" s="5"/>
    </row>
    <row r="12" spans="1:26" ht="14.25" customHeight="1" x14ac:dyDescent="0.25">
      <c r="A12" s="129"/>
      <c r="B12" s="125"/>
      <c r="C12" s="125"/>
      <c r="D12" s="125"/>
      <c r="E12" s="125"/>
      <c r="F12" s="125"/>
      <c r="G12" s="125"/>
      <c r="H12" s="125"/>
      <c r="I12" s="32"/>
      <c r="J12" s="2"/>
      <c r="K12" s="3"/>
      <c r="L12" s="5" t="s">
        <v>6</v>
      </c>
      <c r="M12" s="5"/>
      <c r="P12" s="2"/>
      <c r="Q12" s="15"/>
      <c r="T12" s="5"/>
      <c r="U12" s="5"/>
      <c r="V12" s="5"/>
    </row>
    <row r="13" spans="1:26" ht="14.25" customHeight="1" x14ac:dyDescent="0.25">
      <c r="A13" s="29"/>
      <c r="B13" s="33"/>
      <c r="C13" s="33"/>
      <c r="D13" s="34"/>
      <c r="E13" s="33"/>
      <c r="F13" s="35"/>
      <c r="G13" s="33"/>
      <c r="H13" s="25"/>
      <c r="I13" s="27"/>
      <c r="J13" s="2"/>
      <c r="K13" s="3"/>
      <c r="M13" s="5"/>
      <c r="P13" s="7"/>
      <c r="Q13" s="8"/>
      <c r="R13" s="18"/>
      <c r="S13" s="5"/>
      <c r="T13" s="5"/>
      <c r="U13" s="5"/>
      <c r="V13" s="5"/>
    </row>
    <row r="14" spans="1:26" ht="14.25" customHeight="1" x14ac:dyDescent="0.25">
      <c r="A14" s="29"/>
      <c r="B14" s="33"/>
      <c r="C14" s="33"/>
      <c r="D14" s="34"/>
      <c r="E14" s="33"/>
      <c r="F14" s="35"/>
      <c r="G14" s="33"/>
      <c r="H14" s="25"/>
      <c r="I14" s="27"/>
      <c r="J14" s="2" t="s">
        <v>7</v>
      </c>
      <c r="K14" s="3"/>
      <c r="L14" s="18" t="s">
        <v>8</v>
      </c>
      <c r="M14" s="18"/>
      <c r="N14" s="18"/>
      <c r="O14" s="130" t="s">
        <v>9</v>
      </c>
      <c r="P14" s="36" t="s">
        <v>10</v>
      </c>
      <c r="Q14" s="132" t="str">
        <f>$A$19</f>
        <v>Espace 1</v>
      </c>
      <c r="R14" s="122" t="str">
        <f>A32</f>
        <v>Espace 2</v>
      </c>
      <c r="S14" s="122" t="e">
        <f>#REF!</f>
        <v>#REF!</v>
      </c>
      <c r="T14" s="122" t="e">
        <f>#REF!</f>
        <v>#REF!</v>
      </c>
      <c r="U14" s="122" t="e">
        <f>#REF!</f>
        <v>#REF!</v>
      </c>
      <c r="V14" s="122" t="e">
        <f>#REF!</f>
        <v>#REF!</v>
      </c>
      <c r="W14" s="37" t="s">
        <v>11</v>
      </c>
      <c r="X14" s="18" t="s">
        <v>12</v>
      </c>
      <c r="Y14" s="18"/>
      <c r="Z14" s="18"/>
    </row>
    <row r="15" spans="1:26" ht="14.25" customHeight="1" thickBot="1" x14ac:dyDescent="0.3">
      <c r="A15" s="38"/>
      <c r="F15" s="33"/>
      <c r="G15" s="33"/>
      <c r="H15" s="124"/>
      <c r="I15" s="125"/>
      <c r="J15" s="15">
        <v>1.7</v>
      </c>
      <c r="K15" s="39">
        <v>2.2000000000000002</v>
      </c>
      <c r="L15" s="18" t="s">
        <v>13</v>
      </c>
      <c r="M15" s="18" t="s">
        <v>14</v>
      </c>
      <c r="N15" s="18" t="s">
        <v>15</v>
      </c>
      <c r="O15" s="131"/>
      <c r="P15" s="36" t="s">
        <v>16</v>
      </c>
      <c r="Q15" s="123"/>
      <c r="R15" s="123"/>
      <c r="S15" s="123"/>
      <c r="T15" s="123"/>
      <c r="U15" s="123"/>
      <c r="V15" s="123"/>
      <c r="W15" s="40"/>
      <c r="X15" s="16">
        <f>IFERROR(SUM(X17:X46),0)</f>
        <v>0</v>
      </c>
      <c r="Y15" s="5"/>
    </row>
    <row r="16" spans="1:26" ht="14.25" customHeight="1" x14ac:dyDescent="0.25">
      <c r="A16" s="116" t="s">
        <v>8</v>
      </c>
      <c r="B16" s="117"/>
      <c r="C16" s="117"/>
      <c r="D16" s="117"/>
      <c r="E16" s="41" t="s">
        <v>17</v>
      </c>
      <c r="F16" s="42" t="s">
        <v>18</v>
      </c>
      <c r="G16" s="41" t="s">
        <v>19</v>
      </c>
      <c r="H16" s="41" t="s">
        <v>20</v>
      </c>
      <c r="I16" s="43" t="s">
        <v>21</v>
      </c>
      <c r="J16" s="15">
        <v>2</v>
      </c>
      <c r="K16" s="44">
        <v>1.5</v>
      </c>
      <c r="L16" s="45" t="s">
        <v>22</v>
      </c>
      <c r="M16" s="46"/>
      <c r="N16" s="46"/>
      <c r="O16" s="46"/>
      <c r="P16" s="47"/>
      <c r="Q16" s="48"/>
      <c r="R16" s="49"/>
      <c r="S16" s="49"/>
      <c r="T16" s="49"/>
      <c r="U16" s="49"/>
      <c r="V16" s="49"/>
      <c r="W16" s="50"/>
      <c r="X16" s="16"/>
      <c r="Y16" s="5"/>
    </row>
    <row r="17" spans="1:27" ht="14.25" customHeight="1" x14ac:dyDescent="0.25">
      <c r="A17" s="51" t="s">
        <v>23</v>
      </c>
      <c r="B17" s="52"/>
      <c r="C17" s="52"/>
      <c r="D17" s="30"/>
      <c r="E17" s="33"/>
      <c r="F17" s="35"/>
      <c r="G17" s="53"/>
      <c r="H17" s="54"/>
      <c r="I17" s="55"/>
      <c r="J17" s="2"/>
      <c r="K17" s="3"/>
      <c r="L17" s="56" t="s">
        <v>45</v>
      </c>
      <c r="M17" s="57"/>
      <c r="N17" s="5"/>
      <c r="O17" s="18" t="s">
        <v>1</v>
      </c>
      <c r="P17" s="58">
        <v>205</v>
      </c>
      <c r="Q17" s="59">
        <f>SUMIF(
INDEX($A:$A,MATCH(Q$14,$A:$A,0),):INDEX($A:$A,MATCH(R$14,$A:$A,0),),
$L17,
INDEX($E:$E,MATCH(Q$14,$A:$A,0),):INDEX($E:$E,MATCH(R$14,$A:$A,0),))</f>
        <v>1</v>
      </c>
      <c r="R17" s="59"/>
      <c r="S17" s="59" t="e">
        <f>SUMIF(INDEX($A:$A,MATCH(S$14,$A:$A,0),):INDEX($A:$A,MATCH(T$14,$A:$A,0),),$L17,INDEX($E:$E,MATCH(S$14,$A:$A,0),):INDEX($E:$E,MATCH(T$14,$A:$A,0),))</f>
        <v>#REF!</v>
      </c>
      <c r="T17" s="59" t="e">
        <f>SUMIF(INDEX($A:$A,MATCH(T$14,$A:$A,0),):INDEX($A:$A,MATCH(U$14,$A:$A,0),),$L17,INDEX($E:$E,MATCH(T$14,$A:$A,0),):INDEX($E:$E,MATCH(U$14,$A:$A,0),))</f>
        <v>#REF!</v>
      </c>
      <c r="U17" s="59" t="e">
        <f>SUMIF(INDEX($A:$A,MATCH(U$14,$A:$A,0),):INDEX($A:$A,MATCH(V$14,$A:$A,0),),$L17,INDEX($E:$E,MATCH(U$14,$A:$A,0),):INDEX($E:$E,MATCH(V$14,$A:$A,0),))</f>
        <v>#REF!</v>
      </c>
      <c r="V17" s="59" t="e">
        <f>SUMIF(INDEX($A:$A,MATCH(V$14,$A:$A,0),):INDEX($A:$A,MATCH(W$14,$A:$A,0),),$L17,INDEX($E:$E,MATCH(V$14,$A:$A,0),):INDEX($E:$E,MATCH(W$14,$A:$A,0),))</f>
        <v>#REF!</v>
      </c>
      <c r="W17" s="60" t="e">
        <f t="shared" ref="W17:W52" si="0">SUM(Q17:T17)</f>
        <v>#REF!</v>
      </c>
      <c r="X17" s="16">
        <f t="shared" ref="X17:X22" si="1">IFERROR(SUM(X19:X48),0)</f>
        <v>0</v>
      </c>
      <c r="Y17" s="5"/>
    </row>
    <row r="18" spans="1:27" ht="14.25" customHeight="1" x14ac:dyDescent="0.25">
      <c r="A18" s="51"/>
      <c r="B18" s="30"/>
      <c r="C18" s="30"/>
      <c r="D18" s="30"/>
      <c r="E18" s="33"/>
      <c r="F18" s="35"/>
      <c r="G18" s="33"/>
      <c r="H18" s="61"/>
      <c r="I18" s="31"/>
      <c r="J18" s="2"/>
      <c r="K18" s="3"/>
      <c r="L18" s="56" t="s">
        <v>35</v>
      </c>
      <c r="M18" s="57"/>
      <c r="N18" s="5"/>
      <c r="O18" s="18" t="s">
        <v>1</v>
      </c>
      <c r="P18" s="58">
        <v>584.61</v>
      </c>
      <c r="Q18" s="59">
        <f>SUMIF(INDEX($A:$A,MATCH(Q$14,$A:$A,0),):INDEX($A:$A,MATCH(R$14,$A:$A,0),),$L18,INDEX($E:$E,MATCH(Q$14,$A:$A,0),):INDEX($E:$E,MATCH(R$14,$A:$A,0),))</f>
        <v>2</v>
      </c>
      <c r="R18" s="59" t="e">
        <f>SUMIF(INDEX($A:$A,MATCH(R$14,$A:$A,0),):INDEX($A:$A,MATCH(S$14,$A:$A,0),),$L18,INDEX($E:$E,MATCH(R$14,$A:$A,0),):INDEX($E:$E,MATCH(S$14,$A:$A,0),))</f>
        <v>#REF!</v>
      </c>
      <c r="S18" s="59" t="e">
        <f>SUMIF(INDEX($A:$A,MATCH(S$14,$A:$A,0),):INDEX($A:$A,MATCH(T$14,$A:$A,0),),$L18,INDEX($E:$E,MATCH(S$14,$A:$A,0),):INDEX($E:$E,MATCH(T$14,$A:$A,0),))</f>
        <v>#REF!</v>
      </c>
      <c r="T18" s="59" t="e">
        <f>SUMIF(INDEX($A:$A,MATCH(T$14,$A:$A,0),):INDEX($A:$A,MATCH(U$14,$A:$A,0),),$L18,INDEX($E:$E,MATCH(T$14,$A:$A,0),):INDEX($E:$E,MATCH(U$14,$A:$A,0),))</f>
        <v>#REF!</v>
      </c>
      <c r="U18" s="59" t="e">
        <f>SUMIF(INDEX($A:$A,MATCH(U$14,$A:$A,0),):INDEX($A:$A,MATCH(V$14,$A:$A,0),),$L18,INDEX($E:$E,MATCH(U$14,$A:$A,0),):INDEX($E:$E,MATCH(V$14,$A:$A,0),))</f>
        <v>#REF!</v>
      </c>
      <c r="V18" s="59" t="e">
        <f>SUMIF(INDEX($A:$A,MATCH(V$14,$A:$A,0),):INDEX($A:$A,MATCH(W$14,$A:$A,0),),$L18,INDEX($E:$E,MATCH(V$14,$A:$A,0),):INDEX($E:$E,MATCH(W$14,$A:$A,0),))</f>
        <v>#REF!</v>
      </c>
      <c r="W18" s="60" t="e">
        <f t="shared" si="0"/>
        <v>#REF!</v>
      </c>
      <c r="X18" s="16">
        <f t="shared" si="1"/>
        <v>0</v>
      </c>
      <c r="Y18" s="5"/>
    </row>
    <row r="19" spans="1:27" ht="14.25" customHeight="1" x14ac:dyDescent="0.25">
      <c r="A19" s="118" t="s">
        <v>33</v>
      </c>
      <c r="B19" s="119"/>
      <c r="C19" s="119"/>
      <c r="D19" s="119"/>
      <c r="E19" s="62">
        <v>1000</v>
      </c>
      <c r="F19" s="62" t="s">
        <v>24</v>
      </c>
      <c r="G19" s="62" t="s">
        <v>24</v>
      </c>
      <c r="H19" s="62"/>
      <c r="I19" s="62" t="s">
        <v>24</v>
      </c>
      <c r="J19" s="2"/>
      <c r="K19" s="3"/>
      <c r="L19" s="56" t="s">
        <v>36</v>
      </c>
      <c r="M19" s="57"/>
      <c r="N19" s="5"/>
      <c r="O19" s="18" t="s">
        <v>3</v>
      </c>
      <c r="P19" s="58">
        <v>65.099999999999994</v>
      </c>
      <c r="Q19" s="59">
        <f>SUMIF(INDEX($A:$A,MATCH(Q$14,$A:$A,0),):INDEX($A:$A,MATCH(R$14,$A:$A,0),),$L19,INDEX($E:$E,MATCH(Q$14,$A:$A,0),):INDEX($E:$E,MATCH(R$14,$A:$A,0),))</f>
        <v>0</v>
      </c>
      <c r="R19" s="59" t="e">
        <f>SUMIF(INDEX($A:$A,MATCH(R$14,$A:$A,0),):INDEX($A:$A,MATCH(S$14,$A:$A,0),),$L19,INDEX($E:$E,MATCH(R$14,$A:$A,0),):INDEX($E:$E,MATCH(S$14,$A:$A,0),))</f>
        <v>#REF!</v>
      </c>
      <c r="S19" s="59" t="e">
        <f>SUMIF(INDEX($A:$A,MATCH(S$14,$A:$A,0),):INDEX($A:$A,MATCH(T$14,$A:$A,0),),$L19,INDEX($E:$E,MATCH(S$14,$A:$A,0),):INDEX($E:$E,MATCH(T$14,$A:$A,0),))</f>
        <v>#REF!</v>
      </c>
      <c r="T19" s="59" t="e">
        <f>SUMIF(INDEX($A:$A,MATCH(T$14,$A:$A,0),):INDEX($A:$A,MATCH(U$14,$A:$A,0),),$L19,INDEX($E:$E,MATCH(T$14,$A:$A,0),):INDEX($E:$E,MATCH(U$14,$A:$A,0),))</f>
        <v>#REF!</v>
      </c>
      <c r="U19" s="59" t="e">
        <f>SUMIF(INDEX($A:$A,MATCH(U$14,$A:$A,0),):INDEX($A:$A,MATCH(V$14,$A:$A,0),),$L19,INDEX($E:$E,MATCH(U$14,$A:$A,0),):INDEX($E:$E,MATCH(V$14,$A:$A,0),))</f>
        <v>#REF!</v>
      </c>
      <c r="V19" s="59" t="e">
        <f>SUMIF(INDEX($A:$A,MATCH(V$14,$A:$A,0),):INDEX($A:$A,MATCH(W$14,$A:$A,0),),$L19,INDEX($E:$E,MATCH(V$14,$A:$A,0),):INDEX($E:$E,MATCH(W$14,$A:$A,0),))</f>
        <v>#REF!</v>
      </c>
      <c r="W19" s="60" t="e">
        <f t="shared" si="0"/>
        <v>#REF!</v>
      </c>
      <c r="X19" s="16">
        <f t="shared" si="1"/>
        <v>0</v>
      </c>
      <c r="Y19" s="5"/>
    </row>
    <row r="20" spans="1:27" ht="14.25" customHeight="1" x14ac:dyDescent="0.25">
      <c r="A20" s="25" t="str">
        <f t="shared" ref="A20:A21" si="2">L17</f>
        <v>Article 1</v>
      </c>
      <c r="B20" s="30"/>
      <c r="C20" s="30"/>
      <c r="D20" s="30"/>
      <c r="E20" s="33">
        <v>1</v>
      </c>
      <c r="F20" s="35" t="s">
        <v>25</v>
      </c>
      <c r="G20" s="61">
        <f>IFERROR(
ROUND(
VLOOKUP(A20,$L$17:$P$37,5,FALSE)*$J$16,2),0)</f>
        <v>410</v>
      </c>
      <c r="H20" s="61">
        <f t="shared" ref="H20:H29" si="3">G20*E20</f>
        <v>410</v>
      </c>
      <c r="I20" s="63">
        <f t="shared" ref="I20:I27" si="4">IFERROR(
IF(A20="","",
IF(VLOOKUP(A20,$L$17:$P$883,4,FALSE)=$P$2,1,
IF(VLOOKUP(A20,$L$17:$P$883,4,FALSE)=$P$4,1,2))),2)</f>
        <v>2</v>
      </c>
      <c r="J20" s="64"/>
      <c r="K20" s="3"/>
      <c r="L20" s="56" t="s">
        <v>37</v>
      </c>
      <c r="M20" s="57"/>
      <c r="N20" s="5"/>
      <c r="O20" s="18" t="s">
        <v>3</v>
      </c>
      <c r="P20" s="58">
        <v>105</v>
      </c>
      <c r="Q20" s="59">
        <f>SUMIF(INDEX($A:$A,MATCH(Q$14,$A:$A,0),):INDEX($A:$A,MATCH(R$14,$A:$A,0),),$L20,INDEX($E:$E,MATCH(Q$14,$A:$A,0),):INDEX($E:$E,MATCH(R$14,$A:$A,0),))</f>
        <v>0</v>
      </c>
      <c r="R20" s="59" t="e">
        <f>SUMIF(INDEX($A:$A,MATCH(R$14,$A:$A,0),):INDEX($A:$A,MATCH(S$14,$A:$A,0),),$L20,INDEX($E:$E,MATCH(R$14,$A:$A,0),):INDEX($E:$E,MATCH(S$14,$A:$A,0),))</f>
        <v>#REF!</v>
      </c>
      <c r="S20" s="59" t="e">
        <f>SUMIF(INDEX($A:$A,MATCH(S$14,$A:$A,0),):INDEX($A:$A,MATCH(T$14,$A:$A,0),),$L20,INDEX($E:$E,MATCH(S$14,$A:$A,0),):INDEX($E:$E,MATCH(T$14,$A:$A,0),))</f>
        <v>#REF!</v>
      </c>
      <c r="T20" s="59" t="e">
        <f>SUMIF(INDEX($A:$A,MATCH(T$14,$A:$A,0),):INDEX($A:$A,MATCH(U$14,$A:$A,0),),$L20,INDEX($E:$E,MATCH(T$14,$A:$A,0),):INDEX($E:$E,MATCH(U$14,$A:$A,0),))</f>
        <v>#REF!</v>
      </c>
      <c r="U20" s="59" t="e">
        <f>SUMIF(INDEX($A:$A,MATCH(U$14,$A:$A,0),):INDEX($A:$A,MATCH(V$14,$A:$A,0),),$L20,INDEX($E:$E,MATCH(U$14,$A:$A,0),):INDEX($E:$E,MATCH(V$14,$A:$A,0),))</f>
        <v>#REF!</v>
      </c>
      <c r="V20" s="59" t="e">
        <f>SUMIF(INDEX($A:$A,MATCH(V$14,$A:$A,0),):INDEX($A:$A,MATCH(W$14,$A:$A,0),),$L20,INDEX($E:$E,MATCH(V$14,$A:$A,0),):INDEX($E:$E,MATCH(W$14,$A:$A,0),))</f>
        <v>#REF!</v>
      </c>
      <c r="W20" s="60" t="e">
        <f t="shared" si="0"/>
        <v>#REF!</v>
      </c>
      <c r="X20" s="16">
        <f t="shared" si="1"/>
        <v>0</v>
      </c>
    </row>
    <row r="21" spans="1:27" ht="14.25" customHeight="1" x14ac:dyDescent="0.25">
      <c r="A21" s="25" t="str">
        <f t="shared" si="2"/>
        <v>Article 2</v>
      </c>
      <c r="B21" s="30"/>
      <c r="C21" s="65"/>
      <c r="D21" s="30"/>
      <c r="E21" s="33">
        <v>2</v>
      </c>
      <c r="F21" s="35" t="s">
        <v>25</v>
      </c>
      <c r="G21" s="61">
        <f t="shared" ref="G21:G27" si="5">IFERROR(ROUND(VLOOKUP(A21,$L$17:$P$37,5,FALSE)*$J$16,2),0)</f>
        <v>1169.22</v>
      </c>
      <c r="H21" s="61">
        <v>10</v>
      </c>
      <c r="I21" s="63">
        <f t="shared" si="4"/>
        <v>2</v>
      </c>
      <c r="J21" s="64"/>
      <c r="K21" s="3"/>
      <c r="L21" s="56" t="s">
        <v>38</v>
      </c>
      <c r="M21" s="66"/>
      <c r="N21" s="5"/>
      <c r="O21" s="18" t="s">
        <v>1</v>
      </c>
      <c r="P21" s="58"/>
      <c r="Q21" s="59">
        <f>SUMIF(INDEX($A:$A,MATCH(Q$14,$A:$A,0),):INDEX($A:$A,MATCH(R$14,$A:$A,0),),$L21,INDEX($E:$E,MATCH(Q$14,$A:$A,0),):INDEX($E:$E,MATCH(R$14,$A:$A,0),))</f>
        <v>0</v>
      </c>
      <c r="R21" s="59" t="e">
        <f>SUMIF(INDEX($A:$A,MATCH(R$14,$A:$A,0),):INDEX($A:$A,MATCH(S$14,$A:$A,0),),$L21,INDEX($E:$E,MATCH(R$14,$A:$A,0),):INDEX($E:$E,MATCH(S$14,$A:$A,0),))</f>
        <v>#REF!</v>
      </c>
      <c r="S21" s="59" t="e">
        <f>SUMIF(INDEX($A:$A,MATCH(S$14,$A:$A,0),):INDEX($A:$A,MATCH(T$14,$A:$A,0),),$L21,INDEX($E:$E,MATCH(S$14,$A:$A,0),):INDEX($E:$E,MATCH(T$14,$A:$A,0),))</f>
        <v>#REF!</v>
      </c>
      <c r="T21" s="59" t="e">
        <f>SUMIF(INDEX($A:$A,MATCH(T$14,$A:$A,0),):INDEX($A:$A,MATCH(U$14,$A:$A,0),),$L21,INDEX($E:$E,MATCH(T$14,$A:$A,0),):INDEX($E:$E,MATCH(U$14,$A:$A,0),))</f>
        <v>#REF!</v>
      </c>
      <c r="U21" s="59" t="e">
        <f>SUMIF(INDEX($A:$A,MATCH(U$14,$A:$A,0),):INDEX($A:$A,MATCH(V$14,$A:$A,0),),$L21,INDEX($E:$E,MATCH(U$14,$A:$A,0),):INDEX($E:$E,MATCH(V$14,$A:$A,0),))</f>
        <v>#REF!</v>
      </c>
      <c r="V21" s="59" t="e">
        <f>SUMIF(INDEX($A:$A,MATCH(V$14,$A:$A,0),):INDEX($A:$A,MATCH(W$14,$A:$A,0),),$L21,INDEX($E:$E,MATCH(V$14,$A:$A,0),):INDEX($E:$E,MATCH(W$14,$A:$A,0),))</f>
        <v>#REF!</v>
      </c>
      <c r="W21" s="60" t="e">
        <f t="shared" si="0"/>
        <v>#REF!</v>
      </c>
      <c r="X21" s="16">
        <f t="shared" si="1"/>
        <v>0</v>
      </c>
    </row>
    <row r="22" spans="1:27" ht="14.25" customHeight="1" x14ac:dyDescent="0.25">
      <c r="A22" s="25"/>
      <c r="B22" s="30"/>
      <c r="C22" s="30"/>
      <c r="D22" s="30"/>
      <c r="E22" s="33">
        <v>3</v>
      </c>
      <c r="F22" s="35" t="s">
        <v>25</v>
      </c>
      <c r="G22" s="61">
        <f t="shared" si="5"/>
        <v>0</v>
      </c>
      <c r="H22" s="61">
        <f t="shared" si="3"/>
        <v>0</v>
      </c>
      <c r="I22" s="63" t="str">
        <f t="shared" si="4"/>
        <v/>
      </c>
      <c r="J22" s="64"/>
      <c r="K22" s="3"/>
      <c r="L22" s="56" t="s">
        <v>39</v>
      </c>
      <c r="M22" s="66"/>
      <c r="N22" s="5"/>
      <c r="O22" s="18" t="s">
        <v>3</v>
      </c>
      <c r="P22" s="58"/>
      <c r="Q22" s="59">
        <f>SUMIF(INDEX($A:$A,MATCH(Q$14,$A:$A,0),):INDEX($A:$A,MATCH(R$14,$A:$A,0),),$L22,INDEX($E:$E,MATCH(Q$14,$A:$A,0),):INDEX($E:$E,MATCH(R$14,$A:$A,0),))</f>
        <v>0</v>
      </c>
      <c r="R22" s="59" t="e">
        <f>SUMIF(INDEX($A:$A,MATCH(R$14,$A:$A,0),):INDEX($A:$A,MATCH(S$14,$A:$A,0),),$L22,INDEX($E:$E,MATCH(R$14,$A:$A,0),):INDEX($E:$E,MATCH(S$14,$A:$A,0),))</f>
        <v>#REF!</v>
      </c>
      <c r="S22" s="59" t="e">
        <f>SUMIF(INDEX($A:$A,MATCH(S$14,$A:$A,0),):INDEX($A:$A,MATCH(T$14,$A:$A,0),),$L22,INDEX($E:$E,MATCH(S$14,$A:$A,0),):INDEX($E:$E,MATCH(T$14,$A:$A,0),))</f>
        <v>#REF!</v>
      </c>
      <c r="T22" s="59" t="e">
        <f>SUMIF(INDEX($A:$A,MATCH(T$14,$A:$A,0),):INDEX($A:$A,MATCH(U$14,$A:$A,0),),$L22,INDEX($E:$E,MATCH(T$14,$A:$A,0),):INDEX($E:$E,MATCH(U$14,$A:$A,0),))</f>
        <v>#REF!</v>
      </c>
      <c r="U22" s="59" t="e">
        <f>SUMIF(INDEX($A:$A,MATCH(U$14,$A:$A,0),):INDEX($A:$A,MATCH(V$14,$A:$A,0),),$L22,INDEX($E:$E,MATCH(U$14,$A:$A,0),):INDEX($E:$E,MATCH(V$14,$A:$A,0),))</f>
        <v>#REF!</v>
      </c>
      <c r="V22" s="59" t="e">
        <f>SUMIF(INDEX($A:$A,MATCH(V$14,$A:$A,0),):INDEX($A:$A,MATCH(W$14,$A:$A,0),),$L22,INDEX($E:$E,MATCH(V$14,$A:$A,0),):INDEX($E:$E,MATCH(W$14,$A:$A,0),))</f>
        <v>#REF!</v>
      </c>
      <c r="W22" s="60" t="e">
        <f t="shared" si="0"/>
        <v>#REF!</v>
      </c>
      <c r="X22" s="16">
        <f t="shared" si="1"/>
        <v>0</v>
      </c>
    </row>
    <row r="23" spans="1:27" ht="14.25" customHeight="1" x14ac:dyDescent="0.25">
      <c r="A23" s="25"/>
      <c r="B23" s="30"/>
      <c r="C23" s="30"/>
      <c r="D23" s="30"/>
      <c r="E23" s="33">
        <v>600</v>
      </c>
      <c r="F23" s="35" t="s">
        <v>25</v>
      </c>
      <c r="G23" s="61">
        <f t="shared" si="5"/>
        <v>0</v>
      </c>
      <c r="H23" s="61">
        <f t="shared" si="3"/>
        <v>0</v>
      </c>
      <c r="I23" s="63" t="str">
        <f t="shared" si="4"/>
        <v/>
      </c>
      <c r="J23" s="64"/>
      <c r="K23" s="3"/>
      <c r="L23" s="56" t="s">
        <v>40</v>
      </c>
      <c r="M23" s="66"/>
      <c r="N23" s="5"/>
      <c r="O23" s="18"/>
      <c r="P23" s="58"/>
      <c r="Q23" s="59">
        <f>SUMIF(INDEX($A:$A,MATCH(Q$14,$A:$A,0),):INDEX($A:$A,MATCH(R$14,$A:$A,0),),$L23,INDEX($E:$E,MATCH(Q$14,$A:$A,0),):INDEX($E:$E,MATCH(R$14,$A:$A,0),))</f>
        <v>0</v>
      </c>
      <c r="R23" s="59" t="e">
        <f>SUMIF(INDEX($A:$A,MATCH(R$14,$A:$A,0),):INDEX($A:$A,MATCH(S$14,$A:$A,0),),$L23,INDEX($E:$E,MATCH(R$14,$A:$A,0),):INDEX($E:$E,MATCH(S$14,$A:$A,0),))</f>
        <v>#REF!</v>
      </c>
      <c r="S23" s="59" t="e">
        <f>SUMIF(INDEX($A:$A,MATCH(S$14,$A:$A,0),):INDEX($A:$A,MATCH(T$14,$A:$A,0),),$L23,INDEX($E:$E,MATCH(S$14,$A:$A,0),):INDEX($E:$E,MATCH(T$14,$A:$A,0),))</f>
        <v>#REF!</v>
      </c>
      <c r="T23" s="59" t="e">
        <f>SUMIF(INDEX($A:$A,MATCH(T$14,$A:$A,0),):INDEX($A:$A,MATCH(U$14,$A:$A,0),),$L23,INDEX($E:$E,MATCH(T$14,$A:$A,0),):INDEX($E:$E,MATCH(U$14,$A:$A,0),))</f>
        <v>#REF!</v>
      </c>
      <c r="U23" s="59" t="e">
        <f>SUMIF(INDEX($A:$A,MATCH(U$14,$A:$A,0),):INDEX($A:$A,MATCH(V$14,$A:$A,0),),$L23,INDEX($E:$E,MATCH(U$14,$A:$A,0),):INDEX($E:$E,MATCH(V$14,$A:$A,0),))</f>
        <v>#REF!</v>
      </c>
      <c r="V23" s="59" t="e">
        <f>SUMIF(INDEX($A:$A,MATCH(V$14,$A:$A,0),):INDEX($A:$A,MATCH(W$14,$A:$A,0),),$L23,INDEX($E:$E,MATCH(V$14,$A:$A,0),):INDEX($E:$E,MATCH(W$14,$A:$A,0),))</f>
        <v>#REF!</v>
      </c>
      <c r="W23" s="60" t="e">
        <f t="shared" si="0"/>
        <v>#REF!</v>
      </c>
      <c r="X23" s="16">
        <f>IFERROR(SUM(X25:X53),0)</f>
        <v>0</v>
      </c>
      <c r="Y23" s="5"/>
      <c r="Z23" s="5"/>
    </row>
    <row r="24" spans="1:27" ht="14.25" customHeight="1" x14ac:dyDescent="0.25">
      <c r="A24" s="25"/>
      <c r="B24" s="30"/>
      <c r="C24" s="30"/>
      <c r="D24" s="30"/>
      <c r="E24" s="33"/>
      <c r="F24" s="35"/>
      <c r="G24" s="61">
        <f t="shared" si="5"/>
        <v>0</v>
      </c>
      <c r="H24" s="61">
        <f t="shared" si="3"/>
        <v>0</v>
      </c>
      <c r="I24" s="63" t="str">
        <f t="shared" si="4"/>
        <v/>
      </c>
      <c r="J24" s="64"/>
      <c r="K24" s="3"/>
      <c r="L24" s="56" t="s">
        <v>41</v>
      </c>
      <c r="M24" s="57"/>
      <c r="N24" s="5"/>
      <c r="O24" s="18" t="s">
        <v>1</v>
      </c>
      <c r="P24" s="58">
        <v>169</v>
      </c>
      <c r="Q24" s="59">
        <f>SUMIF(INDEX($A:$A,MATCH(Q$14,$A:$A,0),):INDEX($A:$A,MATCH(R$14,$A:$A,0),),$L24,INDEX($E:$E,MATCH(Q$14,$A:$A,0),):INDEX($E:$E,MATCH(R$14,$A:$A,0),))</f>
        <v>0</v>
      </c>
      <c r="R24" s="59" t="e">
        <f>SUMIF(INDEX($A:$A,MATCH(R$14,$A:$A,0),):INDEX($A:$A,MATCH(S$14,$A:$A,0),),$L24,INDEX($E:$E,MATCH(R$14,$A:$A,0),):INDEX($E:$E,MATCH(S$14,$A:$A,0),))</f>
        <v>#REF!</v>
      </c>
      <c r="S24" s="59" t="e">
        <f>SUMIF(INDEX($A:$A,MATCH(S$14,$A:$A,0),):INDEX($A:$A,MATCH(T$14,$A:$A,0),),$L24,INDEX($E:$E,MATCH(S$14,$A:$A,0),):INDEX($E:$E,MATCH(T$14,$A:$A,0),))</f>
        <v>#REF!</v>
      </c>
      <c r="T24" s="59" t="e">
        <f>SUMIF(INDEX($A:$A,MATCH(T$14,$A:$A,0),):INDEX($A:$A,MATCH(U$14,$A:$A,0),),$L24,INDEX($E:$E,MATCH(T$14,$A:$A,0),):INDEX($E:$E,MATCH(U$14,$A:$A,0),))</f>
        <v>#REF!</v>
      </c>
      <c r="U24" s="59" t="e">
        <f>SUMIF(INDEX($A:$A,MATCH(U$14,$A:$A,0),):INDEX($A:$A,MATCH(V$14,$A:$A,0),),$L24,INDEX($E:$E,MATCH(U$14,$A:$A,0),):INDEX($E:$E,MATCH(V$14,$A:$A,0),))</f>
        <v>#REF!</v>
      </c>
      <c r="V24" s="59" t="e">
        <f>SUMIF(INDEX($A:$A,MATCH(V$14,$A:$A,0),):INDEX($A:$A,MATCH(W$14,$A:$A,0),),$L24,INDEX($E:$E,MATCH(V$14,$A:$A,0),):INDEX($E:$E,MATCH(W$14,$A:$A,0),))</f>
        <v>#REF!</v>
      </c>
      <c r="W24" s="60" t="e">
        <f t="shared" si="0"/>
        <v>#REF!</v>
      </c>
      <c r="X24" s="16">
        <f>IFERROR(SUM(X26:X53),0)</f>
        <v>0</v>
      </c>
      <c r="Y24" s="5"/>
      <c r="Z24" s="5"/>
    </row>
    <row r="25" spans="1:27" ht="14.25" customHeight="1" x14ac:dyDescent="0.25">
      <c r="A25" s="67"/>
      <c r="B25" s="30"/>
      <c r="C25" s="30"/>
      <c r="D25" s="30"/>
      <c r="E25" s="33"/>
      <c r="F25" s="35"/>
      <c r="G25" s="61">
        <f t="shared" si="5"/>
        <v>0</v>
      </c>
      <c r="H25" s="61">
        <f t="shared" si="3"/>
        <v>0</v>
      </c>
      <c r="I25" s="63" t="str">
        <f t="shared" si="4"/>
        <v/>
      </c>
      <c r="J25" s="64"/>
      <c r="K25" s="3"/>
      <c r="L25" s="56" t="s">
        <v>42</v>
      </c>
      <c r="M25" s="57"/>
      <c r="N25" s="5"/>
      <c r="O25" s="18" t="s">
        <v>1</v>
      </c>
      <c r="P25" s="58">
        <v>184.18</v>
      </c>
      <c r="Q25" s="59">
        <f>SUMIF(INDEX($A:$A,MATCH(Q$14,$A:$A,0),):INDEX($A:$A,MATCH(R$14,$A:$A,0),),$L25,INDEX($E:$E,MATCH(Q$14,$A:$A,0),):INDEX($E:$E,MATCH(R$14,$A:$A,0),))</f>
        <v>0</v>
      </c>
      <c r="R25" s="59" t="e">
        <f>SUMIF(INDEX($A:$A,MATCH(R$14,$A:$A,0),):INDEX($A:$A,MATCH(S$14,$A:$A,0),),$L25,INDEX($E:$E,MATCH(R$14,$A:$A,0),):INDEX($E:$E,MATCH(S$14,$A:$A,0),))</f>
        <v>#REF!</v>
      </c>
      <c r="S25" s="59" t="e">
        <f>SUMIF(INDEX($A:$A,MATCH(S$14,$A:$A,0),):INDEX($A:$A,MATCH(T$14,$A:$A,0),),$L25,INDEX($E:$E,MATCH(S$14,$A:$A,0),):INDEX($E:$E,MATCH(T$14,$A:$A,0),))</f>
        <v>#REF!</v>
      </c>
      <c r="T25" s="59" t="e">
        <f>SUMIF(INDEX($A:$A,MATCH(T$14,$A:$A,0),):INDEX($A:$A,MATCH(U$14,$A:$A,0),),$L25,INDEX($E:$E,MATCH(T$14,$A:$A,0),):INDEX($E:$E,MATCH(U$14,$A:$A,0),))</f>
        <v>#REF!</v>
      </c>
      <c r="U25" s="59" t="e">
        <f>SUMIF(INDEX($A:$A,MATCH(U$14,$A:$A,0),):INDEX($A:$A,MATCH(V$14,$A:$A,0),),$L25,INDEX($E:$E,MATCH(U$14,$A:$A,0),):INDEX($E:$E,MATCH(V$14,$A:$A,0),))</f>
        <v>#REF!</v>
      </c>
      <c r="V25" s="59" t="e">
        <f>SUMIF(INDEX($A:$A,MATCH(V$14,$A:$A,0),):INDEX($A:$A,MATCH(W$14,$A:$A,0),),$L25,INDEX($E:$E,MATCH(V$14,$A:$A,0),):INDEX($E:$E,MATCH(W$14,$A:$A,0),))</f>
        <v>#REF!</v>
      </c>
      <c r="W25" s="60" t="e">
        <f t="shared" si="0"/>
        <v>#REF!</v>
      </c>
      <c r="X25" s="16">
        <f>IFERROR(SUM(X27:X53),0)</f>
        <v>0</v>
      </c>
      <c r="Y25" s="5"/>
      <c r="Z25" s="5"/>
    </row>
    <row r="26" spans="1:27" ht="14.25" customHeight="1" x14ac:dyDescent="0.25">
      <c r="A26" s="67"/>
      <c r="B26" s="30"/>
      <c r="C26" s="30"/>
      <c r="D26" s="30"/>
      <c r="E26" s="33"/>
      <c r="F26" s="35"/>
      <c r="G26" s="61">
        <f t="shared" si="5"/>
        <v>0</v>
      </c>
      <c r="H26" s="61">
        <f t="shared" si="3"/>
        <v>0</v>
      </c>
      <c r="I26" s="63" t="str">
        <f t="shared" si="4"/>
        <v/>
      </c>
      <c r="J26" s="64"/>
      <c r="K26" s="3"/>
      <c r="L26" s="56" t="s">
        <v>43</v>
      </c>
      <c r="M26" s="57"/>
      <c r="N26" s="5"/>
      <c r="O26" s="18" t="s">
        <v>1</v>
      </c>
      <c r="P26" s="58">
        <v>245</v>
      </c>
      <c r="Q26" s="59">
        <f>SUMIF(INDEX($A:$A,MATCH(Q$14,$A:$A,0),):INDEX($A:$A,MATCH(R$14,$A:$A,0),),$L26,INDEX($E:$E,MATCH(Q$14,$A:$A,0),):INDEX($E:$E,MATCH(R$14,$A:$A,0),))</f>
        <v>0</v>
      </c>
      <c r="R26" s="59" t="e">
        <f>SUMIF(INDEX($A:$A,MATCH(R$14,$A:$A,0),):INDEX($A:$A,MATCH(S$14,$A:$A,0),),$L26,INDEX($E:$E,MATCH(R$14,$A:$A,0),):INDEX($E:$E,MATCH(S$14,$A:$A,0),))</f>
        <v>#REF!</v>
      </c>
      <c r="S26" s="59" t="e">
        <f>SUMIF(INDEX($A:$A,MATCH(S$14,$A:$A,0),):INDEX($A:$A,MATCH(T$14,$A:$A,0),),$L26,INDEX($E:$E,MATCH(S$14,$A:$A,0),):INDEX($E:$E,MATCH(T$14,$A:$A,0),))</f>
        <v>#REF!</v>
      </c>
      <c r="T26" s="59" t="e">
        <f>SUMIF(INDEX($A:$A,MATCH(T$14,$A:$A,0),):INDEX($A:$A,MATCH(U$14,$A:$A,0),),$L26,INDEX($E:$E,MATCH(T$14,$A:$A,0),):INDEX($E:$E,MATCH(U$14,$A:$A,0),))</f>
        <v>#REF!</v>
      </c>
      <c r="U26" s="59" t="e">
        <f>SUMIF(INDEX($A:$A,MATCH(U$14,$A:$A,0),):INDEX($A:$A,MATCH(V$14,$A:$A,0),),$L26,INDEX($E:$E,MATCH(U$14,$A:$A,0),):INDEX($E:$E,MATCH(V$14,$A:$A,0),))</f>
        <v>#REF!</v>
      </c>
      <c r="V26" s="59" t="e">
        <f>SUMIF(INDEX($A:$A,MATCH(V$14,$A:$A,0),):INDEX($A:$A,MATCH(W$14,$A:$A,0),),$L26,INDEX($E:$E,MATCH(V$14,$A:$A,0),):INDEX($E:$E,MATCH(W$14,$A:$A,0),))</f>
        <v>#REF!</v>
      </c>
      <c r="W26" s="60" t="e">
        <f t="shared" si="0"/>
        <v>#REF!</v>
      </c>
      <c r="X26" s="16">
        <f>IFERROR(SUM(X28:X53),0)</f>
        <v>0</v>
      </c>
      <c r="Y26" s="5"/>
    </row>
    <row r="27" spans="1:27" ht="14.25" customHeight="1" x14ac:dyDescent="0.25">
      <c r="A27" s="67"/>
      <c r="B27" s="30"/>
      <c r="C27" s="30"/>
      <c r="D27" s="30"/>
      <c r="E27" s="33"/>
      <c r="F27" s="35"/>
      <c r="G27" s="61">
        <f t="shared" si="5"/>
        <v>0</v>
      </c>
      <c r="H27" s="61">
        <f t="shared" si="3"/>
        <v>0</v>
      </c>
      <c r="I27" s="63" t="str">
        <f t="shared" si="4"/>
        <v/>
      </c>
      <c r="J27" s="64"/>
      <c r="K27" s="3"/>
      <c r="L27" s="56" t="s">
        <v>44</v>
      </c>
      <c r="M27" s="57"/>
      <c r="N27" s="5"/>
      <c r="O27" s="18" t="s">
        <v>1</v>
      </c>
      <c r="P27" s="58">
        <v>246</v>
      </c>
      <c r="Q27" s="59">
        <f>SUMIF(INDEX($A:$A,MATCH(Q$14,$A:$A,0),):INDEX($A:$A,MATCH(R$14,$A:$A,0),),$L27,INDEX($E:$E,MATCH(Q$14,$A:$A,0),):INDEX($E:$E,MATCH(R$14,$A:$A,0),))</f>
        <v>0</v>
      </c>
      <c r="R27" s="59" t="e">
        <f>SUMIF(INDEX($A:$A,MATCH(R$14,$A:$A,0),):INDEX($A:$A,MATCH(S$14,$A:$A,0),),$L27,INDEX($E:$E,MATCH(R$14,$A:$A,0),):INDEX($E:$E,MATCH(S$14,$A:$A,0),))</f>
        <v>#REF!</v>
      </c>
      <c r="S27" s="59" t="e">
        <f>SUMIF(INDEX($A:$A,MATCH(S$14,$A:$A,0),):INDEX($A:$A,MATCH(T$14,$A:$A,0),),$L27,INDEX($E:$E,MATCH(S$14,$A:$A,0),):INDEX($E:$E,MATCH(T$14,$A:$A,0),))</f>
        <v>#REF!</v>
      </c>
      <c r="T27" s="59" t="e">
        <f>SUMIF(INDEX($A:$A,MATCH(T$14,$A:$A,0),):INDEX($A:$A,MATCH(U$14,$A:$A,0),),$L27,INDEX($E:$E,MATCH(T$14,$A:$A,0),):INDEX($E:$E,MATCH(U$14,$A:$A,0),))</f>
        <v>#REF!</v>
      </c>
      <c r="U27" s="59" t="e">
        <f>SUMIF(INDEX($A:$A,MATCH(U$14,$A:$A,0),):INDEX($A:$A,MATCH(V$14,$A:$A,0),),$L27,INDEX($E:$E,MATCH(U$14,$A:$A,0),):INDEX($E:$E,MATCH(V$14,$A:$A,0),))</f>
        <v>#REF!</v>
      </c>
      <c r="V27" s="59" t="e">
        <f>SUMIF(INDEX($A:$A,MATCH(V$14,$A:$A,0),):INDEX($A:$A,MATCH(W$14,$A:$A,0),),$L27,INDEX($E:$E,MATCH(V$14,$A:$A,0),):INDEX($E:$E,MATCH(W$14,$A:$A,0),))</f>
        <v>#REF!</v>
      </c>
      <c r="W27" s="60" t="e">
        <f t="shared" si="0"/>
        <v>#REF!</v>
      </c>
      <c r="X27" s="16">
        <f>IFERROR(SUM(X29:X53),0)</f>
        <v>0</v>
      </c>
      <c r="Y27" s="5"/>
    </row>
    <row r="28" spans="1:27" ht="14.25" customHeight="1" x14ac:dyDescent="0.25">
      <c r="A28" s="67"/>
      <c r="B28" s="30"/>
      <c r="C28" s="30"/>
      <c r="D28" s="30"/>
      <c r="E28" s="33"/>
      <c r="F28" s="35"/>
      <c r="G28" s="61"/>
      <c r="H28" s="61">
        <f t="shared" si="3"/>
        <v>0</v>
      </c>
      <c r="I28" s="63"/>
      <c r="J28" s="64"/>
      <c r="K28" s="3"/>
      <c r="L28" s="56"/>
      <c r="M28" s="5"/>
      <c r="N28" s="5"/>
      <c r="O28" s="18"/>
      <c r="P28" s="58"/>
      <c r="Q28" s="59">
        <f>SUMIF(INDEX($A:$A,MATCH(Q$14,$A:$A,0),):INDEX($A:$A,MATCH(R$14,$A:$A,0),),$L28,INDEX($E:$E,MATCH(Q$14,$A:$A,0),):INDEX($E:$E,MATCH(R$14,$A:$A,0),))</f>
        <v>0</v>
      </c>
      <c r="R28" s="59" t="e">
        <f>SUMIF(INDEX($A:$A,MATCH(R$14,$A:$A,0),):INDEX($A:$A,MATCH(S$14,$A:$A,0),),$L28,INDEX($E:$E,MATCH(R$14,$A:$A,0),):INDEX($E:$E,MATCH(S$14,$A:$A,0),))</f>
        <v>#REF!</v>
      </c>
      <c r="S28" s="59" t="e">
        <f>SUMIF(INDEX($A:$A,MATCH(S$14,$A:$A,0),):INDEX($A:$A,MATCH(T$14,$A:$A,0),),$L28,INDEX($E:$E,MATCH(S$14,$A:$A,0),):INDEX($E:$E,MATCH(T$14,$A:$A,0),))</f>
        <v>#REF!</v>
      </c>
      <c r="T28" s="59" t="e">
        <f>SUMIF(INDEX($A:$A,MATCH(T$14,$A:$A,0),):INDEX($A:$A,MATCH(U$14,$A:$A,0),),$L28,INDEX($E:$E,MATCH(T$14,$A:$A,0),):INDEX($E:$E,MATCH(U$14,$A:$A,0),))</f>
        <v>#REF!</v>
      </c>
      <c r="U28" s="59" t="e">
        <f>SUMIF(INDEX($A:$A,MATCH(U$14,$A:$A,0),):INDEX($A:$A,MATCH(V$14,$A:$A,0),),$L28,INDEX($E:$E,MATCH(U$14,$A:$A,0),):INDEX($E:$E,MATCH(V$14,$A:$A,0),))</f>
        <v>#REF!</v>
      </c>
      <c r="V28" s="59" t="e">
        <f>SUMIF(INDEX($A:$A,MATCH(V$14,$A:$A,0),):INDEX($A:$A,MATCH(W$14,$A:$A,0),),$L28,INDEX($E:$E,MATCH(V$14,$A:$A,0),):INDEX($E:$E,MATCH(W$14,$A:$A,0),))</f>
        <v>#REF!</v>
      </c>
      <c r="W28" s="60" t="e">
        <f t="shared" si="0"/>
        <v>#REF!</v>
      </c>
      <c r="X28" s="16">
        <f>IFERROR(SUM(X30:X53),0)</f>
        <v>0</v>
      </c>
      <c r="Y28" s="5"/>
    </row>
    <row r="29" spans="1:27" ht="14.25" customHeight="1" x14ac:dyDescent="0.25">
      <c r="A29" s="67"/>
      <c r="B29" s="30"/>
      <c r="C29" s="30"/>
      <c r="D29" s="30"/>
      <c r="E29" s="33"/>
      <c r="F29" s="35"/>
      <c r="G29" s="61"/>
      <c r="H29" s="61">
        <f t="shared" si="3"/>
        <v>0</v>
      </c>
      <c r="I29" s="63"/>
      <c r="J29" s="64"/>
      <c r="K29" s="3"/>
      <c r="L29" s="56"/>
      <c r="M29" s="5"/>
      <c r="N29" s="5"/>
      <c r="O29" s="18"/>
      <c r="P29" s="58"/>
      <c r="Q29" s="59">
        <f>SUMIF(INDEX($A:$A,MATCH(Q$14,$A:$A,0),):INDEX($A:$A,MATCH(R$14,$A:$A,0),),$L29,INDEX($E:$E,MATCH(Q$14,$A:$A,0),):INDEX($E:$E,MATCH(R$14,$A:$A,0),))</f>
        <v>0</v>
      </c>
      <c r="R29" s="59" t="e">
        <f>SUMIF(INDEX($A:$A,MATCH(R$14,$A:$A,0),):INDEX($A:$A,MATCH(S$14,$A:$A,0),),$L29,INDEX($E:$E,MATCH(R$14,$A:$A,0),):INDEX($E:$E,MATCH(S$14,$A:$A,0),))</f>
        <v>#REF!</v>
      </c>
      <c r="S29" s="59" t="e">
        <f>SUMIF(INDEX($A:$A,MATCH(S$14,$A:$A,0),):INDEX($A:$A,MATCH(T$14,$A:$A,0),),$L29,INDEX($E:$E,MATCH(S$14,$A:$A,0),):INDEX($E:$E,MATCH(T$14,$A:$A,0),))</f>
        <v>#REF!</v>
      </c>
      <c r="T29" s="59" t="e">
        <f>SUMIF(INDEX($A:$A,MATCH(T$14,$A:$A,0),):INDEX($A:$A,MATCH(U$14,$A:$A,0),),$L29,INDEX($E:$E,MATCH(T$14,$A:$A,0),):INDEX($E:$E,MATCH(U$14,$A:$A,0),))</f>
        <v>#REF!</v>
      </c>
      <c r="U29" s="59" t="e">
        <f>SUMIF(INDEX($A:$A,MATCH(U$14,$A:$A,0),):INDEX($A:$A,MATCH(V$14,$A:$A,0),),$L29,INDEX($E:$E,MATCH(U$14,$A:$A,0),):INDEX($E:$E,MATCH(V$14,$A:$A,0),))</f>
        <v>#REF!</v>
      </c>
      <c r="V29" s="59" t="e">
        <f>SUMIF(INDEX($A:$A,MATCH(V$14,$A:$A,0),):INDEX($A:$A,MATCH(W$14,$A:$A,0),),$L29,INDEX($E:$E,MATCH(V$14,$A:$A,0),):INDEX($E:$E,MATCH(W$14,$A:$A,0),))</f>
        <v>#REF!</v>
      </c>
      <c r="W29" s="60" t="e">
        <f t="shared" si="0"/>
        <v>#REF!</v>
      </c>
      <c r="X29" s="16">
        <f>IFERROR(SUM(X31:X53),0)</f>
        <v>0</v>
      </c>
      <c r="Y29" s="5"/>
      <c r="Z29" s="5"/>
    </row>
    <row r="30" spans="1:27" ht="14.25" customHeight="1" x14ac:dyDescent="0.25">
      <c r="A30" s="68"/>
      <c r="B30" s="69"/>
      <c r="C30" s="69"/>
      <c r="D30" s="70"/>
      <c r="E30" s="71"/>
      <c r="F30" s="72"/>
      <c r="G30" s="73" t="s">
        <v>26</v>
      </c>
      <c r="H30" s="74" cm="1">
        <f t="array" aca="1" ref="H30" ca="1">SUM(OFFSET(H30,
-1,,
MIN(0,IFERROR(_xlfn.AGGREGATE(14,6,ROW($G$16:$G30)/($G$16:$G30="Sous-total HT"),2),16)-ROW()+1),))</f>
        <v>420</v>
      </c>
      <c r="I30" s="75"/>
      <c r="J30" s="2"/>
      <c r="K30" s="3"/>
      <c r="L30" s="56"/>
      <c r="M30" s="5"/>
      <c r="N30" s="5"/>
      <c r="O30" s="18"/>
      <c r="P30" s="58"/>
      <c r="Q30" s="59">
        <f>SUMIF(INDEX($A:$A,MATCH(Q$14,$A:$A,0),):INDEX($A:$A,MATCH(R$14,$A:$A,0),),$L30,INDEX($E:$E,MATCH(Q$14,$A:$A,0),):INDEX($E:$E,MATCH(R$14,$A:$A,0),))</f>
        <v>0</v>
      </c>
      <c r="R30" s="59" t="e">
        <f>SUMIF(INDEX($A:$A,MATCH(R$14,$A:$A,0),):INDEX($A:$A,MATCH(S$14,$A:$A,0),),$L30,INDEX($E:$E,MATCH(R$14,$A:$A,0),):INDEX($E:$E,MATCH(S$14,$A:$A,0),))</f>
        <v>#REF!</v>
      </c>
      <c r="S30" s="59" t="e">
        <f>SUMIF(INDEX($A:$A,MATCH(S$14,$A:$A,0),):INDEX($A:$A,MATCH(T$14,$A:$A,0),),$L30,INDEX($E:$E,MATCH(S$14,$A:$A,0),):INDEX($E:$E,MATCH(T$14,$A:$A,0),))</f>
        <v>#REF!</v>
      </c>
      <c r="T30" s="59" t="e">
        <f>SUMIF(INDEX($A:$A,MATCH(T$14,$A:$A,0),):INDEX($A:$A,MATCH(U$14,$A:$A,0),),$L30,INDEX($E:$E,MATCH(T$14,$A:$A,0),):INDEX($E:$E,MATCH(U$14,$A:$A,0),))</f>
        <v>#REF!</v>
      </c>
      <c r="U30" s="59" t="e">
        <f>SUMIF(INDEX($A:$A,MATCH(U$14,$A:$A,0),):INDEX($A:$A,MATCH(V$14,$A:$A,0),),$L30,INDEX($E:$E,MATCH(U$14,$A:$A,0),):INDEX($E:$E,MATCH(V$14,$A:$A,0),))</f>
        <v>#REF!</v>
      </c>
      <c r="V30" s="59" t="e">
        <f>SUMIF(INDEX($A:$A,MATCH(V$14,$A:$A,0),):INDEX($A:$A,MATCH(W$14,$A:$A,0),),$L30,INDEX($E:$E,MATCH(V$14,$A:$A,0),):INDEX($E:$E,MATCH(W$14,$A:$A,0),))</f>
        <v>#REF!</v>
      </c>
      <c r="W30" s="60" t="e">
        <f t="shared" si="0"/>
        <v>#REF!</v>
      </c>
      <c r="X30" s="16">
        <f>IFERROR(SUM(X32:X53),0)</f>
        <v>0</v>
      </c>
      <c r="Y30" s="5"/>
      <c r="Z30" s="5"/>
      <c r="AA30" s="18"/>
    </row>
    <row r="31" spans="1:27" ht="14.25" customHeight="1" x14ac:dyDescent="0.25">
      <c r="A31" s="25"/>
      <c r="B31" s="76"/>
      <c r="C31" s="76"/>
      <c r="D31" s="76"/>
      <c r="E31" s="33"/>
      <c r="F31" s="35"/>
      <c r="G31" s="35"/>
      <c r="H31" s="61">
        <v>5</v>
      </c>
      <c r="I31" s="77"/>
      <c r="J31" s="2"/>
      <c r="K31" s="3"/>
      <c r="L31" s="56"/>
      <c r="M31" s="5"/>
      <c r="N31" s="5"/>
      <c r="O31" s="18"/>
      <c r="P31" s="58"/>
      <c r="Q31" s="59">
        <f>SUMIF(INDEX($A:$A,MATCH(Q$14,$A:$A,0),):INDEX($A:$A,MATCH(R$14,$A:$A,0),),$L31,INDEX($E:$E,MATCH(Q$14,$A:$A,0),):INDEX($E:$E,MATCH(R$14,$A:$A,0),))</f>
        <v>0</v>
      </c>
      <c r="R31" s="59" t="e">
        <f>SUMIF(INDEX($A:$A,MATCH(R$14,$A:$A,0),):INDEX($A:$A,MATCH(S$14,$A:$A,0),),$L31,INDEX($E:$E,MATCH(R$14,$A:$A,0),):INDEX($E:$E,MATCH(S$14,$A:$A,0),))</f>
        <v>#REF!</v>
      </c>
      <c r="S31" s="59" t="e">
        <f>SUMIF(INDEX($A:$A,MATCH(S$14,$A:$A,0),):INDEX($A:$A,MATCH(T$14,$A:$A,0),),$L31,INDEX($E:$E,MATCH(S$14,$A:$A,0),):INDEX($E:$E,MATCH(T$14,$A:$A,0),))</f>
        <v>#REF!</v>
      </c>
      <c r="T31" s="59" t="e">
        <f>SUMIF(INDEX($A:$A,MATCH(T$14,$A:$A,0),):INDEX($A:$A,MATCH(U$14,$A:$A,0),),$L31,INDEX($E:$E,MATCH(T$14,$A:$A,0),):INDEX($E:$E,MATCH(U$14,$A:$A,0),))</f>
        <v>#REF!</v>
      </c>
      <c r="U31" s="59" t="e">
        <f>SUMIF(INDEX($A:$A,MATCH(U$14,$A:$A,0),):INDEX($A:$A,MATCH(V$14,$A:$A,0),),$L31,INDEX($E:$E,MATCH(U$14,$A:$A,0),):INDEX($E:$E,MATCH(V$14,$A:$A,0),))</f>
        <v>#REF!</v>
      </c>
      <c r="V31" s="59" t="e">
        <f>SUMIF(INDEX($A:$A,MATCH(V$14,$A:$A,0),):INDEX($A:$A,MATCH(W$14,$A:$A,0),),$L31,INDEX($E:$E,MATCH(V$14,$A:$A,0),):INDEX($E:$E,MATCH(W$14,$A:$A,0),))</f>
        <v>#REF!</v>
      </c>
      <c r="W31" s="60" t="e">
        <f t="shared" si="0"/>
        <v>#REF!</v>
      </c>
      <c r="X31" s="16">
        <f>IFERROR(SUM(X33:X53),0)</f>
        <v>0</v>
      </c>
      <c r="Y31" s="5"/>
      <c r="AA31" s="18"/>
    </row>
    <row r="32" spans="1:27" ht="14.25" customHeight="1" x14ac:dyDescent="0.25">
      <c r="A32" s="118" t="s">
        <v>34</v>
      </c>
      <c r="B32" s="119"/>
      <c r="C32" s="119"/>
      <c r="D32" s="119"/>
      <c r="E32" s="62">
        <v>2000</v>
      </c>
      <c r="F32" s="62" t="s">
        <v>24</v>
      </c>
      <c r="G32" s="62" t="s">
        <v>24</v>
      </c>
      <c r="H32" s="62" t="s">
        <v>24</v>
      </c>
      <c r="I32" s="62" t="s">
        <v>24</v>
      </c>
      <c r="J32" s="2"/>
      <c r="K32" s="3"/>
      <c r="L32" s="56"/>
      <c r="M32" s="5"/>
      <c r="N32" s="5"/>
      <c r="O32" s="18"/>
      <c r="P32" s="58"/>
      <c r="Q32" s="59">
        <f>SUMIF(INDEX($A:$A,MATCH(Q$14,$A:$A,0),):INDEX($A:$A,MATCH(R$14,$A:$A,0),),$L32,INDEX($E:$E,MATCH(Q$14,$A:$A,0),):INDEX($E:$E,MATCH(R$14,$A:$A,0),))</f>
        <v>0</v>
      </c>
      <c r="R32" s="59" t="e">
        <f>SUMIF(INDEX($A:$A,MATCH(R$14,$A:$A,0),):INDEX($A:$A,MATCH(S$14,$A:$A,0),),$L32,INDEX($E:$E,MATCH(R$14,$A:$A,0),):INDEX($E:$E,MATCH(S$14,$A:$A,0),))</f>
        <v>#REF!</v>
      </c>
      <c r="S32" s="59" t="e">
        <f>SUMIF(INDEX($A:$A,MATCH(S$14,$A:$A,0),):INDEX($A:$A,MATCH(T$14,$A:$A,0),),$L32,INDEX($E:$E,MATCH(S$14,$A:$A,0),):INDEX($E:$E,MATCH(T$14,$A:$A,0),))</f>
        <v>#REF!</v>
      </c>
      <c r="T32" s="59" t="e">
        <f>SUMIF(INDEX($A:$A,MATCH(T$14,$A:$A,0),):INDEX($A:$A,MATCH(U$14,$A:$A,0),),$L32,INDEX($E:$E,MATCH(T$14,$A:$A,0),):INDEX($E:$E,MATCH(U$14,$A:$A,0),))</f>
        <v>#REF!</v>
      </c>
      <c r="U32" s="59" t="e">
        <f>SUMIF(INDEX($A:$A,MATCH(U$14,$A:$A,0),):INDEX($A:$A,MATCH(V$14,$A:$A,0),),$L32,INDEX($E:$E,MATCH(U$14,$A:$A,0),):INDEX($E:$E,MATCH(V$14,$A:$A,0),))</f>
        <v>#REF!</v>
      </c>
      <c r="V32" s="59" t="e">
        <f>SUMIF(INDEX($A:$A,MATCH(V$14,$A:$A,0),):INDEX($A:$A,MATCH(W$14,$A:$A,0),),$L32,INDEX($E:$E,MATCH(V$14,$A:$A,0),):INDEX($E:$E,MATCH(W$14,$A:$A,0),))</f>
        <v>#REF!</v>
      </c>
      <c r="W32" s="60" t="e">
        <f t="shared" si="0"/>
        <v>#REF!</v>
      </c>
      <c r="X32" s="16">
        <f>IFERROR(SUM(X34:X53),0)</f>
        <v>0</v>
      </c>
      <c r="Y32" s="5"/>
      <c r="AA32" s="18"/>
    </row>
    <row r="33" spans="1:30" ht="14.25" customHeight="1" x14ac:dyDescent="0.25">
      <c r="A33" s="25" t="str">
        <f>L19</f>
        <v>Article 3</v>
      </c>
      <c r="B33" s="30"/>
      <c r="C33" s="30"/>
      <c r="D33" s="30"/>
      <c r="E33" s="33">
        <v>1</v>
      </c>
      <c r="F33" s="35" t="s">
        <v>27</v>
      </c>
      <c r="G33" s="35">
        <v>25</v>
      </c>
      <c r="H33" s="61">
        <f>G33*E33</f>
        <v>25</v>
      </c>
      <c r="I33" s="63">
        <f>IFERROR(
IF(A33="","",
IF(VLOOKUP(A33,$L$17:$P$883,4,FALSE)=$P$2,1,
IF(VLOOKUP(A33,$L$17:$P$883,4,FALSE)=$P$4,1,2))),2)</f>
        <v>2</v>
      </c>
      <c r="J33" s="64"/>
      <c r="K33" s="3"/>
      <c r="L33" s="56"/>
      <c r="M33" s="5"/>
      <c r="N33" s="5"/>
      <c r="O33" s="18"/>
      <c r="P33" s="58"/>
      <c r="Q33" s="59">
        <f>SUMIF(INDEX($A:$A,MATCH(Q$14,$A:$A,0),):INDEX($A:$A,MATCH(R$14,$A:$A,0),),$L33,INDEX($E:$E,MATCH(Q$14,$A:$A,0),):INDEX($E:$E,MATCH(R$14,$A:$A,0),))</f>
        <v>0</v>
      </c>
      <c r="R33" s="59" t="e">
        <f>SUMIF(INDEX($A:$A,MATCH(R$14,$A:$A,0),):INDEX($A:$A,MATCH(S$14,$A:$A,0),),$L33,INDEX($E:$E,MATCH(R$14,$A:$A,0),):INDEX($E:$E,MATCH(S$14,$A:$A,0),))</f>
        <v>#REF!</v>
      </c>
      <c r="S33" s="59" t="e">
        <f>SUMIF(INDEX($A:$A,MATCH(S$14,$A:$A,0),):INDEX($A:$A,MATCH(T$14,$A:$A,0),),$L33,INDEX($E:$E,MATCH(S$14,$A:$A,0),):INDEX($E:$E,MATCH(T$14,$A:$A,0),))</f>
        <v>#REF!</v>
      </c>
      <c r="T33" s="59" t="e">
        <f>SUMIF(INDEX($A:$A,MATCH(T$14,$A:$A,0),):INDEX($A:$A,MATCH(U$14,$A:$A,0),),$L33,INDEX($E:$E,MATCH(T$14,$A:$A,0),):INDEX($E:$E,MATCH(U$14,$A:$A,0),))</f>
        <v>#REF!</v>
      </c>
      <c r="U33" s="59" t="e">
        <f>SUMIF(INDEX($A:$A,MATCH(U$14,$A:$A,0),):INDEX($A:$A,MATCH(V$14,$A:$A,0),),$L33,INDEX($E:$E,MATCH(U$14,$A:$A,0),):INDEX($E:$E,MATCH(V$14,$A:$A,0),))</f>
        <v>#REF!</v>
      </c>
      <c r="V33" s="59" t="e">
        <f>SUMIF(INDEX($A:$A,MATCH(V$14,$A:$A,0),):INDEX($A:$A,MATCH(W$14,$A:$A,0),),$L33,INDEX($E:$E,MATCH(V$14,$A:$A,0),):INDEX($E:$E,MATCH(W$14,$A:$A,0),))</f>
        <v>#REF!</v>
      </c>
      <c r="W33" s="60" t="e">
        <f t="shared" si="0"/>
        <v>#REF!</v>
      </c>
      <c r="X33" s="16">
        <f>IFERROR(SUM(X35:X53),0)</f>
        <v>0</v>
      </c>
      <c r="Y33" s="5"/>
      <c r="AC33" s="18"/>
      <c r="AD33" s="5" t="s">
        <v>28</v>
      </c>
    </row>
    <row r="34" spans="1:30" ht="14.25" customHeight="1" x14ac:dyDescent="0.25">
      <c r="A34" s="25" t="str">
        <f t="shared" ref="A34:A35" si="6">L20</f>
        <v>Article 4</v>
      </c>
      <c r="B34" s="30"/>
      <c r="C34" s="30"/>
      <c r="D34" s="30"/>
      <c r="E34" s="33">
        <v>1</v>
      </c>
      <c r="F34" s="35" t="s">
        <v>27</v>
      </c>
      <c r="G34" s="35">
        <v>25</v>
      </c>
      <c r="H34" s="61">
        <f t="shared" ref="H34:H36" si="7">G34*E34</f>
        <v>25</v>
      </c>
      <c r="I34" s="63">
        <f>IFERROR(
IF(A34="","",
IF(VLOOKUP(A34,$L$17:$P$883,4,FALSE)=$P$2,1,
IF(VLOOKUP(A34,$L$17:$P$883,4,FALSE)=$P$4,1,2))),2)</f>
        <v>2</v>
      </c>
      <c r="J34" s="64"/>
      <c r="K34" s="3"/>
      <c r="L34" s="56"/>
      <c r="M34" s="5"/>
      <c r="N34" s="5"/>
      <c r="O34" s="18"/>
      <c r="P34" s="58"/>
      <c r="Q34" s="59">
        <f>SUMIF(INDEX($A:$A,MATCH(Q$14,$A:$A,0),):INDEX($A:$A,MATCH(R$14,$A:$A,0),),$L34,INDEX($E:$E,MATCH(Q$14,$A:$A,0),):INDEX($E:$E,MATCH(R$14,$A:$A,0),))</f>
        <v>0</v>
      </c>
      <c r="R34" s="59" t="e">
        <f>SUMIF(INDEX($A:$A,MATCH(R$14,$A:$A,0),):INDEX($A:$A,MATCH(S$14,$A:$A,0),),$L34,INDEX($E:$E,MATCH(R$14,$A:$A,0),):INDEX($E:$E,MATCH(S$14,$A:$A,0),))</f>
        <v>#REF!</v>
      </c>
      <c r="S34" s="59" t="e">
        <f>SUMIF(INDEX($A:$A,MATCH(S$14,$A:$A,0),):INDEX($A:$A,MATCH(T$14,$A:$A,0),),$L34,INDEX($E:$E,MATCH(S$14,$A:$A,0),):INDEX($E:$E,MATCH(T$14,$A:$A,0),))</f>
        <v>#REF!</v>
      </c>
      <c r="T34" s="59" t="e">
        <f>SUMIF(INDEX($A:$A,MATCH(T$14,$A:$A,0),):INDEX($A:$A,MATCH(U$14,$A:$A,0),),$L34,INDEX($E:$E,MATCH(T$14,$A:$A,0),):INDEX($E:$E,MATCH(U$14,$A:$A,0),))</f>
        <v>#REF!</v>
      </c>
      <c r="U34" s="59" t="e">
        <f>SUMIF(INDEX($A:$A,MATCH(U$14,$A:$A,0),):INDEX($A:$A,MATCH(V$14,$A:$A,0),),$L34,INDEX($E:$E,MATCH(U$14,$A:$A,0),):INDEX($E:$E,MATCH(V$14,$A:$A,0),))</f>
        <v>#REF!</v>
      </c>
      <c r="V34" s="59" t="e">
        <f>SUMIF(INDEX($A:$A,MATCH(V$14,$A:$A,0),):INDEX($A:$A,MATCH(W$14,$A:$A,0),),$L34,INDEX($E:$E,MATCH(V$14,$A:$A,0),):INDEX($E:$E,MATCH(W$14,$A:$A,0),))</f>
        <v>#REF!</v>
      </c>
      <c r="W34" s="60" t="e">
        <f t="shared" si="0"/>
        <v>#REF!</v>
      </c>
      <c r="X34" s="16">
        <f>IFERROR(SUM(X36:X53),0)</f>
        <v>0</v>
      </c>
      <c r="AB34" s="18"/>
      <c r="AC34" s="18"/>
      <c r="AD34" s="5" t="s">
        <v>28</v>
      </c>
    </row>
    <row r="35" spans="1:30" ht="14.25" customHeight="1" x14ac:dyDescent="0.25">
      <c r="A35" s="25" t="str">
        <f t="shared" si="6"/>
        <v>Article 5</v>
      </c>
      <c r="B35" s="30"/>
      <c r="C35" s="30"/>
      <c r="D35" s="30"/>
      <c r="E35" s="33">
        <v>2</v>
      </c>
      <c r="F35" s="35" t="s">
        <v>27</v>
      </c>
      <c r="G35" s="35">
        <v>25</v>
      </c>
      <c r="H35" s="61">
        <f t="shared" si="7"/>
        <v>50</v>
      </c>
      <c r="I35" s="63">
        <f>IFERROR(
IF(A35="","",
IF(VLOOKUP(A35,$L$17:$P$883,4,FALSE)=$P$2,1,
IF(VLOOKUP(A35,$L$17:$P$883,4,FALSE)=$P$4,1,2))),2)</f>
        <v>2</v>
      </c>
      <c r="J35" s="64"/>
      <c r="K35" s="3"/>
      <c r="L35" s="56"/>
      <c r="M35" s="5"/>
      <c r="N35" s="5"/>
      <c r="O35" s="18"/>
      <c r="P35" s="58"/>
      <c r="Q35" s="59">
        <f>SUMIF(INDEX($A:$A,MATCH(Q$14,$A:$A,0),):INDEX($A:$A,MATCH(R$14,$A:$A,0),),$L35,INDEX($E:$E,MATCH(Q$14,$A:$A,0),):INDEX($E:$E,MATCH(R$14,$A:$A,0),))</f>
        <v>0</v>
      </c>
      <c r="R35" s="59" t="e">
        <f>SUMIF(INDEX($A:$A,MATCH(R$14,$A:$A,0),):INDEX($A:$A,MATCH(S$14,$A:$A,0),),$L35,INDEX($E:$E,MATCH(R$14,$A:$A,0),):INDEX($E:$E,MATCH(S$14,$A:$A,0),))</f>
        <v>#REF!</v>
      </c>
      <c r="S35" s="59" t="e">
        <f>SUMIF(INDEX($A:$A,MATCH(S$14,$A:$A,0),):INDEX($A:$A,MATCH(T$14,$A:$A,0),),$L35,INDEX($E:$E,MATCH(S$14,$A:$A,0),):INDEX($E:$E,MATCH(T$14,$A:$A,0),))</f>
        <v>#REF!</v>
      </c>
      <c r="T35" s="59" t="e">
        <f>SUMIF(INDEX($A:$A,MATCH(T$14,$A:$A,0),):INDEX($A:$A,MATCH(U$14,$A:$A,0),),$L35,INDEX($E:$E,MATCH(T$14,$A:$A,0),):INDEX($E:$E,MATCH(U$14,$A:$A,0),))</f>
        <v>#REF!</v>
      </c>
      <c r="U35" s="59" t="e">
        <f>SUMIF(INDEX($A:$A,MATCH(U$14,$A:$A,0),):INDEX($A:$A,MATCH(V$14,$A:$A,0),),$L35,INDEX($E:$E,MATCH(U$14,$A:$A,0),):INDEX($E:$E,MATCH(V$14,$A:$A,0),))</f>
        <v>#REF!</v>
      </c>
      <c r="V35" s="59" t="e">
        <f>SUMIF(INDEX($A:$A,MATCH(V$14,$A:$A,0),):INDEX($A:$A,MATCH(W$14,$A:$A,0),),$L35,INDEX($E:$E,MATCH(V$14,$A:$A,0),):INDEX($E:$E,MATCH(W$14,$A:$A,0),))</f>
        <v>#REF!</v>
      </c>
      <c r="W35" s="60" t="e">
        <f t="shared" si="0"/>
        <v>#REF!</v>
      </c>
      <c r="X35" s="16">
        <f>IFERROR(SUM(X37:X53),0)</f>
        <v>0</v>
      </c>
      <c r="AB35" s="18"/>
      <c r="AC35" s="18"/>
    </row>
    <row r="36" spans="1:30" ht="14.25" customHeight="1" x14ac:dyDescent="0.25">
      <c r="A36" s="25"/>
      <c r="B36" s="30"/>
      <c r="C36" s="30"/>
      <c r="D36" s="30"/>
      <c r="E36" s="33">
        <v>1</v>
      </c>
      <c r="F36" s="35" t="s">
        <v>27</v>
      </c>
      <c r="G36" s="35">
        <v>25</v>
      </c>
      <c r="H36" s="61">
        <f t="shared" si="7"/>
        <v>25</v>
      </c>
      <c r="I36" s="63" t="str">
        <f>IFERROR(
IF(A36="","",
IF(VLOOKUP(A36,$L$17:$P$883,4,FALSE)=$P$2,1,
IF(VLOOKUP(A36,$L$17:$P$883,4,FALSE)=$P$4,1,2))),2)</f>
        <v/>
      </c>
      <c r="J36" s="64"/>
      <c r="K36" s="3"/>
      <c r="L36" s="56"/>
      <c r="M36" s="5"/>
      <c r="N36" s="5"/>
      <c r="O36" s="18"/>
      <c r="P36" s="58"/>
      <c r="Q36" s="59">
        <f>SUMIF(INDEX($A:$A,MATCH(Q$14,$A:$A,0),):INDEX($A:$A,MATCH(R$14,$A:$A,0),),$L36,INDEX($E:$E,MATCH(Q$14,$A:$A,0),):INDEX($E:$E,MATCH(R$14,$A:$A,0),))</f>
        <v>0</v>
      </c>
      <c r="R36" s="59" t="e">
        <f>SUMIF(INDEX($A:$A,MATCH(R$14,$A:$A,0),):INDEX($A:$A,MATCH(S$14,$A:$A,0),),$L36,INDEX($E:$E,MATCH(R$14,$A:$A,0),):INDEX($E:$E,MATCH(S$14,$A:$A,0),))</f>
        <v>#REF!</v>
      </c>
      <c r="S36" s="59" t="e">
        <f>SUMIF(INDEX($A:$A,MATCH(S$14,$A:$A,0),):INDEX($A:$A,MATCH(T$14,$A:$A,0),),$L36,INDEX($E:$E,MATCH(S$14,$A:$A,0),):INDEX($E:$E,MATCH(T$14,$A:$A,0),))</f>
        <v>#REF!</v>
      </c>
      <c r="T36" s="59" t="e">
        <f>SUMIF(INDEX($A:$A,MATCH(T$14,$A:$A,0),):INDEX($A:$A,MATCH(U$14,$A:$A,0),),$L36,INDEX($E:$E,MATCH(T$14,$A:$A,0),):INDEX($E:$E,MATCH(U$14,$A:$A,0),))</f>
        <v>#REF!</v>
      </c>
      <c r="U36" s="59" t="e">
        <f>SUMIF(INDEX($A:$A,MATCH(U$14,$A:$A,0),):INDEX($A:$A,MATCH(V$14,$A:$A,0),),$L36,INDEX($E:$E,MATCH(U$14,$A:$A,0),):INDEX($E:$E,MATCH(V$14,$A:$A,0),))</f>
        <v>#REF!</v>
      </c>
      <c r="V36" s="59" t="e">
        <f>SUMIF(INDEX($A:$A,MATCH(V$14,$A:$A,0),):INDEX($A:$A,MATCH(W$14,$A:$A,0),),$L36,INDEX($E:$E,MATCH(V$14,$A:$A,0),):INDEX($E:$E,MATCH(W$14,$A:$A,0),))</f>
        <v>#REF!</v>
      </c>
      <c r="W36" s="60" t="e">
        <f t="shared" si="0"/>
        <v>#REF!</v>
      </c>
      <c r="X36" s="16">
        <f>IFERROR(SUM(X38:X53),0)</f>
        <v>0</v>
      </c>
      <c r="AB36" s="18"/>
      <c r="AC36" s="18"/>
      <c r="AD36" s="5" t="s">
        <v>28</v>
      </c>
    </row>
    <row r="37" spans="1:30" ht="16.5" customHeight="1" x14ac:dyDescent="0.25">
      <c r="A37" s="68"/>
      <c r="B37" s="69"/>
      <c r="C37" s="69"/>
      <c r="D37" s="70"/>
      <c r="E37" s="71"/>
      <c r="F37" s="72"/>
      <c r="G37" s="73" t="s">
        <v>26</v>
      </c>
      <c r="H37" s="74" cm="1">
        <f t="array" aca="1" ref="H37" ca="1">SUM(OFFSET(H37,-1,,MIN(0,IFERROR(_xlfn.AGGREGATE(14,6,ROW($G$16:$G37)/($G$16:$G37="Sous-total HT"),2),16)-ROW()+1),))</f>
        <v>130</v>
      </c>
      <c r="I37" s="75" t="str">
        <f>IFERROR(
IF(A37="","",
IF(VLOOKUP(A37,$L$17:$P$883,4,FALSE)=$P$2,1,
IF(VLOOKUP(A37,$L$17:$P$883,4,FALSE)=$P$4,1,2))),2)</f>
        <v/>
      </c>
      <c r="J37" s="2"/>
      <c r="K37" s="3"/>
      <c r="L37" s="56"/>
      <c r="M37" s="5"/>
      <c r="N37" s="5"/>
      <c r="O37" s="18"/>
      <c r="P37" s="58"/>
      <c r="Q37" s="59">
        <f>SUMIF(INDEX($A:$A,MATCH(Q$14,$A:$A,0),):INDEX($A:$A,MATCH(R$14,$A:$A,0),),$L37,INDEX($E:$E,MATCH(Q$14,$A:$A,0),):INDEX($E:$E,MATCH(R$14,$A:$A,0),))</f>
        <v>0</v>
      </c>
      <c r="R37" s="59" t="e">
        <f>SUMIF(INDEX($A:$A,MATCH(R$14,$A:$A,0),):INDEX($A:$A,MATCH(S$14,$A:$A,0),),$L37,INDEX($E:$E,MATCH(R$14,$A:$A,0),):INDEX($E:$E,MATCH(S$14,$A:$A,0),))</f>
        <v>#REF!</v>
      </c>
      <c r="S37" s="59" t="e">
        <f>SUMIF(INDEX($A:$A,MATCH(S$14,$A:$A,0),):INDEX($A:$A,MATCH(T$14,$A:$A,0),),$L37,INDEX($E:$E,MATCH(S$14,$A:$A,0),):INDEX($E:$E,MATCH(T$14,$A:$A,0),))</f>
        <v>#REF!</v>
      </c>
      <c r="T37" s="59" t="e">
        <f>SUMIF(INDEX($A:$A,MATCH(T$14,$A:$A,0),):INDEX($A:$A,MATCH(U$14,$A:$A,0),),$L37,INDEX($E:$E,MATCH(T$14,$A:$A,0),):INDEX($E:$E,MATCH(U$14,$A:$A,0),))</f>
        <v>#REF!</v>
      </c>
      <c r="U37" s="59" t="e">
        <f>SUMIF(INDEX($A:$A,MATCH(U$14,$A:$A,0),):INDEX($A:$A,MATCH(V$14,$A:$A,0),),$L37,INDEX($E:$E,MATCH(U$14,$A:$A,0),):INDEX($E:$E,MATCH(V$14,$A:$A,0),))</f>
        <v>#REF!</v>
      </c>
      <c r="V37" s="59" t="e">
        <f>SUMIF(INDEX($A:$A,MATCH(V$14,$A:$A,0),):INDEX($A:$A,MATCH(W$14,$A:$A,0),),$L37,INDEX($E:$E,MATCH(V$14,$A:$A,0),):INDEX($E:$E,MATCH(W$14,$A:$A,0),))</f>
        <v>#REF!</v>
      </c>
      <c r="W37" s="60" t="e">
        <f t="shared" si="0"/>
        <v>#REF!</v>
      </c>
      <c r="X37" s="16">
        <f>IFERROR(SUM(X39:X53),0)</f>
        <v>0</v>
      </c>
    </row>
    <row r="38" spans="1:30" ht="16.5" customHeight="1" x14ac:dyDescent="0.25">
      <c r="A38" s="78"/>
      <c r="B38" s="79"/>
      <c r="C38" s="79"/>
      <c r="D38" s="114"/>
      <c r="E38" s="33"/>
      <c r="F38" s="80"/>
      <c r="G38" s="81"/>
      <c r="H38" s="82">
        <f>SUMIF(G:G,IF(MATCH(R$14,$A:$A,0)&gt;(MATCH("Sous-Total HT",G:G,0)),1,0),G:G)</f>
        <v>0</v>
      </c>
      <c r="I38" s="77"/>
      <c r="J38" s="2"/>
      <c r="K38" s="3"/>
      <c r="L38" s="56"/>
      <c r="M38" s="5"/>
      <c r="N38" s="5"/>
      <c r="O38" s="18"/>
      <c r="P38" s="58"/>
      <c r="Q38" s="59">
        <f>SUMIF(INDEX($A:$A,MATCH(Q$14,$A:$A,0),):INDEX($A:$A,MATCH(R$14,$A:$A,0),),$L38,INDEX($E:$E,MATCH(Q$14,$A:$A,0),):INDEX($E:$E,MATCH(R$14,$A:$A,0),))</f>
        <v>0</v>
      </c>
      <c r="R38" s="59" t="e">
        <f>SUMIF(INDEX($A:$A,MATCH(R$14,$A:$A,0),):INDEX($A:$A,MATCH(S$14,$A:$A,0),),$L38,INDEX($E:$E,MATCH(R$14,$A:$A,0),):INDEX($E:$E,MATCH(S$14,$A:$A,0),))</f>
        <v>#REF!</v>
      </c>
      <c r="S38" s="59" t="e">
        <f>SUMIF(INDEX($A:$A,MATCH(S$14,$A:$A,0),):INDEX($A:$A,MATCH(T$14,$A:$A,0),),$L38,INDEX($E:$E,MATCH(S$14,$A:$A,0),):INDEX($E:$E,MATCH(T$14,$A:$A,0),))</f>
        <v>#REF!</v>
      </c>
      <c r="T38" s="59" t="e">
        <f>SUMIF(INDEX($A:$A,MATCH(T$14,$A:$A,0),):INDEX($A:$A,MATCH(U$14,$A:$A,0),),$L38,INDEX($E:$E,MATCH(T$14,$A:$A,0),):INDEX($E:$E,MATCH(U$14,$A:$A,0),))</f>
        <v>#REF!</v>
      </c>
      <c r="U38" s="59" t="e">
        <f>SUMIF(INDEX($A:$A,MATCH(U$14,$A:$A,0),):INDEX($A:$A,MATCH(V$14,$A:$A,0),),$L38,INDEX($E:$E,MATCH(U$14,$A:$A,0),):INDEX($E:$E,MATCH(V$14,$A:$A,0),))</f>
        <v>#REF!</v>
      </c>
      <c r="V38" s="59" t="e">
        <f>SUMIF(INDEX($A:$A,MATCH(V$14,$A:$A,0),):INDEX($A:$A,MATCH(W$14,$A:$A,0),),$L38,INDEX($E:$E,MATCH(V$14,$A:$A,0),):INDEX($E:$E,MATCH(W$14,$A:$A,0),))</f>
        <v>#REF!</v>
      </c>
      <c r="W38" s="60" t="e">
        <f t="shared" si="0"/>
        <v>#REF!</v>
      </c>
      <c r="X38" s="16">
        <f>IFERROR(SUM(X40:X53),0)</f>
        <v>0</v>
      </c>
    </row>
    <row r="39" spans="1:30" ht="16.5" customHeight="1" x14ac:dyDescent="0.25">
      <c r="B39" s="113"/>
      <c r="C39" s="113"/>
      <c r="D39" s="115"/>
      <c r="E39" s="33"/>
      <c r="F39" s="62"/>
      <c r="G39" s="62"/>
      <c r="H39" s="62"/>
      <c r="I39" s="62"/>
      <c r="J39" s="2"/>
      <c r="K39" s="3"/>
      <c r="L39" s="56"/>
      <c r="M39" s="5"/>
      <c r="N39" s="5"/>
      <c r="O39" s="18"/>
      <c r="P39" s="58"/>
      <c r="Q39" s="59">
        <f>SUMIF(INDEX($A:$A,MATCH(Q$14,$A:$A,0),):INDEX($A:$A,MATCH(R$14,$A:$A,0),),$L39,INDEX($E:$E,MATCH(Q$14,$A:$A,0),):INDEX($E:$E,MATCH(R$14,$A:$A,0),))</f>
        <v>0</v>
      </c>
      <c r="R39" s="59" t="e">
        <f>SUMIF(INDEX($A:$A,MATCH(R$14,$A:$A,0),):INDEX($A:$A,MATCH(S$14,$A:$A,0),),$L39,INDEX($E:$E,MATCH(R$14,$A:$A,0),):INDEX($E:$E,MATCH(S$14,$A:$A,0),))</f>
        <v>#REF!</v>
      </c>
      <c r="S39" s="59" t="e">
        <f>SUMIF(INDEX($A:$A,MATCH(S$14,$A:$A,0),):INDEX($A:$A,MATCH(T$14,$A:$A,0),),$L39,INDEX($E:$E,MATCH(S$14,$A:$A,0),):INDEX($E:$E,MATCH(T$14,$A:$A,0),))</f>
        <v>#REF!</v>
      </c>
      <c r="T39" s="59" t="e">
        <f>SUMIF(INDEX($A:$A,MATCH(T$14,$A:$A,0),):INDEX($A:$A,MATCH(U$14,$A:$A,0),),$L39,INDEX($E:$E,MATCH(T$14,$A:$A,0),):INDEX($E:$E,MATCH(U$14,$A:$A,0),))</f>
        <v>#REF!</v>
      </c>
      <c r="U39" s="59" t="e">
        <f>SUMIF(INDEX($A:$A,MATCH(U$14,$A:$A,0),):INDEX($A:$A,MATCH(V$14,$A:$A,0),),$L39,INDEX($E:$E,MATCH(U$14,$A:$A,0),):INDEX($E:$E,MATCH(V$14,$A:$A,0),))</f>
        <v>#REF!</v>
      </c>
      <c r="V39" s="59" t="e">
        <f>SUMIF(INDEX($A:$A,MATCH(V$14,$A:$A,0),):INDEX($A:$A,MATCH(W$14,$A:$A,0),),$L39,INDEX($E:$E,MATCH(V$14,$A:$A,0),):INDEX($E:$E,MATCH(W$14,$A:$A,0),))</f>
        <v>#REF!</v>
      </c>
      <c r="W39" s="60" t="e">
        <f t="shared" si="0"/>
        <v>#REF!</v>
      </c>
      <c r="X39" s="16">
        <f>IFERROR(SUM(X41:X53),0)</f>
        <v>0</v>
      </c>
      <c r="AA39" s="5"/>
      <c r="AB39" s="5"/>
      <c r="AC39" s="5"/>
      <c r="AD39" s="5"/>
    </row>
    <row r="40" spans="1:30" ht="16.5" customHeight="1" x14ac:dyDescent="0.25">
      <c r="A40" s="83"/>
      <c r="B40" s="30"/>
      <c r="C40" s="30"/>
      <c r="D40" s="30"/>
      <c r="E40" s="84">
        <f ca="1">SUMIF(INDEX($H:$H,MATCH(R$14,$A:$A,0)+1,0):INDEX($H:$H,MATCH("Sous-Total HT",$G:$G,0)-1,0),
MATCH("Sous-Total HT",G:G,0)&gt;MATCH($R$14,A:A,0),
H:H)</f>
        <v>0</v>
      </c>
      <c r="F40" s="35"/>
      <c r="G40" s="35"/>
      <c r="H40" s="61"/>
      <c r="I40" s="77"/>
      <c r="J40" s="2"/>
      <c r="K40" s="3"/>
      <c r="L40" s="56"/>
      <c r="M40" s="5"/>
      <c r="N40" s="5"/>
      <c r="O40" s="18"/>
      <c r="P40" s="58"/>
      <c r="Q40" s="59">
        <f>SUMIF(INDEX($A:$A,MATCH(Q$14,$A:$A,0),):INDEX($A:$A,MATCH(R$14,$A:$A,0),),$L40,INDEX($E:$E,MATCH(Q$14,$A:$A,0),):INDEX($E:$E,MATCH(R$14,$A:$A,0),))</f>
        <v>0</v>
      </c>
      <c r="R40" s="59" t="e">
        <f>SUMIF(INDEX($A:$A,MATCH(R$14,$A:$A,0),):INDEX($A:$A,MATCH(S$14,$A:$A,0),),$L40,INDEX($E:$E,MATCH(R$14,$A:$A,0),):INDEX($E:$E,MATCH(S$14,$A:$A,0),))</f>
        <v>#REF!</v>
      </c>
      <c r="S40" s="59" t="e">
        <f>SUMIF(INDEX($A:$A,MATCH(S$14,$A:$A,0),):INDEX($A:$A,MATCH(T$14,$A:$A,0),),$L40,INDEX($E:$E,MATCH(S$14,$A:$A,0),):INDEX($E:$E,MATCH(T$14,$A:$A,0),))</f>
        <v>#REF!</v>
      </c>
      <c r="T40" s="59" t="e">
        <f>SUMIF(INDEX($A:$A,MATCH(T$14,$A:$A,0),):INDEX($A:$A,MATCH(U$14,$A:$A,0),),$L40,INDEX($E:$E,MATCH(T$14,$A:$A,0),):INDEX($E:$E,MATCH(U$14,$A:$A,0),))</f>
        <v>#REF!</v>
      </c>
      <c r="U40" s="59" t="e">
        <f>SUMIF(INDEX($A:$A,MATCH(U$14,$A:$A,0),):INDEX($A:$A,MATCH(V$14,$A:$A,0),),$L40,INDEX($E:$E,MATCH(U$14,$A:$A,0),):INDEX($E:$E,MATCH(V$14,$A:$A,0),))</f>
        <v>#REF!</v>
      </c>
      <c r="V40" s="59" t="e">
        <f>SUMIF(INDEX($A:$A,MATCH(V$14,$A:$A,0),):INDEX($A:$A,MATCH(W$14,$A:$A,0),),$L40,INDEX($E:$E,MATCH(V$14,$A:$A,0),):INDEX($E:$E,MATCH(W$14,$A:$A,0),))</f>
        <v>#REF!</v>
      </c>
      <c r="W40" s="60" t="e">
        <f t="shared" si="0"/>
        <v>#REF!</v>
      </c>
      <c r="X40" s="16">
        <f>IFERROR(SUM(X42:X53),0)</f>
        <v>0</v>
      </c>
    </row>
    <row r="41" spans="1:30" ht="15.75" customHeight="1" x14ac:dyDescent="0.25">
      <c r="A41" s="25"/>
      <c r="B41" s="30"/>
      <c r="C41" s="30"/>
      <c r="D41" s="30"/>
      <c r="E41" s="33"/>
      <c r="F41" s="35"/>
      <c r="G41" s="35"/>
      <c r="H41" s="61"/>
      <c r="I41" s="77"/>
      <c r="J41" s="2"/>
      <c r="K41" s="3"/>
      <c r="L41" s="56"/>
      <c r="M41" s="5"/>
      <c r="N41" s="5"/>
      <c r="O41" s="18"/>
      <c r="P41" s="58"/>
      <c r="Q41" s="59">
        <f>SUMIF(INDEX($A:$A,MATCH(Q$14,$A:$A,0),):INDEX($A:$A,MATCH(R$14,$A:$A,0),),$L41,INDEX($E:$E,MATCH(Q$14,$A:$A,0),):INDEX($E:$E,MATCH(R$14,$A:$A,0),))</f>
        <v>0</v>
      </c>
      <c r="R41" s="59" t="e">
        <f>SUMIF(INDEX($A:$A,MATCH(R$14,$A:$A,0),):INDEX($A:$A,MATCH(S$14,$A:$A,0),),$L41,INDEX($E:$E,MATCH(R$14,$A:$A,0),):INDEX($E:$E,MATCH(S$14,$A:$A,0),))</f>
        <v>#REF!</v>
      </c>
      <c r="S41" s="59" t="e">
        <f>SUMIF(INDEX($A:$A,MATCH(S$14,$A:$A,0),):INDEX($A:$A,MATCH(T$14,$A:$A,0),),$L41,INDEX($E:$E,MATCH(S$14,$A:$A,0),):INDEX($E:$E,MATCH(T$14,$A:$A,0),))</f>
        <v>#REF!</v>
      </c>
      <c r="T41" s="59" t="e">
        <f>SUMIF(INDEX($A:$A,MATCH(T$14,$A:$A,0),):INDEX($A:$A,MATCH(U$14,$A:$A,0),),$L41,INDEX($E:$E,MATCH(T$14,$A:$A,0),):INDEX($E:$E,MATCH(U$14,$A:$A,0),))</f>
        <v>#REF!</v>
      </c>
      <c r="U41" s="59" t="e">
        <f>SUMIF(INDEX($A:$A,MATCH(U$14,$A:$A,0),):INDEX($A:$A,MATCH(V$14,$A:$A,0),),$L41,INDEX($E:$E,MATCH(U$14,$A:$A,0),):INDEX($E:$E,MATCH(V$14,$A:$A,0),))</f>
        <v>#REF!</v>
      </c>
      <c r="V41" s="59" t="e">
        <f>SUMIF(INDEX($A:$A,MATCH(V$14,$A:$A,0),):INDEX($A:$A,MATCH(W$14,$A:$A,0),),$L41,INDEX($E:$E,MATCH(V$14,$A:$A,0),):INDEX($E:$E,MATCH(W$14,$A:$A,0),))</f>
        <v>#REF!</v>
      </c>
      <c r="W41" s="60" t="e">
        <f t="shared" si="0"/>
        <v>#REF!</v>
      </c>
      <c r="X41" s="16">
        <f>IFERROR(SUM(X43:X53),0)</f>
        <v>0</v>
      </c>
    </row>
    <row r="42" spans="1:30" ht="16.5" customHeight="1" x14ac:dyDescent="0.25">
      <c r="A42" s="25"/>
      <c r="B42" s="30"/>
      <c r="C42" s="30"/>
      <c r="D42" s="30"/>
      <c r="E42" s="33"/>
      <c r="F42" s="35"/>
      <c r="G42" s="35"/>
      <c r="H42" s="61"/>
      <c r="I42" s="77"/>
      <c r="J42" s="2"/>
      <c r="K42" s="3"/>
      <c r="L42" s="56"/>
      <c r="M42" s="5"/>
      <c r="N42" s="5"/>
      <c r="O42" s="18"/>
      <c r="P42" s="58"/>
      <c r="Q42" s="59">
        <f>SUMIF(INDEX($A:$A,MATCH(Q$14,$A:$A,0),):INDEX($A:$A,MATCH(R$14,$A:$A,0),),$L42,INDEX($E:$E,MATCH(Q$14,$A:$A,0),):INDEX($E:$E,MATCH(R$14,$A:$A,0),))</f>
        <v>0</v>
      </c>
      <c r="R42" s="59" t="e">
        <f>SUMIF(INDEX($A:$A,MATCH(R$14,$A:$A,0),):INDEX($A:$A,MATCH(S$14,$A:$A,0),),$L42,INDEX($E:$E,MATCH(R$14,$A:$A,0),):INDEX($E:$E,MATCH(S$14,$A:$A,0),))</f>
        <v>#REF!</v>
      </c>
      <c r="S42" s="59" t="e">
        <f>SUMIF(INDEX($A:$A,MATCH(S$14,$A:$A,0),):INDEX($A:$A,MATCH(T$14,$A:$A,0),),$L42,INDEX($E:$E,MATCH(S$14,$A:$A,0),):INDEX($E:$E,MATCH(T$14,$A:$A,0),))</f>
        <v>#REF!</v>
      </c>
      <c r="T42" s="59" t="e">
        <f>SUMIF(INDEX($A:$A,MATCH(T$14,$A:$A,0),):INDEX($A:$A,MATCH(U$14,$A:$A,0),),$L42,INDEX($E:$E,MATCH(T$14,$A:$A,0),):INDEX($E:$E,MATCH(U$14,$A:$A,0),))</f>
        <v>#REF!</v>
      </c>
      <c r="U42" s="59" t="e">
        <f>SUMIF(INDEX($A:$A,MATCH(U$14,$A:$A,0),):INDEX($A:$A,MATCH(V$14,$A:$A,0),),$L42,INDEX($E:$E,MATCH(U$14,$A:$A,0),):INDEX($E:$E,MATCH(V$14,$A:$A,0),))</f>
        <v>#REF!</v>
      </c>
      <c r="V42" s="59" t="e">
        <f>SUMIF(INDEX($A:$A,MATCH(V$14,$A:$A,0),):INDEX($A:$A,MATCH(W$14,$A:$A,0),),$L42,INDEX($E:$E,MATCH(V$14,$A:$A,0),):INDEX($E:$E,MATCH(W$14,$A:$A,0),))</f>
        <v>#REF!</v>
      </c>
      <c r="W42" s="60" t="e">
        <f t="shared" si="0"/>
        <v>#REF!</v>
      </c>
      <c r="X42" s="16">
        <f>IFERROR(SUM(X44:X53),0)</f>
        <v>0</v>
      </c>
    </row>
    <row r="43" spans="1:30" ht="15" customHeight="1" x14ac:dyDescent="0.25">
      <c r="A43" s="85"/>
      <c r="B43" s="30"/>
      <c r="C43" s="30"/>
      <c r="D43" s="30"/>
      <c r="E43" s="33"/>
      <c r="F43" s="35"/>
      <c r="G43" s="35"/>
      <c r="H43" s="61"/>
      <c r="I43" s="77"/>
      <c r="J43" s="2"/>
      <c r="K43" s="3"/>
      <c r="L43" s="56"/>
      <c r="M43" s="5"/>
      <c r="N43" s="5"/>
      <c r="O43" s="18"/>
      <c r="P43" s="58"/>
      <c r="Q43" s="59">
        <f>SUMIF(INDEX($A:$A,MATCH(Q$14,$A:$A,0),):INDEX($A:$A,MATCH(R$14,$A:$A,0),),$L43,INDEX($E:$E,MATCH(Q$14,$A:$A,0),):INDEX($E:$E,MATCH(R$14,$A:$A,0),))</f>
        <v>0</v>
      </c>
      <c r="R43" s="59" t="e">
        <f>SUMIF(INDEX($A:$A,MATCH(R$14,$A:$A,0),):INDEX($A:$A,MATCH(S$14,$A:$A,0),),$L43,INDEX($E:$E,MATCH(R$14,$A:$A,0),):INDEX($E:$E,MATCH(S$14,$A:$A,0),))</f>
        <v>#REF!</v>
      </c>
      <c r="S43" s="59" t="e">
        <f>SUMIF(INDEX($A:$A,MATCH(S$14,$A:$A,0),):INDEX($A:$A,MATCH(T$14,$A:$A,0),),$L43,INDEX($E:$E,MATCH(S$14,$A:$A,0),):INDEX($E:$E,MATCH(T$14,$A:$A,0),))</f>
        <v>#REF!</v>
      </c>
      <c r="T43" s="59" t="e">
        <f>SUMIF(INDEX($A:$A,MATCH(T$14,$A:$A,0),):INDEX($A:$A,MATCH(U$14,$A:$A,0),),$L43,INDEX($E:$E,MATCH(T$14,$A:$A,0),):INDEX($E:$E,MATCH(U$14,$A:$A,0),))</f>
        <v>#REF!</v>
      </c>
      <c r="U43" s="59" t="e">
        <f>SUMIF(INDEX($A:$A,MATCH(U$14,$A:$A,0),):INDEX($A:$A,MATCH(V$14,$A:$A,0),),$L43,INDEX($E:$E,MATCH(U$14,$A:$A,0),):INDEX($E:$E,MATCH(V$14,$A:$A,0),))</f>
        <v>#REF!</v>
      </c>
      <c r="V43" s="59" t="e">
        <f>SUMIF(INDEX($A:$A,MATCH(V$14,$A:$A,0),):INDEX($A:$A,MATCH(W$14,$A:$A,0),),$L43,INDEX($E:$E,MATCH(V$14,$A:$A,0),):INDEX($E:$E,MATCH(W$14,$A:$A,0),))</f>
        <v>#REF!</v>
      </c>
      <c r="W43" s="60" t="e">
        <f t="shared" si="0"/>
        <v>#REF!</v>
      </c>
      <c r="X43" s="16">
        <f>IFERROR(SUM(X45:X53),0)</f>
        <v>0</v>
      </c>
    </row>
    <row r="44" spans="1:30" ht="13.5" customHeight="1" x14ac:dyDescent="0.25">
      <c r="A44" s="25"/>
      <c r="B44" s="30"/>
      <c r="C44" s="30"/>
      <c r="D44" s="30"/>
      <c r="E44" s="33"/>
      <c r="F44" s="35"/>
      <c r="G44" s="35"/>
      <c r="H44" s="61"/>
      <c r="I44" s="77"/>
      <c r="J44" s="2"/>
      <c r="K44" s="3"/>
      <c r="L44" s="56"/>
      <c r="M44" s="5"/>
      <c r="N44" s="5"/>
      <c r="O44" s="18"/>
      <c r="P44" s="58"/>
      <c r="Q44" s="59">
        <f>SUMIF(INDEX($A:$A,MATCH(Q$14,$A:$A,0),):INDEX($A:$A,MATCH(R$14,$A:$A,0),),$L44,INDEX($E:$E,MATCH(Q$14,$A:$A,0),):INDEX($E:$E,MATCH(R$14,$A:$A,0),))</f>
        <v>0</v>
      </c>
      <c r="R44" s="59" t="e">
        <f>SUMIF(INDEX($A:$A,MATCH(R$14,$A:$A,0),):INDEX($A:$A,MATCH(S$14,$A:$A,0),),$L44,INDEX($E:$E,MATCH(R$14,$A:$A,0),):INDEX($E:$E,MATCH(S$14,$A:$A,0),))</f>
        <v>#REF!</v>
      </c>
      <c r="S44" s="59" t="e">
        <f>SUMIF(INDEX($A:$A,MATCH(S$14,$A:$A,0),):INDEX($A:$A,MATCH(T$14,$A:$A,0),),$L44,INDEX($E:$E,MATCH(S$14,$A:$A,0),):INDEX($E:$E,MATCH(T$14,$A:$A,0),))</f>
        <v>#REF!</v>
      </c>
      <c r="T44" s="59" t="e">
        <f>SUMIF(INDEX($A:$A,MATCH(T$14,$A:$A,0),):INDEX($A:$A,MATCH(U$14,$A:$A,0),),$L44,INDEX($E:$E,MATCH(T$14,$A:$A,0),):INDEX($E:$E,MATCH(U$14,$A:$A,0),))</f>
        <v>#REF!</v>
      </c>
      <c r="U44" s="59" t="e">
        <f>SUMIF(INDEX($A:$A,MATCH(U$14,$A:$A,0),):INDEX($A:$A,MATCH(V$14,$A:$A,0),),$L44,INDEX($E:$E,MATCH(U$14,$A:$A,0),):INDEX($E:$E,MATCH(V$14,$A:$A,0),))</f>
        <v>#REF!</v>
      </c>
      <c r="V44" s="59" t="e">
        <f>SUMIF(INDEX($A:$A,MATCH(V$14,$A:$A,0),):INDEX($A:$A,MATCH(W$14,$A:$A,0),),$L44,INDEX($E:$E,MATCH(V$14,$A:$A,0),):INDEX($E:$E,MATCH(W$14,$A:$A,0),))</f>
        <v>#REF!</v>
      </c>
      <c r="W44" s="60" t="e">
        <f t="shared" si="0"/>
        <v>#REF!</v>
      </c>
      <c r="X44" s="16">
        <f>IFERROR(SUM(X46:X53),0)</f>
        <v>0</v>
      </c>
    </row>
    <row r="45" spans="1:30" ht="15" customHeight="1" x14ac:dyDescent="0.25">
      <c r="A45" s="25"/>
      <c r="B45" s="5"/>
      <c r="C45" s="5"/>
      <c r="D45" s="5"/>
      <c r="E45" s="62"/>
      <c r="F45" s="62"/>
      <c r="G45" s="62"/>
      <c r="H45" s="62"/>
      <c r="I45" s="62"/>
      <c r="J45" s="2"/>
      <c r="K45" s="3"/>
      <c r="L45" s="56"/>
      <c r="M45" s="5"/>
      <c r="N45" s="5"/>
      <c r="O45" s="18"/>
      <c r="P45" s="58"/>
      <c r="Q45" s="59">
        <f>SUMIF(INDEX($A:$A,MATCH(Q$14,$A:$A,0),):INDEX($A:$A,MATCH(R$14,$A:$A,0),),$L45,INDEX($E:$E,MATCH(Q$14,$A:$A,0),):INDEX($E:$E,MATCH(R$14,$A:$A,0),))</f>
        <v>0</v>
      </c>
      <c r="R45" s="59" t="e">
        <f>SUMIF(INDEX($A:$A,MATCH(R$14,$A:$A,0),):INDEX($A:$A,MATCH(S$14,$A:$A,0),),$L45,INDEX($E:$E,MATCH(R$14,$A:$A,0),):INDEX($E:$E,MATCH(S$14,$A:$A,0),))</f>
        <v>#REF!</v>
      </c>
      <c r="S45" s="59" t="e">
        <f>SUMIF(INDEX($A:$A,MATCH(S$14,$A:$A,0),):INDEX($A:$A,MATCH(T$14,$A:$A,0),),$L45,INDEX($E:$E,MATCH(S$14,$A:$A,0),):INDEX($E:$E,MATCH(T$14,$A:$A,0),))</f>
        <v>#REF!</v>
      </c>
      <c r="T45" s="59" t="e">
        <f>SUMIF(INDEX($A:$A,MATCH(T$14,$A:$A,0),):INDEX($A:$A,MATCH(U$14,$A:$A,0),),$L45,INDEX($E:$E,MATCH(T$14,$A:$A,0),):INDEX($E:$E,MATCH(U$14,$A:$A,0),))</f>
        <v>#REF!</v>
      </c>
      <c r="U45" s="59" t="e">
        <f>SUMIF(INDEX($A:$A,MATCH(U$14,$A:$A,0),):INDEX($A:$A,MATCH(V$14,$A:$A,0),),$L45,INDEX($E:$E,MATCH(U$14,$A:$A,0),):INDEX($E:$E,MATCH(V$14,$A:$A,0),))</f>
        <v>#REF!</v>
      </c>
      <c r="V45" s="59" t="e">
        <f>SUMIF(INDEX($A:$A,MATCH(V$14,$A:$A,0),):INDEX($A:$A,MATCH(W$14,$A:$A,0),),$L45,INDEX($E:$E,MATCH(V$14,$A:$A,0),):INDEX($E:$E,MATCH(W$14,$A:$A,0),))</f>
        <v>#REF!</v>
      </c>
      <c r="W45" s="60" t="e">
        <f t="shared" si="0"/>
        <v>#REF!</v>
      </c>
      <c r="X45" s="16">
        <f>IFERROR(SUM(X47:X53),0)</f>
        <v>0</v>
      </c>
    </row>
    <row r="46" spans="1:30" ht="15" customHeight="1" x14ac:dyDescent="0.25">
      <c r="A46" s="25" t="s">
        <v>29</v>
      </c>
      <c r="B46" s="86"/>
      <c r="C46" s="86"/>
      <c r="D46" s="87"/>
      <c r="E46" s="88"/>
      <c r="F46" s="89"/>
      <c r="G46" s="90"/>
      <c r="H46" s="90"/>
      <c r="I46" s="91"/>
      <c r="J46" s="2"/>
      <c r="K46" s="3"/>
      <c r="L46" s="56"/>
      <c r="M46" s="5"/>
      <c r="N46" s="5"/>
      <c r="O46" s="18"/>
      <c r="P46" s="58"/>
      <c r="Q46" s="59">
        <f>SUMIF(INDEX($A:$A,MATCH(Q$14,$A:$A,0),):INDEX($A:$A,MATCH(R$14,$A:$A,0),),$L46,INDEX($E:$E,MATCH(Q$14,$A:$A,0),):INDEX($E:$E,MATCH(R$14,$A:$A,0),))</f>
        <v>0</v>
      </c>
      <c r="R46" s="59" t="e">
        <f>SUMIF(INDEX($A:$A,MATCH(R$14,$A:$A,0),):INDEX($A:$A,MATCH(S$14,$A:$A,0),),$L46,INDEX($E:$E,MATCH(R$14,$A:$A,0),):INDEX($E:$E,MATCH(S$14,$A:$A,0),))</f>
        <v>#REF!</v>
      </c>
      <c r="S46" s="59" t="e">
        <f>SUMIF(INDEX($A:$A,MATCH(S$14,$A:$A,0),):INDEX($A:$A,MATCH(T$14,$A:$A,0),),$L46,INDEX($E:$E,MATCH(S$14,$A:$A,0),):INDEX($E:$E,MATCH(T$14,$A:$A,0),))</f>
        <v>#REF!</v>
      </c>
      <c r="T46" s="59" t="e">
        <f>SUMIF(INDEX($A:$A,MATCH(T$14,$A:$A,0),):INDEX($A:$A,MATCH(U$14,$A:$A,0),),$L46,INDEX($E:$E,MATCH(T$14,$A:$A,0),):INDEX($E:$E,MATCH(U$14,$A:$A,0),))</f>
        <v>#REF!</v>
      </c>
      <c r="U46" s="59" t="e">
        <f>SUMIF(INDEX($A:$A,MATCH(U$14,$A:$A,0),):INDEX($A:$A,MATCH(V$14,$A:$A,0),),$L46,INDEX($E:$E,MATCH(U$14,$A:$A,0),):INDEX($E:$E,MATCH(V$14,$A:$A,0),))</f>
        <v>#REF!</v>
      </c>
      <c r="V46" s="59" t="e">
        <f>SUMIF(INDEX($A:$A,MATCH(V$14,$A:$A,0),):INDEX($A:$A,MATCH(W$14,$A:$A,0),),$L46,INDEX($E:$E,MATCH(V$14,$A:$A,0),):INDEX($E:$E,MATCH(W$14,$A:$A,0),))</f>
        <v>#REF!</v>
      </c>
      <c r="W46" s="60" t="e">
        <f t="shared" si="0"/>
        <v>#REF!</v>
      </c>
      <c r="X46" s="16">
        <f>IFERROR(SUM(X48:X53),0)</f>
        <v>0</v>
      </c>
      <c r="Z46" s="5"/>
    </row>
    <row r="47" spans="1:30" ht="14.25" customHeight="1" x14ac:dyDescent="0.25">
      <c r="A47" s="25" t="s">
        <v>30</v>
      </c>
      <c r="B47" s="92"/>
      <c r="C47" s="92"/>
      <c r="D47" s="92"/>
      <c r="E47" s="92"/>
      <c r="F47" s="2"/>
      <c r="G47" s="93"/>
      <c r="H47" s="90">
        <f>SUM(H46)</f>
        <v>0</v>
      </c>
      <c r="I47" s="91"/>
      <c r="J47" s="2"/>
      <c r="K47" s="3"/>
      <c r="L47" s="56"/>
      <c r="M47" s="5"/>
      <c r="N47" s="5"/>
      <c r="O47" s="18"/>
      <c r="P47" s="58"/>
      <c r="Q47" s="59">
        <f>SUMIF(INDEX($A:$A,MATCH(Q$14,$A:$A,0),):INDEX($A:$A,MATCH(R$14,$A:$A,0),),$L47,INDEX($E:$E,MATCH(Q$14,$A:$A,0),):INDEX($E:$E,MATCH(R$14,$A:$A,0),))</f>
        <v>0</v>
      </c>
      <c r="R47" s="59" t="e">
        <f>SUMIF(INDEX($A:$A,MATCH(R$14,$A:$A,0),):INDEX($A:$A,MATCH(S$14,$A:$A,0),),$L47,INDEX($E:$E,MATCH(R$14,$A:$A,0),):INDEX($E:$E,MATCH(S$14,$A:$A,0),))</f>
        <v>#REF!</v>
      </c>
      <c r="S47" s="59" t="e">
        <f>SUMIF(INDEX($A:$A,MATCH(S$14,$A:$A,0),):INDEX($A:$A,MATCH(T$14,$A:$A,0),),$L47,INDEX($E:$E,MATCH(S$14,$A:$A,0),):INDEX($E:$E,MATCH(T$14,$A:$A,0),))</f>
        <v>#REF!</v>
      </c>
      <c r="T47" s="59" t="e">
        <f>SUMIF(INDEX($A:$A,MATCH(T$14,$A:$A,0),):INDEX($A:$A,MATCH(U$14,$A:$A,0),),$L47,INDEX($E:$E,MATCH(T$14,$A:$A,0),):INDEX($E:$E,MATCH(U$14,$A:$A,0),))</f>
        <v>#REF!</v>
      </c>
      <c r="U47" s="59" t="e">
        <f>SUMIF(INDEX($A:$A,MATCH(U$14,$A:$A,0),):INDEX($A:$A,MATCH(V$14,$A:$A,0),),$L47,INDEX($E:$E,MATCH(U$14,$A:$A,0),):INDEX($E:$E,MATCH(V$14,$A:$A,0),))</f>
        <v>#REF!</v>
      </c>
      <c r="V47" s="59" t="e">
        <f>SUMIF(INDEX($A:$A,MATCH(V$14,$A:$A,0),):INDEX($A:$A,MATCH(W$14,$A:$A,0),),$L47,INDEX($E:$E,MATCH(V$14,$A:$A,0),):INDEX($E:$E,MATCH(W$14,$A:$A,0),))</f>
        <v>#REF!</v>
      </c>
      <c r="W47" s="60" t="e">
        <f t="shared" si="0"/>
        <v>#REF!</v>
      </c>
      <c r="X47" s="16">
        <f>IFERROR(SUM(X49:X53),0)</f>
        <v>0</v>
      </c>
    </row>
    <row r="48" spans="1:30" ht="14.25" customHeight="1" x14ac:dyDescent="0.25">
      <c r="A48" s="5"/>
      <c r="B48" s="92"/>
      <c r="C48" s="92"/>
      <c r="D48" s="94"/>
      <c r="E48" s="94"/>
      <c r="F48" s="2"/>
      <c r="G48" s="93"/>
      <c r="H48" s="95"/>
      <c r="I48" s="91"/>
      <c r="J48" s="2"/>
      <c r="K48" s="3"/>
      <c r="L48" s="56"/>
      <c r="M48" s="5"/>
      <c r="N48" s="5"/>
      <c r="O48" s="18"/>
      <c r="P48" s="58"/>
      <c r="Q48" s="59">
        <f>SUMIF(INDEX($A:$A,MATCH(Q$14,$A:$A,0),):INDEX($A:$A,MATCH(R$14,$A:$A,0),),$L48,INDEX($E:$E,MATCH(Q$14,$A:$A,0),):INDEX($E:$E,MATCH(R$14,$A:$A,0),))</f>
        <v>0</v>
      </c>
      <c r="R48" s="59" t="e">
        <f>SUMIF(INDEX($A:$A,MATCH(R$14,$A:$A,0),):INDEX($A:$A,MATCH(S$14,$A:$A,0),),$L48,INDEX($E:$E,MATCH(R$14,$A:$A,0),):INDEX($E:$E,MATCH(S$14,$A:$A,0),))</f>
        <v>#REF!</v>
      </c>
      <c r="S48" s="59" t="e">
        <f>SUMIF(INDEX($A:$A,MATCH(S$14,$A:$A,0),):INDEX($A:$A,MATCH(T$14,$A:$A,0),),$L48,INDEX($E:$E,MATCH(S$14,$A:$A,0),):INDEX($E:$E,MATCH(T$14,$A:$A,0),))</f>
        <v>#REF!</v>
      </c>
      <c r="T48" s="59" t="e">
        <f>SUMIF(INDEX($A:$A,MATCH(T$14,$A:$A,0),):INDEX($A:$A,MATCH(U$14,$A:$A,0),),$L48,INDEX($E:$E,MATCH(T$14,$A:$A,0),):INDEX($E:$E,MATCH(U$14,$A:$A,0),))</f>
        <v>#REF!</v>
      </c>
      <c r="U48" s="59" t="e">
        <f>SUMIF(INDEX($A:$A,MATCH(U$14,$A:$A,0),):INDEX($A:$A,MATCH(V$14,$A:$A,0),),$L48,INDEX($E:$E,MATCH(U$14,$A:$A,0),):INDEX($E:$E,MATCH(V$14,$A:$A,0),))</f>
        <v>#REF!</v>
      </c>
      <c r="V48" s="59" t="e">
        <f>SUMIF(INDEX($A:$A,MATCH(V$14,$A:$A,0),):INDEX($A:$A,MATCH(W$14,$A:$A,0),),$L48,INDEX($E:$E,MATCH(V$14,$A:$A,0),):INDEX($E:$E,MATCH(W$14,$A:$A,0),))</f>
        <v>#REF!</v>
      </c>
      <c r="W48" s="60" t="e">
        <f t="shared" si="0"/>
        <v>#REF!</v>
      </c>
      <c r="X48" s="16">
        <f>IFERROR(SUM(X50:X53),0)</f>
        <v>0</v>
      </c>
    </row>
    <row r="49" spans="1:30" ht="14.25" customHeight="1" x14ac:dyDescent="0.25">
      <c r="B49" s="92"/>
      <c r="C49" s="92"/>
      <c r="D49" s="120" t="s">
        <v>31</v>
      </c>
      <c r="E49" s="121"/>
      <c r="F49" s="2"/>
      <c r="G49" s="96" t="s">
        <v>20</v>
      </c>
      <c r="H49" s="97">
        <f ca="1">SUMIF(G20:G48,"Sous-Total HT",H20:H48)</f>
        <v>550</v>
      </c>
      <c r="I49" s="98"/>
      <c r="J49" s="2">
        <f>SUM(J20:J48)</f>
        <v>0</v>
      </c>
      <c r="K49" s="3">
        <f ca="1">J49/H49</f>
        <v>0</v>
      </c>
      <c r="L49" s="56"/>
      <c r="M49" s="5"/>
      <c r="N49" s="5"/>
      <c r="O49" s="18"/>
      <c r="P49" s="58"/>
      <c r="Q49" s="59">
        <f>SUMIF(INDEX($A:$A,MATCH(Q$14,$A:$A,0),):INDEX($A:$A,MATCH(R$14,$A:$A,0),),$L49,INDEX($E:$E,MATCH(Q$14,$A:$A,0),):INDEX($E:$E,MATCH(R$14,$A:$A,0),))</f>
        <v>0</v>
      </c>
      <c r="R49" s="59" t="e">
        <f>SUMIF(INDEX($A:$A,MATCH(R$14,$A:$A,0),):INDEX($A:$A,MATCH(S$14,$A:$A,0),),$L49,INDEX($E:$E,MATCH(R$14,$A:$A,0),):INDEX($E:$E,MATCH(S$14,$A:$A,0),))</f>
        <v>#REF!</v>
      </c>
      <c r="S49" s="59" t="e">
        <f>SUMIF(INDEX($A:$A,MATCH(S$14,$A:$A,0),):INDEX($A:$A,MATCH(T$14,$A:$A,0),),$L49,INDEX($E:$E,MATCH(S$14,$A:$A,0),):INDEX($E:$E,MATCH(T$14,$A:$A,0),))</f>
        <v>#REF!</v>
      </c>
      <c r="T49" s="59" t="e">
        <f>SUMIF(INDEX($A:$A,MATCH(T$14,$A:$A,0),):INDEX($A:$A,MATCH(U$14,$A:$A,0),),$L49,INDEX($E:$E,MATCH(T$14,$A:$A,0),):INDEX($E:$E,MATCH(U$14,$A:$A,0),))</f>
        <v>#REF!</v>
      </c>
      <c r="U49" s="59" t="e">
        <f>SUMIF(INDEX($A:$A,MATCH(U$14,$A:$A,0),):INDEX($A:$A,MATCH(V$14,$A:$A,0),),$L49,INDEX($E:$E,MATCH(U$14,$A:$A,0),):INDEX($E:$E,MATCH(V$14,$A:$A,0),))</f>
        <v>#REF!</v>
      </c>
      <c r="V49" s="59" t="e">
        <f>SUMIF(INDEX($A:$A,MATCH(V$14,$A:$A,0),):INDEX($A:$A,MATCH(W$14,$A:$A,0),),$L49,INDEX($E:$E,MATCH(V$14,$A:$A,0),):INDEX($E:$E,MATCH(W$14,$A:$A,0),))</f>
        <v>#REF!</v>
      </c>
      <c r="W49" s="60" t="e">
        <f t="shared" si="0"/>
        <v>#REF!</v>
      </c>
      <c r="X49" s="16">
        <f>IFERROR(SUM(X51:X53),0)</f>
        <v>0</v>
      </c>
      <c r="AA49" s="5"/>
      <c r="AB49" s="5"/>
      <c r="AC49" s="5"/>
      <c r="AD49" s="5"/>
    </row>
    <row r="50" spans="1:30" ht="14.25" customHeight="1" x14ac:dyDescent="0.25">
      <c r="B50" s="92"/>
      <c r="C50" s="92"/>
      <c r="D50" s="99">
        <v>0.1</v>
      </c>
      <c r="E50" s="100">
        <f>SUMIF(I20:I46,1,H20:H46)*0.1</f>
        <v>0</v>
      </c>
      <c r="F50" s="2"/>
      <c r="G50" s="96" t="s">
        <v>21</v>
      </c>
      <c r="H50" s="97">
        <f>E50+E51</f>
        <v>104</v>
      </c>
      <c r="I50" s="101"/>
      <c r="J50" s="2"/>
      <c r="K50" s="3"/>
      <c r="L50" s="56"/>
      <c r="M50" s="5"/>
      <c r="N50" s="5"/>
      <c r="O50" s="18"/>
      <c r="P50" s="58"/>
      <c r="Q50" s="59">
        <f>SUMIF(INDEX($A:$A,MATCH(Q$14,$A:$A,0),):INDEX($A:$A,MATCH(R$14,$A:$A,0),),$L50,INDEX($E:$E,MATCH(Q$14,$A:$A,0),):INDEX($E:$E,MATCH(R$14,$A:$A,0),))</f>
        <v>0</v>
      </c>
      <c r="R50" s="59" t="e">
        <f>SUMIF(INDEX($A:$A,MATCH(R$14,$A:$A,0),):INDEX($A:$A,MATCH(S$14,$A:$A,0),),$L50,INDEX($E:$E,MATCH(R$14,$A:$A,0),):INDEX($E:$E,MATCH(S$14,$A:$A,0),))</f>
        <v>#REF!</v>
      </c>
      <c r="S50" s="59" t="e">
        <f>SUMIF(INDEX($A:$A,MATCH(S$14,$A:$A,0),):INDEX($A:$A,MATCH(T$14,$A:$A,0),),$L50,INDEX($E:$E,MATCH(S$14,$A:$A,0),):INDEX($E:$E,MATCH(T$14,$A:$A,0),))</f>
        <v>#REF!</v>
      </c>
      <c r="T50" s="59" t="e">
        <f>SUMIF(INDEX($A:$A,MATCH(T$14,$A:$A,0),):INDEX($A:$A,MATCH(U$14,$A:$A,0),),$L50,INDEX($E:$E,MATCH(T$14,$A:$A,0),):INDEX($E:$E,MATCH(U$14,$A:$A,0),))</f>
        <v>#REF!</v>
      </c>
      <c r="U50" s="59" t="e">
        <f>SUMIF(INDEX($A:$A,MATCH(U$14,$A:$A,0),):INDEX($A:$A,MATCH(V$14,$A:$A,0),),$L50,INDEX($E:$E,MATCH(U$14,$A:$A,0),):INDEX($E:$E,MATCH(V$14,$A:$A,0),))</f>
        <v>#REF!</v>
      </c>
      <c r="V50" s="59" t="e">
        <f>SUMIF(INDEX($A:$A,MATCH(V$14,$A:$A,0),):INDEX($A:$A,MATCH(W$14,$A:$A,0),),$L50,INDEX($E:$E,MATCH(V$14,$A:$A,0),):INDEX($E:$E,MATCH(W$14,$A:$A,0),))</f>
        <v>#REF!</v>
      </c>
      <c r="W50" s="60" t="e">
        <f t="shared" si="0"/>
        <v>#REF!</v>
      </c>
      <c r="X50" s="16">
        <f>IFERROR(SUM(X52:X53),0)</f>
        <v>0</v>
      </c>
      <c r="AA50" s="5"/>
      <c r="AB50" s="5"/>
      <c r="AC50" s="5"/>
      <c r="AD50" s="5"/>
    </row>
    <row r="51" spans="1:30" ht="14.25" customHeight="1" x14ac:dyDescent="0.25">
      <c r="A51" s="5"/>
      <c r="B51" s="92"/>
      <c r="C51" s="92"/>
      <c r="D51" s="102">
        <v>0.2</v>
      </c>
      <c r="E51" s="103">
        <f>SUMIF(I20:I46,2,H20:H46)*0.2</f>
        <v>104</v>
      </c>
      <c r="F51" s="7"/>
      <c r="G51" s="104" t="s">
        <v>32</v>
      </c>
      <c r="H51" s="105">
        <f ca="1">H49+H50</f>
        <v>654</v>
      </c>
      <c r="I51" s="106"/>
      <c r="J51" s="2"/>
      <c r="K51" s="3"/>
      <c r="L51" s="56"/>
      <c r="M51" s="5"/>
      <c r="N51" s="5"/>
      <c r="O51" s="18"/>
      <c r="P51" s="58"/>
      <c r="Q51" s="59">
        <f>SUMIF(INDEX($A:$A,MATCH(Q$14,$A:$A,0),):INDEX($A:$A,MATCH(R$14,$A:$A,0),),$L51,INDEX($E:$E,MATCH(Q$14,$A:$A,0),):INDEX($E:$E,MATCH(R$14,$A:$A,0),))</f>
        <v>0</v>
      </c>
      <c r="R51" s="59" t="e">
        <f>SUMIF(INDEX($A:$A,MATCH(R$14,$A:$A,0),):INDEX($A:$A,MATCH(S$14,$A:$A,0),),$L51,INDEX($E:$E,MATCH(R$14,$A:$A,0),):INDEX($E:$E,MATCH(S$14,$A:$A,0),))</f>
        <v>#REF!</v>
      </c>
      <c r="S51" s="59" t="e">
        <f>SUMIF(INDEX($A:$A,MATCH(S$14,$A:$A,0),):INDEX($A:$A,MATCH(T$14,$A:$A,0),),$L51,INDEX($E:$E,MATCH(S$14,$A:$A,0),):INDEX($E:$E,MATCH(T$14,$A:$A,0),))</f>
        <v>#REF!</v>
      </c>
      <c r="T51" s="59" t="e">
        <f>SUMIF(INDEX($A:$A,MATCH(T$14,$A:$A,0),):INDEX($A:$A,MATCH(U$14,$A:$A,0),),$L51,INDEX($E:$E,MATCH(T$14,$A:$A,0),):INDEX($E:$E,MATCH(U$14,$A:$A,0),))</f>
        <v>#REF!</v>
      </c>
      <c r="U51" s="59" t="e">
        <f>SUMIF(INDEX($A:$A,MATCH(U$14,$A:$A,0),):INDEX($A:$A,MATCH(V$14,$A:$A,0),),$L51,INDEX($E:$E,MATCH(U$14,$A:$A,0),):INDEX($E:$E,MATCH(V$14,$A:$A,0),))</f>
        <v>#REF!</v>
      </c>
      <c r="V51" s="59" t="e">
        <f>SUMIF(INDEX($A:$A,MATCH(V$14,$A:$A,0),):INDEX($A:$A,MATCH(W$14,$A:$A,0),),$L51,INDEX($E:$E,MATCH(V$14,$A:$A,0),):INDEX($E:$E,MATCH(W$14,$A:$A,0),))</f>
        <v>#REF!</v>
      </c>
      <c r="W51" s="60" t="e">
        <f t="shared" si="0"/>
        <v>#REF!</v>
      </c>
      <c r="X51" s="16">
        <f>IFERROR(SUM(X53:X53),0)</f>
        <v>0</v>
      </c>
    </row>
    <row r="52" spans="1:30" ht="14.25" customHeight="1" x14ac:dyDescent="0.25">
      <c r="A52" s="5"/>
      <c r="B52" s="92"/>
      <c r="C52" s="92"/>
      <c r="D52" s="107"/>
      <c r="E52" s="108"/>
      <c r="F52" s="7"/>
      <c r="G52" s="109"/>
      <c r="H52" s="110"/>
      <c r="I52" s="111"/>
      <c r="J52" s="2"/>
      <c r="K52" s="3"/>
      <c r="L52" s="56"/>
      <c r="M52" s="5"/>
      <c r="N52" s="5"/>
      <c r="O52" s="18"/>
      <c r="P52" s="58"/>
      <c r="Q52" s="59">
        <f>SUMIF(INDEX($A:$A,MATCH(Q$14,$A:$A,0),):INDEX($A:$A,MATCH(R$14,$A:$A,0),),$L52,INDEX($E:$E,MATCH(Q$14,$A:$A,0),):INDEX($E:$E,MATCH(R$14,$A:$A,0),))</f>
        <v>0</v>
      </c>
      <c r="R52" s="59" t="e">
        <f>SUMIF(INDEX($A:$A,MATCH(R$14,$A:$A,0),):INDEX($A:$A,MATCH(S$14,$A:$A,0),),$L52,INDEX($E:$E,MATCH(R$14,$A:$A,0),):INDEX($E:$E,MATCH(S$14,$A:$A,0),))</f>
        <v>#REF!</v>
      </c>
      <c r="S52" s="59" t="e">
        <f>SUMIF(INDEX($A:$A,MATCH(S$14,$A:$A,0),):INDEX($A:$A,MATCH(T$14,$A:$A,0),),$L52,INDEX($E:$E,MATCH(S$14,$A:$A,0),):INDEX($E:$E,MATCH(T$14,$A:$A,0),))</f>
        <v>#REF!</v>
      </c>
      <c r="T52" s="59" t="e">
        <f>SUMIF(INDEX($A:$A,MATCH(T$14,$A:$A,0),):INDEX($A:$A,MATCH(U$14,$A:$A,0),),$L52,INDEX($E:$E,MATCH(T$14,$A:$A,0),):INDEX($E:$E,MATCH(U$14,$A:$A,0),))</f>
        <v>#REF!</v>
      </c>
      <c r="U52" s="59" t="e">
        <f>SUMIF(INDEX($A:$A,MATCH(U$14,$A:$A,0),):INDEX($A:$A,MATCH(V$14,$A:$A,0),),$L52,INDEX($E:$E,MATCH(U$14,$A:$A,0),):INDEX($E:$E,MATCH(V$14,$A:$A,0),))</f>
        <v>#REF!</v>
      </c>
      <c r="V52" s="59" t="e">
        <f>SUMIF(INDEX($A:$A,MATCH(V$14,$A:$A,0),):INDEX($A:$A,MATCH(W$14,$A:$A,0),),$L52,INDEX($E:$E,MATCH(V$14,$A:$A,0),):INDEX($E:$E,MATCH(W$14,$A:$A,0),))</f>
        <v>#REF!</v>
      </c>
      <c r="W52" s="60" t="e">
        <f t="shared" si="0"/>
        <v>#REF!</v>
      </c>
      <c r="X52" s="16">
        <f>IFERROR(SUM(#REF!),0)</f>
        <v>0</v>
      </c>
      <c r="Z52" s="5"/>
    </row>
    <row r="53" spans="1:30" ht="14.25" customHeight="1" x14ac:dyDescent="0.25">
      <c r="A53" s="5"/>
      <c r="B53" s="92"/>
      <c r="C53" s="92"/>
      <c r="D53" s="107"/>
      <c r="E53" s="108"/>
      <c r="F53" s="7"/>
      <c r="G53" s="109"/>
      <c r="H53" s="110"/>
      <c r="I53" s="111"/>
      <c r="J53" s="2"/>
      <c r="K53" s="3"/>
      <c r="L53" s="5"/>
      <c r="M53" s="5"/>
      <c r="N53" s="5"/>
      <c r="O53" s="18"/>
      <c r="P53" s="7"/>
      <c r="Q53" s="8"/>
      <c r="R53" s="5"/>
      <c r="S53" s="5"/>
      <c r="T53" s="7"/>
      <c r="U53" s="7"/>
      <c r="V53" s="7"/>
      <c r="W53" s="5"/>
    </row>
    <row r="54" spans="1:30" ht="14.25" customHeight="1" x14ac:dyDescent="0.25">
      <c r="I54" s="112"/>
      <c r="J54" s="2"/>
      <c r="K54" s="3"/>
      <c r="M54" s="5"/>
      <c r="P54" s="7"/>
      <c r="Q54" s="8"/>
      <c r="T54" s="7"/>
      <c r="U54" s="7"/>
      <c r="V54" s="7"/>
    </row>
    <row r="55" spans="1:30" ht="14.25" customHeight="1" x14ac:dyDescent="0.25">
      <c r="I55" s="112"/>
      <c r="J55" s="2"/>
      <c r="K55" s="3"/>
      <c r="M55" s="5"/>
      <c r="P55" s="7"/>
      <c r="Q55" s="8"/>
      <c r="T55" s="7"/>
      <c r="U55" s="7"/>
      <c r="V55" s="7"/>
    </row>
    <row r="56" spans="1:30" ht="14.25" customHeight="1" x14ac:dyDescent="0.25">
      <c r="I56" s="112"/>
      <c r="J56" s="2"/>
      <c r="K56" s="3"/>
      <c r="M56" s="5"/>
      <c r="P56" s="7"/>
      <c r="Q56" s="8"/>
      <c r="T56" s="7"/>
      <c r="U56" s="7"/>
      <c r="V56" s="7"/>
    </row>
    <row r="57" spans="1:30" ht="14.25" customHeight="1" x14ac:dyDescent="0.25">
      <c r="I57" s="112"/>
      <c r="J57" s="2"/>
      <c r="K57" s="3"/>
      <c r="M57" s="5"/>
      <c r="P57" s="7"/>
      <c r="Q57" s="8"/>
      <c r="T57" s="7"/>
      <c r="U57" s="7"/>
      <c r="V57" s="7"/>
    </row>
    <row r="58" spans="1:30" ht="14.25" customHeight="1" x14ac:dyDescent="0.25">
      <c r="I58" s="112"/>
      <c r="J58" s="2"/>
      <c r="K58" s="3"/>
      <c r="M58" s="5"/>
      <c r="P58" s="7"/>
      <c r="Q58" s="8"/>
      <c r="T58" s="7"/>
      <c r="U58" s="7"/>
      <c r="V58" s="7"/>
    </row>
    <row r="59" spans="1:30" ht="14.25" customHeight="1" x14ac:dyDescent="0.25">
      <c r="I59" s="112"/>
      <c r="J59" s="2"/>
      <c r="K59" s="3"/>
      <c r="M59" s="5"/>
      <c r="P59" s="7"/>
      <c r="Q59" s="8"/>
      <c r="T59" s="7"/>
      <c r="U59" s="7"/>
      <c r="V59" s="7"/>
    </row>
    <row r="60" spans="1:30" ht="14.25" customHeight="1" x14ac:dyDescent="0.25">
      <c r="I60" s="112"/>
      <c r="J60" s="2"/>
      <c r="K60" s="3"/>
      <c r="M60" s="5"/>
      <c r="P60" s="7"/>
      <c r="Q60" s="8"/>
      <c r="T60" s="7"/>
      <c r="U60" s="7"/>
      <c r="V60" s="7"/>
    </row>
    <row r="61" spans="1:30" ht="14.25" customHeight="1" x14ac:dyDescent="0.25">
      <c r="I61" s="112"/>
      <c r="J61" s="2"/>
      <c r="K61" s="3"/>
      <c r="M61" s="5"/>
      <c r="P61" s="7"/>
      <c r="Q61" s="8"/>
      <c r="T61" s="7"/>
      <c r="U61" s="7"/>
      <c r="V61" s="7"/>
    </row>
    <row r="62" spans="1:30" ht="14.25" customHeight="1" x14ac:dyDescent="0.25">
      <c r="I62" s="112"/>
      <c r="J62" s="2"/>
      <c r="K62" s="3"/>
      <c r="M62" s="5"/>
      <c r="P62" s="7"/>
      <c r="Q62" s="8"/>
      <c r="T62" s="7"/>
      <c r="U62" s="7"/>
      <c r="V62" s="7"/>
    </row>
    <row r="63" spans="1:30" ht="14.25" customHeight="1" x14ac:dyDescent="0.25">
      <c r="I63" s="112"/>
      <c r="J63" s="2"/>
      <c r="K63" s="3"/>
      <c r="M63" s="5"/>
      <c r="P63" s="7"/>
      <c r="Q63" s="8"/>
      <c r="T63" s="7"/>
      <c r="U63" s="7"/>
      <c r="V63" s="7"/>
    </row>
    <row r="64" spans="1:30" ht="14.25" customHeight="1" x14ac:dyDescent="0.25">
      <c r="I64" s="112"/>
      <c r="J64" s="2"/>
      <c r="K64" s="3"/>
      <c r="M64" s="5"/>
      <c r="P64" s="7"/>
      <c r="Q64" s="8"/>
      <c r="T64" s="7"/>
      <c r="U64" s="7"/>
      <c r="V64" s="7"/>
    </row>
    <row r="65" spans="9:22" ht="14.25" customHeight="1" x14ac:dyDescent="0.25">
      <c r="I65" s="112"/>
      <c r="J65" s="2"/>
      <c r="K65" s="3"/>
      <c r="M65" s="5"/>
      <c r="P65" s="7"/>
      <c r="Q65" s="8"/>
      <c r="T65" s="7"/>
      <c r="U65" s="7"/>
      <c r="V65" s="7"/>
    </row>
    <row r="66" spans="9:22" ht="14.25" customHeight="1" x14ac:dyDescent="0.25">
      <c r="I66" s="112"/>
      <c r="J66" s="2"/>
      <c r="K66" s="3"/>
      <c r="M66" s="5"/>
      <c r="P66" s="7"/>
      <c r="Q66" s="8"/>
      <c r="T66" s="7"/>
      <c r="U66" s="7"/>
      <c r="V66" s="7"/>
    </row>
    <row r="67" spans="9:22" ht="14.25" customHeight="1" x14ac:dyDescent="0.25">
      <c r="I67" s="112"/>
      <c r="J67" s="2"/>
      <c r="K67" s="3"/>
      <c r="M67" s="5"/>
      <c r="P67" s="7"/>
      <c r="Q67" s="8"/>
      <c r="T67" s="7"/>
      <c r="U67" s="7"/>
      <c r="V67" s="7"/>
    </row>
    <row r="68" spans="9:22" ht="14.25" customHeight="1" x14ac:dyDescent="0.25">
      <c r="I68" s="112"/>
      <c r="J68" s="2"/>
      <c r="K68" s="3"/>
      <c r="M68" s="5"/>
      <c r="P68" s="7"/>
      <c r="Q68" s="8"/>
      <c r="T68" s="7"/>
      <c r="U68" s="7"/>
      <c r="V68" s="7"/>
    </row>
    <row r="69" spans="9:22" ht="14.25" customHeight="1" x14ac:dyDescent="0.25">
      <c r="I69" s="112"/>
      <c r="J69" s="2"/>
      <c r="K69" s="3"/>
      <c r="M69" s="5"/>
      <c r="P69" s="7"/>
      <c r="Q69" s="8"/>
      <c r="T69" s="7"/>
      <c r="U69" s="7"/>
      <c r="V69" s="7"/>
    </row>
    <row r="70" spans="9:22" ht="14.25" customHeight="1" x14ac:dyDescent="0.25">
      <c r="I70" s="112"/>
      <c r="J70" s="2"/>
      <c r="K70" s="3"/>
      <c r="M70" s="5"/>
      <c r="P70" s="7"/>
      <c r="Q70" s="8"/>
      <c r="T70" s="7"/>
      <c r="U70" s="7"/>
      <c r="V70" s="7"/>
    </row>
    <row r="71" spans="9:22" ht="14.25" customHeight="1" x14ac:dyDescent="0.25">
      <c r="I71" s="112"/>
      <c r="J71" s="2"/>
      <c r="K71" s="3"/>
      <c r="M71" s="5"/>
      <c r="P71" s="7"/>
      <c r="Q71" s="8"/>
      <c r="T71" s="7"/>
      <c r="U71" s="7"/>
      <c r="V71" s="7"/>
    </row>
    <row r="72" spans="9:22" ht="14.25" customHeight="1" x14ac:dyDescent="0.25">
      <c r="I72" s="112"/>
      <c r="J72" s="2"/>
      <c r="K72" s="3"/>
      <c r="M72" s="5"/>
      <c r="P72" s="7"/>
      <c r="Q72" s="8"/>
      <c r="T72" s="7"/>
      <c r="U72" s="7"/>
      <c r="V72" s="7"/>
    </row>
    <row r="73" spans="9:22" ht="14.25" customHeight="1" x14ac:dyDescent="0.25">
      <c r="I73" s="112"/>
      <c r="J73" s="2"/>
      <c r="K73" s="3"/>
      <c r="M73" s="5"/>
      <c r="P73" s="7"/>
      <c r="Q73" s="8"/>
      <c r="T73" s="7"/>
      <c r="U73" s="7"/>
      <c r="V73" s="7"/>
    </row>
    <row r="74" spans="9:22" ht="34.5" customHeight="1" x14ac:dyDescent="0.25">
      <c r="I74" s="112"/>
      <c r="J74" s="2"/>
      <c r="K74" s="3"/>
      <c r="M74" s="5"/>
      <c r="P74" s="7"/>
      <c r="Q74" s="8"/>
      <c r="T74" s="7"/>
      <c r="U74" s="7"/>
      <c r="V74" s="7"/>
    </row>
    <row r="75" spans="9:22" ht="14.25" customHeight="1" x14ac:dyDescent="0.25">
      <c r="I75" s="112"/>
      <c r="J75" s="2"/>
      <c r="K75" s="3"/>
      <c r="M75" s="5"/>
      <c r="P75" s="7"/>
      <c r="Q75" s="8"/>
      <c r="T75" s="7"/>
      <c r="U75" s="7"/>
      <c r="V75" s="7"/>
    </row>
    <row r="76" spans="9:22" ht="14.25" customHeight="1" x14ac:dyDescent="0.25">
      <c r="I76" s="112"/>
      <c r="J76" s="2"/>
      <c r="K76" s="3"/>
      <c r="M76" s="5"/>
      <c r="P76" s="7"/>
      <c r="Q76" s="8"/>
      <c r="T76" s="7"/>
      <c r="U76" s="7"/>
      <c r="V76" s="7"/>
    </row>
    <row r="77" spans="9:22" ht="14.25" customHeight="1" x14ac:dyDescent="0.25">
      <c r="I77" s="112"/>
      <c r="J77" s="2"/>
      <c r="K77" s="3"/>
      <c r="M77" s="5"/>
      <c r="P77" s="7"/>
      <c r="Q77" s="8"/>
      <c r="T77" s="7"/>
      <c r="U77" s="7"/>
      <c r="V77" s="7"/>
    </row>
    <row r="78" spans="9:22" ht="14.25" customHeight="1" x14ac:dyDescent="0.25">
      <c r="I78" s="112"/>
      <c r="J78" s="2"/>
      <c r="K78" s="3"/>
      <c r="M78" s="5"/>
      <c r="P78" s="7"/>
      <c r="Q78" s="8"/>
      <c r="T78" s="7"/>
      <c r="U78" s="7"/>
      <c r="V78" s="7"/>
    </row>
    <row r="79" spans="9:22" ht="14.25" customHeight="1" x14ac:dyDescent="0.25">
      <c r="I79" s="112"/>
      <c r="J79" s="2"/>
      <c r="K79" s="3"/>
      <c r="M79" s="5"/>
      <c r="P79" s="7"/>
      <c r="Q79" s="8"/>
      <c r="T79" s="7"/>
      <c r="U79" s="7"/>
      <c r="V79" s="7"/>
    </row>
    <row r="80" spans="9:22" ht="14.25" customHeight="1" x14ac:dyDescent="0.25">
      <c r="I80" s="112"/>
      <c r="J80" s="2"/>
      <c r="K80" s="3"/>
      <c r="M80" s="5"/>
      <c r="P80" s="7"/>
      <c r="Q80" s="8"/>
      <c r="T80" s="7"/>
      <c r="U80" s="7"/>
      <c r="V80" s="7"/>
    </row>
    <row r="81" spans="9:22" ht="14.25" customHeight="1" x14ac:dyDescent="0.25">
      <c r="I81" s="112"/>
      <c r="J81" s="2"/>
      <c r="K81" s="3"/>
      <c r="M81" s="5"/>
      <c r="P81" s="7"/>
      <c r="Q81" s="8"/>
      <c r="T81" s="7"/>
      <c r="U81" s="7"/>
      <c r="V81" s="7"/>
    </row>
    <row r="82" spans="9:22" ht="14.25" customHeight="1" x14ac:dyDescent="0.25">
      <c r="I82" s="112"/>
      <c r="J82" s="2"/>
      <c r="K82" s="3"/>
      <c r="M82" s="5"/>
      <c r="P82" s="7"/>
      <c r="Q82" s="8"/>
      <c r="T82" s="7"/>
      <c r="U82" s="7"/>
      <c r="V82" s="7"/>
    </row>
    <row r="83" spans="9:22" ht="14.25" customHeight="1" x14ac:dyDescent="0.25">
      <c r="I83" s="112"/>
      <c r="J83" s="2"/>
      <c r="K83" s="3"/>
      <c r="M83" s="5"/>
      <c r="P83" s="7"/>
      <c r="Q83" s="8"/>
      <c r="T83" s="7"/>
      <c r="U83" s="7"/>
      <c r="V83" s="7"/>
    </row>
    <row r="84" spans="9:22" ht="14.25" customHeight="1" x14ac:dyDescent="0.25">
      <c r="I84" s="112"/>
      <c r="J84" s="2"/>
      <c r="K84" s="3"/>
      <c r="M84" s="5"/>
      <c r="P84" s="7"/>
      <c r="Q84" s="8"/>
      <c r="T84" s="7"/>
      <c r="U84" s="7"/>
      <c r="V84" s="7"/>
    </row>
    <row r="85" spans="9:22" ht="14.25" customHeight="1" x14ac:dyDescent="0.25">
      <c r="I85" s="112"/>
      <c r="J85" s="2"/>
      <c r="K85" s="3"/>
      <c r="M85" s="5"/>
      <c r="P85" s="7"/>
      <c r="Q85" s="8"/>
      <c r="T85" s="7"/>
      <c r="U85" s="7"/>
      <c r="V85" s="7"/>
    </row>
    <row r="86" spans="9:22" ht="14.25" customHeight="1" x14ac:dyDescent="0.25">
      <c r="I86" s="112"/>
      <c r="J86" s="2"/>
      <c r="K86" s="3"/>
      <c r="M86" s="5"/>
      <c r="P86" s="7"/>
      <c r="Q86" s="8"/>
      <c r="T86" s="7"/>
      <c r="U86" s="7"/>
      <c r="V86" s="7"/>
    </row>
    <row r="87" spans="9:22" ht="14.25" customHeight="1" x14ac:dyDescent="0.25">
      <c r="I87" s="112"/>
      <c r="J87" s="2"/>
      <c r="K87" s="3"/>
      <c r="M87" s="5"/>
      <c r="P87" s="7"/>
      <c r="Q87" s="8"/>
      <c r="T87" s="7"/>
      <c r="U87" s="7"/>
      <c r="V87" s="7"/>
    </row>
    <row r="88" spans="9:22" ht="14.25" customHeight="1" x14ac:dyDescent="0.25">
      <c r="I88" s="112"/>
      <c r="J88" s="2"/>
      <c r="K88" s="3"/>
      <c r="M88" s="5"/>
      <c r="P88" s="7"/>
      <c r="Q88" s="8"/>
      <c r="T88" s="7"/>
      <c r="U88" s="7"/>
      <c r="V88" s="7"/>
    </row>
    <row r="89" spans="9:22" ht="14.25" customHeight="1" x14ac:dyDescent="0.25">
      <c r="I89" s="112"/>
      <c r="J89" s="2"/>
      <c r="K89" s="3"/>
      <c r="M89" s="5"/>
      <c r="P89" s="7"/>
      <c r="Q89" s="8"/>
      <c r="T89" s="7"/>
      <c r="U89" s="7"/>
      <c r="V89" s="7"/>
    </row>
    <row r="90" spans="9:22" ht="14.25" customHeight="1" x14ac:dyDescent="0.25">
      <c r="I90" s="112"/>
      <c r="J90" s="2"/>
      <c r="K90" s="3"/>
      <c r="M90" s="5"/>
      <c r="P90" s="7"/>
      <c r="Q90" s="8"/>
      <c r="T90" s="7"/>
      <c r="U90" s="7"/>
      <c r="V90" s="7"/>
    </row>
    <row r="91" spans="9:22" ht="14.25" customHeight="1" x14ac:dyDescent="0.25">
      <c r="I91" s="112"/>
      <c r="J91" s="2"/>
      <c r="K91" s="3"/>
      <c r="M91" s="5"/>
      <c r="P91" s="7"/>
      <c r="Q91" s="8"/>
      <c r="T91" s="7"/>
      <c r="U91" s="7"/>
      <c r="V91" s="7"/>
    </row>
    <row r="92" spans="9:22" ht="14.25" customHeight="1" x14ac:dyDescent="0.25">
      <c r="I92" s="112"/>
      <c r="J92" s="2"/>
      <c r="K92" s="3"/>
      <c r="M92" s="5"/>
      <c r="P92" s="7"/>
      <c r="Q92" s="8"/>
      <c r="T92" s="7"/>
      <c r="U92" s="7"/>
      <c r="V92" s="7"/>
    </row>
    <row r="93" spans="9:22" ht="14.25" customHeight="1" x14ac:dyDescent="0.25">
      <c r="I93" s="112"/>
      <c r="J93" s="2"/>
      <c r="K93" s="3"/>
      <c r="M93" s="5"/>
      <c r="P93" s="7"/>
      <c r="Q93" s="8"/>
      <c r="T93" s="7"/>
      <c r="U93" s="7"/>
      <c r="V93" s="7"/>
    </row>
    <row r="94" spans="9:22" ht="14.25" customHeight="1" x14ac:dyDescent="0.25">
      <c r="I94" s="112"/>
      <c r="J94" s="2"/>
      <c r="K94" s="3"/>
      <c r="M94" s="5"/>
      <c r="P94" s="7"/>
      <c r="Q94" s="8"/>
      <c r="T94" s="7"/>
      <c r="U94" s="7"/>
      <c r="V94" s="7"/>
    </row>
    <row r="95" spans="9:22" ht="14.25" customHeight="1" x14ac:dyDescent="0.25">
      <c r="I95" s="112"/>
      <c r="J95" s="2"/>
      <c r="K95" s="3"/>
      <c r="M95" s="5"/>
      <c r="P95" s="7"/>
      <c r="Q95" s="8"/>
      <c r="T95" s="7"/>
      <c r="U95" s="7"/>
      <c r="V95" s="7"/>
    </row>
    <row r="96" spans="9:22" ht="14.25" customHeight="1" x14ac:dyDescent="0.25">
      <c r="I96" s="112"/>
      <c r="J96" s="2"/>
      <c r="K96" s="3"/>
      <c r="M96" s="5"/>
      <c r="P96" s="7"/>
      <c r="Q96" s="8"/>
      <c r="T96" s="7"/>
      <c r="U96" s="7"/>
      <c r="V96" s="7"/>
    </row>
    <row r="97" spans="9:22" ht="14.25" customHeight="1" x14ac:dyDescent="0.25">
      <c r="I97" s="112"/>
      <c r="J97" s="2"/>
      <c r="K97" s="3"/>
      <c r="M97" s="5"/>
      <c r="P97" s="7"/>
      <c r="Q97" s="8"/>
      <c r="T97" s="7"/>
      <c r="U97" s="7"/>
      <c r="V97" s="7"/>
    </row>
    <row r="98" spans="9:22" ht="14.25" customHeight="1" x14ac:dyDescent="0.25">
      <c r="I98" s="112"/>
      <c r="J98" s="2"/>
      <c r="K98" s="3"/>
      <c r="M98" s="5"/>
      <c r="P98" s="7"/>
      <c r="Q98" s="8"/>
      <c r="T98" s="7"/>
      <c r="U98" s="7"/>
      <c r="V98" s="7"/>
    </row>
    <row r="99" spans="9:22" ht="14.25" customHeight="1" x14ac:dyDescent="0.25">
      <c r="I99" s="112"/>
      <c r="J99" s="2"/>
      <c r="K99" s="3"/>
      <c r="M99" s="5"/>
      <c r="P99" s="7"/>
      <c r="Q99" s="8"/>
      <c r="T99" s="7"/>
      <c r="U99" s="7"/>
      <c r="V99" s="7"/>
    </row>
    <row r="100" spans="9:22" ht="14.25" customHeight="1" x14ac:dyDescent="0.25">
      <c r="I100" s="112"/>
      <c r="J100" s="2"/>
      <c r="K100" s="3"/>
      <c r="M100" s="5"/>
      <c r="P100" s="7"/>
      <c r="Q100" s="8"/>
      <c r="T100" s="7"/>
      <c r="U100" s="7"/>
      <c r="V100" s="7"/>
    </row>
    <row r="101" spans="9:22" ht="14.25" customHeight="1" x14ac:dyDescent="0.25">
      <c r="I101" s="112"/>
      <c r="J101" s="2"/>
      <c r="K101" s="3"/>
      <c r="M101" s="5"/>
      <c r="P101" s="7"/>
      <c r="Q101" s="8"/>
      <c r="T101" s="7"/>
      <c r="U101" s="7"/>
      <c r="V101" s="7"/>
    </row>
    <row r="102" spans="9:22" ht="14.25" customHeight="1" x14ac:dyDescent="0.25">
      <c r="I102" s="112"/>
      <c r="J102" s="2"/>
      <c r="K102" s="3"/>
      <c r="M102" s="5"/>
      <c r="P102" s="7"/>
      <c r="Q102" s="8"/>
      <c r="T102" s="7"/>
      <c r="U102" s="7"/>
      <c r="V102" s="7"/>
    </row>
    <row r="103" spans="9:22" ht="14.25" customHeight="1" x14ac:dyDescent="0.25">
      <c r="I103" s="112"/>
      <c r="J103" s="2"/>
      <c r="K103" s="3"/>
      <c r="M103" s="5"/>
      <c r="P103" s="7"/>
      <c r="Q103" s="8"/>
      <c r="T103" s="7"/>
      <c r="U103" s="7"/>
      <c r="V103" s="7"/>
    </row>
    <row r="104" spans="9:22" ht="14.25" customHeight="1" x14ac:dyDescent="0.25">
      <c r="I104" s="112"/>
      <c r="J104" s="2"/>
      <c r="K104" s="3"/>
      <c r="M104" s="5"/>
      <c r="P104" s="7"/>
      <c r="Q104" s="8"/>
      <c r="T104" s="7"/>
      <c r="U104" s="7"/>
      <c r="V104" s="7"/>
    </row>
    <row r="105" spans="9:22" ht="14.25" customHeight="1" x14ac:dyDescent="0.25">
      <c r="I105" s="112"/>
      <c r="J105" s="2"/>
      <c r="K105" s="3"/>
      <c r="M105" s="5"/>
      <c r="P105" s="7"/>
      <c r="Q105" s="8"/>
      <c r="T105" s="7"/>
      <c r="U105" s="7"/>
      <c r="V105" s="7"/>
    </row>
    <row r="106" spans="9:22" ht="14.25" customHeight="1" x14ac:dyDescent="0.25">
      <c r="I106" s="112"/>
      <c r="J106" s="2"/>
      <c r="K106" s="3"/>
      <c r="M106" s="5"/>
      <c r="P106" s="7"/>
      <c r="Q106" s="8"/>
      <c r="T106" s="7"/>
      <c r="U106" s="7"/>
      <c r="V106" s="7"/>
    </row>
    <row r="107" spans="9:22" ht="14.25" customHeight="1" x14ac:dyDescent="0.25">
      <c r="I107" s="112"/>
      <c r="J107" s="2"/>
      <c r="K107" s="3"/>
      <c r="M107" s="5"/>
      <c r="P107" s="7"/>
      <c r="Q107" s="8"/>
      <c r="T107" s="7"/>
      <c r="U107" s="7"/>
      <c r="V107" s="7"/>
    </row>
    <row r="108" spans="9:22" ht="14.25" customHeight="1" x14ac:dyDescent="0.25">
      <c r="I108" s="112"/>
      <c r="J108" s="2"/>
      <c r="K108" s="3"/>
      <c r="M108" s="5"/>
      <c r="P108" s="7"/>
      <c r="Q108" s="8"/>
      <c r="T108" s="7"/>
      <c r="U108" s="7"/>
      <c r="V108" s="7"/>
    </row>
    <row r="109" spans="9:22" ht="14.25" customHeight="1" x14ac:dyDescent="0.25">
      <c r="I109" s="112"/>
      <c r="J109" s="2"/>
      <c r="K109" s="3"/>
      <c r="M109" s="5"/>
      <c r="P109" s="7"/>
      <c r="Q109" s="8"/>
      <c r="T109" s="7"/>
      <c r="U109" s="7"/>
      <c r="V109" s="7"/>
    </row>
    <row r="110" spans="9:22" ht="14.25" customHeight="1" x14ac:dyDescent="0.25">
      <c r="I110" s="112"/>
      <c r="J110" s="2"/>
      <c r="K110" s="3"/>
      <c r="M110" s="5"/>
      <c r="P110" s="7"/>
      <c r="Q110" s="8"/>
      <c r="T110" s="7"/>
      <c r="U110" s="7"/>
      <c r="V110" s="7"/>
    </row>
    <row r="111" spans="9:22" ht="14.25" customHeight="1" x14ac:dyDescent="0.25">
      <c r="I111" s="112"/>
      <c r="J111" s="2"/>
      <c r="K111" s="3"/>
      <c r="M111" s="5"/>
      <c r="P111" s="7"/>
      <c r="Q111" s="8"/>
      <c r="T111" s="7"/>
      <c r="U111" s="7"/>
      <c r="V111" s="7"/>
    </row>
    <row r="112" spans="9:22" ht="14.25" customHeight="1" x14ac:dyDescent="0.25">
      <c r="I112" s="112"/>
      <c r="J112" s="2"/>
      <c r="K112" s="3"/>
      <c r="M112" s="5"/>
      <c r="P112" s="7"/>
      <c r="Q112" s="8"/>
      <c r="T112" s="7"/>
      <c r="U112" s="7"/>
      <c r="V112" s="7"/>
    </row>
    <row r="113" spans="9:22" ht="14.25" customHeight="1" x14ac:dyDescent="0.25">
      <c r="I113" s="112"/>
      <c r="J113" s="2"/>
      <c r="K113" s="3"/>
      <c r="M113" s="5"/>
      <c r="P113" s="7"/>
      <c r="Q113" s="8"/>
      <c r="T113" s="7"/>
      <c r="U113" s="7"/>
      <c r="V113" s="7"/>
    </row>
    <row r="114" spans="9:22" ht="14.25" customHeight="1" x14ac:dyDescent="0.25">
      <c r="I114" s="112"/>
      <c r="J114" s="2"/>
      <c r="K114" s="3"/>
      <c r="M114" s="5"/>
      <c r="P114" s="7"/>
      <c r="Q114" s="8"/>
      <c r="T114" s="7"/>
      <c r="U114" s="7"/>
      <c r="V114" s="7"/>
    </row>
    <row r="115" spans="9:22" ht="14.25" customHeight="1" x14ac:dyDescent="0.25">
      <c r="I115" s="112"/>
      <c r="J115" s="2"/>
      <c r="K115" s="3"/>
      <c r="M115" s="5"/>
      <c r="P115" s="7"/>
      <c r="Q115" s="8"/>
      <c r="T115" s="7"/>
      <c r="U115" s="7"/>
      <c r="V115" s="7"/>
    </row>
    <row r="116" spans="9:22" ht="14.25" customHeight="1" x14ac:dyDescent="0.25">
      <c r="I116" s="112"/>
      <c r="J116" s="2"/>
      <c r="K116" s="3"/>
      <c r="M116" s="5"/>
      <c r="P116" s="7"/>
      <c r="Q116" s="8"/>
      <c r="T116" s="7"/>
      <c r="U116" s="7"/>
      <c r="V116" s="7"/>
    </row>
    <row r="117" spans="9:22" ht="14.25" customHeight="1" x14ac:dyDescent="0.25">
      <c r="I117" s="112"/>
      <c r="J117" s="2"/>
      <c r="K117" s="3"/>
      <c r="M117" s="5"/>
      <c r="P117" s="7"/>
      <c r="Q117" s="8"/>
      <c r="T117" s="7"/>
      <c r="U117" s="7"/>
      <c r="V117" s="7"/>
    </row>
    <row r="118" spans="9:22" ht="14.25" customHeight="1" x14ac:dyDescent="0.25">
      <c r="I118" s="112"/>
      <c r="J118" s="2"/>
      <c r="K118" s="3"/>
      <c r="M118" s="5"/>
      <c r="P118" s="7"/>
      <c r="Q118" s="8"/>
      <c r="T118" s="7"/>
      <c r="U118" s="7"/>
      <c r="V118" s="7"/>
    </row>
    <row r="119" spans="9:22" ht="14.25" customHeight="1" x14ac:dyDescent="0.25">
      <c r="I119" s="112"/>
      <c r="J119" s="2"/>
      <c r="K119" s="3"/>
      <c r="M119" s="5"/>
      <c r="P119" s="7"/>
      <c r="Q119" s="8"/>
      <c r="T119" s="7"/>
      <c r="U119" s="7"/>
      <c r="V119" s="7"/>
    </row>
    <row r="120" spans="9:22" ht="14.25" customHeight="1" x14ac:dyDescent="0.25">
      <c r="I120" s="112"/>
      <c r="J120" s="2"/>
      <c r="K120" s="3"/>
      <c r="M120" s="5"/>
      <c r="P120" s="7"/>
      <c r="Q120" s="8"/>
      <c r="T120" s="7"/>
      <c r="U120" s="7"/>
      <c r="V120" s="7"/>
    </row>
    <row r="121" spans="9:22" ht="14.25" customHeight="1" x14ac:dyDescent="0.25">
      <c r="I121" s="112"/>
      <c r="J121" s="2"/>
      <c r="K121" s="3"/>
      <c r="M121" s="5"/>
      <c r="P121" s="7"/>
      <c r="Q121" s="8"/>
      <c r="T121" s="7"/>
      <c r="U121" s="7"/>
      <c r="V121" s="7"/>
    </row>
    <row r="122" spans="9:22" ht="14.25" customHeight="1" x14ac:dyDescent="0.25">
      <c r="I122" s="112"/>
      <c r="J122" s="2"/>
      <c r="K122" s="3"/>
      <c r="M122" s="5"/>
      <c r="P122" s="7"/>
      <c r="Q122" s="8"/>
      <c r="T122" s="7"/>
      <c r="U122" s="7"/>
      <c r="V122" s="7"/>
    </row>
    <row r="123" spans="9:22" ht="14.25" customHeight="1" x14ac:dyDescent="0.25">
      <c r="I123" s="112"/>
      <c r="J123" s="2"/>
      <c r="K123" s="3"/>
      <c r="M123" s="5"/>
      <c r="P123" s="7"/>
      <c r="Q123" s="8"/>
      <c r="T123" s="7"/>
      <c r="U123" s="7"/>
      <c r="V123" s="7"/>
    </row>
    <row r="124" spans="9:22" ht="14.25" customHeight="1" x14ac:dyDescent="0.25">
      <c r="I124" s="112"/>
      <c r="J124" s="2"/>
      <c r="K124" s="3"/>
      <c r="M124" s="5"/>
      <c r="P124" s="7"/>
      <c r="Q124" s="8"/>
      <c r="T124" s="7"/>
      <c r="U124" s="7"/>
      <c r="V124" s="7"/>
    </row>
    <row r="125" spans="9:22" ht="14.25" customHeight="1" x14ac:dyDescent="0.25">
      <c r="I125" s="112"/>
      <c r="J125" s="2"/>
      <c r="K125" s="3"/>
      <c r="M125" s="5"/>
      <c r="P125" s="7"/>
      <c r="Q125" s="8"/>
      <c r="T125" s="7"/>
      <c r="U125" s="7"/>
      <c r="V125" s="7"/>
    </row>
    <row r="126" spans="9:22" ht="14.25" customHeight="1" x14ac:dyDescent="0.25">
      <c r="I126" s="112"/>
      <c r="J126" s="2"/>
      <c r="K126" s="3"/>
      <c r="M126" s="5"/>
      <c r="P126" s="7"/>
      <c r="Q126" s="8"/>
      <c r="T126" s="7"/>
      <c r="U126" s="7"/>
      <c r="V126" s="7"/>
    </row>
    <row r="127" spans="9:22" ht="14.25" customHeight="1" x14ac:dyDescent="0.25">
      <c r="I127" s="112"/>
      <c r="J127" s="2"/>
      <c r="K127" s="3"/>
      <c r="M127" s="5"/>
      <c r="P127" s="7"/>
      <c r="Q127" s="8"/>
      <c r="T127" s="7"/>
      <c r="U127" s="7"/>
      <c r="V127" s="7"/>
    </row>
    <row r="128" spans="9:22" ht="14.25" customHeight="1" x14ac:dyDescent="0.25">
      <c r="I128" s="112"/>
      <c r="J128" s="2"/>
      <c r="K128" s="3"/>
      <c r="M128" s="5"/>
      <c r="P128" s="7"/>
      <c r="Q128" s="8"/>
      <c r="T128" s="7"/>
      <c r="U128" s="7"/>
      <c r="V128" s="7"/>
    </row>
    <row r="129" spans="9:22" ht="14.25" customHeight="1" x14ac:dyDescent="0.25">
      <c r="I129" s="112"/>
      <c r="J129" s="2"/>
      <c r="K129" s="3"/>
      <c r="M129" s="5"/>
      <c r="P129" s="7"/>
      <c r="Q129" s="8"/>
      <c r="T129" s="7"/>
      <c r="U129" s="7"/>
      <c r="V129" s="7"/>
    </row>
    <row r="130" spans="9:22" ht="14.25" customHeight="1" x14ac:dyDescent="0.25">
      <c r="I130" s="112"/>
      <c r="J130" s="2"/>
      <c r="K130" s="3"/>
      <c r="M130" s="5"/>
      <c r="P130" s="7"/>
      <c r="Q130" s="8"/>
      <c r="T130" s="7"/>
      <c r="U130" s="7"/>
      <c r="V130" s="7"/>
    </row>
    <row r="131" spans="9:22" ht="14.25" customHeight="1" x14ac:dyDescent="0.25">
      <c r="I131" s="112"/>
      <c r="J131" s="2"/>
      <c r="K131" s="3"/>
      <c r="M131" s="5"/>
      <c r="P131" s="7"/>
      <c r="Q131" s="8"/>
      <c r="T131" s="7"/>
      <c r="U131" s="7"/>
      <c r="V131" s="7"/>
    </row>
    <row r="132" spans="9:22" ht="14.25" customHeight="1" x14ac:dyDescent="0.25">
      <c r="I132" s="112"/>
      <c r="J132" s="2"/>
      <c r="K132" s="3"/>
      <c r="M132" s="5"/>
      <c r="P132" s="7"/>
      <c r="Q132" s="8"/>
      <c r="T132" s="7"/>
      <c r="U132" s="7"/>
      <c r="V132" s="7"/>
    </row>
    <row r="133" spans="9:22" ht="14.25" customHeight="1" x14ac:dyDescent="0.25">
      <c r="I133" s="112"/>
      <c r="J133" s="2"/>
      <c r="K133" s="3"/>
      <c r="M133" s="5"/>
      <c r="P133" s="7"/>
      <c r="Q133" s="8"/>
      <c r="T133" s="7"/>
      <c r="U133" s="7"/>
      <c r="V133" s="7"/>
    </row>
    <row r="134" spans="9:22" ht="15.75" customHeight="1" x14ac:dyDescent="0.25">
      <c r="I134" s="112"/>
      <c r="J134" s="2"/>
      <c r="K134" s="3"/>
      <c r="M134" s="5"/>
      <c r="P134" s="7"/>
      <c r="Q134" s="8"/>
      <c r="T134" s="7"/>
      <c r="U134" s="7"/>
      <c r="V134" s="7"/>
    </row>
    <row r="135" spans="9:22" ht="35.25" customHeight="1" x14ac:dyDescent="0.25">
      <c r="I135" s="112"/>
      <c r="J135" s="2"/>
      <c r="K135" s="3"/>
      <c r="M135" s="5"/>
      <c r="P135" s="7"/>
      <c r="Q135" s="8"/>
      <c r="T135" s="7"/>
      <c r="U135" s="7"/>
      <c r="V135" s="7"/>
    </row>
    <row r="136" spans="9:22" ht="14.25" customHeight="1" x14ac:dyDescent="0.25">
      <c r="I136" s="112"/>
      <c r="J136" s="2"/>
      <c r="K136" s="3"/>
      <c r="M136" s="5"/>
      <c r="P136" s="7"/>
      <c r="Q136" s="8"/>
      <c r="T136" s="7"/>
      <c r="U136" s="7"/>
      <c r="V136" s="7"/>
    </row>
    <row r="137" spans="9:22" ht="14.25" customHeight="1" x14ac:dyDescent="0.25">
      <c r="I137" s="112"/>
      <c r="J137" s="2"/>
      <c r="K137" s="3"/>
      <c r="M137" s="5"/>
      <c r="P137" s="7"/>
      <c r="Q137" s="8"/>
      <c r="T137" s="7"/>
      <c r="U137" s="7"/>
      <c r="V137" s="7"/>
    </row>
    <row r="138" spans="9:22" ht="14.25" customHeight="1" x14ac:dyDescent="0.25">
      <c r="I138" s="112"/>
      <c r="J138" s="2"/>
      <c r="K138" s="3"/>
      <c r="M138" s="5"/>
      <c r="P138" s="7"/>
      <c r="Q138" s="8"/>
      <c r="T138" s="7"/>
      <c r="U138" s="7"/>
      <c r="V138" s="7"/>
    </row>
    <row r="139" spans="9:22" ht="14.25" customHeight="1" x14ac:dyDescent="0.25">
      <c r="I139" s="112"/>
      <c r="J139" s="2"/>
      <c r="K139" s="3"/>
      <c r="M139" s="5"/>
      <c r="P139" s="7"/>
      <c r="Q139" s="8"/>
      <c r="T139" s="7"/>
      <c r="U139" s="7"/>
      <c r="V139" s="7"/>
    </row>
    <row r="140" spans="9:22" ht="14.25" customHeight="1" x14ac:dyDescent="0.25">
      <c r="I140" s="112"/>
      <c r="J140" s="2"/>
      <c r="K140" s="3"/>
      <c r="M140" s="5"/>
      <c r="P140" s="7"/>
      <c r="Q140" s="8"/>
      <c r="T140" s="7"/>
      <c r="U140" s="7"/>
      <c r="V140" s="7"/>
    </row>
    <row r="141" spans="9:22" ht="14.25" customHeight="1" x14ac:dyDescent="0.25">
      <c r="I141" s="112"/>
      <c r="J141" s="2"/>
      <c r="K141" s="3"/>
      <c r="M141" s="5"/>
      <c r="P141" s="7"/>
      <c r="Q141" s="8"/>
      <c r="T141" s="7"/>
      <c r="U141" s="7"/>
      <c r="V141" s="7"/>
    </row>
    <row r="142" spans="9:22" ht="14.25" customHeight="1" x14ac:dyDescent="0.25">
      <c r="I142" s="112"/>
      <c r="J142" s="2"/>
      <c r="K142" s="3"/>
      <c r="L142" s="5">
        <f>45*3+40</f>
        <v>175</v>
      </c>
      <c r="M142" s="5"/>
      <c r="P142" s="7"/>
      <c r="Q142" s="8"/>
      <c r="T142" s="7"/>
      <c r="U142" s="7"/>
      <c r="V142" s="7"/>
    </row>
    <row r="143" spans="9:22" ht="14.25" customHeight="1" x14ac:dyDescent="0.25">
      <c r="I143" s="112"/>
      <c r="J143" s="2"/>
      <c r="K143" s="3"/>
      <c r="M143" s="5"/>
      <c r="P143" s="7"/>
      <c r="Q143" s="8"/>
      <c r="T143" s="7"/>
      <c r="U143" s="7"/>
      <c r="V143" s="7"/>
    </row>
    <row r="144" spans="9:22" ht="14.25" customHeight="1" x14ac:dyDescent="0.25">
      <c r="I144" s="112"/>
      <c r="J144" s="2"/>
      <c r="K144" s="3"/>
      <c r="M144" s="5"/>
      <c r="P144" s="7"/>
      <c r="Q144" s="8"/>
      <c r="T144" s="7"/>
      <c r="U144" s="7"/>
      <c r="V144" s="7"/>
    </row>
    <row r="145" spans="9:22" ht="14.25" customHeight="1" x14ac:dyDescent="0.25">
      <c r="I145" s="112"/>
      <c r="J145" s="2"/>
      <c r="K145" s="3"/>
      <c r="M145" s="5"/>
      <c r="P145" s="7"/>
      <c r="Q145" s="8"/>
      <c r="T145" s="7"/>
      <c r="U145" s="7"/>
      <c r="V145" s="7"/>
    </row>
    <row r="146" spans="9:22" ht="14.25" customHeight="1" x14ac:dyDescent="0.25">
      <c r="I146" s="112"/>
      <c r="J146" s="2"/>
      <c r="K146" s="3"/>
      <c r="M146" s="5"/>
      <c r="P146" s="7"/>
      <c r="Q146" s="8"/>
      <c r="T146" s="7"/>
      <c r="U146" s="7"/>
      <c r="V146" s="7"/>
    </row>
    <row r="147" spans="9:22" ht="14.25" customHeight="1" x14ac:dyDescent="0.25">
      <c r="I147" s="112"/>
      <c r="J147" s="2"/>
      <c r="K147" s="3"/>
      <c r="M147" s="5"/>
      <c r="P147" s="7"/>
      <c r="Q147" s="8"/>
      <c r="T147" s="7"/>
      <c r="U147" s="7"/>
      <c r="V147" s="7"/>
    </row>
    <row r="148" spans="9:22" ht="14.25" customHeight="1" x14ac:dyDescent="0.25">
      <c r="I148" s="112"/>
      <c r="J148" s="2"/>
      <c r="K148" s="3"/>
      <c r="M148" s="5"/>
      <c r="P148" s="7"/>
      <c r="Q148" s="8"/>
      <c r="T148" s="7"/>
      <c r="U148" s="7"/>
      <c r="V148" s="7"/>
    </row>
    <row r="149" spans="9:22" ht="14.25" customHeight="1" x14ac:dyDescent="0.25">
      <c r="I149" s="112"/>
      <c r="J149" s="2"/>
      <c r="K149" s="3"/>
      <c r="M149" s="5"/>
      <c r="P149" s="7"/>
      <c r="Q149" s="8"/>
      <c r="T149" s="7"/>
      <c r="U149" s="7"/>
      <c r="V149" s="7"/>
    </row>
    <row r="150" spans="9:22" ht="14.25" customHeight="1" x14ac:dyDescent="0.25">
      <c r="I150" s="112"/>
      <c r="J150" s="2"/>
      <c r="K150" s="3"/>
      <c r="M150" s="5"/>
      <c r="P150" s="7"/>
      <c r="Q150" s="8"/>
      <c r="T150" s="7"/>
      <c r="U150" s="7"/>
      <c r="V150" s="7"/>
    </row>
    <row r="151" spans="9:22" ht="14.25" customHeight="1" x14ac:dyDescent="0.25">
      <c r="I151" s="112"/>
      <c r="J151" s="2"/>
      <c r="K151" s="3"/>
      <c r="M151" s="5"/>
      <c r="P151" s="7"/>
      <c r="Q151" s="8"/>
      <c r="T151" s="7"/>
      <c r="U151" s="7"/>
      <c r="V151" s="7"/>
    </row>
    <row r="152" spans="9:22" ht="14.25" customHeight="1" x14ac:dyDescent="0.25">
      <c r="I152" s="112"/>
      <c r="J152" s="2"/>
      <c r="K152" s="3"/>
      <c r="M152" s="5"/>
      <c r="P152" s="7"/>
      <c r="Q152" s="8"/>
      <c r="T152" s="7"/>
      <c r="U152" s="7"/>
      <c r="V152" s="7"/>
    </row>
    <row r="153" spans="9:22" ht="14.25" customHeight="1" x14ac:dyDescent="0.25">
      <c r="I153" s="112"/>
      <c r="J153" s="2"/>
      <c r="K153" s="3"/>
      <c r="M153" s="5"/>
      <c r="P153" s="7"/>
      <c r="Q153" s="8"/>
      <c r="T153" s="7"/>
      <c r="U153" s="7"/>
      <c r="V153" s="7"/>
    </row>
    <row r="154" spans="9:22" ht="14.25" customHeight="1" x14ac:dyDescent="0.25">
      <c r="I154" s="112"/>
      <c r="J154" s="2"/>
      <c r="K154" s="3"/>
      <c r="M154" s="5"/>
      <c r="P154" s="7"/>
      <c r="Q154" s="8"/>
      <c r="T154" s="7"/>
      <c r="U154" s="7"/>
      <c r="V154" s="7"/>
    </row>
    <row r="155" spans="9:22" ht="14.25" customHeight="1" x14ac:dyDescent="0.25">
      <c r="I155" s="112"/>
      <c r="J155" s="2"/>
      <c r="K155" s="3"/>
      <c r="M155" s="5"/>
      <c r="P155" s="7"/>
      <c r="Q155" s="8"/>
      <c r="T155" s="7"/>
      <c r="U155" s="7"/>
      <c r="V155" s="7"/>
    </row>
    <row r="156" spans="9:22" ht="14.25" customHeight="1" x14ac:dyDescent="0.25">
      <c r="I156" s="112"/>
      <c r="J156" s="2"/>
      <c r="K156" s="3"/>
      <c r="M156" s="5"/>
      <c r="P156" s="7"/>
      <c r="Q156" s="8"/>
      <c r="T156" s="7"/>
      <c r="U156" s="7"/>
      <c r="V156" s="7"/>
    </row>
    <row r="157" spans="9:22" ht="14.25" customHeight="1" x14ac:dyDescent="0.25">
      <c r="I157" s="112"/>
      <c r="J157" s="2"/>
      <c r="K157" s="3"/>
      <c r="M157" s="5"/>
      <c r="P157" s="7"/>
      <c r="Q157" s="8"/>
      <c r="T157" s="7"/>
      <c r="U157" s="7"/>
      <c r="V157" s="7"/>
    </row>
    <row r="158" spans="9:22" ht="14.25" customHeight="1" x14ac:dyDescent="0.25">
      <c r="I158" s="112"/>
      <c r="J158" s="2"/>
      <c r="K158" s="3"/>
      <c r="M158" s="5"/>
      <c r="P158" s="7"/>
      <c r="Q158" s="8"/>
      <c r="T158" s="7"/>
      <c r="U158" s="7"/>
      <c r="V158" s="7"/>
    </row>
    <row r="159" spans="9:22" ht="14.25" customHeight="1" x14ac:dyDescent="0.25">
      <c r="I159" s="112"/>
      <c r="J159" s="2"/>
      <c r="K159" s="3"/>
      <c r="M159" s="5"/>
      <c r="P159" s="7"/>
      <c r="Q159" s="8"/>
      <c r="T159" s="7"/>
      <c r="U159" s="7"/>
      <c r="V159" s="7"/>
    </row>
    <row r="160" spans="9:22" ht="14.25" customHeight="1" x14ac:dyDescent="0.25">
      <c r="I160" s="112"/>
      <c r="J160" s="2"/>
      <c r="K160" s="3"/>
      <c r="M160" s="5"/>
      <c r="P160" s="7"/>
      <c r="Q160" s="8"/>
      <c r="T160" s="7"/>
      <c r="U160" s="7"/>
      <c r="V160" s="7"/>
    </row>
    <row r="161" spans="9:22" ht="14.25" customHeight="1" x14ac:dyDescent="0.25">
      <c r="I161" s="112"/>
      <c r="J161" s="2"/>
      <c r="K161" s="3"/>
      <c r="M161" s="5"/>
      <c r="P161" s="7"/>
      <c r="Q161" s="8"/>
      <c r="T161" s="7"/>
      <c r="U161" s="7"/>
      <c r="V161" s="7"/>
    </row>
    <row r="162" spans="9:22" ht="14.25" customHeight="1" x14ac:dyDescent="0.25">
      <c r="I162" s="112"/>
      <c r="J162" s="2"/>
      <c r="K162" s="3"/>
      <c r="M162" s="5"/>
      <c r="P162" s="7"/>
      <c r="Q162" s="8"/>
      <c r="T162" s="7"/>
      <c r="U162" s="7"/>
      <c r="V162" s="7"/>
    </row>
    <row r="163" spans="9:22" ht="14.25" customHeight="1" x14ac:dyDescent="0.25">
      <c r="I163" s="112"/>
      <c r="J163" s="2"/>
      <c r="K163" s="3"/>
      <c r="M163" s="5"/>
      <c r="P163" s="7"/>
      <c r="Q163" s="8"/>
      <c r="T163" s="7"/>
      <c r="U163" s="7"/>
      <c r="V163" s="7"/>
    </row>
    <row r="164" spans="9:22" ht="14.25" customHeight="1" x14ac:dyDescent="0.25">
      <c r="I164" s="112"/>
      <c r="J164" s="2"/>
      <c r="K164" s="3"/>
      <c r="M164" s="5"/>
      <c r="P164" s="7"/>
      <c r="Q164" s="8"/>
      <c r="T164" s="7"/>
      <c r="U164" s="7"/>
      <c r="V164" s="7"/>
    </row>
    <row r="165" spans="9:22" ht="14.25" customHeight="1" x14ac:dyDescent="0.25">
      <c r="I165" s="112"/>
      <c r="J165" s="2"/>
      <c r="K165" s="3"/>
      <c r="M165" s="5"/>
      <c r="P165" s="7"/>
      <c r="Q165" s="8"/>
      <c r="T165" s="7"/>
      <c r="U165" s="7"/>
      <c r="V165" s="7"/>
    </row>
    <row r="166" spans="9:22" ht="14.25" customHeight="1" x14ac:dyDescent="0.25">
      <c r="I166" s="112"/>
      <c r="J166" s="2"/>
      <c r="K166" s="3"/>
      <c r="M166" s="5"/>
      <c r="P166" s="7"/>
      <c r="Q166" s="8"/>
      <c r="T166" s="7"/>
      <c r="U166" s="7"/>
      <c r="V166" s="7"/>
    </row>
    <row r="167" spans="9:22" ht="14.25" customHeight="1" x14ac:dyDescent="0.25">
      <c r="I167" s="112"/>
      <c r="J167" s="2"/>
      <c r="K167" s="3"/>
      <c r="M167" s="5"/>
      <c r="P167" s="7"/>
      <c r="Q167" s="8"/>
      <c r="T167" s="7"/>
      <c r="U167" s="7"/>
      <c r="V167" s="7"/>
    </row>
    <row r="168" spans="9:22" ht="14.25" customHeight="1" x14ac:dyDescent="0.25">
      <c r="I168" s="112"/>
      <c r="J168" s="2"/>
      <c r="K168" s="3"/>
      <c r="M168" s="5"/>
      <c r="P168" s="7"/>
      <c r="Q168" s="8"/>
      <c r="T168" s="7"/>
      <c r="U168" s="7"/>
      <c r="V168" s="7"/>
    </row>
    <row r="169" spans="9:22" ht="14.25" customHeight="1" x14ac:dyDescent="0.25">
      <c r="I169" s="112"/>
      <c r="J169" s="2"/>
      <c r="K169" s="3"/>
      <c r="M169" s="5"/>
      <c r="P169" s="7"/>
      <c r="Q169" s="8"/>
      <c r="T169" s="7"/>
      <c r="U169" s="7"/>
      <c r="V169" s="7"/>
    </row>
    <row r="170" spans="9:22" ht="14.25" customHeight="1" x14ac:dyDescent="0.25">
      <c r="I170" s="112"/>
      <c r="J170" s="2"/>
      <c r="K170" s="3"/>
      <c r="M170" s="5"/>
      <c r="P170" s="7"/>
      <c r="Q170" s="8"/>
      <c r="T170" s="7"/>
      <c r="U170" s="7"/>
      <c r="V170" s="7"/>
    </row>
    <row r="171" spans="9:22" ht="14.25" customHeight="1" x14ac:dyDescent="0.25">
      <c r="I171" s="112"/>
      <c r="J171" s="2"/>
      <c r="K171" s="3"/>
      <c r="M171" s="5"/>
      <c r="P171" s="7"/>
      <c r="Q171" s="8"/>
      <c r="T171" s="7"/>
      <c r="U171" s="7"/>
      <c r="V171" s="7"/>
    </row>
    <row r="172" spans="9:22" ht="14.25" customHeight="1" x14ac:dyDescent="0.25">
      <c r="I172" s="112"/>
      <c r="J172" s="2"/>
      <c r="K172" s="3"/>
      <c r="M172" s="5"/>
      <c r="P172" s="7"/>
      <c r="Q172" s="8"/>
      <c r="T172" s="7"/>
      <c r="U172" s="7"/>
      <c r="V172" s="7"/>
    </row>
    <row r="173" spans="9:22" ht="14.25" customHeight="1" x14ac:dyDescent="0.25">
      <c r="I173" s="112"/>
      <c r="J173" s="2"/>
      <c r="K173" s="3"/>
      <c r="M173" s="5"/>
      <c r="P173" s="7"/>
      <c r="Q173" s="8"/>
      <c r="T173" s="7"/>
      <c r="U173" s="7"/>
      <c r="V173" s="7"/>
    </row>
    <row r="174" spans="9:22" ht="14.25" customHeight="1" x14ac:dyDescent="0.25">
      <c r="I174" s="112"/>
      <c r="J174" s="2"/>
      <c r="K174" s="3"/>
      <c r="M174" s="5"/>
      <c r="P174" s="7"/>
      <c r="Q174" s="8"/>
      <c r="T174" s="7"/>
      <c r="U174" s="7"/>
      <c r="V174" s="7"/>
    </row>
    <row r="175" spans="9:22" ht="14.25" customHeight="1" x14ac:dyDescent="0.25">
      <c r="I175" s="112"/>
      <c r="J175" s="2"/>
      <c r="K175" s="3"/>
      <c r="M175" s="5"/>
      <c r="P175" s="7"/>
      <c r="Q175" s="8"/>
      <c r="T175" s="7"/>
      <c r="U175" s="7"/>
      <c r="V175" s="7"/>
    </row>
    <row r="176" spans="9:22" ht="14.25" customHeight="1" x14ac:dyDescent="0.25">
      <c r="I176" s="112"/>
      <c r="J176" s="2"/>
      <c r="K176" s="3"/>
      <c r="M176" s="5"/>
      <c r="P176" s="7"/>
      <c r="Q176" s="8"/>
      <c r="T176" s="7"/>
      <c r="U176" s="7"/>
      <c r="V176" s="7"/>
    </row>
    <row r="177" spans="9:22" ht="14.25" customHeight="1" x14ac:dyDescent="0.25">
      <c r="I177" s="112"/>
      <c r="J177" s="2"/>
      <c r="K177" s="3"/>
      <c r="M177" s="5"/>
      <c r="P177" s="7"/>
      <c r="Q177" s="8"/>
      <c r="T177" s="7"/>
      <c r="U177" s="7"/>
      <c r="V177" s="7"/>
    </row>
    <row r="178" spans="9:22" ht="14.25" customHeight="1" x14ac:dyDescent="0.25">
      <c r="I178" s="112"/>
      <c r="J178" s="2"/>
      <c r="K178" s="3"/>
      <c r="M178" s="5"/>
      <c r="P178" s="7"/>
      <c r="Q178" s="8"/>
      <c r="T178" s="7"/>
      <c r="U178" s="7"/>
      <c r="V178" s="7"/>
    </row>
    <row r="179" spans="9:22" ht="14.25" customHeight="1" x14ac:dyDescent="0.25">
      <c r="I179" s="112"/>
      <c r="J179" s="2"/>
      <c r="K179" s="3"/>
      <c r="M179" s="5"/>
      <c r="P179" s="7"/>
      <c r="Q179" s="8"/>
      <c r="T179" s="7"/>
      <c r="U179" s="7"/>
      <c r="V179" s="7"/>
    </row>
    <row r="180" spans="9:22" ht="14.25" customHeight="1" x14ac:dyDescent="0.25">
      <c r="I180" s="112"/>
      <c r="J180" s="2"/>
      <c r="K180" s="3"/>
      <c r="M180" s="5"/>
      <c r="P180" s="7"/>
      <c r="Q180" s="8"/>
      <c r="T180" s="7"/>
      <c r="U180" s="7"/>
      <c r="V180" s="7"/>
    </row>
    <row r="181" spans="9:22" ht="14.25" customHeight="1" x14ac:dyDescent="0.25">
      <c r="I181" s="112"/>
      <c r="J181" s="2"/>
      <c r="K181" s="3"/>
      <c r="M181" s="5"/>
      <c r="P181" s="7"/>
      <c r="Q181" s="8"/>
      <c r="T181" s="7"/>
      <c r="U181" s="7"/>
      <c r="V181" s="7"/>
    </row>
    <row r="182" spans="9:22" ht="14.25" customHeight="1" x14ac:dyDescent="0.25">
      <c r="I182" s="112"/>
      <c r="J182" s="2"/>
      <c r="K182" s="3"/>
      <c r="M182" s="5"/>
      <c r="P182" s="7"/>
      <c r="Q182" s="8"/>
      <c r="T182" s="7"/>
      <c r="U182" s="7"/>
      <c r="V182" s="7"/>
    </row>
    <row r="183" spans="9:22" ht="14.25" customHeight="1" x14ac:dyDescent="0.25">
      <c r="I183" s="112"/>
      <c r="J183" s="2"/>
      <c r="K183" s="3"/>
      <c r="M183" s="5"/>
      <c r="P183" s="7"/>
      <c r="Q183" s="8"/>
      <c r="T183" s="7"/>
      <c r="U183" s="7"/>
      <c r="V183" s="7"/>
    </row>
    <row r="184" spans="9:22" ht="14.25" customHeight="1" x14ac:dyDescent="0.25">
      <c r="I184" s="112"/>
      <c r="J184" s="2"/>
      <c r="K184" s="3"/>
      <c r="M184" s="5"/>
      <c r="P184" s="7"/>
      <c r="Q184" s="8"/>
      <c r="T184" s="7"/>
      <c r="U184" s="7"/>
      <c r="V184" s="7"/>
    </row>
    <row r="185" spans="9:22" ht="14.25" customHeight="1" x14ac:dyDescent="0.25">
      <c r="I185" s="112"/>
      <c r="J185" s="2"/>
      <c r="K185" s="3"/>
      <c r="M185" s="5"/>
      <c r="P185" s="7"/>
      <c r="Q185" s="8"/>
      <c r="T185" s="7"/>
      <c r="U185" s="7"/>
      <c r="V185" s="7"/>
    </row>
    <row r="186" spans="9:22" ht="14.25" customHeight="1" x14ac:dyDescent="0.25">
      <c r="I186" s="112"/>
      <c r="J186" s="2"/>
      <c r="K186" s="3"/>
      <c r="M186" s="5"/>
      <c r="P186" s="7"/>
      <c r="Q186" s="8"/>
      <c r="T186" s="7"/>
      <c r="U186" s="7"/>
      <c r="V186" s="7"/>
    </row>
    <row r="187" spans="9:22" ht="14.25" customHeight="1" x14ac:dyDescent="0.25">
      <c r="I187" s="112"/>
      <c r="J187" s="2"/>
      <c r="K187" s="3"/>
      <c r="M187" s="5"/>
      <c r="P187" s="7"/>
      <c r="Q187" s="8"/>
      <c r="T187" s="7"/>
      <c r="U187" s="7"/>
      <c r="V187" s="7"/>
    </row>
    <row r="188" spans="9:22" ht="14.25" customHeight="1" x14ac:dyDescent="0.25">
      <c r="I188" s="112"/>
      <c r="J188" s="2"/>
      <c r="K188" s="3"/>
      <c r="M188" s="5"/>
      <c r="P188" s="7"/>
      <c r="Q188" s="8"/>
      <c r="T188" s="7"/>
      <c r="U188" s="7"/>
      <c r="V188" s="7"/>
    </row>
    <row r="189" spans="9:22" ht="14.25" customHeight="1" x14ac:dyDescent="0.25">
      <c r="I189" s="112"/>
      <c r="J189" s="2"/>
      <c r="K189" s="3"/>
      <c r="M189" s="5"/>
      <c r="P189" s="7"/>
      <c r="Q189" s="8"/>
      <c r="T189" s="7"/>
      <c r="U189" s="7"/>
      <c r="V189" s="7"/>
    </row>
    <row r="190" spans="9:22" ht="14.25" customHeight="1" x14ac:dyDescent="0.25">
      <c r="I190" s="112"/>
      <c r="J190" s="2"/>
      <c r="K190" s="3"/>
      <c r="M190" s="5"/>
      <c r="P190" s="7"/>
      <c r="Q190" s="8"/>
      <c r="T190" s="7"/>
      <c r="U190" s="7"/>
      <c r="V190" s="7"/>
    </row>
    <row r="191" spans="9:22" ht="14.25" customHeight="1" x14ac:dyDescent="0.25">
      <c r="I191" s="112"/>
      <c r="J191" s="2"/>
      <c r="K191" s="3"/>
      <c r="M191" s="5"/>
      <c r="P191" s="7"/>
      <c r="Q191" s="8"/>
      <c r="T191" s="7"/>
      <c r="U191" s="7"/>
      <c r="V191" s="7"/>
    </row>
    <row r="192" spans="9:22" ht="14.25" customHeight="1" x14ac:dyDescent="0.25">
      <c r="I192" s="112"/>
      <c r="J192" s="2"/>
      <c r="K192" s="3"/>
      <c r="M192" s="5"/>
      <c r="P192" s="7"/>
      <c r="Q192" s="8"/>
      <c r="T192" s="7"/>
      <c r="U192" s="7"/>
      <c r="V192" s="7"/>
    </row>
    <row r="193" spans="9:22" ht="14.25" customHeight="1" x14ac:dyDescent="0.25">
      <c r="I193" s="112"/>
      <c r="J193" s="2"/>
      <c r="K193" s="3"/>
      <c r="M193" s="5"/>
      <c r="P193" s="7"/>
      <c r="Q193" s="8"/>
      <c r="T193" s="7"/>
      <c r="U193" s="7"/>
      <c r="V193" s="7"/>
    </row>
    <row r="194" spans="9:22" ht="14.25" customHeight="1" x14ac:dyDescent="0.25">
      <c r="I194" s="112"/>
      <c r="J194" s="2"/>
      <c r="K194" s="3"/>
      <c r="M194" s="5"/>
      <c r="P194" s="7"/>
      <c r="Q194" s="8"/>
      <c r="T194" s="7"/>
      <c r="U194" s="7"/>
      <c r="V194" s="7"/>
    </row>
    <row r="195" spans="9:22" ht="14.25" customHeight="1" x14ac:dyDescent="0.25">
      <c r="I195" s="112"/>
      <c r="J195" s="2"/>
      <c r="K195" s="3"/>
      <c r="M195" s="5"/>
      <c r="P195" s="7"/>
      <c r="Q195" s="8"/>
      <c r="T195" s="7"/>
      <c r="U195" s="7"/>
      <c r="V195" s="7"/>
    </row>
    <row r="196" spans="9:22" ht="14.25" customHeight="1" x14ac:dyDescent="0.25">
      <c r="I196" s="112"/>
      <c r="J196" s="2"/>
      <c r="K196" s="3"/>
      <c r="M196" s="5"/>
      <c r="P196" s="7"/>
      <c r="Q196" s="8"/>
      <c r="T196" s="7"/>
      <c r="U196" s="7"/>
      <c r="V196" s="7"/>
    </row>
    <row r="197" spans="9:22" ht="14.25" customHeight="1" x14ac:dyDescent="0.25">
      <c r="I197" s="112"/>
      <c r="J197" s="2"/>
      <c r="K197" s="3"/>
      <c r="M197" s="5"/>
      <c r="P197" s="7"/>
      <c r="Q197" s="8"/>
      <c r="T197" s="7"/>
      <c r="U197" s="7"/>
      <c r="V197" s="7"/>
    </row>
    <row r="198" spans="9:22" ht="14.25" customHeight="1" x14ac:dyDescent="0.25">
      <c r="I198" s="112"/>
      <c r="J198" s="2"/>
      <c r="K198" s="3"/>
      <c r="M198" s="5"/>
      <c r="P198" s="7"/>
      <c r="Q198" s="8"/>
      <c r="T198" s="7"/>
      <c r="U198" s="7"/>
      <c r="V198" s="7"/>
    </row>
    <row r="199" spans="9:22" ht="14.25" customHeight="1" x14ac:dyDescent="0.25">
      <c r="I199" s="112"/>
      <c r="J199" s="2"/>
      <c r="K199" s="3"/>
      <c r="M199" s="5"/>
      <c r="P199" s="7"/>
      <c r="Q199" s="8"/>
      <c r="T199" s="7"/>
      <c r="U199" s="7"/>
      <c r="V199" s="7"/>
    </row>
    <row r="200" spans="9:22" ht="14.25" customHeight="1" x14ac:dyDescent="0.25">
      <c r="I200" s="112"/>
      <c r="J200" s="2"/>
      <c r="K200" s="3"/>
      <c r="M200" s="5"/>
      <c r="P200" s="7"/>
      <c r="Q200" s="8"/>
      <c r="T200" s="7"/>
      <c r="U200" s="7"/>
      <c r="V200" s="7"/>
    </row>
    <row r="201" spans="9:22" ht="14.25" customHeight="1" x14ac:dyDescent="0.25">
      <c r="I201" s="112"/>
      <c r="J201" s="2"/>
      <c r="K201" s="3"/>
      <c r="M201" s="5"/>
      <c r="P201" s="7"/>
      <c r="Q201" s="8"/>
      <c r="T201" s="7"/>
      <c r="U201" s="7"/>
      <c r="V201" s="7"/>
    </row>
    <row r="202" spans="9:22" ht="14.25" customHeight="1" x14ac:dyDescent="0.25">
      <c r="I202" s="112"/>
      <c r="J202" s="2"/>
      <c r="K202" s="3"/>
      <c r="M202" s="5"/>
      <c r="P202" s="7"/>
      <c r="Q202" s="8"/>
      <c r="T202" s="7"/>
      <c r="U202" s="7"/>
      <c r="V202" s="7"/>
    </row>
    <row r="203" spans="9:22" ht="14.25" customHeight="1" x14ac:dyDescent="0.25">
      <c r="I203" s="112"/>
      <c r="J203" s="2"/>
      <c r="K203" s="3"/>
      <c r="M203" s="5"/>
      <c r="P203" s="7"/>
      <c r="Q203" s="8"/>
      <c r="T203" s="7"/>
      <c r="U203" s="7"/>
      <c r="V203" s="7"/>
    </row>
    <row r="204" spans="9:22" ht="14.25" customHeight="1" x14ac:dyDescent="0.25">
      <c r="I204" s="112"/>
      <c r="J204" s="2"/>
      <c r="K204" s="3"/>
      <c r="M204" s="5"/>
      <c r="P204" s="7"/>
      <c r="Q204" s="8"/>
      <c r="T204" s="7"/>
      <c r="U204" s="7"/>
      <c r="V204" s="7"/>
    </row>
    <row r="205" spans="9:22" ht="23.25" customHeight="1" x14ac:dyDescent="0.25">
      <c r="I205" s="112"/>
      <c r="J205" s="2"/>
      <c r="K205" s="3"/>
      <c r="M205" s="5"/>
      <c r="P205" s="7"/>
      <c r="Q205" s="8"/>
      <c r="T205" s="7"/>
      <c r="U205" s="7"/>
      <c r="V205" s="7"/>
    </row>
    <row r="206" spans="9:22" ht="14.25" customHeight="1" x14ac:dyDescent="0.25">
      <c r="I206" s="112"/>
      <c r="J206" s="2"/>
      <c r="K206" s="3"/>
      <c r="M206" s="5"/>
      <c r="P206" s="7"/>
      <c r="Q206" s="8"/>
      <c r="T206" s="7"/>
      <c r="U206" s="7"/>
      <c r="V206" s="7"/>
    </row>
    <row r="207" spans="9:22" ht="14.25" customHeight="1" x14ac:dyDescent="0.25">
      <c r="I207" s="112"/>
      <c r="J207" s="2"/>
      <c r="K207" s="3"/>
      <c r="M207" s="5"/>
      <c r="P207" s="7"/>
      <c r="Q207" s="8"/>
      <c r="T207" s="7"/>
      <c r="U207" s="7"/>
      <c r="V207" s="7"/>
    </row>
    <row r="208" spans="9:22" ht="14.25" customHeight="1" x14ac:dyDescent="0.25">
      <c r="I208" s="112"/>
      <c r="J208" s="2"/>
      <c r="K208" s="3"/>
      <c r="M208" s="5"/>
      <c r="P208" s="7"/>
      <c r="Q208" s="8"/>
      <c r="T208" s="7"/>
      <c r="U208" s="7"/>
      <c r="V208" s="7"/>
    </row>
    <row r="209" spans="9:22" ht="14.25" customHeight="1" x14ac:dyDescent="0.25">
      <c r="I209" s="112"/>
      <c r="J209" s="2"/>
      <c r="K209" s="3"/>
      <c r="M209" s="5"/>
      <c r="P209" s="7"/>
      <c r="Q209" s="8"/>
      <c r="T209" s="7"/>
      <c r="U209" s="7"/>
      <c r="V209" s="7"/>
    </row>
    <row r="210" spans="9:22" ht="14.25" customHeight="1" x14ac:dyDescent="0.25">
      <c r="I210" s="112"/>
      <c r="J210" s="2"/>
      <c r="K210" s="3"/>
      <c r="M210" s="5"/>
      <c r="P210" s="7"/>
      <c r="Q210" s="8"/>
      <c r="T210" s="7"/>
      <c r="U210" s="7"/>
      <c r="V210" s="7"/>
    </row>
    <row r="211" spans="9:22" ht="14.25" customHeight="1" x14ac:dyDescent="0.25">
      <c r="I211" s="112"/>
      <c r="J211" s="2"/>
      <c r="K211" s="3"/>
      <c r="M211" s="5"/>
      <c r="P211" s="7"/>
      <c r="Q211" s="8"/>
      <c r="T211" s="7"/>
      <c r="U211" s="7"/>
      <c r="V211" s="7"/>
    </row>
    <row r="212" spans="9:22" ht="14.25" customHeight="1" x14ac:dyDescent="0.25">
      <c r="I212" s="112"/>
      <c r="J212" s="2"/>
      <c r="K212" s="3"/>
      <c r="M212" s="5"/>
      <c r="P212" s="7"/>
      <c r="Q212" s="8"/>
      <c r="T212" s="7"/>
      <c r="U212" s="7"/>
      <c r="V212" s="7"/>
    </row>
    <row r="213" spans="9:22" ht="14.25" customHeight="1" x14ac:dyDescent="0.25">
      <c r="I213" s="112"/>
      <c r="J213" s="2"/>
      <c r="K213" s="3"/>
      <c r="M213" s="5"/>
      <c r="P213" s="7"/>
      <c r="Q213" s="8"/>
      <c r="T213" s="7"/>
      <c r="U213" s="7"/>
      <c r="V213" s="7"/>
    </row>
    <row r="214" spans="9:22" ht="14.25" customHeight="1" x14ac:dyDescent="0.25">
      <c r="I214" s="112"/>
      <c r="J214" s="2"/>
      <c r="K214" s="3"/>
      <c r="M214" s="5"/>
      <c r="P214" s="7"/>
      <c r="Q214" s="8"/>
      <c r="T214" s="7"/>
      <c r="U214" s="7"/>
      <c r="V214" s="7"/>
    </row>
    <row r="215" spans="9:22" ht="14.25" customHeight="1" x14ac:dyDescent="0.25">
      <c r="I215" s="112"/>
      <c r="J215" s="2"/>
      <c r="K215" s="3"/>
      <c r="M215" s="5"/>
      <c r="P215" s="7"/>
      <c r="Q215" s="8"/>
      <c r="T215" s="7"/>
      <c r="U215" s="7"/>
      <c r="V215" s="7"/>
    </row>
    <row r="216" spans="9:22" ht="14.25" customHeight="1" x14ac:dyDescent="0.25">
      <c r="I216" s="112"/>
      <c r="J216" s="2"/>
      <c r="K216" s="3"/>
      <c r="M216" s="5"/>
      <c r="P216" s="7"/>
      <c r="Q216" s="8"/>
      <c r="T216" s="7"/>
      <c r="U216" s="7"/>
      <c r="V216" s="7"/>
    </row>
    <row r="217" spans="9:22" ht="14.25" customHeight="1" x14ac:dyDescent="0.25">
      <c r="I217" s="112"/>
      <c r="J217" s="2"/>
      <c r="K217" s="3"/>
      <c r="M217" s="5"/>
      <c r="P217" s="7"/>
      <c r="Q217" s="8"/>
      <c r="T217" s="7"/>
      <c r="U217" s="7"/>
      <c r="V217" s="7"/>
    </row>
    <row r="218" spans="9:22" ht="14.25" customHeight="1" x14ac:dyDescent="0.25">
      <c r="I218" s="112"/>
      <c r="J218" s="2"/>
      <c r="K218" s="3"/>
      <c r="M218" s="5"/>
      <c r="P218" s="7"/>
      <c r="Q218" s="8"/>
      <c r="T218" s="7"/>
      <c r="U218" s="7"/>
      <c r="V218" s="7"/>
    </row>
    <row r="219" spans="9:22" ht="14.25" customHeight="1" x14ac:dyDescent="0.25">
      <c r="I219" s="112"/>
      <c r="J219" s="2"/>
      <c r="K219" s="3"/>
      <c r="M219" s="5"/>
      <c r="P219" s="7"/>
      <c r="Q219" s="8"/>
      <c r="T219" s="7"/>
      <c r="U219" s="7"/>
      <c r="V219" s="7"/>
    </row>
    <row r="220" spans="9:22" ht="14.25" customHeight="1" x14ac:dyDescent="0.25">
      <c r="I220" s="112"/>
      <c r="J220" s="2"/>
      <c r="K220" s="3"/>
      <c r="M220" s="5"/>
      <c r="P220" s="7"/>
      <c r="Q220" s="8"/>
      <c r="T220" s="7"/>
      <c r="U220" s="7"/>
      <c r="V220" s="7"/>
    </row>
    <row r="221" spans="9:22" ht="14.25" customHeight="1" x14ac:dyDescent="0.25">
      <c r="I221" s="112"/>
      <c r="J221" s="2"/>
      <c r="K221" s="3"/>
      <c r="M221" s="5"/>
      <c r="P221" s="7"/>
      <c r="Q221" s="8"/>
      <c r="T221" s="7"/>
      <c r="U221" s="7"/>
      <c r="V221" s="7"/>
    </row>
    <row r="222" spans="9:22" ht="14.25" customHeight="1" x14ac:dyDescent="0.25">
      <c r="I222" s="112"/>
      <c r="J222" s="2"/>
      <c r="K222" s="3"/>
      <c r="M222" s="5"/>
      <c r="P222" s="7"/>
      <c r="Q222" s="8"/>
      <c r="T222" s="7"/>
      <c r="U222" s="7"/>
      <c r="V222" s="7"/>
    </row>
    <row r="223" spans="9:22" ht="14.25" customHeight="1" x14ac:dyDescent="0.25">
      <c r="I223" s="112"/>
      <c r="J223" s="2"/>
      <c r="K223" s="3"/>
      <c r="M223" s="5"/>
      <c r="P223" s="7"/>
      <c r="Q223" s="8"/>
      <c r="T223" s="7"/>
      <c r="U223" s="7"/>
      <c r="V223" s="7"/>
    </row>
    <row r="224" spans="9:22" ht="14.25" customHeight="1" x14ac:dyDescent="0.25">
      <c r="I224" s="112"/>
      <c r="J224" s="2"/>
      <c r="K224" s="3"/>
      <c r="M224" s="5"/>
      <c r="P224" s="7"/>
      <c r="Q224" s="8"/>
      <c r="T224" s="7"/>
      <c r="U224" s="7"/>
      <c r="V224" s="7"/>
    </row>
    <row r="225" spans="9:22" ht="14.25" customHeight="1" x14ac:dyDescent="0.25">
      <c r="I225" s="112"/>
      <c r="J225" s="2"/>
      <c r="K225" s="3"/>
      <c r="M225" s="5"/>
      <c r="P225" s="7"/>
      <c r="Q225" s="8"/>
      <c r="T225" s="7"/>
      <c r="U225" s="7"/>
      <c r="V225" s="7"/>
    </row>
    <row r="226" spans="9:22" ht="14.25" customHeight="1" x14ac:dyDescent="0.25">
      <c r="I226" s="112"/>
      <c r="J226" s="2"/>
      <c r="K226" s="3"/>
      <c r="M226" s="5"/>
      <c r="P226" s="7"/>
      <c r="Q226" s="8"/>
      <c r="T226" s="7"/>
      <c r="U226" s="7"/>
      <c r="V226" s="7"/>
    </row>
    <row r="227" spans="9:22" ht="14.25" customHeight="1" x14ac:dyDescent="0.25">
      <c r="I227" s="112"/>
      <c r="J227" s="2"/>
      <c r="K227" s="3"/>
      <c r="M227" s="5"/>
      <c r="P227" s="7"/>
      <c r="Q227" s="8"/>
      <c r="T227" s="7"/>
      <c r="U227" s="7"/>
      <c r="V227" s="7"/>
    </row>
    <row r="228" spans="9:22" ht="14.25" customHeight="1" x14ac:dyDescent="0.25">
      <c r="I228" s="112"/>
      <c r="J228" s="2"/>
      <c r="K228" s="3"/>
      <c r="M228" s="5"/>
      <c r="P228" s="7"/>
      <c r="Q228" s="8"/>
      <c r="T228" s="7"/>
      <c r="U228" s="7"/>
      <c r="V228" s="7"/>
    </row>
    <row r="229" spans="9:22" ht="14.25" customHeight="1" x14ac:dyDescent="0.25">
      <c r="I229" s="112"/>
      <c r="J229" s="2"/>
      <c r="K229" s="3"/>
      <c r="M229" s="5"/>
      <c r="P229" s="7"/>
      <c r="Q229" s="8"/>
      <c r="T229" s="7"/>
      <c r="U229" s="7"/>
      <c r="V229" s="7"/>
    </row>
    <row r="230" spans="9:22" ht="14.25" customHeight="1" x14ac:dyDescent="0.25">
      <c r="I230" s="112"/>
      <c r="J230" s="2"/>
      <c r="K230" s="3"/>
      <c r="M230" s="5"/>
      <c r="P230" s="7"/>
      <c r="Q230" s="8"/>
      <c r="T230" s="7"/>
      <c r="U230" s="7"/>
      <c r="V230" s="7"/>
    </row>
    <row r="231" spans="9:22" ht="14.25" customHeight="1" x14ac:dyDescent="0.25">
      <c r="I231" s="112"/>
      <c r="J231" s="2"/>
      <c r="K231" s="3"/>
      <c r="M231" s="5"/>
      <c r="P231" s="7"/>
      <c r="Q231" s="8"/>
      <c r="T231" s="7"/>
      <c r="U231" s="7"/>
      <c r="V231" s="7"/>
    </row>
    <row r="232" spans="9:22" ht="14.25" customHeight="1" x14ac:dyDescent="0.25">
      <c r="I232" s="112"/>
      <c r="J232" s="2"/>
      <c r="K232" s="3"/>
      <c r="M232" s="5"/>
      <c r="P232" s="7"/>
      <c r="Q232" s="8"/>
      <c r="T232" s="7"/>
      <c r="U232" s="7"/>
      <c r="V232" s="7"/>
    </row>
    <row r="233" spans="9:22" ht="14.25" customHeight="1" x14ac:dyDescent="0.25">
      <c r="I233" s="112"/>
      <c r="J233" s="2"/>
      <c r="K233" s="3"/>
      <c r="M233" s="5"/>
      <c r="P233" s="7"/>
      <c r="Q233" s="8"/>
      <c r="T233" s="7"/>
      <c r="U233" s="7"/>
      <c r="V233" s="7"/>
    </row>
    <row r="234" spans="9:22" ht="14.25" customHeight="1" x14ac:dyDescent="0.25">
      <c r="I234" s="112"/>
      <c r="J234" s="2"/>
      <c r="K234" s="3"/>
      <c r="M234" s="5"/>
      <c r="P234" s="7"/>
      <c r="Q234" s="8"/>
      <c r="T234" s="7"/>
      <c r="U234" s="7"/>
      <c r="V234" s="7"/>
    </row>
    <row r="235" spans="9:22" ht="14.25" customHeight="1" x14ac:dyDescent="0.25">
      <c r="I235" s="112"/>
      <c r="J235" s="2"/>
      <c r="K235" s="3"/>
      <c r="M235" s="5"/>
      <c r="P235" s="7"/>
      <c r="Q235" s="8"/>
      <c r="T235" s="7"/>
      <c r="U235" s="7"/>
      <c r="V235" s="7"/>
    </row>
    <row r="236" spans="9:22" ht="14.25" customHeight="1" x14ac:dyDescent="0.25">
      <c r="I236" s="112"/>
      <c r="J236" s="2"/>
      <c r="K236" s="3"/>
      <c r="M236" s="5"/>
      <c r="P236" s="7"/>
      <c r="Q236" s="8"/>
      <c r="T236" s="7"/>
      <c r="U236" s="7"/>
      <c r="V236" s="7"/>
    </row>
    <row r="237" spans="9:22" ht="14.25" customHeight="1" x14ac:dyDescent="0.25">
      <c r="I237" s="112"/>
      <c r="J237" s="2"/>
      <c r="K237" s="3"/>
      <c r="M237" s="5"/>
      <c r="P237" s="7"/>
      <c r="Q237" s="8"/>
      <c r="T237" s="7"/>
      <c r="U237" s="7"/>
      <c r="V237" s="7"/>
    </row>
    <row r="238" spans="9:22" ht="14.25" customHeight="1" x14ac:dyDescent="0.25">
      <c r="I238" s="112"/>
      <c r="J238" s="2"/>
      <c r="K238" s="3"/>
      <c r="M238" s="5"/>
      <c r="P238" s="7"/>
      <c r="Q238" s="8"/>
      <c r="T238" s="7"/>
      <c r="U238" s="7"/>
      <c r="V238" s="7"/>
    </row>
    <row r="239" spans="9:22" ht="14.25" customHeight="1" x14ac:dyDescent="0.25">
      <c r="I239" s="112"/>
      <c r="J239" s="2"/>
      <c r="K239" s="3"/>
      <c r="M239" s="5"/>
      <c r="P239" s="7"/>
      <c r="Q239" s="8"/>
      <c r="T239" s="7"/>
      <c r="U239" s="7"/>
      <c r="V239" s="7"/>
    </row>
    <row r="240" spans="9:22" ht="14.25" customHeight="1" x14ac:dyDescent="0.25">
      <c r="I240" s="112"/>
      <c r="J240" s="2"/>
      <c r="K240" s="3"/>
      <c r="M240" s="5"/>
      <c r="P240" s="7"/>
      <c r="Q240" s="8"/>
      <c r="T240" s="7"/>
      <c r="U240" s="7"/>
      <c r="V240" s="7"/>
    </row>
    <row r="241" spans="9:22" ht="14.25" customHeight="1" x14ac:dyDescent="0.25">
      <c r="I241" s="112"/>
      <c r="J241" s="2"/>
      <c r="K241" s="3"/>
      <c r="M241" s="5"/>
      <c r="P241" s="7"/>
      <c r="Q241" s="8"/>
      <c r="T241" s="7"/>
      <c r="U241" s="7"/>
      <c r="V241" s="7"/>
    </row>
    <row r="242" spans="9:22" ht="14.25" customHeight="1" x14ac:dyDescent="0.25">
      <c r="I242" s="112"/>
      <c r="J242" s="2"/>
      <c r="K242" s="3"/>
      <c r="M242" s="5"/>
      <c r="P242" s="7"/>
      <c r="Q242" s="8"/>
      <c r="T242" s="7"/>
      <c r="U242" s="7"/>
      <c r="V242" s="7"/>
    </row>
    <row r="243" spans="9:22" ht="14.25" customHeight="1" x14ac:dyDescent="0.25">
      <c r="I243" s="112"/>
      <c r="J243" s="2"/>
      <c r="K243" s="3"/>
      <c r="M243" s="5"/>
      <c r="P243" s="7"/>
      <c r="Q243" s="8"/>
      <c r="T243" s="7"/>
      <c r="U243" s="7"/>
      <c r="V243" s="7"/>
    </row>
    <row r="244" spans="9:22" ht="14.25" customHeight="1" x14ac:dyDescent="0.25">
      <c r="I244" s="112"/>
      <c r="J244" s="2"/>
      <c r="K244" s="3"/>
      <c r="M244" s="5"/>
      <c r="P244" s="7"/>
      <c r="Q244" s="8"/>
      <c r="T244" s="7"/>
      <c r="U244" s="7"/>
      <c r="V244" s="7"/>
    </row>
    <row r="245" spans="9:22" ht="14.25" customHeight="1" x14ac:dyDescent="0.25">
      <c r="I245" s="112"/>
      <c r="J245" s="2"/>
      <c r="K245" s="3"/>
      <c r="M245" s="5"/>
      <c r="P245" s="7"/>
      <c r="Q245" s="8"/>
      <c r="T245" s="7"/>
      <c r="U245" s="7"/>
      <c r="V245" s="7"/>
    </row>
    <row r="246" spans="9:22" ht="14.25" customHeight="1" x14ac:dyDescent="0.25">
      <c r="I246" s="112"/>
      <c r="J246" s="2"/>
      <c r="K246" s="3"/>
      <c r="M246" s="5"/>
      <c r="P246" s="7"/>
      <c r="Q246" s="8"/>
      <c r="T246" s="7"/>
      <c r="U246" s="7"/>
      <c r="V246" s="7"/>
    </row>
    <row r="247" spans="9:22" ht="14.25" customHeight="1" x14ac:dyDescent="0.25">
      <c r="I247" s="112"/>
      <c r="J247" s="2"/>
      <c r="K247" s="3"/>
      <c r="M247" s="5"/>
      <c r="P247" s="7"/>
      <c r="Q247" s="8"/>
      <c r="T247" s="7"/>
      <c r="U247" s="7"/>
      <c r="V247" s="7"/>
    </row>
    <row r="248" spans="9:22" ht="14.25" customHeight="1" x14ac:dyDescent="0.25">
      <c r="I248" s="112"/>
      <c r="J248" s="2"/>
      <c r="K248" s="3"/>
      <c r="M248" s="5"/>
      <c r="P248" s="7"/>
      <c r="Q248" s="8"/>
      <c r="T248" s="7"/>
      <c r="U248" s="7"/>
      <c r="V248" s="7"/>
    </row>
    <row r="249" spans="9:22" ht="14.25" customHeight="1" x14ac:dyDescent="0.25">
      <c r="I249" s="112"/>
      <c r="J249" s="2"/>
      <c r="K249" s="3"/>
      <c r="M249" s="5"/>
      <c r="P249" s="7"/>
      <c r="Q249" s="8"/>
      <c r="T249" s="7"/>
      <c r="U249" s="7"/>
      <c r="V249" s="7"/>
    </row>
    <row r="250" spans="9:22" ht="14.25" customHeight="1" x14ac:dyDescent="0.25">
      <c r="I250" s="112"/>
      <c r="J250" s="2"/>
      <c r="K250" s="3"/>
      <c r="M250" s="5"/>
      <c r="P250" s="7"/>
      <c r="Q250" s="8"/>
      <c r="T250" s="7"/>
      <c r="U250" s="7"/>
      <c r="V250" s="7"/>
    </row>
    <row r="251" spans="9:22" ht="14.25" customHeight="1" x14ac:dyDescent="0.25">
      <c r="I251" s="112"/>
      <c r="J251" s="2"/>
      <c r="K251" s="3"/>
      <c r="M251" s="5"/>
      <c r="P251" s="7"/>
      <c r="Q251" s="8"/>
      <c r="T251" s="7"/>
      <c r="U251" s="7"/>
      <c r="V251" s="7"/>
    </row>
    <row r="252" spans="9:22" ht="14.25" customHeight="1" x14ac:dyDescent="0.25">
      <c r="I252" s="112"/>
      <c r="J252" s="2"/>
      <c r="K252" s="3"/>
      <c r="M252" s="5"/>
      <c r="P252" s="7"/>
      <c r="Q252" s="8"/>
      <c r="T252" s="7"/>
      <c r="U252" s="7"/>
      <c r="V252" s="7"/>
    </row>
    <row r="253" spans="9:22" ht="14.25" customHeight="1" x14ac:dyDescent="0.25">
      <c r="I253" s="112"/>
      <c r="J253" s="2"/>
      <c r="K253" s="3"/>
      <c r="M253" s="5"/>
      <c r="P253" s="7"/>
      <c r="Q253" s="8"/>
      <c r="T253" s="7"/>
      <c r="U253" s="7"/>
      <c r="V253" s="7"/>
    </row>
    <row r="254" spans="9:22" ht="14.25" customHeight="1" x14ac:dyDescent="0.25">
      <c r="I254" s="112"/>
      <c r="J254" s="2"/>
      <c r="K254" s="3"/>
      <c r="M254" s="5"/>
      <c r="P254" s="7"/>
      <c r="Q254" s="8"/>
      <c r="T254" s="7"/>
      <c r="U254" s="7"/>
      <c r="V254" s="7"/>
    </row>
    <row r="255" spans="9:22" ht="14.25" customHeight="1" x14ac:dyDescent="0.25">
      <c r="I255" s="112"/>
      <c r="J255" s="2"/>
      <c r="K255" s="3"/>
      <c r="M255" s="5"/>
      <c r="P255" s="7"/>
      <c r="Q255" s="8"/>
      <c r="T255" s="7"/>
      <c r="U255" s="7"/>
      <c r="V255" s="7"/>
    </row>
    <row r="256" spans="9:22" ht="14.25" customHeight="1" x14ac:dyDescent="0.25">
      <c r="I256" s="112"/>
      <c r="J256" s="2"/>
      <c r="K256" s="3"/>
      <c r="M256" s="5"/>
      <c r="P256" s="7"/>
      <c r="Q256" s="8"/>
      <c r="T256" s="7"/>
      <c r="U256" s="7"/>
      <c r="V256" s="7"/>
    </row>
    <row r="257" spans="9:22" ht="14.25" customHeight="1" x14ac:dyDescent="0.25">
      <c r="I257" s="112"/>
      <c r="J257" s="2"/>
      <c r="K257" s="3"/>
      <c r="M257" s="5"/>
      <c r="P257" s="7"/>
      <c r="Q257" s="8"/>
      <c r="T257" s="7"/>
      <c r="U257" s="7"/>
      <c r="V257" s="7"/>
    </row>
    <row r="258" spans="9:22" ht="14.25" customHeight="1" x14ac:dyDescent="0.25">
      <c r="I258" s="112"/>
      <c r="J258" s="2"/>
      <c r="K258" s="3"/>
      <c r="M258" s="5"/>
      <c r="P258" s="7"/>
      <c r="Q258" s="8"/>
      <c r="T258" s="7"/>
      <c r="U258" s="7"/>
      <c r="V258" s="7"/>
    </row>
    <row r="259" spans="9:22" ht="14.25" customHeight="1" x14ac:dyDescent="0.25">
      <c r="I259" s="112"/>
      <c r="J259" s="2"/>
      <c r="K259" s="3"/>
      <c r="M259" s="5"/>
      <c r="P259" s="7"/>
      <c r="Q259" s="8"/>
      <c r="T259" s="7"/>
      <c r="U259" s="7"/>
      <c r="V259" s="7"/>
    </row>
    <row r="260" spans="9:22" ht="14.25" customHeight="1" x14ac:dyDescent="0.25">
      <c r="I260" s="112"/>
      <c r="J260" s="2"/>
      <c r="K260" s="3"/>
      <c r="M260" s="5"/>
      <c r="P260" s="7"/>
      <c r="Q260" s="8"/>
      <c r="T260" s="7"/>
      <c r="U260" s="7"/>
      <c r="V260" s="7"/>
    </row>
    <row r="261" spans="9:22" ht="14.25" customHeight="1" x14ac:dyDescent="0.25">
      <c r="I261" s="112"/>
      <c r="J261" s="2"/>
      <c r="K261" s="3"/>
      <c r="M261" s="5"/>
      <c r="P261" s="7"/>
      <c r="Q261" s="8"/>
      <c r="T261" s="7"/>
      <c r="U261" s="7"/>
      <c r="V261" s="7"/>
    </row>
    <row r="262" spans="9:22" ht="14.25" customHeight="1" x14ac:dyDescent="0.25">
      <c r="I262" s="112"/>
      <c r="J262" s="2"/>
      <c r="K262" s="3"/>
      <c r="M262" s="5"/>
      <c r="P262" s="7"/>
      <c r="Q262" s="8"/>
      <c r="T262" s="7"/>
      <c r="U262" s="7"/>
      <c r="V262" s="7"/>
    </row>
    <row r="263" spans="9:22" ht="14.25" customHeight="1" x14ac:dyDescent="0.25">
      <c r="I263" s="112"/>
      <c r="J263" s="2"/>
      <c r="K263" s="3"/>
      <c r="M263" s="5"/>
      <c r="P263" s="7"/>
      <c r="Q263" s="8"/>
      <c r="T263" s="7"/>
      <c r="U263" s="7"/>
      <c r="V263" s="7"/>
    </row>
    <row r="264" spans="9:22" ht="14.25" customHeight="1" x14ac:dyDescent="0.25">
      <c r="I264" s="112"/>
      <c r="J264" s="2"/>
      <c r="K264" s="3"/>
      <c r="M264" s="5"/>
      <c r="P264" s="7"/>
      <c r="Q264" s="8"/>
      <c r="T264" s="7"/>
      <c r="U264" s="7"/>
      <c r="V264" s="7"/>
    </row>
    <row r="265" spans="9:22" ht="14.25" customHeight="1" x14ac:dyDescent="0.25">
      <c r="I265" s="112"/>
      <c r="J265" s="2"/>
      <c r="K265" s="3"/>
      <c r="M265" s="5"/>
      <c r="P265" s="7"/>
      <c r="Q265" s="8"/>
      <c r="T265" s="7"/>
      <c r="U265" s="7"/>
      <c r="V265" s="7"/>
    </row>
    <row r="266" spans="9:22" ht="14.25" customHeight="1" x14ac:dyDescent="0.25">
      <c r="I266" s="112"/>
      <c r="J266" s="2"/>
      <c r="K266" s="3"/>
      <c r="M266" s="5"/>
      <c r="P266" s="7"/>
      <c r="Q266" s="8"/>
      <c r="T266" s="7"/>
      <c r="U266" s="7"/>
      <c r="V266" s="7"/>
    </row>
    <row r="267" spans="9:22" ht="14.25" customHeight="1" x14ac:dyDescent="0.25">
      <c r="I267" s="112"/>
      <c r="J267" s="2"/>
      <c r="K267" s="3"/>
      <c r="M267" s="5"/>
      <c r="P267" s="7"/>
      <c r="Q267" s="8"/>
      <c r="T267" s="7"/>
      <c r="U267" s="7"/>
      <c r="V267" s="7"/>
    </row>
    <row r="268" spans="9:22" ht="14.25" customHeight="1" x14ac:dyDescent="0.25">
      <c r="I268" s="112"/>
      <c r="J268" s="2"/>
      <c r="K268" s="3"/>
      <c r="M268" s="5"/>
      <c r="P268" s="7"/>
      <c r="Q268" s="8"/>
      <c r="T268" s="7"/>
      <c r="U268" s="7"/>
      <c r="V268" s="7"/>
    </row>
    <row r="269" spans="9:22" ht="14.25" customHeight="1" x14ac:dyDescent="0.25">
      <c r="I269" s="112"/>
      <c r="J269" s="2"/>
      <c r="K269" s="3"/>
      <c r="M269" s="5"/>
      <c r="P269" s="7"/>
      <c r="Q269" s="8"/>
      <c r="T269" s="7"/>
      <c r="U269" s="7"/>
      <c r="V269" s="7"/>
    </row>
    <row r="270" spans="9:22" ht="14.25" customHeight="1" x14ac:dyDescent="0.25">
      <c r="I270" s="112"/>
      <c r="J270" s="2"/>
      <c r="K270" s="3"/>
      <c r="M270" s="5"/>
      <c r="P270" s="7"/>
      <c r="Q270" s="8"/>
      <c r="T270" s="7"/>
      <c r="U270" s="7"/>
      <c r="V270" s="7"/>
    </row>
    <row r="271" spans="9:22" ht="14.25" customHeight="1" x14ac:dyDescent="0.25">
      <c r="I271" s="112"/>
      <c r="J271" s="2"/>
      <c r="K271" s="3"/>
      <c r="M271" s="5"/>
      <c r="P271" s="7"/>
      <c r="Q271" s="8"/>
      <c r="T271" s="7"/>
      <c r="U271" s="7"/>
      <c r="V271" s="7"/>
    </row>
    <row r="272" spans="9:22" ht="14.25" customHeight="1" x14ac:dyDescent="0.25">
      <c r="I272" s="112"/>
      <c r="J272" s="2"/>
      <c r="K272" s="3"/>
      <c r="M272" s="5"/>
      <c r="P272" s="7"/>
      <c r="Q272" s="8"/>
      <c r="T272" s="7"/>
      <c r="U272" s="7"/>
      <c r="V272" s="7"/>
    </row>
    <row r="273" spans="9:22" ht="14.25" customHeight="1" x14ac:dyDescent="0.25">
      <c r="I273" s="112"/>
      <c r="J273" s="2"/>
      <c r="K273" s="3"/>
      <c r="M273" s="5"/>
      <c r="P273" s="7"/>
      <c r="Q273" s="8"/>
      <c r="T273" s="7"/>
      <c r="U273" s="7"/>
      <c r="V273" s="7"/>
    </row>
    <row r="274" spans="9:22" ht="14.25" customHeight="1" x14ac:dyDescent="0.25">
      <c r="I274" s="112"/>
      <c r="J274" s="2"/>
      <c r="K274" s="3"/>
      <c r="M274" s="5"/>
      <c r="P274" s="7"/>
      <c r="Q274" s="8"/>
      <c r="T274" s="7"/>
      <c r="U274" s="7"/>
      <c r="V274" s="7"/>
    </row>
    <row r="275" spans="9:22" ht="14.25" customHeight="1" x14ac:dyDescent="0.25">
      <c r="I275" s="112"/>
      <c r="J275" s="2"/>
      <c r="K275" s="3"/>
      <c r="M275" s="5"/>
      <c r="P275" s="7"/>
      <c r="Q275" s="8"/>
      <c r="T275" s="7"/>
      <c r="U275" s="7"/>
      <c r="V275" s="7"/>
    </row>
    <row r="276" spans="9:22" ht="14.25" customHeight="1" x14ac:dyDescent="0.25">
      <c r="I276" s="112"/>
      <c r="J276" s="2"/>
      <c r="K276" s="3"/>
      <c r="M276" s="5"/>
      <c r="P276" s="7"/>
      <c r="Q276" s="8"/>
      <c r="T276" s="7"/>
      <c r="U276" s="7"/>
      <c r="V276" s="7"/>
    </row>
    <row r="277" spans="9:22" ht="14.25" customHeight="1" x14ac:dyDescent="0.25">
      <c r="I277" s="112"/>
      <c r="J277" s="2"/>
      <c r="K277" s="3"/>
      <c r="M277" s="5"/>
      <c r="P277" s="7"/>
      <c r="Q277" s="8"/>
      <c r="T277" s="7"/>
      <c r="U277" s="7"/>
      <c r="V277" s="7"/>
    </row>
    <row r="278" spans="9:22" ht="14.25" customHeight="1" x14ac:dyDescent="0.25">
      <c r="I278" s="112"/>
      <c r="J278" s="2"/>
      <c r="K278" s="3"/>
      <c r="M278" s="5"/>
      <c r="P278" s="7"/>
      <c r="Q278" s="8"/>
      <c r="T278" s="7"/>
      <c r="U278" s="7"/>
      <c r="V278" s="7"/>
    </row>
    <row r="279" spans="9:22" ht="14.25" customHeight="1" x14ac:dyDescent="0.25">
      <c r="I279" s="112"/>
      <c r="J279" s="2"/>
      <c r="K279" s="3"/>
      <c r="M279" s="5"/>
      <c r="P279" s="7"/>
      <c r="Q279" s="8"/>
      <c r="T279" s="7"/>
      <c r="U279" s="7"/>
      <c r="V279" s="7"/>
    </row>
    <row r="280" spans="9:22" ht="14.25" customHeight="1" x14ac:dyDescent="0.25">
      <c r="I280" s="112"/>
      <c r="J280" s="2"/>
      <c r="K280" s="3"/>
      <c r="M280" s="5"/>
      <c r="P280" s="7"/>
      <c r="Q280" s="8"/>
      <c r="T280" s="7"/>
      <c r="U280" s="7"/>
      <c r="V280" s="7"/>
    </row>
    <row r="281" spans="9:22" ht="14.25" customHeight="1" x14ac:dyDescent="0.25">
      <c r="I281" s="112"/>
      <c r="J281" s="2"/>
      <c r="K281" s="3"/>
      <c r="M281" s="5"/>
      <c r="P281" s="7"/>
      <c r="Q281" s="8"/>
      <c r="T281" s="7"/>
      <c r="U281" s="7"/>
      <c r="V281" s="7"/>
    </row>
    <row r="282" spans="9:22" ht="14.25" customHeight="1" x14ac:dyDescent="0.25">
      <c r="I282" s="112"/>
      <c r="J282" s="2"/>
      <c r="K282" s="3"/>
      <c r="M282" s="5"/>
      <c r="P282" s="7"/>
      <c r="Q282" s="8"/>
      <c r="T282" s="7"/>
      <c r="U282" s="7"/>
      <c r="V282" s="7"/>
    </row>
    <row r="283" spans="9:22" ht="14.25" customHeight="1" x14ac:dyDescent="0.25">
      <c r="I283" s="112"/>
      <c r="J283" s="2"/>
      <c r="K283" s="3"/>
      <c r="M283" s="5"/>
      <c r="P283" s="7"/>
      <c r="Q283" s="8"/>
      <c r="T283" s="7"/>
      <c r="U283" s="7"/>
      <c r="V283" s="7"/>
    </row>
    <row r="284" spans="9:22" ht="14.25" customHeight="1" x14ac:dyDescent="0.25">
      <c r="I284" s="112"/>
      <c r="J284" s="2"/>
      <c r="K284" s="3"/>
      <c r="M284" s="5"/>
      <c r="P284" s="7"/>
      <c r="Q284" s="8"/>
      <c r="T284" s="7"/>
      <c r="U284" s="7"/>
      <c r="V284" s="7"/>
    </row>
    <row r="285" spans="9:22" ht="14.25" customHeight="1" x14ac:dyDescent="0.25">
      <c r="I285" s="112"/>
      <c r="J285" s="2"/>
      <c r="K285" s="3"/>
      <c r="M285" s="5"/>
      <c r="P285" s="7"/>
      <c r="Q285" s="8"/>
      <c r="T285" s="7"/>
      <c r="U285" s="7"/>
      <c r="V285" s="7"/>
    </row>
    <row r="286" spans="9:22" ht="14.25" customHeight="1" x14ac:dyDescent="0.25">
      <c r="I286" s="112"/>
      <c r="J286" s="2"/>
      <c r="K286" s="3"/>
      <c r="M286" s="5"/>
      <c r="P286" s="7"/>
      <c r="Q286" s="8"/>
      <c r="T286" s="7"/>
      <c r="U286" s="7"/>
      <c r="V286" s="7"/>
    </row>
    <row r="287" spans="9:22" ht="14.25" customHeight="1" x14ac:dyDescent="0.25">
      <c r="I287" s="112"/>
      <c r="J287" s="2"/>
      <c r="K287" s="3"/>
      <c r="M287" s="5"/>
      <c r="P287" s="7"/>
      <c r="Q287" s="8"/>
      <c r="T287" s="7"/>
      <c r="U287" s="7"/>
      <c r="V287" s="7"/>
    </row>
    <row r="288" spans="9:22" ht="14.25" customHeight="1" x14ac:dyDescent="0.25">
      <c r="I288" s="112"/>
      <c r="J288" s="2"/>
      <c r="K288" s="3"/>
      <c r="M288" s="5"/>
      <c r="P288" s="7"/>
      <c r="Q288" s="8"/>
      <c r="T288" s="7"/>
      <c r="U288" s="7"/>
      <c r="V288" s="7"/>
    </row>
    <row r="289" spans="9:22" ht="14.25" customHeight="1" x14ac:dyDescent="0.25">
      <c r="I289" s="112"/>
      <c r="J289" s="2"/>
      <c r="K289" s="3"/>
      <c r="M289" s="5"/>
      <c r="P289" s="7"/>
      <c r="Q289" s="8"/>
      <c r="T289" s="7"/>
      <c r="U289" s="7"/>
      <c r="V289" s="7"/>
    </row>
    <row r="290" spans="9:22" ht="14.25" customHeight="1" x14ac:dyDescent="0.25">
      <c r="I290" s="112"/>
      <c r="J290" s="2"/>
      <c r="K290" s="3"/>
      <c r="M290" s="5"/>
      <c r="P290" s="7"/>
      <c r="Q290" s="8"/>
      <c r="T290" s="7"/>
      <c r="U290" s="7"/>
      <c r="V290" s="7"/>
    </row>
    <row r="291" spans="9:22" ht="14.25" customHeight="1" x14ac:dyDescent="0.25">
      <c r="I291" s="112"/>
      <c r="J291" s="2"/>
      <c r="K291" s="3"/>
      <c r="M291" s="5"/>
      <c r="P291" s="7"/>
      <c r="Q291" s="8"/>
      <c r="T291" s="7"/>
      <c r="U291" s="7"/>
      <c r="V291" s="7"/>
    </row>
    <row r="292" spans="9:22" ht="14.25" customHeight="1" x14ac:dyDescent="0.25">
      <c r="I292" s="112"/>
      <c r="J292" s="2"/>
      <c r="K292" s="3"/>
      <c r="M292" s="5"/>
      <c r="P292" s="7"/>
      <c r="Q292" s="8"/>
      <c r="T292" s="7"/>
      <c r="U292" s="7"/>
      <c r="V292" s="7"/>
    </row>
    <row r="293" spans="9:22" ht="14.25" customHeight="1" x14ac:dyDescent="0.25">
      <c r="I293" s="112"/>
      <c r="J293" s="2"/>
      <c r="K293" s="3"/>
      <c r="M293" s="5"/>
      <c r="P293" s="7"/>
      <c r="Q293" s="8"/>
      <c r="T293" s="7"/>
      <c r="U293" s="7"/>
      <c r="V293" s="7"/>
    </row>
    <row r="294" spans="9:22" ht="14.25" customHeight="1" x14ac:dyDescent="0.25">
      <c r="I294" s="112"/>
      <c r="J294" s="2"/>
      <c r="K294" s="3"/>
      <c r="M294" s="5"/>
      <c r="P294" s="7"/>
      <c r="Q294" s="8"/>
      <c r="T294" s="7"/>
      <c r="U294" s="7"/>
      <c r="V294" s="7"/>
    </row>
    <row r="295" spans="9:22" ht="14.25" customHeight="1" x14ac:dyDescent="0.25">
      <c r="I295" s="112"/>
      <c r="J295" s="2"/>
      <c r="K295" s="3"/>
      <c r="M295" s="5"/>
      <c r="P295" s="7"/>
      <c r="Q295" s="8"/>
      <c r="T295" s="7"/>
      <c r="U295" s="7"/>
      <c r="V295" s="7"/>
    </row>
    <row r="296" spans="9:22" ht="14.25" customHeight="1" x14ac:dyDescent="0.25">
      <c r="I296" s="112"/>
      <c r="J296" s="2"/>
      <c r="K296" s="3"/>
      <c r="M296" s="5"/>
      <c r="P296" s="7"/>
      <c r="Q296" s="8"/>
      <c r="T296" s="7"/>
      <c r="U296" s="7"/>
      <c r="V296" s="7"/>
    </row>
    <row r="297" spans="9:22" ht="14.25" customHeight="1" x14ac:dyDescent="0.25">
      <c r="I297" s="112"/>
      <c r="J297" s="2"/>
      <c r="K297" s="3"/>
      <c r="M297" s="5"/>
      <c r="P297" s="7"/>
      <c r="Q297" s="8"/>
      <c r="T297" s="7"/>
      <c r="U297" s="7"/>
      <c r="V297" s="7"/>
    </row>
    <row r="298" spans="9:22" ht="14.25" customHeight="1" x14ac:dyDescent="0.25">
      <c r="I298" s="112"/>
      <c r="J298" s="2"/>
      <c r="K298" s="3"/>
      <c r="M298" s="5"/>
      <c r="P298" s="7"/>
      <c r="Q298" s="8"/>
      <c r="T298" s="7"/>
      <c r="U298" s="7"/>
      <c r="V298" s="7"/>
    </row>
    <row r="299" spans="9:22" ht="14.25" customHeight="1" x14ac:dyDescent="0.25">
      <c r="I299" s="112"/>
      <c r="J299" s="2"/>
      <c r="K299" s="3"/>
      <c r="M299" s="5"/>
      <c r="P299" s="7"/>
      <c r="Q299" s="8"/>
      <c r="T299" s="7"/>
      <c r="U299" s="7"/>
      <c r="V299" s="7"/>
    </row>
    <row r="300" spans="9:22" ht="14.25" customHeight="1" x14ac:dyDescent="0.25">
      <c r="I300" s="112"/>
      <c r="J300" s="2"/>
      <c r="K300" s="3"/>
      <c r="M300" s="5"/>
      <c r="P300" s="7"/>
      <c r="Q300" s="8"/>
      <c r="T300" s="7"/>
      <c r="U300" s="7"/>
      <c r="V300" s="7"/>
    </row>
    <row r="301" spans="9:22" ht="14.25" customHeight="1" x14ac:dyDescent="0.25">
      <c r="I301" s="112"/>
      <c r="J301" s="2"/>
      <c r="K301" s="3"/>
      <c r="M301" s="5"/>
      <c r="P301" s="7"/>
      <c r="Q301" s="8"/>
      <c r="T301" s="7"/>
      <c r="U301" s="7"/>
      <c r="V301" s="7"/>
    </row>
    <row r="302" spans="9:22" ht="14.25" customHeight="1" x14ac:dyDescent="0.25">
      <c r="I302" s="112"/>
      <c r="J302" s="2"/>
      <c r="K302" s="3"/>
      <c r="M302" s="5"/>
      <c r="P302" s="7"/>
      <c r="Q302" s="8"/>
      <c r="T302" s="7"/>
      <c r="U302" s="7"/>
      <c r="V302" s="7"/>
    </row>
    <row r="303" spans="9:22" ht="14.25" customHeight="1" x14ac:dyDescent="0.25">
      <c r="I303" s="112"/>
      <c r="J303" s="2"/>
      <c r="K303" s="3"/>
      <c r="M303" s="5"/>
      <c r="P303" s="7"/>
      <c r="Q303" s="8"/>
      <c r="T303" s="7"/>
      <c r="U303" s="7"/>
      <c r="V303" s="7"/>
    </row>
    <row r="304" spans="9:22" ht="14.25" customHeight="1" x14ac:dyDescent="0.25">
      <c r="I304" s="112"/>
      <c r="J304" s="2"/>
      <c r="K304" s="3"/>
      <c r="M304" s="5"/>
      <c r="P304" s="7"/>
      <c r="Q304" s="8"/>
      <c r="T304" s="7"/>
      <c r="U304" s="7"/>
      <c r="V304" s="7"/>
    </row>
    <row r="305" spans="9:22" ht="14.25" customHeight="1" x14ac:dyDescent="0.25">
      <c r="I305" s="112"/>
      <c r="J305" s="2"/>
      <c r="K305" s="3"/>
      <c r="M305" s="5"/>
      <c r="P305" s="7"/>
      <c r="Q305" s="8"/>
      <c r="T305" s="7"/>
      <c r="U305" s="7"/>
      <c r="V305" s="7"/>
    </row>
    <row r="306" spans="9:22" ht="14.25" customHeight="1" x14ac:dyDescent="0.25">
      <c r="I306" s="112"/>
      <c r="J306" s="2"/>
      <c r="K306" s="3"/>
      <c r="M306" s="5"/>
      <c r="P306" s="7"/>
      <c r="Q306" s="8"/>
      <c r="T306" s="7"/>
      <c r="U306" s="7"/>
      <c r="V306" s="7"/>
    </row>
    <row r="307" spans="9:22" ht="14.25" customHeight="1" x14ac:dyDescent="0.25">
      <c r="I307" s="112"/>
      <c r="J307" s="2"/>
      <c r="K307" s="3"/>
      <c r="M307" s="5"/>
      <c r="P307" s="7"/>
      <c r="Q307" s="8"/>
      <c r="T307" s="7"/>
      <c r="U307" s="7"/>
      <c r="V307" s="7"/>
    </row>
    <row r="308" spans="9:22" ht="14.25" customHeight="1" x14ac:dyDescent="0.25">
      <c r="I308" s="112"/>
      <c r="J308" s="2"/>
      <c r="K308" s="3"/>
      <c r="M308" s="5"/>
      <c r="P308" s="7"/>
      <c r="Q308" s="8"/>
      <c r="T308" s="7"/>
      <c r="U308" s="7"/>
      <c r="V308" s="7"/>
    </row>
    <row r="309" spans="9:22" ht="14.25" customHeight="1" x14ac:dyDescent="0.25">
      <c r="I309" s="112"/>
      <c r="J309" s="2"/>
      <c r="K309" s="3"/>
      <c r="M309" s="5"/>
      <c r="P309" s="7"/>
      <c r="Q309" s="8"/>
      <c r="T309" s="7"/>
      <c r="U309" s="7"/>
      <c r="V309" s="7"/>
    </row>
    <row r="310" spans="9:22" ht="14.25" customHeight="1" x14ac:dyDescent="0.25">
      <c r="I310" s="112"/>
      <c r="J310" s="2"/>
      <c r="K310" s="3"/>
      <c r="M310" s="5"/>
      <c r="P310" s="7"/>
      <c r="Q310" s="8"/>
      <c r="T310" s="7"/>
      <c r="U310" s="7"/>
      <c r="V310" s="7"/>
    </row>
    <row r="311" spans="9:22" ht="14.25" customHeight="1" x14ac:dyDescent="0.25">
      <c r="I311" s="112"/>
      <c r="J311" s="2"/>
      <c r="K311" s="3"/>
      <c r="M311" s="5"/>
      <c r="P311" s="7"/>
      <c r="Q311" s="8"/>
      <c r="T311" s="7"/>
      <c r="U311" s="7"/>
      <c r="V311" s="7"/>
    </row>
    <row r="312" spans="9:22" ht="14.25" customHeight="1" x14ac:dyDescent="0.25">
      <c r="I312" s="112"/>
      <c r="J312" s="2"/>
      <c r="K312" s="3"/>
      <c r="M312" s="5"/>
      <c r="P312" s="7"/>
      <c r="Q312" s="8"/>
      <c r="T312" s="7"/>
      <c r="U312" s="7"/>
      <c r="V312" s="7"/>
    </row>
    <row r="313" spans="9:22" ht="14.25" customHeight="1" x14ac:dyDescent="0.25">
      <c r="I313" s="112"/>
      <c r="J313" s="2"/>
      <c r="K313" s="3"/>
      <c r="M313" s="5"/>
      <c r="P313" s="7"/>
      <c r="Q313" s="8"/>
      <c r="T313" s="7"/>
      <c r="U313" s="7"/>
      <c r="V313" s="7"/>
    </row>
    <row r="314" spans="9:22" ht="14.25" customHeight="1" x14ac:dyDescent="0.25">
      <c r="I314" s="112"/>
      <c r="J314" s="2"/>
      <c r="K314" s="3"/>
      <c r="M314" s="5"/>
      <c r="P314" s="7"/>
      <c r="Q314" s="8"/>
      <c r="T314" s="7"/>
      <c r="U314" s="7"/>
      <c r="V314" s="7"/>
    </row>
    <row r="315" spans="9:22" ht="14.25" customHeight="1" x14ac:dyDescent="0.25">
      <c r="I315" s="112"/>
      <c r="J315" s="2"/>
      <c r="K315" s="3"/>
      <c r="M315" s="5"/>
      <c r="P315" s="7"/>
      <c r="Q315" s="8"/>
      <c r="T315" s="7"/>
      <c r="U315" s="7"/>
      <c r="V315" s="7"/>
    </row>
    <row r="316" spans="9:22" ht="14.25" customHeight="1" x14ac:dyDescent="0.25">
      <c r="I316" s="112"/>
      <c r="J316" s="2"/>
      <c r="K316" s="3"/>
      <c r="M316" s="5"/>
      <c r="P316" s="7"/>
      <c r="Q316" s="8"/>
      <c r="T316" s="7"/>
      <c r="U316" s="7"/>
      <c r="V316" s="7"/>
    </row>
    <row r="317" spans="9:22" ht="14.25" customHeight="1" x14ac:dyDescent="0.25">
      <c r="I317" s="112"/>
      <c r="J317" s="2"/>
      <c r="K317" s="3"/>
      <c r="M317" s="5"/>
      <c r="P317" s="7"/>
      <c r="Q317" s="8"/>
      <c r="T317" s="7"/>
      <c r="U317" s="7"/>
      <c r="V317" s="7"/>
    </row>
    <row r="318" spans="9:22" ht="14.25" customHeight="1" x14ac:dyDescent="0.25">
      <c r="I318" s="112"/>
      <c r="J318" s="2"/>
      <c r="K318" s="3"/>
      <c r="M318" s="5"/>
      <c r="P318" s="7"/>
      <c r="Q318" s="8"/>
      <c r="T318" s="7"/>
      <c r="U318" s="7"/>
      <c r="V318" s="7"/>
    </row>
    <row r="319" spans="9:22" ht="14.25" customHeight="1" x14ac:dyDescent="0.25">
      <c r="I319" s="112"/>
      <c r="J319" s="2"/>
      <c r="K319" s="3"/>
      <c r="M319" s="5"/>
      <c r="P319" s="7"/>
      <c r="Q319" s="8"/>
      <c r="T319" s="7"/>
      <c r="U319" s="7"/>
      <c r="V319" s="7"/>
    </row>
    <row r="320" spans="9:22" ht="14.25" customHeight="1" x14ac:dyDescent="0.25">
      <c r="I320" s="112"/>
      <c r="J320" s="2"/>
      <c r="K320" s="3"/>
      <c r="M320" s="5"/>
      <c r="P320" s="7"/>
      <c r="Q320" s="8"/>
      <c r="T320" s="7"/>
      <c r="U320" s="7"/>
      <c r="V320" s="7"/>
    </row>
    <row r="321" spans="9:22" ht="14.25" customHeight="1" x14ac:dyDescent="0.25">
      <c r="I321" s="112"/>
      <c r="J321" s="2"/>
      <c r="K321" s="3"/>
      <c r="M321" s="5"/>
      <c r="P321" s="7"/>
      <c r="Q321" s="8"/>
      <c r="T321" s="7"/>
      <c r="U321" s="7"/>
      <c r="V321" s="7"/>
    </row>
    <row r="322" spans="9:22" ht="14.25" customHeight="1" x14ac:dyDescent="0.25">
      <c r="I322" s="112"/>
      <c r="J322" s="2"/>
      <c r="K322" s="3"/>
      <c r="M322" s="5"/>
      <c r="P322" s="7"/>
      <c r="Q322" s="8"/>
      <c r="T322" s="7"/>
      <c r="U322" s="7"/>
      <c r="V322" s="7"/>
    </row>
    <row r="323" spans="9:22" ht="14.25" customHeight="1" x14ac:dyDescent="0.25">
      <c r="I323" s="112"/>
      <c r="J323" s="2"/>
      <c r="K323" s="3"/>
      <c r="M323" s="5"/>
      <c r="P323" s="7"/>
      <c r="Q323" s="8"/>
      <c r="T323" s="7"/>
      <c r="U323" s="7"/>
      <c r="V323" s="7"/>
    </row>
    <row r="324" spans="9:22" ht="14.25" customHeight="1" x14ac:dyDescent="0.25">
      <c r="I324" s="112"/>
      <c r="J324" s="2"/>
      <c r="K324" s="3"/>
      <c r="M324" s="5"/>
      <c r="P324" s="7"/>
      <c r="Q324" s="8"/>
      <c r="T324" s="7"/>
      <c r="U324" s="7"/>
      <c r="V324" s="7"/>
    </row>
    <row r="325" spans="9:22" ht="14.25" customHeight="1" x14ac:dyDescent="0.25">
      <c r="I325" s="112"/>
      <c r="J325" s="2"/>
      <c r="K325" s="3"/>
      <c r="M325" s="5"/>
      <c r="P325" s="7"/>
      <c r="Q325" s="8"/>
      <c r="T325" s="7"/>
      <c r="U325" s="7"/>
      <c r="V325" s="7"/>
    </row>
    <row r="326" spans="9:22" ht="14.25" customHeight="1" x14ac:dyDescent="0.25">
      <c r="I326" s="112"/>
      <c r="J326" s="2"/>
      <c r="K326" s="3"/>
      <c r="M326" s="5"/>
      <c r="P326" s="7"/>
      <c r="Q326" s="8"/>
      <c r="T326" s="7"/>
      <c r="U326" s="7"/>
      <c r="V326" s="7"/>
    </row>
    <row r="327" spans="9:22" ht="14.25" customHeight="1" x14ac:dyDescent="0.25">
      <c r="I327" s="112"/>
      <c r="J327" s="2"/>
      <c r="K327" s="3"/>
      <c r="M327" s="5"/>
      <c r="P327" s="7"/>
      <c r="Q327" s="8"/>
      <c r="T327" s="7"/>
      <c r="U327" s="7"/>
      <c r="V327" s="7"/>
    </row>
    <row r="328" spans="9:22" ht="14.25" customHeight="1" x14ac:dyDescent="0.25">
      <c r="I328" s="112"/>
      <c r="J328" s="2"/>
      <c r="K328" s="3"/>
      <c r="M328" s="5"/>
      <c r="P328" s="7"/>
      <c r="Q328" s="8"/>
      <c r="T328" s="7"/>
      <c r="U328" s="7"/>
      <c r="V328" s="7"/>
    </row>
    <row r="329" spans="9:22" ht="14.25" customHeight="1" x14ac:dyDescent="0.25">
      <c r="I329" s="112"/>
      <c r="J329" s="2"/>
      <c r="K329" s="3"/>
      <c r="M329" s="5"/>
      <c r="P329" s="7"/>
      <c r="Q329" s="8"/>
      <c r="T329" s="7"/>
      <c r="U329" s="7"/>
      <c r="V329" s="7"/>
    </row>
    <row r="330" spans="9:22" ht="14.25" customHeight="1" x14ac:dyDescent="0.25">
      <c r="I330" s="112"/>
      <c r="J330" s="2"/>
      <c r="K330" s="3"/>
      <c r="M330" s="5"/>
      <c r="P330" s="7"/>
      <c r="Q330" s="8"/>
      <c r="T330" s="7"/>
      <c r="U330" s="7"/>
      <c r="V330" s="7"/>
    </row>
    <row r="331" spans="9:22" ht="14.25" customHeight="1" x14ac:dyDescent="0.25">
      <c r="I331" s="112"/>
      <c r="J331" s="2"/>
      <c r="K331" s="3"/>
      <c r="M331" s="5"/>
      <c r="P331" s="7"/>
      <c r="Q331" s="8"/>
      <c r="T331" s="7"/>
      <c r="U331" s="7"/>
      <c r="V331" s="7"/>
    </row>
    <row r="332" spans="9:22" ht="14.25" customHeight="1" x14ac:dyDescent="0.25">
      <c r="I332" s="112"/>
      <c r="J332" s="2"/>
      <c r="K332" s="3"/>
      <c r="M332" s="5"/>
      <c r="P332" s="7"/>
      <c r="Q332" s="8"/>
      <c r="T332" s="7"/>
      <c r="U332" s="7"/>
      <c r="V332" s="7"/>
    </row>
    <row r="333" spans="9:22" ht="14.25" customHeight="1" x14ac:dyDescent="0.25">
      <c r="I333" s="112"/>
      <c r="J333" s="2"/>
      <c r="K333" s="3"/>
      <c r="M333" s="5"/>
      <c r="P333" s="7"/>
      <c r="Q333" s="8"/>
      <c r="T333" s="7"/>
      <c r="U333" s="7"/>
      <c r="V333" s="7"/>
    </row>
    <row r="334" spans="9:22" ht="14.25" customHeight="1" x14ac:dyDescent="0.25">
      <c r="I334" s="112"/>
      <c r="J334" s="2"/>
      <c r="K334" s="3"/>
      <c r="M334" s="5"/>
      <c r="P334" s="7"/>
      <c r="Q334" s="8"/>
      <c r="T334" s="7"/>
      <c r="U334" s="7"/>
      <c r="V334" s="7"/>
    </row>
    <row r="335" spans="9:22" ht="14.25" customHeight="1" x14ac:dyDescent="0.25">
      <c r="I335" s="112"/>
      <c r="J335" s="2"/>
      <c r="K335" s="3"/>
      <c r="M335" s="5"/>
      <c r="P335" s="7"/>
      <c r="Q335" s="8"/>
      <c r="T335" s="7"/>
      <c r="U335" s="7"/>
      <c r="V335" s="7"/>
    </row>
    <row r="336" spans="9:22" ht="14.25" customHeight="1" x14ac:dyDescent="0.25">
      <c r="I336" s="112"/>
      <c r="J336" s="2"/>
      <c r="K336" s="3"/>
      <c r="M336" s="5"/>
      <c r="P336" s="7"/>
      <c r="Q336" s="8"/>
      <c r="T336" s="7"/>
      <c r="U336" s="7"/>
      <c r="V336" s="7"/>
    </row>
    <row r="337" spans="9:22" ht="14.25" customHeight="1" x14ac:dyDescent="0.25">
      <c r="I337" s="112"/>
      <c r="J337" s="2"/>
      <c r="K337" s="3"/>
      <c r="M337" s="5"/>
      <c r="P337" s="7"/>
      <c r="Q337" s="8"/>
      <c r="T337" s="7"/>
      <c r="U337" s="7"/>
      <c r="V337" s="7"/>
    </row>
    <row r="338" spans="9:22" ht="14.25" customHeight="1" x14ac:dyDescent="0.25">
      <c r="I338" s="112"/>
      <c r="J338" s="2"/>
      <c r="K338" s="3"/>
      <c r="M338" s="5"/>
      <c r="P338" s="7"/>
      <c r="Q338" s="8"/>
      <c r="T338" s="7"/>
      <c r="U338" s="7"/>
      <c r="V338" s="7"/>
    </row>
    <row r="339" spans="9:22" ht="14.25" customHeight="1" x14ac:dyDescent="0.25">
      <c r="I339" s="112"/>
      <c r="J339" s="2"/>
      <c r="K339" s="3"/>
      <c r="M339" s="5"/>
      <c r="P339" s="7"/>
      <c r="Q339" s="8"/>
      <c r="T339" s="7"/>
      <c r="U339" s="7"/>
      <c r="V339" s="7"/>
    </row>
    <row r="340" spans="9:22" ht="14.25" customHeight="1" x14ac:dyDescent="0.25">
      <c r="I340" s="112"/>
      <c r="J340" s="2"/>
      <c r="K340" s="3"/>
      <c r="M340" s="5"/>
      <c r="P340" s="7"/>
      <c r="Q340" s="8"/>
      <c r="T340" s="7"/>
      <c r="U340" s="7"/>
      <c r="V340" s="7"/>
    </row>
    <row r="341" spans="9:22" ht="14.25" customHeight="1" x14ac:dyDescent="0.25">
      <c r="I341" s="112"/>
      <c r="J341" s="2"/>
      <c r="K341" s="3"/>
      <c r="M341" s="5"/>
      <c r="P341" s="7"/>
      <c r="Q341" s="8"/>
      <c r="T341" s="7"/>
      <c r="U341" s="7"/>
      <c r="V341" s="7"/>
    </row>
    <row r="342" spans="9:22" ht="14.25" customHeight="1" x14ac:dyDescent="0.25">
      <c r="I342" s="112"/>
      <c r="J342" s="2"/>
      <c r="K342" s="3"/>
      <c r="M342" s="5"/>
      <c r="P342" s="7"/>
      <c r="Q342" s="8"/>
      <c r="T342" s="7"/>
      <c r="U342" s="7"/>
      <c r="V342" s="7"/>
    </row>
    <row r="343" spans="9:22" ht="15.75" customHeight="1" x14ac:dyDescent="0.25">
      <c r="I343" s="112"/>
      <c r="J343" s="2"/>
      <c r="K343" s="3"/>
    </row>
    <row r="344" spans="9:22" ht="15.75" customHeight="1" x14ac:dyDescent="0.25"/>
    <row r="345" spans="9:22" ht="15.75" customHeight="1" x14ac:dyDescent="0.25"/>
    <row r="346" spans="9:22" ht="15.75" customHeight="1" x14ac:dyDescent="0.25"/>
    <row r="347" spans="9:22" ht="15.75" customHeight="1" x14ac:dyDescent="0.25"/>
    <row r="348" spans="9:22" ht="15.75" customHeight="1" x14ac:dyDescent="0.25"/>
    <row r="349" spans="9:22" ht="15.75" customHeight="1" x14ac:dyDescent="0.25"/>
    <row r="350" spans="9:22" ht="15.75" customHeight="1" x14ac:dyDescent="0.25"/>
    <row r="351" spans="9:22" ht="15.75" customHeight="1" x14ac:dyDescent="0.25"/>
    <row r="352" spans="9:2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sheetData>
  <mergeCells count="16">
    <mergeCell ref="A1:B4"/>
    <mergeCell ref="F1:I4"/>
    <mergeCell ref="E11:H11"/>
    <mergeCell ref="A12:H12"/>
    <mergeCell ref="O14:O15"/>
    <mergeCell ref="S14:S15"/>
    <mergeCell ref="T14:T15"/>
    <mergeCell ref="U14:U15"/>
    <mergeCell ref="V14:V15"/>
    <mergeCell ref="H15:I15"/>
    <mergeCell ref="Q14:Q15"/>
    <mergeCell ref="A16:D16"/>
    <mergeCell ref="A19:D19"/>
    <mergeCell ref="A32:D32"/>
    <mergeCell ref="D49:E49"/>
    <mergeCell ref="R14:R15"/>
  </mergeCells>
  <phoneticPr fontId="42" type="noConversion"/>
  <conditionalFormatting sqref="A15:A16 E15:H16 I16 E32:I32 B34:D38 A37:A38 E38:I38 E33:H36 C15:D15 A28:G29 I28:I29 E37:G37 I37 S53:X882">
    <cfRule type="cellIs" dxfId="26" priority="25" operator="equal">
      <formula>0</formula>
    </cfRule>
  </conditionalFormatting>
  <conditionalFormatting sqref="D39 A41:D43 B40:D40 B44:D44 E40:I45 F39:I39">
    <cfRule type="cellIs" dxfId="25" priority="26" operator="equal">
      <formula>0</formula>
    </cfRule>
  </conditionalFormatting>
  <conditionalFormatting sqref="A51:A53">
    <cfRule type="cellIs" dxfId="24" priority="27" operator="equal">
      <formula>0</formula>
    </cfRule>
  </conditionalFormatting>
  <conditionalFormatting sqref="A5:F5 A6:E7 A8:G8 A9:I14">
    <cfRule type="cellIs" dxfId="23" priority="31" operator="equal">
      <formula>0</formula>
    </cfRule>
  </conditionalFormatting>
  <conditionalFormatting sqref="A17:I18 A19 A32 A44:A48 B33:D33 E19:I19">
    <cfRule type="cellIs" dxfId="22" priority="32" operator="equal">
      <formula>0</formula>
    </cfRule>
  </conditionalFormatting>
  <conditionalFormatting sqref="A31:I31 A20:H21 A22:G27 H22:H29 B30:G30 I30">
    <cfRule type="cellIs" dxfId="21" priority="33" operator="equal">
      <formula>0</formula>
    </cfRule>
  </conditionalFormatting>
  <conditionalFormatting sqref="B46:I53">
    <cfRule type="cellIs" dxfId="20" priority="34" operator="equal">
      <formula>0</formula>
    </cfRule>
  </conditionalFormatting>
  <conditionalFormatting sqref="Q17:V52">
    <cfRule type="cellIs" dxfId="19" priority="38" operator="equal">
      <formula>0</formula>
    </cfRule>
  </conditionalFormatting>
  <conditionalFormatting sqref="W16:W52 Q16:V16">
    <cfRule type="cellIs" dxfId="18" priority="39" operator="greaterThan">
      <formula>0</formula>
    </cfRule>
  </conditionalFormatting>
  <conditionalFormatting sqref="L17:W52">
    <cfRule type="expression" dxfId="17" priority="40">
      <formula>OR(CELL("row")=ROW(),CELL("col")=COLUMN())</formula>
    </cfRule>
  </conditionalFormatting>
  <conditionalFormatting sqref="Q17:W52">
    <cfRule type="cellIs" dxfId="16" priority="41" operator="greaterThan">
      <formula>0</formula>
    </cfRule>
  </conditionalFormatting>
  <conditionalFormatting sqref="A33:A36">
    <cfRule type="cellIs" dxfId="15" priority="42" operator="equal">
      <formula>0</formula>
    </cfRule>
  </conditionalFormatting>
  <conditionalFormatting sqref="L17:L53">
    <cfRule type="expression" dxfId="14" priority="20">
      <formula>O17="Divers"</formula>
    </cfRule>
    <cfRule type="expression" dxfId="13" priority="21">
      <formula>O17="Fleurs"</formula>
    </cfRule>
    <cfRule type="expression" dxfId="12" priority="22">
      <formula>O17="Plante"</formula>
    </cfRule>
    <cfRule type="expression" dxfId="11" priority="23">
      <formula>O17="Pot"</formula>
    </cfRule>
    <cfRule type="expression" dxfId="10" priority="24">
      <formula>O17="Artificiel"</formula>
    </cfRule>
  </conditionalFormatting>
  <conditionalFormatting sqref="I33:I36">
    <cfRule type="cellIs" dxfId="9" priority="14" operator="equal">
      <formula>0</formula>
    </cfRule>
  </conditionalFormatting>
  <conditionalFormatting sqref="I20:I27">
    <cfRule type="cellIs" dxfId="8" priority="13" operator="equal">
      <formula>0</formula>
    </cfRule>
  </conditionalFormatting>
  <conditionalFormatting sqref="A30">
    <cfRule type="cellIs" dxfId="6" priority="7" operator="equal">
      <formula>0</formula>
    </cfRule>
  </conditionalFormatting>
  <conditionalFormatting sqref="E39">
    <cfRule type="cellIs" dxfId="5" priority="6" operator="equal">
      <formula>0</formula>
    </cfRule>
  </conditionalFormatting>
  <conditionalFormatting sqref="H37">
    <cfRule type="cellIs" dxfId="1" priority="2" operator="equal">
      <formula>0</formula>
    </cfRule>
  </conditionalFormatting>
  <conditionalFormatting sqref="H30">
    <cfRule type="cellIs" dxfId="0" priority="1" operator="equal">
      <formula>0</formula>
    </cfRule>
  </conditionalFormatting>
  <dataValidations count="2">
    <dataValidation type="list" allowBlank="1" showInputMessage="1" showErrorMessage="1" sqref="A15" xr:uid="{99691D5E-B9A7-412D-8B11-8D02D3A3C154}">
      <formula1>$L$1:$L$2</formula1>
    </dataValidation>
    <dataValidation type="list" allowBlank="1" showErrorMessage="1" sqref="O17:O52" xr:uid="{399086D3-BC47-4BD7-9608-AF575F018674}">
      <formula1>$P$1:$P$5</formula1>
    </dataValidation>
  </dataValidations>
  <printOptions horizontalCentered="1" verticalCentered="1"/>
  <pageMargins left="0.7" right="0.7" top="0.75" bottom="0.75" header="0" footer="0"/>
  <pageSetup paperSize="9" orientation="portrait"/>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Devis TAB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Aurélien SAUVAT</dc:creator>
  <cp:lastModifiedBy>Bart Strubbe</cp:lastModifiedBy>
  <dcterms:created xsi:type="dcterms:W3CDTF">2024-03-01T15:11:52Z</dcterms:created>
  <dcterms:modified xsi:type="dcterms:W3CDTF">2024-03-02T02:10:24Z</dcterms:modified>
</cp:coreProperties>
</file>