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2726AA4-AAA6-4ECB-A846-5EDE1A0AEEBE}" xr6:coauthVersionLast="47" xr6:coauthVersionMax="47" xr10:uidLastSave="{00000000-0000-0000-0000-000000000000}"/>
  <bookViews>
    <workbookView xWindow="-120" yWindow="-120" windowWidth="29040" windowHeight="15990" activeTab="1" xr2:uid="{9D328E98-DFC6-4193-B780-57C5EF3272E6}"/>
  </bookViews>
  <sheets>
    <sheet name="Cible 1&amp;2" sheetId="22" r:id="rId1"/>
    <sheet name="Gantt" sheetId="42" r:id="rId2"/>
    <sheet name="Det. Week 1&amp;2" sheetId="33" r:id="rId3"/>
    <sheet name="TOOLS 324" sheetId="41" r:id="rId4"/>
  </sheets>
  <definedNames>
    <definedName name="_Cellule_Cible">'Cible 1&amp;2'!$B$2</definedName>
    <definedName name="_xlnm._FilterDatabase" localSheetId="1" hidden="1">Gantt!$A$2:$F$68</definedName>
    <definedName name="_xlnm.Print_Area" localSheetId="0">'Cible 1&amp;2'!$B$1:$AV$63</definedName>
    <definedName name="Header">Gantt!$A$2:$BN$2</definedName>
    <definedName name="N°1">'TOOLS 324'!$A$12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2" i="33" l="1"/>
  <c r="W2" i="33" s="1"/>
  <c r="X2" i="33" s="1"/>
  <c r="Y2" i="33" s="1"/>
  <c r="Z2" i="33" s="1"/>
  <c r="AA2" i="33" s="1"/>
  <c r="AB2" i="33" s="1"/>
  <c r="AC2" i="33" s="1"/>
  <c r="AD2" i="33" s="1"/>
  <c r="AE2" i="33" s="1"/>
  <c r="AF2" i="33" s="1"/>
  <c r="AG2" i="33" s="1"/>
  <c r="BX41" i="42"/>
  <c r="U2" i="33"/>
  <c r="G12" i="33"/>
  <c r="G16" i="33"/>
  <c r="G20" i="33"/>
  <c r="G8" i="33"/>
  <c r="G26" i="33"/>
  <c r="H12" i="33"/>
  <c r="H8" i="33"/>
  <c r="H16" i="33"/>
  <c r="H20" i="33"/>
  <c r="H26" i="33"/>
  <c r="I12" i="33"/>
  <c r="I16" i="33"/>
  <c r="I20" i="33"/>
  <c r="I8" i="33"/>
  <c r="I26" i="33"/>
  <c r="K12" i="33"/>
  <c r="K8" i="33"/>
  <c r="K16" i="33"/>
  <c r="K20" i="33"/>
  <c r="K26" i="33"/>
  <c r="C12" i="33"/>
  <c r="C16" i="33"/>
  <c r="C20" i="33"/>
  <c r="C8" i="33"/>
  <c r="C26" i="33"/>
  <c r="D12" i="33"/>
  <c r="D16" i="33"/>
  <c r="D20" i="33"/>
  <c r="D8" i="33"/>
  <c r="D26" i="33"/>
  <c r="E12" i="33"/>
  <c r="E16" i="33"/>
  <c r="E20" i="33"/>
  <c r="E8" i="33"/>
  <c r="E26" i="33"/>
  <c r="F12" i="33"/>
  <c r="F16" i="33"/>
  <c r="F20" i="33"/>
  <c r="F8" i="33"/>
  <c r="F26" i="33"/>
  <c r="J26" i="33"/>
  <c r="L12" i="33"/>
  <c r="L8" i="33"/>
  <c r="L16" i="33"/>
  <c r="L20" i="33"/>
  <c r="L26" i="33"/>
  <c r="M12" i="33"/>
  <c r="M8" i="33"/>
  <c r="M16" i="33"/>
  <c r="M20" i="33"/>
  <c r="M26" i="33"/>
  <c r="N12" i="33"/>
  <c r="N8" i="33"/>
  <c r="N16" i="33"/>
  <c r="N20" i="33"/>
  <c r="N26" i="33"/>
  <c r="O12" i="33"/>
  <c r="O8" i="33"/>
  <c r="O16" i="33"/>
  <c r="O20" i="33"/>
  <c r="O26" i="33"/>
  <c r="P12" i="33"/>
  <c r="P8" i="33"/>
  <c r="P16" i="33"/>
  <c r="P20" i="33"/>
  <c r="P26" i="33"/>
  <c r="Q12" i="33"/>
  <c r="Q8" i="33"/>
  <c r="Q16" i="33"/>
  <c r="Q20" i="33"/>
  <c r="Q26" i="33"/>
  <c r="L24" i="33"/>
  <c r="M24" i="33"/>
  <c r="N24" i="33"/>
  <c r="O24" i="33"/>
  <c r="P24" i="33"/>
  <c r="Q24" i="33"/>
  <c r="K24" i="33"/>
  <c r="C24" i="33"/>
  <c r="D24" i="33"/>
  <c r="E24" i="33"/>
  <c r="F24" i="33"/>
  <c r="G24" i="33"/>
  <c r="H24" i="33"/>
  <c r="I24" i="33"/>
  <c r="D2" i="33"/>
  <c r="E2" i="33"/>
  <c r="F2" i="33"/>
  <c r="G2" i="33"/>
  <c r="H2" i="33"/>
  <c r="I2" i="33"/>
  <c r="K2" i="33"/>
  <c r="L2" i="33"/>
  <c r="M2" i="33"/>
  <c r="N2" i="33"/>
  <c r="O2" i="33"/>
  <c r="P2" i="33"/>
  <c r="Q2" i="33"/>
  <c r="J21" i="33"/>
  <c r="R21" i="33"/>
  <c r="S21" i="33"/>
  <c r="C31" i="33"/>
  <c r="E31" i="33"/>
  <c r="F31" i="33"/>
  <c r="H31" i="33"/>
  <c r="G31" i="33"/>
  <c r="I31" i="33"/>
  <c r="D31" i="33"/>
  <c r="J28" i="33"/>
  <c r="Q31" i="33"/>
  <c r="P31" i="33"/>
  <c r="O31" i="33"/>
  <c r="N31" i="33"/>
  <c r="M31" i="33"/>
  <c r="L31" i="33"/>
  <c r="K31" i="33"/>
  <c r="R17" i="33"/>
  <c r="J17" i="33"/>
  <c r="J13" i="33"/>
  <c r="J9" i="33"/>
  <c r="R26" i="33"/>
  <c r="R29" i="33"/>
  <c r="R33" i="33"/>
  <c r="Q33" i="33"/>
  <c r="P33" i="33"/>
  <c r="O33" i="33"/>
  <c r="N33" i="33"/>
  <c r="M33" i="33"/>
  <c r="L33" i="33"/>
  <c r="K33" i="33"/>
  <c r="I33" i="33"/>
  <c r="H33" i="33"/>
  <c r="G33" i="33"/>
  <c r="F33" i="33"/>
  <c r="J5" i="33"/>
  <c r="R5" i="33"/>
  <c r="S5" i="33"/>
  <c r="R9" i="33"/>
  <c r="R13" i="33"/>
  <c r="S13" i="33"/>
  <c r="S17" i="33"/>
  <c r="Q4" i="33"/>
  <c r="P4" i="33"/>
  <c r="O4" i="33"/>
  <c r="N4" i="33"/>
  <c r="M4" i="33"/>
  <c r="L4" i="33"/>
  <c r="K4" i="33"/>
  <c r="I4" i="33"/>
  <c r="H4" i="33"/>
  <c r="G4" i="33"/>
  <c r="F4" i="33"/>
  <c r="E4" i="33"/>
  <c r="D4" i="33"/>
  <c r="C4" i="33"/>
  <c r="E33" i="33"/>
  <c r="J33" i="33"/>
  <c r="S9" i="33"/>
  <c r="S26" i="33"/>
  <c r="C33" i="33"/>
  <c r="D33" i="3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olaou</author>
  </authors>
  <commentList>
    <comment ref="A2" authorId="0" shapeId="0" xr:uid="{9BD2F02F-DFF5-4FB7-A452-C2CAB44385D2}">
      <text>
        <r>
          <rPr>
            <b/>
            <sz val="9"/>
            <color indexed="81"/>
            <rFont val="Tahoma"/>
            <family val="2"/>
          </rPr>
          <t>olaou:</t>
        </r>
        <r>
          <rPr>
            <sz val="9"/>
            <color indexed="81"/>
            <rFont val="Tahoma"/>
            <family val="2"/>
          </rPr>
          <t xml:space="preserve">
Heures service sans pause</t>
        </r>
      </text>
    </comment>
    <comment ref="A3" authorId="0" shapeId="0" xr:uid="{79C89834-5E77-4236-B105-62BD4E460130}">
      <text>
        <r>
          <rPr>
            <b/>
            <sz val="9"/>
            <color indexed="81"/>
            <rFont val="Tahoma"/>
            <family val="2"/>
          </rPr>
          <t>olaou:</t>
        </r>
        <r>
          <rPr>
            <sz val="9"/>
            <color indexed="81"/>
            <rFont val="Tahoma"/>
            <family val="2"/>
          </rPr>
          <t xml:space="preserve">
1/2 h de pause si service plus de 5 
h</t>
        </r>
      </text>
    </comment>
  </commentList>
</comments>
</file>

<file path=xl/sharedStrings.xml><?xml version="1.0" encoding="utf-8"?>
<sst xmlns="http://schemas.openxmlformats.org/spreadsheetml/2006/main" count="425" uniqueCount="84">
  <si>
    <t>Sunday</t>
  </si>
  <si>
    <t>Monday</t>
  </si>
  <si>
    <t>Tuesday</t>
  </si>
  <si>
    <t>Wednesday</t>
  </si>
  <si>
    <t>Thrusday</t>
  </si>
  <si>
    <t>Friday</t>
  </si>
  <si>
    <t>Saturday</t>
  </si>
  <si>
    <t>TOTAL HOURS</t>
  </si>
  <si>
    <r>
      <rPr>
        <b/>
        <sz val="11"/>
        <color rgb="FFFF0000"/>
        <rFont val="Calibri"/>
        <family val="2"/>
      </rPr>
      <t>TOTAL STAFF HOURS</t>
    </r>
    <r>
      <rPr>
        <sz val="11"/>
        <color rgb="FFFF0000"/>
        <rFont val="Calibri"/>
        <family val="2"/>
      </rPr>
      <t xml:space="preserve">
(excluding Mgr.)</t>
    </r>
  </si>
  <si>
    <t>x</t>
  </si>
  <si>
    <t>Wed</t>
  </si>
  <si>
    <t>Fri</t>
  </si>
  <si>
    <t>Tues</t>
  </si>
  <si>
    <t>Sat</t>
  </si>
  <si>
    <t>Sun</t>
  </si>
  <si>
    <t>Mon</t>
  </si>
  <si>
    <t>JULIAN</t>
  </si>
  <si>
    <t>HOURS WEEK 1</t>
  </si>
  <si>
    <t>HOURS
WEEK 2</t>
  </si>
  <si>
    <t>TOTAL
HOURS</t>
  </si>
  <si>
    <t>Month</t>
  </si>
  <si>
    <t>Hrs requested</t>
  </si>
  <si>
    <t>Date</t>
  </si>
  <si>
    <t>DAVID</t>
  </si>
  <si>
    <t>CSABA</t>
  </si>
  <si>
    <t>Opening/Mid</t>
  </si>
  <si>
    <t>Close</t>
  </si>
  <si>
    <t>BARBARA</t>
  </si>
  <si>
    <t>CLOSED</t>
  </si>
  <si>
    <t>OFF</t>
  </si>
  <si>
    <t>December 2023</t>
  </si>
  <si>
    <t>December 2024</t>
  </si>
  <si>
    <t>January 2024</t>
  </si>
  <si>
    <t>February 2024</t>
  </si>
  <si>
    <t>March 2024</t>
  </si>
  <si>
    <t>April 2024</t>
  </si>
  <si>
    <t>May 2024</t>
  </si>
  <si>
    <t xml:space="preserve">June 2024 </t>
  </si>
  <si>
    <t>July 2024</t>
  </si>
  <si>
    <t>August 2024</t>
  </si>
  <si>
    <t>September 2024</t>
  </si>
  <si>
    <t>October 2024</t>
  </si>
  <si>
    <t>November 2024</t>
  </si>
  <si>
    <t>Julian</t>
  </si>
  <si>
    <t>David</t>
  </si>
  <si>
    <t>Pour global</t>
  </si>
  <si>
    <t>Color</t>
  </si>
  <si>
    <t>Julian1</t>
  </si>
  <si>
    <t>Julian2</t>
  </si>
  <si>
    <t>Julian3</t>
  </si>
  <si>
    <t>Julian4</t>
  </si>
  <si>
    <t>David1</t>
  </si>
  <si>
    <t>David2</t>
  </si>
  <si>
    <t>David3</t>
  </si>
  <si>
    <t>Csaba1</t>
  </si>
  <si>
    <t>Csaba2</t>
  </si>
  <si>
    <t>Barbara1</t>
  </si>
  <si>
    <t>Csaba</t>
  </si>
  <si>
    <t>Barbara</t>
  </si>
  <si>
    <t>nombre</t>
  </si>
  <si>
    <t>coller conca 1</t>
  </si>
  <si>
    <t>coller conca 2</t>
  </si>
  <si>
    <t>date</t>
  </si>
  <si>
    <t>nom</t>
  </si>
  <si>
    <t>début</t>
  </si>
  <si>
    <t>fin</t>
  </si>
  <si>
    <t>Durée</t>
  </si>
  <si>
    <t>Semaine</t>
  </si>
  <si>
    <t>12:15 PM</t>
  </si>
  <si>
    <t>05:30 PM</t>
  </si>
  <si>
    <t>09:45 AM</t>
  </si>
  <si>
    <t>02:30 PM</t>
  </si>
  <si>
    <t>04:45 PM</t>
  </si>
  <si>
    <t>12:45 PM</t>
  </si>
  <si>
    <t>09:15 PM</t>
  </si>
  <si>
    <t>06:15 PM</t>
  </si>
  <si>
    <t>23-52</t>
  </si>
  <si>
    <t>24-01</t>
  </si>
  <si>
    <t>24-02</t>
  </si>
  <si>
    <t>10:30 AM</t>
  </si>
  <si>
    <t>05:00 PM</t>
  </si>
  <si>
    <t>04:30 PM</t>
  </si>
  <si>
    <t>10:15 PM</t>
  </si>
  <si>
    <t>05:45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</si>
</sst>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[h]:mm"/>
    <numFmt numFmtId="165" formatCode="yyyy\-mm\-dd;@"/>
    <numFmt numFmtId="166" formatCode="[$$-1009]\ #,##0.00"/>
    <numFmt numFmtId="167" formatCode="yyyy\-mm\-dd"/>
    <numFmt numFmtId="168" formatCode="h:mm;@"/>
    <numFmt numFmtId="170" formatCode=";;;&quot;5:30 PM&quot;* &quot;10:15 PM&quot;"/>
    <numFmt numFmtId="173" formatCode="ddd\ dd/mm/yy"/>
    <numFmt numFmtId="174" formatCode="[hh]:mm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1"/>
      <color rgb="FF00B050"/>
      <name val="Calibri"/>
      <family val="2"/>
    </font>
    <font>
      <sz val="11"/>
      <color rgb="FFFF0000"/>
      <name val="Calibri"/>
      <family val="2"/>
    </font>
    <font>
      <b/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</font>
    <font>
      <sz val="10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name val="Calibri"/>
      <family val="2"/>
    </font>
    <font>
      <b/>
      <i/>
      <sz val="11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name val="Calibri"/>
      <family val="2"/>
    </font>
    <font>
      <b/>
      <sz val="12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2C53A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9FD01"/>
        <bgColor indexed="64"/>
      </patternFill>
    </fill>
    <fill>
      <patternFill patternType="solid">
        <fgColor rgb="FFF7FF03"/>
        <bgColor indexed="64"/>
      </patternFill>
    </fill>
    <fill>
      <patternFill patternType="solid">
        <fgColor rgb="FFFBFDFD"/>
        <bgColor indexed="64"/>
      </patternFill>
    </fill>
    <fill>
      <patternFill patternType="solid">
        <fgColor rgb="FFF70102"/>
        <bgColor indexed="64"/>
      </patternFill>
    </fill>
  </fills>
  <borders count="5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hair">
        <color theme="0"/>
      </left>
      <right/>
      <top/>
      <bottom/>
      <diagonal/>
    </border>
    <border>
      <left style="hair">
        <color theme="0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Dashed">
        <color indexed="10"/>
      </bottom>
      <diagonal/>
    </border>
    <border>
      <left style="thin">
        <color indexed="64"/>
      </left>
      <right/>
      <top style="thin">
        <color indexed="64"/>
      </top>
      <bottom style="mediumDashed">
        <color indexed="10"/>
      </bottom>
      <diagonal/>
    </border>
    <border>
      <left/>
      <right/>
      <top style="thin">
        <color indexed="64"/>
      </top>
      <bottom style="mediumDashed">
        <color indexed="10"/>
      </bottom>
      <diagonal/>
    </border>
    <border>
      <left/>
      <right style="thin">
        <color indexed="64"/>
      </right>
      <top style="thin">
        <color indexed="64"/>
      </top>
      <bottom style="mediumDashed">
        <color indexed="10"/>
      </bottom>
      <diagonal/>
    </border>
    <border>
      <left style="thin">
        <color indexed="64"/>
      </left>
      <right/>
      <top style="mediumDashed">
        <color indexed="10"/>
      </top>
      <bottom style="thin">
        <color indexed="64"/>
      </bottom>
      <diagonal/>
    </border>
    <border>
      <left/>
      <right/>
      <top style="mediumDashed">
        <color indexed="10"/>
      </top>
      <bottom style="thin">
        <color indexed="64"/>
      </bottom>
      <diagonal/>
    </border>
    <border>
      <left/>
      <right style="thin">
        <color indexed="64"/>
      </right>
      <top style="mediumDashed">
        <color indexed="10"/>
      </top>
      <bottom style="thin">
        <color indexed="64"/>
      </bottom>
      <diagonal/>
    </border>
    <border>
      <left/>
      <right/>
      <top/>
      <bottom style="thick">
        <color indexed="10"/>
      </bottom>
      <diagonal/>
    </border>
    <border>
      <left style="thin">
        <color indexed="64"/>
      </left>
      <right/>
      <top style="thick">
        <color indexed="10"/>
      </top>
      <bottom style="thin">
        <color indexed="64"/>
      </bottom>
      <diagonal/>
    </border>
    <border>
      <left/>
      <right/>
      <top style="thick">
        <color indexed="10"/>
      </top>
      <bottom style="thin">
        <color indexed="64"/>
      </bottom>
      <diagonal/>
    </border>
    <border>
      <left/>
      <right style="thin">
        <color indexed="64"/>
      </right>
      <top style="thick">
        <color indexed="1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10"/>
      </bottom>
      <diagonal/>
    </border>
    <border>
      <left/>
      <right/>
      <top style="thin">
        <color indexed="64"/>
      </top>
      <bottom style="thick">
        <color indexed="10"/>
      </bottom>
      <diagonal/>
    </border>
    <border>
      <left/>
      <right style="thin">
        <color indexed="64"/>
      </right>
      <top style="thin">
        <color indexed="64"/>
      </top>
      <bottom style="thick">
        <color indexed="10"/>
      </bottom>
      <diagonal/>
    </border>
  </borders>
  <cellStyleXfs count="1">
    <xf numFmtId="0" fontId="0" fillId="0" borderId="0"/>
  </cellStyleXfs>
  <cellXfs count="240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67" fontId="1" fillId="2" borderId="9" xfId="0" applyNumberFormat="1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168" fontId="11" fillId="0" borderId="0" xfId="0" applyNumberFormat="1" applyFont="1"/>
    <xf numFmtId="168" fontId="9" fillId="0" borderId="0" xfId="0" applyNumberFormat="1" applyFont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1" fontId="0" fillId="2" borderId="10" xfId="0" applyNumberFormat="1" applyFill="1" applyBorder="1" applyAlignment="1">
      <alignment horizontal="center" vertical="center"/>
    </xf>
    <xf numFmtId="167" fontId="1" fillId="2" borderId="10" xfId="0" applyNumberFormat="1" applyFont="1" applyFill="1" applyBorder="1" applyAlignment="1">
      <alignment horizontal="center" vertical="center"/>
    </xf>
    <xf numFmtId="167" fontId="0" fillId="0" borderId="4" xfId="0" applyNumberFormat="1" applyBorder="1"/>
    <xf numFmtId="164" fontId="0" fillId="0" borderId="19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4" fontId="3" fillId="0" borderId="0" xfId="0" applyNumberFormat="1" applyFont="1"/>
    <xf numFmtId="20" fontId="3" fillId="0" borderId="0" xfId="0" applyNumberFormat="1" applyFont="1"/>
    <xf numFmtId="0" fontId="0" fillId="0" borderId="17" xfId="0" applyBorder="1" applyAlignment="1">
      <alignment horizontal="center"/>
    </xf>
    <xf numFmtId="168" fontId="12" fillId="4" borderId="27" xfId="0" applyNumberFormat="1" applyFont="1" applyFill="1" applyBorder="1" applyAlignment="1">
      <alignment horizontal="right" textRotation="90"/>
    </xf>
    <xf numFmtId="168" fontId="12" fillId="4" borderId="24" xfId="0" applyNumberFormat="1" applyFont="1" applyFill="1" applyBorder="1" applyAlignment="1">
      <alignment horizontal="right" textRotation="90"/>
    </xf>
    <xf numFmtId="168" fontId="12" fillId="4" borderId="25" xfId="0" applyNumberFormat="1" applyFont="1" applyFill="1" applyBorder="1" applyAlignment="1">
      <alignment horizontal="right" textRotation="90"/>
    </xf>
    <xf numFmtId="168" fontId="12" fillId="4" borderId="26" xfId="0" applyNumberFormat="1" applyFont="1" applyFill="1" applyBorder="1" applyAlignment="1">
      <alignment horizontal="right" textRotation="90"/>
    </xf>
    <xf numFmtId="2" fontId="14" fillId="0" borderId="8" xfId="0" applyNumberFormat="1" applyFont="1" applyBorder="1" applyAlignment="1">
      <alignment horizontal="center" vertical="center"/>
    </xf>
    <xf numFmtId="2" fontId="5" fillId="0" borderId="8" xfId="0" applyNumberFormat="1" applyFont="1" applyBorder="1" applyAlignment="1">
      <alignment horizontal="center" vertical="center"/>
    </xf>
    <xf numFmtId="2" fontId="6" fillId="0" borderId="5" xfId="0" applyNumberFormat="1" applyFont="1" applyBorder="1" applyAlignment="1">
      <alignment horizontal="center" vertical="center"/>
    </xf>
    <xf numFmtId="2" fontId="6" fillId="0" borderId="8" xfId="0" applyNumberFormat="1" applyFont="1" applyBorder="1" applyAlignment="1">
      <alignment horizontal="center" vertical="center"/>
    </xf>
    <xf numFmtId="2" fontId="5" fillId="0" borderId="5" xfId="0" applyNumberFormat="1" applyFont="1" applyBorder="1" applyAlignment="1">
      <alignment horizontal="center" vertical="center"/>
    </xf>
    <xf numFmtId="2" fontId="7" fillId="0" borderId="5" xfId="0" applyNumberFormat="1" applyFont="1" applyBorder="1" applyAlignment="1">
      <alignment horizontal="center" vertical="center"/>
    </xf>
    <xf numFmtId="2" fontId="6" fillId="0" borderId="5" xfId="0" applyNumberFormat="1" applyFont="1" applyBorder="1" applyAlignment="1">
      <alignment vertical="center"/>
    </xf>
    <xf numFmtId="1" fontId="0" fillId="2" borderId="6" xfId="0" applyNumberFormat="1" applyFill="1" applyBorder="1" applyAlignment="1">
      <alignment horizontal="center" vertical="center"/>
    </xf>
    <xf numFmtId="20" fontId="3" fillId="0" borderId="14" xfId="0" applyNumberFormat="1" applyFont="1" applyBorder="1" applyAlignment="1">
      <alignment horizontal="center" vertical="center"/>
    </xf>
    <xf numFmtId="20" fontId="3" fillId="0" borderId="15" xfId="0" applyNumberFormat="1" applyFont="1" applyBorder="1" applyAlignment="1">
      <alignment horizontal="center" vertical="center"/>
    </xf>
    <xf numFmtId="20" fontId="3" fillId="0" borderId="16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2" fontId="5" fillId="0" borderId="32" xfId="0" applyNumberFormat="1" applyFont="1" applyBorder="1" applyAlignment="1">
      <alignment horizontal="center" vertical="center"/>
    </xf>
    <xf numFmtId="168" fontId="15" fillId="3" borderId="0" xfId="0" applyNumberFormat="1" applyFont="1" applyFill="1" applyAlignment="1">
      <alignment horizontal="center" vertical="center"/>
    </xf>
    <xf numFmtId="20" fontId="3" fillId="0" borderId="30" xfId="0" applyNumberFormat="1" applyFont="1" applyBorder="1" applyAlignment="1">
      <alignment horizontal="center" vertical="center"/>
    </xf>
    <xf numFmtId="167" fontId="0" fillId="0" borderId="4" xfId="0" applyNumberFormat="1" applyBorder="1" applyAlignment="1">
      <alignment horizontal="right" vertical="center"/>
    </xf>
    <xf numFmtId="167" fontId="13" fillId="5" borderId="4" xfId="0" applyNumberFormat="1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15" xfId="0" applyBorder="1"/>
    <xf numFmtId="0" fontId="0" fillId="0" borderId="18" xfId="0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7" borderId="36" xfId="0" applyFill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49" fontId="0" fillId="0" borderId="0" xfId="0" applyNumberFormat="1"/>
    <xf numFmtId="2" fontId="5" fillId="0" borderId="10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20" fontId="3" fillId="0" borderId="38" xfId="0" applyNumberFormat="1" applyFont="1" applyBorder="1" applyAlignment="1">
      <alignment horizontal="center" vertical="center"/>
    </xf>
    <xf numFmtId="20" fontId="3" fillId="0" borderId="31" xfId="0" applyNumberFormat="1" applyFont="1" applyBorder="1" applyAlignment="1">
      <alignment horizontal="center" vertical="center"/>
    </xf>
    <xf numFmtId="2" fontId="18" fillId="11" borderId="11" xfId="0" applyNumberFormat="1" applyFont="1" applyFill="1" applyBorder="1" applyAlignment="1">
      <alignment horizontal="center" vertical="center"/>
    </xf>
    <xf numFmtId="2" fontId="18" fillId="11" borderId="12" xfId="0" applyNumberFormat="1" applyFont="1" applyFill="1" applyBorder="1" applyAlignment="1">
      <alignment horizontal="center" vertical="center"/>
    </xf>
    <xf numFmtId="2" fontId="18" fillId="11" borderId="13" xfId="0" applyNumberFormat="1" applyFont="1" applyFill="1" applyBorder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2" fontId="10" fillId="0" borderId="9" xfId="0" applyNumberFormat="1" applyFont="1" applyBorder="1" applyAlignment="1">
      <alignment horizontal="center" vertical="center"/>
    </xf>
    <xf numFmtId="2" fontId="3" fillId="0" borderId="6" xfId="0" applyNumberFormat="1" applyFont="1" applyBorder="1" applyAlignment="1">
      <alignment horizontal="center" vertical="center"/>
    </xf>
    <xf numFmtId="2" fontId="10" fillId="0" borderId="10" xfId="0" applyNumberFormat="1" applyFont="1" applyBorder="1" applyAlignment="1">
      <alignment horizontal="center" vertical="center"/>
    </xf>
    <xf numFmtId="168" fontId="9" fillId="0" borderId="9" xfId="0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0" fillId="0" borderId="30" xfId="0" applyBorder="1"/>
    <xf numFmtId="14" fontId="0" fillId="0" borderId="0" xfId="0" applyNumberFormat="1"/>
    <xf numFmtId="168" fontId="0" fillId="0" borderId="0" xfId="0" applyNumberFormat="1" applyAlignment="1">
      <alignment textRotation="88"/>
    </xf>
    <xf numFmtId="168" fontId="0" fillId="0" borderId="0" xfId="0" applyNumberFormat="1" applyAlignment="1">
      <alignment textRotation="90"/>
    </xf>
    <xf numFmtId="0" fontId="19" fillId="0" borderId="2" xfId="0" applyFont="1" applyBorder="1" applyAlignment="1">
      <alignment horizontal="center" vertical="center"/>
    </xf>
    <xf numFmtId="2" fontId="5" fillId="0" borderId="9" xfId="0" applyNumberFormat="1" applyFont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 vertical="center"/>
    </xf>
    <xf numFmtId="2" fontId="5" fillId="0" borderId="10" xfId="0" applyNumberFormat="1" applyFont="1" applyBorder="1" applyAlignment="1">
      <alignment horizontal="center" vertical="center"/>
    </xf>
    <xf numFmtId="2" fontId="6" fillId="0" borderId="9" xfId="0" applyNumberFormat="1" applyFont="1" applyBorder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2" fontId="6" fillId="0" borderId="10" xfId="0" applyNumberFormat="1" applyFont="1" applyBorder="1" applyAlignment="1">
      <alignment horizontal="center" vertical="center"/>
    </xf>
    <xf numFmtId="167" fontId="1" fillId="2" borderId="9" xfId="0" applyNumberFormat="1" applyFont="1" applyFill="1" applyBorder="1" applyAlignment="1">
      <alignment horizontal="center" vertical="center"/>
    </xf>
    <xf numFmtId="167" fontId="1" fillId="2" borderId="6" xfId="0" applyNumberFormat="1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2" fontId="7" fillId="0" borderId="9" xfId="0" applyNumberFormat="1" applyFont="1" applyBorder="1" applyAlignment="1">
      <alignment horizontal="center" vertical="center"/>
    </xf>
    <xf numFmtId="2" fontId="7" fillId="0" borderId="6" xfId="0" applyNumberFormat="1" applyFont="1" applyBorder="1" applyAlignment="1">
      <alignment horizontal="center" vertical="center"/>
    </xf>
    <xf numFmtId="2" fontId="7" fillId="0" borderId="1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2" fontId="5" fillId="10" borderId="9" xfId="0" applyNumberFormat="1" applyFont="1" applyFill="1" applyBorder="1" applyAlignment="1">
      <alignment horizontal="center" vertical="center"/>
    </xf>
    <xf numFmtId="2" fontId="5" fillId="10" borderId="6" xfId="0" applyNumberFormat="1" applyFont="1" applyFill="1" applyBorder="1" applyAlignment="1">
      <alignment horizontal="center" vertical="center"/>
    </xf>
    <xf numFmtId="2" fontId="5" fillId="10" borderId="10" xfId="0" applyNumberFormat="1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0" fillId="0" borderId="0" xfId="0" applyBorder="1"/>
    <xf numFmtId="170" fontId="0" fillId="13" borderId="4" xfId="0" applyNumberFormat="1" applyFill="1" applyBorder="1" applyAlignment="1">
      <alignment vertical="center"/>
    </xf>
    <xf numFmtId="14" fontId="21" fillId="0" borderId="0" xfId="0" applyNumberFormat="1" applyFont="1" applyAlignment="1">
      <alignment horizontal="center"/>
    </xf>
    <xf numFmtId="174" fontId="3" fillId="0" borderId="0" xfId="0" applyNumberFormat="1" applyFont="1"/>
    <xf numFmtId="168" fontId="20" fillId="12" borderId="0" xfId="0" applyNumberFormat="1" applyFont="1" applyFill="1" applyBorder="1" applyAlignment="1">
      <alignment textRotation="90"/>
    </xf>
    <xf numFmtId="0" fontId="0" fillId="0" borderId="0" xfId="0" applyFill="1" applyBorder="1"/>
    <xf numFmtId="0" fontId="1" fillId="0" borderId="0" xfId="0" quotePrefix="1" applyFont="1" applyFill="1" applyBorder="1" applyAlignment="1">
      <alignment horizontal="left"/>
    </xf>
    <xf numFmtId="0" fontId="1" fillId="0" borderId="0" xfId="0" quotePrefix="1" applyFont="1" applyFill="1" applyBorder="1" applyAlignment="1">
      <alignment horizontal="right"/>
    </xf>
    <xf numFmtId="0" fontId="0" fillId="0" borderId="47" xfId="0" applyFill="1" applyBorder="1"/>
    <xf numFmtId="0" fontId="1" fillId="0" borderId="47" xfId="0" quotePrefix="1" applyFont="1" applyFill="1" applyBorder="1" applyAlignment="1">
      <alignment horizontal="left"/>
    </xf>
    <xf numFmtId="0" fontId="1" fillId="0" borderId="47" xfId="0" quotePrefix="1" applyFont="1" applyFill="1" applyBorder="1" applyAlignment="1">
      <alignment horizontal="right"/>
    </xf>
    <xf numFmtId="168" fontId="1" fillId="0" borderId="0" xfId="0" applyNumberFormat="1" applyFont="1" applyAlignment="1">
      <alignment horizontal="center" textRotation="88" shrinkToFit="1"/>
    </xf>
    <xf numFmtId="0" fontId="20" fillId="12" borderId="0" xfId="0" applyFont="1" applyFill="1" applyBorder="1" applyAlignment="1">
      <alignment horizontal="center" shrinkToFit="1"/>
    </xf>
    <xf numFmtId="173" fontId="20" fillId="12" borderId="0" xfId="0" applyNumberFormat="1" applyFont="1" applyFill="1" applyBorder="1" applyAlignment="1">
      <alignment horizontal="center" shrinkToFit="1"/>
    </xf>
    <xf numFmtId="168" fontId="20" fillId="12" borderId="0" xfId="0" applyNumberFormat="1" applyFont="1" applyFill="1" applyBorder="1" applyAlignment="1">
      <alignment horizontal="center" shrinkToFit="1"/>
    </xf>
    <xf numFmtId="0" fontId="1" fillId="0" borderId="0" xfId="0" applyFont="1" applyFill="1" applyAlignment="1">
      <alignment horizontal="center" shrinkToFit="1"/>
    </xf>
    <xf numFmtId="173" fontId="1" fillId="0" borderId="0" xfId="0" applyNumberFormat="1" applyFont="1" applyFill="1" applyAlignment="1">
      <alignment horizontal="center" shrinkToFit="1"/>
    </xf>
    <xf numFmtId="168" fontId="1" fillId="0" borderId="0" xfId="0" applyNumberFormat="1" applyFont="1" applyFill="1" applyAlignment="1">
      <alignment horizontal="center" shrinkToFit="1"/>
    </xf>
    <xf numFmtId="0" fontId="1" fillId="0" borderId="47" xfId="0" applyFont="1" applyFill="1" applyBorder="1" applyAlignment="1">
      <alignment horizontal="center" shrinkToFit="1"/>
    </xf>
    <xf numFmtId="173" fontId="1" fillId="0" borderId="47" xfId="0" applyNumberFormat="1" applyFont="1" applyFill="1" applyBorder="1" applyAlignment="1">
      <alignment horizontal="center" shrinkToFit="1"/>
    </xf>
    <xf numFmtId="168" fontId="1" fillId="0" borderId="47" xfId="0" applyNumberFormat="1" applyFont="1" applyFill="1" applyBorder="1" applyAlignment="1">
      <alignment horizontal="center" shrinkToFit="1"/>
    </xf>
    <xf numFmtId="0" fontId="1" fillId="0" borderId="0" xfId="0" applyFont="1" applyFill="1" applyBorder="1" applyAlignment="1">
      <alignment horizontal="center" shrinkToFit="1"/>
    </xf>
    <xf numFmtId="173" fontId="1" fillId="0" borderId="0" xfId="0" applyNumberFormat="1" applyFont="1" applyFill="1" applyBorder="1" applyAlignment="1">
      <alignment horizontal="center" shrinkToFit="1"/>
    </xf>
    <xf numFmtId="168" fontId="1" fillId="0" borderId="0" xfId="0" applyNumberFormat="1" applyFont="1" applyFill="1" applyBorder="1" applyAlignment="1">
      <alignment horizontal="center" shrinkToFit="1"/>
    </xf>
    <xf numFmtId="0" fontId="1" fillId="0" borderId="0" xfId="0" applyFont="1" applyAlignment="1">
      <alignment horizontal="center" shrinkToFit="1"/>
    </xf>
    <xf numFmtId="173" fontId="1" fillId="0" borderId="0" xfId="0" applyNumberFormat="1" applyFont="1" applyAlignment="1">
      <alignment horizontal="center" shrinkToFit="1"/>
    </xf>
    <xf numFmtId="168" fontId="1" fillId="0" borderId="0" xfId="0" applyNumberFormat="1" applyFont="1" applyAlignment="1">
      <alignment horizontal="center" shrinkToFit="1"/>
    </xf>
    <xf numFmtId="0" fontId="1" fillId="9" borderId="17" xfId="0" quotePrefix="1" applyFont="1" applyFill="1" applyBorder="1" applyAlignment="1">
      <alignment horizontal="left"/>
    </xf>
    <xf numFmtId="0" fontId="0" fillId="9" borderId="39" xfId="0" applyFill="1" applyBorder="1"/>
    <xf numFmtId="0" fontId="1" fillId="9" borderId="21" xfId="0" quotePrefix="1" applyFont="1" applyFill="1" applyBorder="1" applyAlignment="1">
      <alignment horizontal="right"/>
    </xf>
    <xf numFmtId="0" fontId="1" fillId="9" borderId="39" xfId="0" quotePrefix="1" applyFont="1" applyFill="1" applyBorder="1" applyAlignment="1">
      <alignment horizontal="right"/>
    </xf>
    <xf numFmtId="0" fontId="1" fillId="2" borderId="17" xfId="0" quotePrefix="1" applyFont="1" applyFill="1" applyBorder="1" applyAlignment="1">
      <alignment horizontal="left"/>
    </xf>
    <xf numFmtId="0" fontId="0" fillId="2" borderId="39" xfId="0" applyFill="1" applyBorder="1"/>
    <xf numFmtId="0" fontId="1" fillId="2" borderId="39" xfId="0" quotePrefix="1" applyFont="1" applyFill="1" applyBorder="1" applyAlignment="1">
      <alignment horizontal="left"/>
    </xf>
    <xf numFmtId="0" fontId="1" fillId="2" borderId="21" xfId="0" quotePrefix="1" applyFont="1" applyFill="1" applyBorder="1" applyAlignment="1">
      <alignment horizontal="right"/>
    </xf>
    <xf numFmtId="0" fontId="1" fillId="8" borderId="17" xfId="0" quotePrefix="1" applyFont="1" applyFill="1" applyBorder="1" applyAlignment="1">
      <alignment horizontal="left"/>
    </xf>
    <xf numFmtId="0" fontId="0" fillId="8" borderId="39" xfId="0" applyFill="1" applyBorder="1"/>
    <xf numFmtId="0" fontId="1" fillId="8" borderId="21" xfId="0" quotePrefix="1" applyFont="1" applyFill="1" applyBorder="1" applyAlignment="1">
      <alignment horizontal="right"/>
    </xf>
    <xf numFmtId="0" fontId="1" fillId="2" borderId="39" xfId="0" quotePrefix="1" applyFont="1" applyFill="1" applyBorder="1" applyAlignment="1">
      <alignment horizontal="right"/>
    </xf>
    <xf numFmtId="0" fontId="1" fillId="8" borderId="39" xfId="0" quotePrefix="1" applyFont="1" applyFill="1" applyBorder="1" applyAlignment="1">
      <alignment horizontal="left"/>
    </xf>
    <xf numFmtId="0" fontId="1" fillId="8" borderId="51" xfId="0" quotePrefix="1" applyFont="1" applyFill="1" applyBorder="1" applyAlignment="1">
      <alignment horizontal="left"/>
    </xf>
    <xf numFmtId="0" fontId="0" fillId="8" borderId="52" xfId="0" applyFill="1" applyBorder="1"/>
    <xf numFmtId="0" fontId="1" fillId="8" borderId="53" xfId="0" quotePrefix="1" applyFont="1" applyFill="1" applyBorder="1" applyAlignment="1">
      <alignment horizontal="right"/>
    </xf>
    <xf numFmtId="0" fontId="1" fillId="7" borderId="17" xfId="0" quotePrefix="1" applyFont="1" applyFill="1" applyBorder="1" applyAlignment="1">
      <alignment horizontal="left"/>
    </xf>
    <xf numFmtId="0" fontId="0" fillId="7" borderId="39" xfId="0" applyFill="1" applyBorder="1"/>
    <xf numFmtId="0" fontId="1" fillId="7" borderId="39" xfId="0" quotePrefix="1" applyFont="1" applyFill="1" applyBorder="1" applyAlignment="1">
      <alignment horizontal="left"/>
    </xf>
    <xf numFmtId="0" fontId="1" fillId="7" borderId="21" xfId="0" quotePrefix="1" applyFont="1" applyFill="1" applyBorder="1" applyAlignment="1">
      <alignment horizontal="right"/>
    </xf>
    <xf numFmtId="0" fontId="1" fillId="9" borderId="39" xfId="0" quotePrefix="1" applyFont="1" applyFill="1" applyBorder="1" applyAlignment="1">
      <alignment horizontal="left"/>
    </xf>
    <xf numFmtId="0" fontId="1" fillId="8" borderId="39" xfId="0" quotePrefix="1" applyFont="1" applyFill="1" applyBorder="1" applyAlignment="1">
      <alignment horizontal="right"/>
    </xf>
    <xf numFmtId="0" fontId="1" fillId="7" borderId="51" xfId="0" quotePrefix="1" applyFont="1" applyFill="1" applyBorder="1" applyAlignment="1">
      <alignment horizontal="left"/>
    </xf>
    <xf numFmtId="0" fontId="0" fillId="7" borderId="52" xfId="0" applyFill="1" applyBorder="1"/>
    <xf numFmtId="0" fontId="1" fillId="7" borderId="52" xfId="0" quotePrefix="1" applyFont="1" applyFill="1" applyBorder="1" applyAlignment="1">
      <alignment horizontal="left"/>
    </xf>
    <xf numFmtId="0" fontId="1" fillId="7" borderId="53" xfId="0" quotePrefix="1" applyFont="1" applyFill="1" applyBorder="1" applyAlignment="1">
      <alignment horizontal="right"/>
    </xf>
    <xf numFmtId="0" fontId="1" fillId="9" borderId="48" xfId="0" quotePrefix="1" applyFont="1" applyFill="1" applyBorder="1" applyAlignment="1">
      <alignment horizontal="left"/>
    </xf>
    <xf numFmtId="0" fontId="0" fillId="9" borderId="49" xfId="0" applyFill="1" applyBorder="1"/>
    <xf numFmtId="0" fontId="1" fillId="9" borderId="49" xfId="0" quotePrefix="1" applyFont="1" applyFill="1" applyBorder="1" applyAlignment="1">
      <alignment horizontal="right"/>
    </xf>
    <xf numFmtId="0" fontId="1" fillId="9" borderId="50" xfId="0" quotePrefix="1" applyFont="1" applyFill="1" applyBorder="1" applyAlignment="1">
      <alignment horizontal="right"/>
    </xf>
    <xf numFmtId="0" fontId="1" fillId="9" borderId="51" xfId="0" quotePrefix="1" applyFont="1" applyFill="1" applyBorder="1" applyAlignment="1">
      <alignment horizontal="left"/>
    </xf>
    <xf numFmtId="0" fontId="1" fillId="9" borderId="52" xfId="0" quotePrefix="1" applyFont="1" applyFill="1" applyBorder="1" applyAlignment="1">
      <alignment horizontal="right"/>
    </xf>
    <xf numFmtId="0" fontId="0" fillId="9" borderId="52" xfId="0" applyFill="1" applyBorder="1"/>
    <xf numFmtId="0" fontId="1" fillId="9" borderId="53" xfId="0" quotePrefix="1" applyFont="1" applyFill="1" applyBorder="1" applyAlignment="1">
      <alignment horizontal="right"/>
    </xf>
    <xf numFmtId="0" fontId="1" fillId="0" borderId="40" xfId="0" applyFont="1" applyFill="1" applyBorder="1" applyAlignment="1">
      <alignment horizontal="center" shrinkToFit="1"/>
    </xf>
    <xf numFmtId="173" fontId="1" fillId="0" borderId="40" xfId="0" applyNumberFormat="1" applyFont="1" applyFill="1" applyBorder="1" applyAlignment="1">
      <alignment horizontal="center" shrinkToFit="1"/>
    </xf>
    <xf numFmtId="168" fontId="1" fillId="0" borderId="40" xfId="0" applyNumberFormat="1" applyFont="1" applyFill="1" applyBorder="1" applyAlignment="1">
      <alignment horizontal="center" shrinkToFit="1"/>
    </xf>
    <xf numFmtId="0" fontId="0" fillId="0" borderId="40" xfId="0" applyFill="1" applyBorder="1"/>
    <xf numFmtId="0" fontId="1" fillId="7" borderId="44" xfId="0" quotePrefix="1" applyFont="1" applyFill="1" applyBorder="1" applyAlignment="1">
      <alignment horizontal="left"/>
    </xf>
    <xf numFmtId="0" fontId="0" fillId="7" borderId="45" xfId="0" applyFill="1" applyBorder="1"/>
    <xf numFmtId="0" fontId="1" fillId="7" borderId="46" xfId="0" quotePrefix="1" applyFont="1" applyFill="1" applyBorder="1" applyAlignment="1">
      <alignment horizontal="right"/>
    </xf>
    <xf numFmtId="0" fontId="1" fillId="7" borderId="41" xfId="0" quotePrefix="1" applyFont="1" applyFill="1" applyBorder="1" applyAlignment="1">
      <alignment horizontal="left"/>
    </xf>
    <xf numFmtId="0" fontId="0" fillId="7" borderId="42" xfId="0" applyFill="1" applyBorder="1"/>
    <xf numFmtId="0" fontId="1" fillId="7" borderId="42" xfId="0" quotePrefix="1" applyFont="1" applyFill="1" applyBorder="1" applyAlignment="1">
      <alignment horizontal="left"/>
    </xf>
    <xf numFmtId="0" fontId="1" fillId="7" borderId="42" xfId="0" quotePrefix="1" applyFont="1" applyFill="1" applyBorder="1" applyAlignment="1">
      <alignment horizontal="right"/>
    </xf>
    <xf numFmtId="0" fontId="1" fillId="7" borderId="43" xfId="0" quotePrefix="1" applyFont="1" applyFill="1" applyBorder="1" applyAlignment="1">
      <alignment horizontal="right"/>
    </xf>
    <xf numFmtId="0" fontId="1" fillId="0" borderId="40" xfId="0" quotePrefix="1" applyFont="1" applyFill="1" applyBorder="1" applyAlignment="1">
      <alignment horizontal="right"/>
    </xf>
    <xf numFmtId="0" fontId="1" fillId="7" borderId="45" xfId="0" quotePrefix="1" applyFont="1" applyFill="1" applyBorder="1" applyAlignment="1">
      <alignment horizontal="left"/>
    </xf>
    <xf numFmtId="0" fontId="1" fillId="7" borderId="45" xfId="0" quotePrefix="1" applyFont="1" applyFill="1" applyBorder="1" applyAlignment="1">
      <alignment horizontal="right"/>
    </xf>
    <xf numFmtId="0" fontId="1" fillId="0" borderId="40" xfId="0" quotePrefix="1" applyFont="1" applyFill="1" applyBorder="1" applyAlignment="1">
      <alignment horizontal="left"/>
    </xf>
    <xf numFmtId="0" fontId="1" fillId="9" borderId="41" xfId="0" quotePrefix="1" applyFont="1" applyFill="1" applyBorder="1" applyAlignment="1">
      <alignment horizontal="left"/>
    </xf>
    <xf numFmtId="0" fontId="0" fillId="9" borderId="42" xfId="0" applyFill="1" applyBorder="1"/>
    <xf numFmtId="0" fontId="1" fillId="9" borderId="42" xfId="0" quotePrefix="1" applyFont="1" applyFill="1" applyBorder="1" applyAlignment="1">
      <alignment horizontal="right"/>
    </xf>
    <xf numFmtId="0" fontId="1" fillId="9" borderId="43" xfId="0" quotePrefix="1" applyFont="1" applyFill="1" applyBorder="1" applyAlignment="1">
      <alignment horizontal="right"/>
    </xf>
    <xf numFmtId="0" fontId="1" fillId="2" borderId="41" xfId="0" quotePrefix="1" applyFont="1" applyFill="1" applyBorder="1" applyAlignment="1">
      <alignment horizontal="left"/>
    </xf>
    <xf numFmtId="0" fontId="0" fillId="2" borderId="42" xfId="0" applyFill="1" applyBorder="1"/>
    <xf numFmtId="0" fontId="1" fillId="2" borderId="42" xfId="0" quotePrefix="1" applyFont="1" applyFill="1" applyBorder="1" applyAlignment="1">
      <alignment horizontal="left"/>
    </xf>
    <xf numFmtId="0" fontId="1" fillId="2" borderId="43" xfId="0" quotePrefix="1" applyFont="1" applyFill="1" applyBorder="1" applyAlignment="1">
      <alignment horizontal="right"/>
    </xf>
    <xf numFmtId="0" fontId="1" fillId="2" borderId="44" xfId="0" quotePrefix="1" applyFont="1" applyFill="1" applyBorder="1" applyAlignment="1">
      <alignment horizontal="left"/>
    </xf>
    <xf numFmtId="0" fontId="0" fillId="2" borderId="45" xfId="0" applyFill="1" applyBorder="1"/>
    <xf numFmtId="0" fontId="1" fillId="2" borderId="45" xfId="0" quotePrefix="1" applyFont="1" applyFill="1" applyBorder="1" applyAlignment="1">
      <alignment horizontal="right"/>
    </xf>
    <xf numFmtId="0" fontId="1" fillId="2" borderId="46" xfId="0" quotePrefix="1" applyFont="1" applyFill="1" applyBorder="1" applyAlignment="1">
      <alignment horizontal="right"/>
    </xf>
    <xf numFmtId="0" fontId="1" fillId="2" borderId="45" xfId="0" quotePrefix="1" applyFont="1" applyFill="1" applyBorder="1" applyAlignment="1">
      <alignment horizontal="left"/>
    </xf>
    <xf numFmtId="0" fontId="1" fillId="8" borderId="41" xfId="0" quotePrefix="1" applyFont="1" applyFill="1" applyBorder="1" applyAlignment="1">
      <alignment horizontal="left"/>
    </xf>
    <xf numFmtId="0" fontId="0" fillId="8" borderId="42" xfId="0" applyFill="1" applyBorder="1"/>
    <xf numFmtId="0" fontId="1" fillId="8" borderId="43" xfId="0" quotePrefix="1" applyFont="1" applyFill="1" applyBorder="1" applyAlignment="1">
      <alignment horizontal="right"/>
    </xf>
    <xf numFmtId="0" fontId="1" fillId="8" borderId="44" xfId="0" quotePrefix="1" applyFont="1" applyFill="1" applyBorder="1" applyAlignment="1">
      <alignment horizontal="left"/>
    </xf>
    <xf numFmtId="0" fontId="0" fillId="8" borderId="45" xfId="0" applyFill="1" applyBorder="1"/>
    <xf numFmtId="0" fontId="1" fillId="8" borderId="45" xfId="0" quotePrefix="1" applyFont="1" applyFill="1" applyBorder="1" applyAlignment="1">
      <alignment horizontal="left"/>
    </xf>
    <xf numFmtId="0" fontId="1" fillId="8" borderId="46" xfId="0" quotePrefix="1" applyFont="1" applyFill="1" applyBorder="1" applyAlignment="1">
      <alignment horizontal="right"/>
    </xf>
    <xf numFmtId="0" fontId="1" fillId="14" borderId="17" xfId="0" quotePrefix="1" applyFont="1" applyFill="1" applyBorder="1" applyAlignment="1">
      <alignment horizontal="left"/>
    </xf>
    <xf numFmtId="0" fontId="0" fillId="14" borderId="39" xfId="0" applyFill="1" applyBorder="1"/>
    <xf numFmtId="0" fontId="1" fillId="14" borderId="39" xfId="0" quotePrefix="1" applyFont="1" applyFill="1" applyBorder="1" applyAlignment="1">
      <alignment horizontal="right"/>
    </xf>
    <xf numFmtId="0" fontId="1" fillId="14" borderId="21" xfId="0" quotePrefix="1" applyFont="1" applyFill="1" applyBorder="1" applyAlignment="1">
      <alignment horizontal="right"/>
    </xf>
    <xf numFmtId="0" fontId="1" fillId="15" borderId="17" xfId="0" quotePrefix="1" applyFont="1" applyFill="1" applyBorder="1" applyAlignment="1">
      <alignment horizontal="left"/>
    </xf>
    <xf numFmtId="0" fontId="0" fillId="15" borderId="39" xfId="0" applyFill="1" applyBorder="1"/>
    <xf numFmtId="0" fontId="1" fillId="15" borderId="39" xfId="0" quotePrefix="1" applyFont="1" applyFill="1" applyBorder="1" applyAlignment="1">
      <alignment horizontal="left"/>
    </xf>
    <xf numFmtId="0" fontId="1" fillId="15" borderId="21" xfId="0" quotePrefix="1" applyFont="1" applyFill="1" applyBorder="1" applyAlignment="1">
      <alignment horizontal="right"/>
    </xf>
    <xf numFmtId="0" fontId="1" fillId="16" borderId="17" xfId="0" quotePrefix="1" applyFont="1" applyFill="1" applyBorder="1" applyAlignment="1">
      <alignment horizontal="left"/>
    </xf>
    <xf numFmtId="0" fontId="0" fillId="16" borderId="39" xfId="0" applyFill="1" applyBorder="1"/>
    <xf numFmtId="0" fontId="1" fillId="16" borderId="21" xfId="0" quotePrefix="1" applyFont="1" applyFill="1" applyBorder="1" applyAlignment="1">
      <alignment horizontal="right"/>
    </xf>
    <xf numFmtId="0" fontId="1" fillId="15" borderId="39" xfId="0" quotePrefix="1" applyFont="1" applyFill="1" applyBorder="1" applyAlignment="1">
      <alignment horizontal="right"/>
    </xf>
    <xf numFmtId="0" fontId="1" fillId="17" borderId="17" xfId="0" quotePrefix="1" applyFont="1" applyFill="1" applyBorder="1" applyAlignment="1">
      <alignment horizontal="left"/>
    </xf>
    <xf numFmtId="0" fontId="0" fillId="17" borderId="39" xfId="0" applyFill="1" applyBorder="1"/>
    <xf numFmtId="0" fontId="1" fillId="17" borderId="39" xfId="0" quotePrefix="1" applyFont="1" applyFill="1" applyBorder="1" applyAlignment="1">
      <alignment horizontal="left"/>
    </xf>
    <xf numFmtId="0" fontId="1" fillId="17" borderId="39" xfId="0" quotePrefix="1" applyFont="1" applyFill="1" applyBorder="1" applyAlignment="1">
      <alignment horizontal="right"/>
    </xf>
    <xf numFmtId="0" fontId="1" fillId="17" borderId="21" xfId="0" quotePrefix="1" applyFont="1" applyFill="1" applyBorder="1" applyAlignment="1">
      <alignment horizontal="right"/>
    </xf>
    <xf numFmtId="0" fontId="1" fillId="15" borderId="51" xfId="0" quotePrefix="1" applyFont="1" applyFill="1" applyBorder="1" applyAlignment="1">
      <alignment horizontal="left"/>
    </xf>
    <xf numFmtId="0" fontId="0" fillId="15" borderId="52" xfId="0" applyFill="1" applyBorder="1"/>
    <xf numFmtId="0" fontId="1" fillId="15" borderId="52" xfId="0" quotePrefix="1" applyFont="1" applyFill="1" applyBorder="1" applyAlignment="1">
      <alignment horizontal="right"/>
    </xf>
    <xf numFmtId="0" fontId="1" fillId="15" borderId="53" xfId="0" quotePrefix="1" applyFont="1" applyFill="1" applyBorder="1" applyAlignment="1">
      <alignment horizontal="right"/>
    </xf>
    <xf numFmtId="0" fontId="1" fillId="16" borderId="39" xfId="0" quotePrefix="1" applyFont="1" applyFill="1" applyBorder="1" applyAlignment="1">
      <alignment horizontal="right"/>
    </xf>
  </cellXfs>
  <cellStyles count="1">
    <cellStyle name="Standaard" xfId="0" builtinId="0"/>
  </cellStyles>
  <dxfs count="15"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ill>
        <patternFill>
          <bgColor theme="7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3" formatCode="ddd\ 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alignment horizontal="center" vertical="bottom" wrapText="0" indent="0" justifyLastLine="0" shrinkToFit="1" readingOrder="0"/>
    </dxf>
  </dxfs>
  <tableStyles count="0" defaultTableStyle="TableStyleMedium2" defaultPivotStyle="PivotStyleLight16"/>
  <colors>
    <mruColors>
      <color rgb="FFFFFFFF"/>
      <color rgb="FFCCFFCC"/>
      <color rgb="FFFFFF99"/>
      <color rgb="FF99CCFF"/>
      <color rgb="FFFFCC99"/>
      <color rgb="FF595959"/>
      <color rgb="FFE6E6E6"/>
      <color rgb="FFF3F3F3"/>
      <color rgb="FF80008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1769050</xdr:colOff>
      <xdr:row>0</xdr:row>
      <xdr:rowOff>329399</xdr:rowOff>
    </xdr:from>
    <xdr:to>
      <xdr:col>2</xdr:col>
      <xdr:colOff>236220</xdr:colOff>
      <xdr:row>0</xdr:row>
      <xdr:rowOff>329399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7BCE360E-BFDB-4E80-A4E4-8E1BEEB51751}"/>
            </a:ext>
          </a:extLst>
        </xdr:cNvPr>
        <xdr:cNvCxnSpPr>
          <a:cxnSpLocks/>
        </xdr:cNvCxnSpPr>
      </xdr:nvCxnSpPr>
      <xdr:spPr>
        <a:xfrm>
          <a:off x="2759650" y="329399"/>
          <a:ext cx="311210" cy="0"/>
        </a:xfrm>
        <a:prstGeom prst="straightConnector1">
          <a:avLst/>
        </a:prstGeom>
        <a:ln w="38100">
          <a:solidFill>
            <a:schemeClr val="bg1"/>
          </a:solidFill>
          <a:headEnd type="stealth" w="med" len="med"/>
          <a:tailEnd type="stealth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97155</xdr:colOff>
      <xdr:row>0</xdr:row>
      <xdr:rowOff>544829</xdr:rowOff>
    </xdr:from>
    <xdr:to>
      <xdr:col>1</xdr:col>
      <xdr:colOff>1459230</xdr:colOff>
      <xdr:row>0</xdr:row>
      <xdr:rowOff>796829</xdr:rowOff>
    </xdr:to>
    <xdr:sp macro="[0]!Don_Mills_1_2.Transferer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15744442-2F91-4786-823D-209FECDFC72D}"/>
            </a:ext>
          </a:extLst>
        </xdr:cNvPr>
        <xdr:cNvSpPr/>
      </xdr:nvSpPr>
      <xdr:spPr>
        <a:xfrm>
          <a:off x="295275" y="544829"/>
          <a:ext cx="1362075" cy="2520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Transférer</a:t>
          </a:r>
        </a:p>
      </xdr:txBody>
    </xdr:sp>
    <xdr:clientData/>
  </xdr:twoCellAnchor>
  <xdr:twoCellAnchor editAs="oneCell">
    <xdr:from>
      <xdr:col>1</xdr:col>
      <xdr:colOff>381952</xdr:colOff>
      <xdr:row>0</xdr:row>
      <xdr:rowOff>156209</xdr:rowOff>
    </xdr:from>
    <xdr:to>
      <xdr:col>1</xdr:col>
      <xdr:colOff>1174432</xdr:colOff>
      <xdr:row>0</xdr:row>
      <xdr:rowOff>408209</xdr:rowOff>
    </xdr:to>
    <xdr:sp macro="[0]!Don_Mills_1_2.effac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A31DA0A-5B21-4ADA-AFE9-C719B51EE0FB}"/>
            </a:ext>
          </a:extLst>
        </xdr:cNvPr>
        <xdr:cNvSpPr/>
      </xdr:nvSpPr>
      <xdr:spPr>
        <a:xfrm>
          <a:off x="580072" y="156209"/>
          <a:ext cx="792480" cy="2520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Effacer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29158</xdr:colOff>
      <xdr:row>0</xdr:row>
      <xdr:rowOff>48597</xdr:rowOff>
    </xdr:from>
    <xdr:to>
      <xdr:col>1</xdr:col>
      <xdr:colOff>242985</xdr:colOff>
      <xdr:row>0</xdr:row>
      <xdr:rowOff>369337</xdr:rowOff>
    </xdr:to>
    <xdr:sp macro="[0]!Gantt_Nom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E0212C47-199C-D730-44FA-D506ACD87969}"/>
            </a:ext>
          </a:extLst>
        </xdr:cNvPr>
        <xdr:cNvSpPr/>
      </xdr:nvSpPr>
      <xdr:spPr>
        <a:xfrm>
          <a:off x="29158" y="48597"/>
          <a:ext cx="796990" cy="32074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600"/>
            <a:t>NOM</a:t>
          </a:r>
        </a:p>
      </xdr:txBody>
    </xdr:sp>
    <xdr:clientData/>
  </xdr:twoCellAnchor>
  <xdr:twoCellAnchor>
    <xdr:from>
      <xdr:col>1</xdr:col>
      <xdr:colOff>340180</xdr:colOff>
      <xdr:row>0</xdr:row>
      <xdr:rowOff>58317</xdr:rowOff>
    </xdr:from>
    <xdr:to>
      <xdr:col>2</xdr:col>
      <xdr:colOff>291582</xdr:colOff>
      <xdr:row>0</xdr:row>
      <xdr:rowOff>369337</xdr:rowOff>
    </xdr:to>
    <xdr:sp macro="[0]!Gantt_Date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F0C2CBB4-73C5-A89E-C56D-872CE610FD3F}"/>
            </a:ext>
          </a:extLst>
        </xdr:cNvPr>
        <xdr:cNvSpPr/>
      </xdr:nvSpPr>
      <xdr:spPr>
        <a:xfrm>
          <a:off x="1224644" y="58317"/>
          <a:ext cx="748392" cy="31102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600"/>
            <a:t>DATE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695326</xdr:colOff>
      <xdr:row>10</xdr:row>
      <xdr:rowOff>28575</xdr:rowOff>
    </xdr:from>
    <xdr:to>
      <xdr:col>3</xdr:col>
      <xdr:colOff>28576</xdr:colOff>
      <xdr:row>12</xdr:row>
      <xdr:rowOff>57150</xdr:rowOff>
    </xdr:to>
    <xdr:sp macro="[0]!Coll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EF038FC5-9F15-B25C-2FA7-5E92E0743624}"/>
            </a:ext>
          </a:extLst>
        </xdr:cNvPr>
        <xdr:cNvSpPr/>
      </xdr:nvSpPr>
      <xdr:spPr>
        <a:xfrm>
          <a:off x="2228851" y="2124075"/>
          <a:ext cx="895350" cy="4191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000"/>
            <a:t>Coller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EBD580-C811-40D9-83F3-976BF310F9E0}" name="Tabel1" displayName="Tabel1" ref="A2:F68" totalsRowShown="0" headerRowDxfId="14" dataDxfId="13">
  <autoFilter ref="A2:F68" xr:uid="{C8EBD580-C811-40D9-83F3-976BF310F9E0}"/>
  <tableColumns count="6">
    <tableColumn id="1" xr3:uid="{4CA5697A-BC6A-41B4-A0B8-3D1A92FA1DA7}" name="Semaine" dataDxfId="12"/>
    <tableColumn id="2" xr3:uid="{014C307D-B229-4072-9AD2-C223E8C45CC8}" name="date" dataDxfId="11"/>
    <tableColumn id="3" xr3:uid="{5B10F458-DD32-455F-88A3-83D9B5A8EE61}" name="nom" dataDxfId="10"/>
    <tableColumn id="4" xr3:uid="{2B0FC18A-F258-49F1-A600-73DD6835F79E}" name="début" dataDxfId="9"/>
    <tableColumn id="5" xr3:uid="{B160C2DB-E760-400D-AB29-48A6BD09F65D}" name="fin" dataDxfId="8"/>
    <tableColumn id="6" xr3:uid="{7EE55217-C9D2-4A38-A5E2-D348B87E09D1}" name="Durée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D12E28-896F-4321-985B-C5BA13C8C6F7}">
  <sheetPr codeName="Feuil2">
    <tabColor theme="9" tint="0.39997558519241921"/>
  </sheetPr>
  <dimension ref="A1:AZ295"/>
  <sheetViews>
    <sheetView zoomScaleNormal="100" workbookViewId="0">
      <pane ySplit="1" topLeftCell="A10" activePane="bottomLeft" state="frozen"/>
      <selection pane="bottomLeft" activeCell="AE15" sqref="AE15"/>
    </sheetView>
  </sheetViews>
  <sheetFormatPr defaultColWidth="11.42578125" defaultRowHeight="15" x14ac:dyDescent="0.25"/>
  <cols>
    <col min="1" max="1" width="2.85546875" customWidth="1"/>
    <col min="2" max="2" width="24.7109375" style="3" customWidth="1"/>
    <col min="3" max="52" width="3.28515625" customWidth="1"/>
  </cols>
  <sheetData>
    <row r="1" spans="2:52" ht="76.900000000000006" customHeight="1" x14ac:dyDescent="0.25">
      <c r="B1" s="34">
        <v>0.40625</v>
      </c>
      <c r="C1" s="35">
        <v>0.41666666666666669</v>
      </c>
      <c r="D1" s="36">
        <v>0.42708333333333298</v>
      </c>
      <c r="E1" s="36">
        <v>0.4375</v>
      </c>
      <c r="F1" s="36">
        <v>0.44791666666666702</v>
      </c>
      <c r="G1" s="36">
        <v>0.45833333333333298</v>
      </c>
      <c r="H1" s="36">
        <v>0.46875</v>
      </c>
      <c r="I1" s="36">
        <v>0.47916666666666702</v>
      </c>
      <c r="J1" s="36">
        <v>0.48958333333333298</v>
      </c>
      <c r="K1" s="36">
        <v>0.5</v>
      </c>
      <c r="L1" s="36">
        <v>0.51041666666666696</v>
      </c>
      <c r="M1" s="36">
        <v>0.52083333333333404</v>
      </c>
      <c r="N1" s="36">
        <v>0.531250000000001</v>
      </c>
      <c r="O1" s="36">
        <v>0.54166666666666796</v>
      </c>
      <c r="P1" s="36">
        <v>0.55208333333333504</v>
      </c>
      <c r="Q1" s="36">
        <v>0.562500000000002</v>
      </c>
      <c r="R1" s="36">
        <v>0.57291666666666896</v>
      </c>
      <c r="S1" s="36">
        <v>0.58333333333333603</v>
      </c>
      <c r="T1" s="36">
        <v>0.593750000000003</v>
      </c>
      <c r="U1" s="36">
        <v>0.60416666666666996</v>
      </c>
      <c r="V1" s="36">
        <v>0.61458333333333703</v>
      </c>
      <c r="W1" s="36">
        <v>0.625000000000004</v>
      </c>
      <c r="X1" s="36">
        <v>0.63541666666667096</v>
      </c>
      <c r="Y1" s="36">
        <v>0.64583333333333803</v>
      </c>
      <c r="Z1" s="36">
        <v>0.656250000000005</v>
      </c>
      <c r="AA1" s="36">
        <v>0.66666666666667196</v>
      </c>
      <c r="AB1" s="36">
        <v>0.67708333333333903</v>
      </c>
      <c r="AC1" s="36">
        <v>0.687500000000006</v>
      </c>
      <c r="AD1" s="36">
        <v>0.69791666666667296</v>
      </c>
      <c r="AE1" s="36">
        <v>0.70833333333334003</v>
      </c>
      <c r="AF1" s="36">
        <v>0.718750000000001</v>
      </c>
      <c r="AG1" s="36">
        <v>0.72916666666666696</v>
      </c>
      <c r="AH1" s="36">
        <v>0.73958333333333404</v>
      </c>
      <c r="AI1" s="36">
        <v>0.750000000000001</v>
      </c>
      <c r="AJ1" s="36">
        <v>0.76041666666666696</v>
      </c>
      <c r="AK1" s="36">
        <v>0.77083333333333404</v>
      </c>
      <c r="AL1" s="36">
        <v>0.781250000000001</v>
      </c>
      <c r="AM1" s="36">
        <v>0.79166666666666696</v>
      </c>
      <c r="AN1" s="36">
        <v>0.80208333333333404</v>
      </c>
      <c r="AO1" s="36">
        <v>0.812500000000001</v>
      </c>
      <c r="AP1" s="36">
        <v>0.82291666666666696</v>
      </c>
      <c r="AQ1" s="36">
        <v>0.83333333333333404</v>
      </c>
      <c r="AR1" s="36">
        <v>0.843750000000001</v>
      </c>
      <c r="AS1" s="36">
        <v>0.85416666666666696</v>
      </c>
      <c r="AT1" s="36">
        <v>0.86458333333333404</v>
      </c>
      <c r="AU1" s="36">
        <v>0.875000000000001</v>
      </c>
      <c r="AV1" s="37">
        <v>0.88541666666666796</v>
      </c>
      <c r="AW1" s="36">
        <v>0.89583333333333337</v>
      </c>
      <c r="AX1" s="36">
        <v>0.90625</v>
      </c>
      <c r="AY1" s="36">
        <v>0.91666666666666663</v>
      </c>
      <c r="AZ1" s="37">
        <v>0.92708333333333337</v>
      </c>
    </row>
    <row r="2" spans="2:52" ht="18" customHeight="1" x14ac:dyDescent="0.25">
      <c r="B2"/>
    </row>
    <row r="3" spans="2:52" ht="15" customHeight="1" x14ac:dyDescent="0.25">
      <c r="B3"/>
    </row>
    <row r="4" spans="2:52" ht="15" customHeight="1" x14ac:dyDescent="0.25">
      <c r="B4"/>
    </row>
    <row r="5" spans="2:52" ht="15" customHeight="1" x14ac:dyDescent="0.25">
      <c r="B5"/>
    </row>
    <row r="6" spans="2:52" ht="15" customHeight="1" x14ac:dyDescent="0.25">
      <c r="B6"/>
    </row>
    <row r="7" spans="2:52" ht="15" customHeight="1" x14ac:dyDescent="0.25">
      <c r="B7"/>
    </row>
    <row r="8" spans="2:52" ht="15" customHeight="1" x14ac:dyDescent="0.25">
      <c r="B8"/>
    </row>
    <row r="9" spans="2:52" ht="15" customHeight="1" x14ac:dyDescent="0.25">
      <c r="B9"/>
    </row>
    <row r="10" spans="2:52" ht="15" customHeight="1" x14ac:dyDescent="0.25">
      <c r="B10"/>
    </row>
    <row r="11" spans="2:52" ht="15" customHeight="1" x14ac:dyDescent="0.25">
      <c r="B11"/>
    </row>
    <row r="12" spans="2:52" ht="15" customHeight="1" x14ac:dyDescent="0.25">
      <c r="B12"/>
    </row>
    <row r="13" spans="2:52" ht="15" customHeight="1" x14ac:dyDescent="0.25">
      <c r="B13"/>
    </row>
    <row r="14" spans="2:52" ht="15" customHeight="1" x14ac:dyDescent="0.25">
      <c r="B14"/>
    </row>
    <row r="15" spans="2:52" ht="15" customHeight="1" x14ac:dyDescent="0.25">
      <c r="B15"/>
    </row>
    <row r="16" spans="2:52" ht="15" customHeight="1" x14ac:dyDescent="0.25">
      <c r="B16"/>
    </row>
    <row r="17" spans="1:52" ht="15" customHeight="1" x14ac:dyDescent="0.25">
      <c r="B17"/>
    </row>
    <row r="18" spans="1:52" ht="15" customHeight="1" x14ac:dyDescent="0.25">
      <c r="B18"/>
    </row>
    <row r="19" spans="1:52" ht="15" customHeight="1" x14ac:dyDescent="0.25">
      <c r="B19"/>
    </row>
    <row r="20" spans="1:52" ht="15" customHeight="1" x14ac:dyDescent="0.25">
      <c r="A20">
        <v>43826</v>
      </c>
      <c r="B20"/>
    </row>
    <row r="21" spans="1:52" ht="15" customHeight="1" x14ac:dyDescent="0.25">
      <c r="A21">
        <v>43827</v>
      </c>
      <c r="B21"/>
    </row>
    <row r="22" spans="1:52" ht="15" customHeight="1" x14ac:dyDescent="0.25">
      <c r="A22">
        <v>43828</v>
      </c>
      <c r="B22"/>
    </row>
    <row r="23" spans="1:52" ht="15" customHeight="1" x14ac:dyDescent="0.25">
      <c r="B23" s="54"/>
    </row>
    <row r="24" spans="1:52" ht="15" customHeight="1" x14ac:dyDescent="0.25">
      <c r="B24" s="53"/>
      <c r="AH24" s="122" t="s">
        <v>9</v>
      </c>
      <c r="AI24" s="122"/>
      <c r="AJ24" s="122"/>
      <c r="AK24" s="122"/>
      <c r="AL24" s="122"/>
      <c r="AM24" s="122"/>
      <c r="AN24" s="122"/>
      <c r="AO24" s="122"/>
      <c r="AP24" s="122"/>
      <c r="AQ24" s="122"/>
      <c r="AR24" s="122"/>
      <c r="AS24" s="122"/>
      <c r="AT24" s="122"/>
      <c r="AU24" s="122"/>
      <c r="AV24" s="122"/>
      <c r="AW24" s="122"/>
      <c r="AX24" s="122"/>
      <c r="AY24" s="122"/>
      <c r="AZ24" s="122"/>
    </row>
    <row r="25" spans="1:52" ht="15" customHeight="1" x14ac:dyDescent="0.25">
      <c r="B25" s="92"/>
    </row>
    <row r="26" spans="1:52" ht="15" customHeight="1" x14ac:dyDescent="0.25">
      <c r="B26" s="92"/>
    </row>
    <row r="27" spans="1:52" ht="15" customHeight="1" x14ac:dyDescent="0.25">
      <c r="B27" s="92"/>
    </row>
    <row r="28" spans="1:52" ht="15" customHeight="1" x14ac:dyDescent="0.25">
      <c r="B28" s="92"/>
    </row>
    <row r="29" spans="1:52" ht="15" customHeight="1" x14ac:dyDescent="0.25">
      <c r="B29" s="92"/>
    </row>
    <row r="30" spans="1:52" ht="15" customHeight="1" x14ac:dyDescent="0.25">
      <c r="B30" s="92"/>
    </row>
    <row r="31" spans="1:52" ht="15" customHeight="1" x14ac:dyDescent="0.25">
      <c r="B31" s="92"/>
    </row>
    <row r="32" spans="1:52" ht="15" customHeight="1" x14ac:dyDescent="0.25">
      <c r="B32" s="92"/>
    </row>
    <row r="33" spans="2:2" ht="15" customHeight="1" x14ac:dyDescent="0.25">
      <c r="B33" s="92"/>
    </row>
    <row r="34" spans="2:2" ht="15" customHeight="1" x14ac:dyDescent="0.25">
      <c r="B34"/>
    </row>
    <row r="35" spans="2:2" ht="15" customHeight="1" x14ac:dyDescent="0.25">
      <c r="B35"/>
    </row>
    <row r="36" spans="2:2" ht="15" customHeight="1" x14ac:dyDescent="0.25">
      <c r="B36"/>
    </row>
    <row r="37" spans="2:2" ht="15" customHeight="1" x14ac:dyDescent="0.25">
      <c r="B37"/>
    </row>
    <row r="38" spans="2:2" ht="15" customHeight="1" x14ac:dyDescent="0.25">
      <c r="B38"/>
    </row>
    <row r="39" spans="2:2" ht="15" customHeight="1" x14ac:dyDescent="0.25">
      <c r="B39"/>
    </row>
    <row r="40" spans="2:2" ht="15" customHeight="1" x14ac:dyDescent="0.25">
      <c r="B40"/>
    </row>
    <row r="41" spans="2:2" ht="15" customHeight="1" x14ac:dyDescent="0.25">
      <c r="B41"/>
    </row>
    <row r="42" spans="2:2" ht="15" customHeight="1" x14ac:dyDescent="0.25">
      <c r="B42"/>
    </row>
    <row r="43" spans="2:2" ht="15" customHeight="1" x14ac:dyDescent="0.25">
      <c r="B43"/>
    </row>
    <row r="44" spans="2:2" ht="15" customHeight="1" x14ac:dyDescent="0.25">
      <c r="B44"/>
    </row>
    <row r="45" spans="2:2" ht="15" customHeight="1" x14ac:dyDescent="0.25">
      <c r="B45"/>
    </row>
    <row r="46" spans="2:2" ht="15" customHeight="1" x14ac:dyDescent="0.25">
      <c r="B46"/>
    </row>
    <row r="47" spans="2:2" ht="15" customHeight="1" x14ac:dyDescent="0.25">
      <c r="B47"/>
    </row>
    <row r="48" spans="2:2" ht="15" customHeight="1" x14ac:dyDescent="0.25">
      <c r="B48"/>
    </row>
    <row r="49" spans="2:2" ht="15" customHeight="1" x14ac:dyDescent="0.25">
      <c r="B49"/>
    </row>
    <row r="50" spans="2:2" ht="15" customHeight="1" x14ac:dyDescent="0.25">
      <c r="B50"/>
    </row>
    <row r="51" spans="2:2" ht="15" customHeight="1" x14ac:dyDescent="0.25">
      <c r="B51"/>
    </row>
    <row r="52" spans="2:2" ht="15" customHeight="1" x14ac:dyDescent="0.25">
      <c r="B52"/>
    </row>
    <row r="53" spans="2:2" ht="15" customHeight="1" x14ac:dyDescent="0.25">
      <c r="B53"/>
    </row>
    <row r="54" spans="2:2" ht="15" customHeight="1" x14ac:dyDescent="0.25">
      <c r="B54"/>
    </row>
    <row r="55" spans="2:2" ht="15" customHeight="1" x14ac:dyDescent="0.25">
      <c r="B55"/>
    </row>
    <row r="56" spans="2:2" ht="15" customHeight="1" x14ac:dyDescent="0.25">
      <c r="B56"/>
    </row>
    <row r="57" spans="2:2" ht="15" customHeight="1" x14ac:dyDescent="0.25">
      <c r="B57"/>
    </row>
    <row r="58" spans="2:2" ht="15" customHeight="1" x14ac:dyDescent="0.25">
      <c r="B58"/>
    </row>
    <row r="59" spans="2:2" ht="15" customHeight="1" x14ac:dyDescent="0.25">
      <c r="B59"/>
    </row>
    <row r="60" spans="2:2" ht="15" customHeight="1" x14ac:dyDescent="0.25">
      <c r="B60"/>
    </row>
    <row r="61" spans="2:2" ht="15" customHeight="1" x14ac:dyDescent="0.25">
      <c r="B61"/>
    </row>
    <row r="62" spans="2:2" x14ac:dyDescent="0.25">
      <c r="B62"/>
    </row>
    <row r="63" spans="2:2" ht="15" customHeight="1" x14ac:dyDescent="0.25">
      <c r="B63"/>
    </row>
    <row r="64" spans="2:2" ht="15" customHeight="1" x14ac:dyDescent="0.25">
      <c r="B64"/>
    </row>
    <row r="65" spans="2:2" ht="15" customHeight="1" x14ac:dyDescent="0.25">
      <c r="B65"/>
    </row>
    <row r="66" spans="2:2" ht="15" customHeight="1" x14ac:dyDescent="0.25">
      <c r="B66"/>
    </row>
    <row r="67" spans="2:2" x14ac:dyDescent="0.25">
      <c r="B67"/>
    </row>
    <row r="68" spans="2:2" ht="15" customHeight="1" x14ac:dyDescent="0.25">
      <c r="B68"/>
    </row>
    <row r="69" spans="2:2" ht="15" customHeight="1" x14ac:dyDescent="0.25">
      <c r="B69"/>
    </row>
    <row r="70" spans="2:2" ht="15" customHeight="1" x14ac:dyDescent="0.25">
      <c r="B70"/>
    </row>
    <row r="71" spans="2:2" ht="15" customHeight="1" x14ac:dyDescent="0.25">
      <c r="B71"/>
    </row>
    <row r="72" spans="2:2" x14ac:dyDescent="0.25">
      <c r="B72"/>
    </row>
    <row r="73" spans="2:2" x14ac:dyDescent="0.25">
      <c r="B73"/>
    </row>
    <row r="74" spans="2:2" x14ac:dyDescent="0.25">
      <c r="B74"/>
    </row>
    <row r="75" spans="2:2" x14ac:dyDescent="0.25">
      <c r="B75"/>
    </row>
    <row r="76" spans="2:2" x14ac:dyDescent="0.25">
      <c r="B76"/>
    </row>
    <row r="77" spans="2:2" x14ac:dyDescent="0.25">
      <c r="B77"/>
    </row>
    <row r="78" spans="2:2" x14ac:dyDescent="0.25">
      <c r="B78"/>
    </row>
    <row r="79" spans="2:2" x14ac:dyDescent="0.25">
      <c r="B79"/>
    </row>
    <row r="80" spans="2:2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  <row r="86" spans="2:2" x14ac:dyDescent="0.25">
      <c r="B86"/>
    </row>
    <row r="87" spans="2:2" x14ac:dyDescent="0.25">
      <c r="B87"/>
    </row>
    <row r="88" spans="2:2" x14ac:dyDescent="0.25">
      <c r="B88"/>
    </row>
    <row r="89" spans="2:2" x14ac:dyDescent="0.25">
      <c r="B89"/>
    </row>
    <row r="90" spans="2:2" x14ac:dyDescent="0.25">
      <c r="B90"/>
    </row>
    <row r="91" spans="2:2" x14ac:dyDescent="0.25">
      <c r="B91"/>
    </row>
    <row r="92" spans="2:2" x14ac:dyDescent="0.25">
      <c r="B92"/>
    </row>
    <row r="93" spans="2:2" x14ac:dyDescent="0.25">
      <c r="B93"/>
    </row>
    <row r="94" spans="2:2" x14ac:dyDescent="0.25">
      <c r="B94"/>
    </row>
    <row r="95" spans="2:2" x14ac:dyDescent="0.25">
      <c r="B95"/>
    </row>
    <row r="96" spans="2:2" x14ac:dyDescent="0.25">
      <c r="B96"/>
    </row>
    <row r="97" spans="2:2" x14ac:dyDescent="0.25">
      <c r="B97"/>
    </row>
    <row r="98" spans="2:2" x14ac:dyDescent="0.25">
      <c r="B98"/>
    </row>
    <row r="99" spans="2:2" x14ac:dyDescent="0.25">
      <c r="B99"/>
    </row>
    <row r="100" spans="2:2" x14ac:dyDescent="0.25">
      <c r="B100"/>
    </row>
    <row r="101" spans="2:2" x14ac:dyDescent="0.25">
      <c r="B101"/>
    </row>
    <row r="102" spans="2:2" x14ac:dyDescent="0.25">
      <c r="B102"/>
    </row>
    <row r="103" spans="2:2" x14ac:dyDescent="0.25">
      <c r="B103"/>
    </row>
    <row r="104" spans="2:2" x14ac:dyDescent="0.25">
      <c r="B104"/>
    </row>
    <row r="105" spans="2:2" x14ac:dyDescent="0.25">
      <c r="B105"/>
    </row>
    <row r="106" spans="2:2" x14ac:dyDescent="0.25">
      <c r="B106"/>
    </row>
    <row r="107" spans="2:2" x14ac:dyDescent="0.25">
      <c r="B107"/>
    </row>
    <row r="108" spans="2:2" x14ac:dyDescent="0.25">
      <c r="B108"/>
    </row>
    <row r="109" spans="2:2" x14ac:dyDescent="0.25">
      <c r="B109"/>
    </row>
    <row r="110" spans="2:2" x14ac:dyDescent="0.25">
      <c r="B110"/>
    </row>
    <row r="111" spans="2:2" x14ac:dyDescent="0.25">
      <c r="B111"/>
    </row>
    <row r="112" spans="2:2" x14ac:dyDescent="0.25">
      <c r="B112"/>
    </row>
    <row r="113" spans="2:2" x14ac:dyDescent="0.25">
      <c r="B113"/>
    </row>
    <row r="114" spans="2:2" x14ac:dyDescent="0.25">
      <c r="B114"/>
    </row>
    <row r="115" spans="2:2" x14ac:dyDescent="0.25">
      <c r="B115"/>
    </row>
    <row r="116" spans="2:2" x14ac:dyDescent="0.25">
      <c r="B116"/>
    </row>
    <row r="117" spans="2:2" x14ac:dyDescent="0.25">
      <c r="B117"/>
    </row>
    <row r="118" spans="2:2" x14ac:dyDescent="0.25">
      <c r="B118"/>
    </row>
    <row r="119" spans="2:2" x14ac:dyDescent="0.25">
      <c r="B119"/>
    </row>
    <row r="120" spans="2:2" x14ac:dyDescent="0.25">
      <c r="B120"/>
    </row>
    <row r="121" spans="2:2" x14ac:dyDescent="0.25">
      <c r="B121"/>
    </row>
    <row r="122" spans="2:2" x14ac:dyDescent="0.25">
      <c r="B122"/>
    </row>
    <row r="123" spans="2:2" x14ac:dyDescent="0.25">
      <c r="B123"/>
    </row>
    <row r="124" spans="2:2" x14ac:dyDescent="0.25">
      <c r="B124"/>
    </row>
    <row r="125" spans="2:2" x14ac:dyDescent="0.25">
      <c r="B125"/>
    </row>
    <row r="126" spans="2:2" x14ac:dyDescent="0.25">
      <c r="B126"/>
    </row>
    <row r="127" spans="2:2" x14ac:dyDescent="0.25">
      <c r="B127"/>
    </row>
    <row r="128" spans="2:2" x14ac:dyDescent="0.25">
      <c r="B128"/>
    </row>
    <row r="129" spans="2:2" x14ac:dyDescent="0.25">
      <c r="B129"/>
    </row>
    <row r="130" spans="2:2" x14ac:dyDescent="0.25">
      <c r="B130"/>
    </row>
    <row r="131" spans="2:2" x14ac:dyDescent="0.25">
      <c r="B131"/>
    </row>
    <row r="132" spans="2:2" x14ac:dyDescent="0.25">
      <c r="B132"/>
    </row>
    <row r="133" spans="2:2" x14ac:dyDescent="0.25">
      <c r="B133"/>
    </row>
    <row r="134" spans="2:2" x14ac:dyDescent="0.25">
      <c r="B134"/>
    </row>
    <row r="135" spans="2:2" x14ac:dyDescent="0.25">
      <c r="B135"/>
    </row>
    <row r="136" spans="2:2" x14ac:dyDescent="0.25">
      <c r="B136"/>
    </row>
    <row r="137" spans="2:2" x14ac:dyDescent="0.25">
      <c r="B137"/>
    </row>
    <row r="138" spans="2:2" x14ac:dyDescent="0.25">
      <c r="B138"/>
    </row>
    <row r="139" spans="2:2" x14ac:dyDescent="0.25">
      <c r="B139"/>
    </row>
    <row r="140" spans="2:2" x14ac:dyDescent="0.25">
      <c r="B140"/>
    </row>
    <row r="141" spans="2:2" x14ac:dyDescent="0.25">
      <c r="B141"/>
    </row>
    <row r="142" spans="2:2" x14ac:dyDescent="0.25">
      <c r="B142"/>
    </row>
    <row r="143" spans="2:2" x14ac:dyDescent="0.25">
      <c r="B143"/>
    </row>
    <row r="144" spans="2:2" x14ac:dyDescent="0.25">
      <c r="B144"/>
    </row>
    <row r="145" spans="2:2" x14ac:dyDescent="0.25">
      <c r="B145"/>
    </row>
    <row r="146" spans="2:2" x14ac:dyDescent="0.25">
      <c r="B146"/>
    </row>
    <row r="147" spans="2:2" x14ac:dyDescent="0.25">
      <c r="B147"/>
    </row>
    <row r="148" spans="2:2" x14ac:dyDescent="0.25">
      <c r="B148"/>
    </row>
    <row r="149" spans="2:2" x14ac:dyDescent="0.25">
      <c r="B149"/>
    </row>
    <row r="150" spans="2:2" x14ac:dyDescent="0.25">
      <c r="B150"/>
    </row>
    <row r="151" spans="2:2" x14ac:dyDescent="0.25">
      <c r="B151"/>
    </row>
    <row r="152" spans="2:2" x14ac:dyDescent="0.25">
      <c r="B152"/>
    </row>
    <row r="153" spans="2:2" x14ac:dyDescent="0.25">
      <c r="B153"/>
    </row>
    <row r="154" spans="2:2" x14ac:dyDescent="0.25">
      <c r="B154"/>
    </row>
    <row r="155" spans="2:2" x14ac:dyDescent="0.25">
      <c r="B155"/>
    </row>
    <row r="156" spans="2:2" x14ac:dyDescent="0.25">
      <c r="B156"/>
    </row>
    <row r="157" spans="2:2" x14ac:dyDescent="0.25">
      <c r="B157"/>
    </row>
    <row r="158" spans="2:2" x14ac:dyDescent="0.25">
      <c r="B158"/>
    </row>
    <row r="159" spans="2:2" x14ac:dyDescent="0.25">
      <c r="B159"/>
    </row>
    <row r="160" spans="2:2" x14ac:dyDescent="0.25">
      <c r="B160"/>
    </row>
    <row r="161" spans="2:2" x14ac:dyDescent="0.25">
      <c r="B161"/>
    </row>
    <row r="162" spans="2:2" x14ac:dyDescent="0.25">
      <c r="B162"/>
    </row>
    <row r="163" spans="2:2" x14ac:dyDescent="0.25">
      <c r="B163"/>
    </row>
    <row r="164" spans="2:2" x14ac:dyDescent="0.25">
      <c r="B164"/>
    </row>
    <row r="165" spans="2:2" x14ac:dyDescent="0.25">
      <c r="B165"/>
    </row>
    <row r="166" spans="2:2" x14ac:dyDescent="0.25">
      <c r="B166"/>
    </row>
    <row r="167" spans="2:2" x14ac:dyDescent="0.25">
      <c r="B167"/>
    </row>
    <row r="168" spans="2:2" x14ac:dyDescent="0.25">
      <c r="B168"/>
    </row>
    <row r="169" spans="2:2" x14ac:dyDescent="0.25">
      <c r="B169"/>
    </row>
    <row r="170" spans="2:2" x14ac:dyDescent="0.25">
      <c r="B170"/>
    </row>
    <row r="171" spans="2:2" x14ac:dyDescent="0.25">
      <c r="B171"/>
    </row>
    <row r="172" spans="2:2" x14ac:dyDescent="0.25">
      <c r="B172"/>
    </row>
    <row r="173" spans="2:2" x14ac:dyDescent="0.25">
      <c r="B173"/>
    </row>
    <row r="174" spans="2:2" x14ac:dyDescent="0.25">
      <c r="B174"/>
    </row>
    <row r="175" spans="2:2" x14ac:dyDescent="0.25">
      <c r="B175"/>
    </row>
    <row r="176" spans="2:2" x14ac:dyDescent="0.25">
      <c r="B176"/>
    </row>
    <row r="177" spans="2:2" x14ac:dyDescent="0.25">
      <c r="B177"/>
    </row>
    <row r="178" spans="2:2" x14ac:dyDescent="0.25">
      <c r="B178"/>
    </row>
    <row r="179" spans="2:2" x14ac:dyDescent="0.25">
      <c r="B179"/>
    </row>
    <row r="180" spans="2:2" x14ac:dyDescent="0.25">
      <c r="B180"/>
    </row>
    <row r="181" spans="2:2" x14ac:dyDescent="0.25">
      <c r="B181"/>
    </row>
    <row r="182" spans="2:2" x14ac:dyDescent="0.25">
      <c r="B182"/>
    </row>
    <row r="183" spans="2:2" x14ac:dyDescent="0.25">
      <c r="B183"/>
    </row>
    <row r="184" spans="2:2" x14ac:dyDescent="0.25">
      <c r="B184"/>
    </row>
    <row r="185" spans="2:2" x14ac:dyDescent="0.25">
      <c r="B185"/>
    </row>
    <row r="186" spans="2:2" x14ac:dyDescent="0.25">
      <c r="B186"/>
    </row>
    <row r="187" spans="2:2" x14ac:dyDescent="0.25">
      <c r="B187"/>
    </row>
    <row r="188" spans="2:2" x14ac:dyDescent="0.25">
      <c r="B188"/>
    </row>
    <row r="189" spans="2:2" x14ac:dyDescent="0.25">
      <c r="B189"/>
    </row>
    <row r="190" spans="2:2" x14ac:dyDescent="0.25">
      <c r="B190"/>
    </row>
    <row r="191" spans="2:2" x14ac:dyDescent="0.25">
      <c r="B191"/>
    </row>
    <row r="192" spans="2:2" x14ac:dyDescent="0.25">
      <c r="B192"/>
    </row>
    <row r="193" spans="2:2" x14ac:dyDescent="0.25">
      <c r="B193"/>
    </row>
    <row r="194" spans="2:2" x14ac:dyDescent="0.25">
      <c r="B194"/>
    </row>
    <row r="195" spans="2:2" x14ac:dyDescent="0.25">
      <c r="B195"/>
    </row>
    <row r="196" spans="2:2" x14ac:dyDescent="0.25">
      <c r="B196"/>
    </row>
    <row r="197" spans="2:2" x14ac:dyDescent="0.25">
      <c r="B197"/>
    </row>
    <row r="198" spans="2:2" x14ac:dyDescent="0.25">
      <c r="B198"/>
    </row>
    <row r="199" spans="2:2" x14ac:dyDescent="0.25">
      <c r="B199"/>
    </row>
    <row r="200" spans="2:2" x14ac:dyDescent="0.25">
      <c r="B200"/>
    </row>
    <row r="201" spans="2:2" x14ac:dyDescent="0.25">
      <c r="B201"/>
    </row>
    <row r="202" spans="2:2" x14ac:dyDescent="0.25">
      <c r="B202"/>
    </row>
    <row r="203" spans="2:2" x14ac:dyDescent="0.25">
      <c r="B203"/>
    </row>
    <row r="204" spans="2:2" x14ac:dyDescent="0.25">
      <c r="B204"/>
    </row>
    <row r="205" spans="2:2" x14ac:dyDescent="0.25">
      <c r="B205"/>
    </row>
    <row r="206" spans="2:2" x14ac:dyDescent="0.25">
      <c r="B206"/>
    </row>
    <row r="207" spans="2:2" x14ac:dyDescent="0.25">
      <c r="B207"/>
    </row>
    <row r="208" spans="2:2" x14ac:dyDescent="0.25">
      <c r="B208"/>
    </row>
    <row r="209" spans="2:2" x14ac:dyDescent="0.25">
      <c r="B209"/>
    </row>
    <row r="210" spans="2:2" x14ac:dyDescent="0.25">
      <c r="B210"/>
    </row>
    <row r="211" spans="2:2" x14ac:dyDescent="0.25">
      <c r="B211"/>
    </row>
    <row r="212" spans="2:2" x14ac:dyDescent="0.25">
      <c r="B212"/>
    </row>
    <row r="213" spans="2:2" x14ac:dyDescent="0.25">
      <c r="B213"/>
    </row>
    <row r="214" spans="2:2" x14ac:dyDescent="0.25">
      <c r="B214"/>
    </row>
    <row r="215" spans="2:2" x14ac:dyDescent="0.25">
      <c r="B215"/>
    </row>
    <row r="216" spans="2:2" x14ac:dyDescent="0.25">
      <c r="B216"/>
    </row>
    <row r="217" spans="2:2" x14ac:dyDescent="0.25">
      <c r="B217"/>
    </row>
    <row r="218" spans="2:2" x14ac:dyDescent="0.25">
      <c r="B218"/>
    </row>
    <row r="219" spans="2:2" x14ac:dyDescent="0.25">
      <c r="B219"/>
    </row>
    <row r="220" spans="2:2" x14ac:dyDescent="0.25">
      <c r="B220"/>
    </row>
    <row r="221" spans="2:2" x14ac:dyDescent="0.25">
      <c r="B221"/>
    </row>
    <row r="222" spans="2:2" x14ac:dyDescent="0.25">
      <c r="B222"/>
    </row>
    <row r="223" spans="2:2" x14ac:dyDescent="0.25">
      <c r="B223"/>
    </row>
    <row r="224" spans="2:2" x14ac:dyDescent="0.25">
      <c r="B224"/>
    </row>
    <row r="225" spans="2:2" x14ac:dyDescent="0.25">
      <c r="B225"/>
    </row>
    <row r="226" spans="2:2" x14ac:dyDescent="0.25">
      <c r="B226"/>
    </row>
    <row r="227" spans="2:2" x14ac:dyDescent="0.25">
      <c r="B227"/>
    </row>
    <row r="228" spans="2:2" x14ac:dyDescent="0.25">
      <c r="B228"/>
    </row>
    <row r="229" spans="2:2" x14ac:dyDescent="0.25">
      <c r="B229"/>
    </row>
    <row r="230" spans="2:2" x14ac:dyDescent="0.25">
      <c r="B230"/>
    </row>
    <row r="231" spans="2:2" x14ac:dyDescent="0.25">
      <c r="B231"/>
    </row>
    <row r="232" spans="2:2" x14ac:dyDescent="0.25">
      <c r="B232"/>
    </row>
    <row r="233" spans="2:2" x14ac:dyDescent="0.25">
      <c r="B233"/>
    </row>
    <row r="234" spans="2:2" x14ac:dyDescent="0.25">
      <c r="B234"/>
    </row>
    <row r="235" spans="2:2" x14ac:dyDescent="0.25">
      <c r="B235"/>
    </row>
    <row r="236" spans="2:2" x14ac:dyDescent="0.25">
      <c r="B236"/>
    </row>
    <row r="237" spans="2:2" x14ac:dyDescent="0.25">
      <c r="B237"/>
    </row>
    <row r="238" spans="2:2" x14ac:dyDescent="0.25">
      <c r="B238"/>
    </row>
    <row r="239" spans="2:2" x14ac:dyDescent="0.25">
      <c r="B239"/>
    </row>
    <row r="240" spans="2:2" x14ac:dyDescent="0.25">
      <c r="B240"/>
    </row>
    <row r="241" spans="2:2" x14ac:dyDescent="0.25">
      <c r="B241"/>
    </row>
    <row r="242" spans="2:2" x14ac:dyDescent="0.25">
      <c r="B242"/>
    </row>
    <row r="243" spans="2:2" x14ac:dyDescent="0.25">
      <c r="B243"/>
    </row>
    <row r="244" spans="2:2" x14ac:dyDescent="0.25">
      <c r="B244"/>
    </row>
    <row r="245" spans="2:2" x14ac:dyDescent="0.25">
      <c r="B245"/>
    </row>
    <row r="246" spans="2:2" x14ac:dyDescent="0.25">
      <c r="B246"/>
    </row>
    <row r="247" spans="2:2" x14ac:dyDescent="0.25">
      <c r="B247"/>
    </row>
    <row r="248" spans="2:2" x14ac:dyDescent="0.25">
      <c r="B248"/>
    </row>
    <row r="249" spans="2:2" x14ac:dyDescent="0.25">
      <c r="B249"/>
    </row>
    <row r="250" spans="2:2" x14ac:dyDescent="0.25">
      <c r="B250"/>
    </row>
    <row r="251" spans="2:2" x14ac:dyDescent="0.25">
      <c r="B251"/>
    </row>
    <row r="252" spans="2:2" x14ac:dyDescent="0.25">
      <c r="B252"/>
    </row>
    <row r="253" spans="2:2" x14ac:dyDescent="0.25">
      <c r="B253"/>
    </row>
    <row r="254" spans="2:2" x14ac:dyDescent="0.25">
      <c r="B254"/>
    </row>
    <row r="255" spans="2:2" x14ac:dyDescent="0.25">
      <c r="B255"/>
    </row>
    <row r="256" spans="2:2" x14ac:dyDescent="0.25">
      <c r="B256"/>
    </row>
    <row r="257" spans="2:2" x14ac:dyDescent="0.25">
      <c r="B257"/>
    </row>
    <row r="258" spans="2:2" x14ac:dyDescent="0.25">
      <c r="B258"/>
    </row>
    <row r="259" spans="2:2" x14ac:dyDescent="0.25">
      <c r="B259"/>
    </row>
    <row r="260" spans="2:2" x14ac:dyDescent="0.25">
      <c r="B260"/>
    </row>
    <row r="261" spans="2:2" x14ac:dyDescent="0.25">
      <c r="B261"/>
    </row>
    <row r="262" spans="2:2" x14ac:dyDescent="0.25">
      <c r="B262"/>
    </row>
    <row r="263" spans="2:2" x14ac:dyDescent="0.25">
      <c r="B263"/>
    </row>
    <row r="264" spans="2:2" x14ac:dyDescent="0.25">
      <c r="B264"/>
    </row>
    <row r="265" spans="2:2" x14ac:dyDescent="0.25">
      <c r="B265"/>
    </row>
    <row r="266" spans="2:2" x14ac:dyDescent="0.25">
      <c r="B266"/>
    </row>
    <row r="267" spans="2:2" x14ac:dyDescent="0.25">
      <c r="B267"/>
    </row>
    <row r="268" spans="2:2" x14ac:dyDescent="0.25">
      <c r="B268"/>
    </row>
    <row r="269" spans="2:2" x14ac:dyDescent="0.25">
      <c r="B269"/>
    </row>
    <row r="270" spans="2:2" x14ac:dyDescent="0.25">
      <c r="B270"/>
    </row>
    <row r="271" spans="2:2" x14ac:dyDescent="0.25">
      <c r="B271"/>
    </row>
    <row r="272" spans="2:2" x14ac:dyDescent="0.25">
      <c r="B272"/>
    </row>
    <row r="273" spans="2:2" x14ac:dyDescent="0.25">
      <c r="B273"/>
    </row>
    <row r="274" spans="2:2" x14ac:dyDescent="0.25">
      <c r="B274"/>
    </row>
    <row r="275" spans="2:2" x14ac:dyDescent="0.25">
      <c r="B275"/>
    </row>
    <row r="276" spans="2:2" x14ac:dyDescent="0.25">
      <c r="B276"/>
    </row>
    <row r="277" spans="2:2" x14ac:dyDescent="0.25">
      <c r="B277"/>
    </row>
    <row r="278" spans="2:2" x14ac:dyDescent="0.25">
      <c r="B278"/>
    </row>
    <row r="279" spans="2:2" x14ac:dyDescent="0.25">
      <c r="B279"/>
    </row>
    <row r="280" spans="2:2" x14ac:dyDescent="0.25">
      <c r="B280"/>
    </row>
    <row r="281" spans="2:2" x14ac:dyDescent="0.25">
      <c r="B281"/>
    </row>
    <row r="282" spans="2:2" x14ac:dyDescent="0.25">
      <c r="B282"/>
    </row>
    <row r="283" spans="2:2" x14ac:dyDescent="0.25">
      <c r="B283"/>
    </row>
    <row r="284" spans="2:2" x14ac:dyDescent="0.25">
      <c r="B284"/>
    </row>
    <row r="285" spans="2:2" x14ac:dyDescent="0.25">
      <c r="B285"/>
    </row>
    <row r="286" spans="2:2" x14ac:dyDescent="0.25">
      <c r="B286"/>
    </row>
    <row r="287" spans="2:2" x14ac:dyDescent="0.25">
      <c r="B287"/>
    </row>
    <row r="288" spans="2:2" x14ac:dyDescent="0.25">
      <c r="B288"/>
    </row>
    <row r="289" spans="2:2" x14ac:dyDescent="0.25">
      <c r="B289"/>
    </row>
    <row r="290" spans="2:2" x14ac:dyDescent="0.25">
      <c r="B290"/>
    </row>
    <row r="291" spans="2:2" x14ac:dyDescent="0.25">
      <c r="B291"/>
    </row>
    <row r="292" spans="2:2" x14ac:dyDescent="0.25">
      <c r="B292"/>
    </row>
    <row r="293" spans="2:2" x14ac:dyDescent="0.25">
      <c r="B293"/>
    </row>
    <row r="294" spans="2:2" x14ac:dyDescent="0.25">
      <c r="B294"/>
    </row>
    <row r="295" spans="2:2" x14ac:dyDescent="0.25">
      <c r="B295"/>
    </row>
  </sheetData>
  <mergeCells count="1">
    <mergeCell ref="AH24:AZ24"/>
  </mergeCells>
  <printOptions horizontalCentered="1"/>
  <pageMargins left="0.23622047244094491" right="0.23622047244094491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57863-ECB6-4788-90CA-C5361A2C0F84}">
  <sheetPr codeName="Blad1"/>
  <dimension ref="A1:BX69"/>
  <sheetViews>
    <sheetView tabSelected="1" zoomScale="102" zoomScaleNormal="102" workbookViewId="0">
      <pane xSplit="6" ySplit="2" topLeftCell="G3" activePane="bottomRight" state="frozen"/>
      <selection pane="topRight" activeCell="F1" sqref="F1"/>
      <selection pane="bottomLeft" activeCell="A3" sqref="A3"/>
      <selection pane="bottomRight" activeCell="B3" sqref="B3"/>
    </sheetView>
  </sheetViews>
  <sheetFormatPr defaultRowHeight="15" x14ac:dyDescent="0.25"/>
  <cols>
    <col min="1" max="1" width="11.140625" style="145" customWidth="1"/>
    <col min="2" max="2" width="12.7109375" style="146" bestFit="1" customWidth="1"/>
    <col min="3" max="3" width="10.5703125" style="145" customWidth="1"/>
    <col min="4" max="4" width="10.85546875" style="147" bestFit="1" customWidth="1"/>
    <col min="5" max="5" width="8" style="147" bestFit="1" customWidth="1"/>
    <col min="6" max="6" width="11" style="145" bestFit="1" customWidth="1"/>
    <col min="7" max="66" width="3.28515625" customWidth="1"/>
    <col min="76" max="76" width="9.42578125" bestFit="1" customWidth="1"/>
  </cols>
  <sheetData>
    <row r="1" spans="1:66" s="93" customFormat="1" ht="40.5" customHeight="1" x14ac:dyDescent="0.25">
      <c r="A1" s="132"/>
      <c r="B1" s="132"/>
      <c r="C1" s="132"/>
      <c r="D1" s="132"/>
      <c r="E1" s="132"/>
      <c r="F1" s="132"/>
      <c r="G1" s="94"/>
      <c r="H1" s="94"/>
      <c r="I1" s="94"/>
      <c r="J1" s="94"/>
      <c r="K1" s="94"/>
      <c r="L1" s="94"/>
      <c r="M1" s="94"/>
      <c r="N1" s="94"/>
      <c r="O1" s="94"/>
      <c r="P1" s="94"/>
      <c r="Q1" s="94"/>
      <c r="R1" s="94"/>
      <c r="S1" s="94"/>
      <c r="T1" s="94"/>
      <c r="U1" s="94"/>
      <c r="V1" s="94"/>
      <c r="W1" s="94"/>
      <c r="X1" s="94"/>
      <c r="Y1" s="94"/>
      <c r="Z1" s="94"/>
      <c r="AA1" s="94"/>
      <c r="AB1" s="94"/>
      <c r="AC1" s="94"/>
      <c r="AD1" s="94"/>
      <c r="AE1" s="94"/>
      <c r="AF1" s="94"/>
      <c r="AG1" s="94"/>
      <c r="AH1" s="94"/>
      <c r="AI1" s="94"/>
      <c r="AJ1" s="94"/>
      <c r="AK1" s="94"/>
      <c r="AL1" s="94"/>
      <c r="AM1" s="94"/>
      <c r="AN1" s="94"/>
      <c r="AO1" s="94"/>
      <c r="AP1" s="94"/>
      <c r="AQ1" s="94"/>
      <c r="AR1" s="94"/>
      <c r="AS1" s="94"/>
      <c r="AT1" s="94"/>
      <c r="AU1" s="94"/>
      <c r="AV1" s="94"/>
      <c r="AW1" s="94"/>
      <c r="AX1" s="94"/>
      <c r="AY1" s="94"/>
      <c r="AZ1" s="94"/>
      <c r="BA1" s="94"/>
      <c r="BB1" s="94"/>
      <c r="BC1" s="94"/>
      <c r="BD1" s="94"/>
      <c r="BE1" s="94"/>
      <c r="BF1" s="94"/>
      <c r="BG1" s="94"/>
      <c r="BH1" s="94"/>
      <c r="BI1" s="94"/>
      <c r="BJ1" s="94"/>
      <c r="BK1" s="94"/>
      <c r="BL1" s="94"/>
      <c r="BM1" s="94"/>
      <c r="BN1" s="94"/>
    </row>
    <row r="2" spans="1:66" s="121" customFormat="1" ht="29.25" x14ac:dyDescent="0.25">
      <c r="A2" s="133" t="s">
        <v>67</v>
      </c>
      <c r="B2" s="134" t="s">
        <v>62</v>
      </c>
      <c r="C2" s="133" t="s">
        <v>63</v>
      </c>
      <c r="D2" s="135" t="s">
        <v>64</v>
      </c>
      <c r="E2" s="135" t="s">
        <v>65</v>
      </c>
      <c r="F2" s="133" t="s">
        <v>66</v>
      </c>
      <c r="G2" s="125">
        <v>0.375</v>
      </c>
      <c r="H2" s="125">
        <v>0.38541666666666663</v>
      </c>
      <c r="I2" s="125">
        <v>0.39583333333333331</v>
      </c>
      <c r="J2" s="125">
        <v>0.40625</v>
      </c>
      <c r="K2" s="125">
        <v>0.41666666666666663</v>
      </c>
      <c r="L2" s="125">
        <v>0.42708333333333331</v>
      </c>
      <c r="M2" s="125">
        <v>0.4375</v>
      </c>
      <c r="N2" s="125">
        <v>0.44791666666666663</v>
      </c>
      <c r="O2" s="125">
        <v>0.45833333333333331</v>
      </c>
      <c r="P2" s="125">
        <v>0.46875</v>
      </c>
      <c r="Q2" s="125">
        <v>0.47916666666666663</v>
      </c>
      <c r="R2" s="125">
        <v>0.48958333333333331</v>
      </c>
      <c r="S2" s="125">
        <v>0.5</v>
      </c>
      <c r="T2" s="125">
        <v>0.51041666666666663</v>
      </c>
      <c r="U2" s="125">
        <v>0.52083333333333326</v>
      </c>
      <c r="V2" s="125">
        <v>0.53125</v>
      </c>
      <c r="W2" s="125">
        <v>0.54166666666666663</v>
      </c>
      <c r="X2" s="125">
        <v>0.55208333333333326</v>
      </c>
      <c r="Y2" s="125">
        <v>0.5625</v>
      </c>
      <c r="Z2" s="125">
        <v>0.57291666666666663</v>
      </c>
      <c r="AA2" s="125">
        <v>0.58333333333333326</v>
      </c>
      <c r="AB2" s="125">
        <v>0.59375</v>
      </c>
      <c r="AC2" s="125">
        <v>0.60416666666666663</v>
      </c>
      <c r="AD2" s="125">
        <v>0.61458333333333326</v>
      </c>
      <c r="AE2" s="125">
        <v>0.625</v>
      </c>
      <c r="AF2" s="125">
        <v>0.63541666666666663</v>
      </c>
      <c r="AG2" s="125">
        <v>0.64583333333333326</v>
      </c>
      <c r="AH2" s="125">
        <v>0.65625</v>
      </c>
      <c r="AI2" s="125">
        <v>0.66666666666666663</v>
      </c>
      <c r="AJ2" s="125">
        <v>0.67708333333333326</v>
      </c>
      <c r="AK2" s="125">
        <v>0.6875</v>
      </c>
      <c r="AL2" s="125">
        <v>0.69791666666666663</v>
      </c>
      <c r="AM2" s="125">
        <v>0.70833333333333326</v>
      </c>
      <c r="AN2" s="125">
        <v>0.71875</v>
      </c>
      <c r="AO2" s="125">
        <v>0.72916666666666663</v>
      </c>
      <c r="AP2" s="125">
        <v>0.73958333333333326</v>
      </c>
      <c r="AQ2" s="125">
        <v>0.75</v>
      </c>
      <c r="AR2" s="125">
        <v>0.76041666666666663</v>
      </c>
      <c r="AS2" s="125">
        <v>0.77083333333333326</v>
      </c>
      <c r="AT2" s="125">
        <v>0.78125</v>
      </c>
      <c r="AU2" s="125">
        <v>0.79166666666666663</v>
      </c>
      <c r="AV2" s="125">
        <v>0.80208333333333326</v>
      </c>
      <c r="AW2" s="125">
        <v>0.8125</v>
      </c>
      <c r="AX2" s="125">
        <v>0.82291666666666663</v>
      </c>
      <c r="AY2" s="125">
        <v>0.83333333333333326</v>
      </c>
      <c r="AZ2" s="125">
        <v>0.84375</v>
      </c>
      <c r="BA2" s="125">
        <v>0.85416666666666663</v>
      </c>
      <c r="BB2" s="125">
        <v>0.86458333333333326</v>
      </c>
      <c r="BC2" s="125">
        <v>0.875</v>
      </c>
      <c r="BD2" s="125">
        <v>0.88541666666666663</v>
      </c>
      <c r="BE2" s="125">
        <v>0.89583333333333326</v>
      </c>
      <c r="BF2" s="125">
        <v>0.90625</v>
      </c>
      <c r="BG2" s="125">
        <v>0.91666666666666663</v>
      </c>
      <c r="BH2" s="125">
        <v>0.92708333333333326</v>
      </c>
      <c r="BI2" s="125">
        <v>0.9375</v>
      </c>
      <c r="BJ2" s="125">
        <v>0.94791666666666663</v>
      </c>
      <c r="BK2" s="125">
        <v>0.95833333333333326</v>
      </c>
      <c r="BL2" s="125">
        <v>0.96875</v>
      </c>
      <c r="BM2" s="125">
        <v>0.97916666666666663</v>
      </c>
      <c r="BN2" s="125">
        <v>0.98958333333333326</v>
      </c>
    </row>
    <row r="3" spans="1:66" ht="15" customHeight="1" x14ac:dyDescent="0.25">
      <c r="A3" s="136" t="s">
        <v>76</v>
      </c>
      <c r="B3" s="137">
        <v>43826</v>
      </c>
      <c r="C3" s="136" t="s">
        <v>58</v>
      </c>
      <c r="D3" s="138" t="s">
        <v>29</v>
      </c>
      <c r="E3" s="138"/>
      <c r="F3" s="136"/>
      <c r="G3" s="126"/>
      <c r="H3" s="126"/>
      <c r="I3" s="126"/>
      <c r="J3" s="126"/>
      <c r="K3" s="126"/>
      <c r="L3" s="126"/>
      <c r="M3" s="126"/>
      <c r="N3" s="126"/>
      <c r="O3" s="126"/>
      <c r="P3" s="126"/>
      <c r="Q3" s="126"/>
      <c r="R3" s="126"/>
      <c r="S3" s="126"/>
      <c r="T3" s="126"/>
      <c r="U3" s="126"/>
      <c r="V3" s="126"/>
      <c r="W3" s="126"/>
      <c r="X3" s="126"/>
      <c r="Y3" s="126"/>
      <c r="Z3" s="126"/>
      <c r="AA3" s="126"/>
      <c r="AB3" s="126"/>
      <c r="AC3" s="126"/>
      <c r="AD3" s="126"/>
      <c r="AE3" s="126"/>
      <c r="AF3" s="126"/>
      <c r="AG3" s="126"/>
      <c r="AH3" s="126"/>
      <c r="AI3" s="126"/>
      <c r="AJ3" s="126"/>
      <c r="AK3" s="126"/>
      <c r="AL3" s="126"/>
      <c r="AM3" s="126"/>
      <c r="AN3" s="126"/>
      <c r="AO3" s="126"/>
      <c r="AP3" s="126"/>
      <c r="AQ3" s="126"/>
      <c r="AR3" s="126"/>
      <c r="AS3" s="126"/>
      <c r="AT3" s="126"/>
      <c r="AU3" s="126"/>
      <c r="AV3" s="126"/>
      <c r="AW3" s="126"/>
      <c r="AX3" s="126"/>
      <c r="AY3" s="126"/>
      <c r="AZ3" s="126"/>
      <c r="BA3" s="126"/>
      <c r="BB3" s="126"/>
      <c r="BC3" s="126"/>
      <c r="BD3" s="126"/>
      <c r="BE3" s="126"/>
      <c r="BF3" s="126"/>
      <c r="BG3" s="126"/>
      <c r="BH3" s="126"/>
      <c r="BI3" s="126"/>
      <c r="BJ3" s="126"/>
      <c r="BK3" s="126"/>
      <c r="BL3" s="126"/>
      <c r="BM3" s="126"/>
      <c r="BN3" s="126"/>
    </row>
    <row r="4" spans="1:66" ht="15" customHeight="1" x14ac:dyDescent="0.25">
      <c r="A4" s="136" t="s">
        <v>76</v>
      </c>
      <c r="B4" s="137">
        <v>43827</v>
      </c>
      <c r="C4" s="136" t="s">
        <v>58</v>
      </c>
      <c r="D4" s="138" t="s">
        <v>28</v>
      </c>
      <c r="E4" s="138"/>
      <c r="F4" s="136"/>
      <c r="G4" s="126"/>
      <c r="H4" s="126"/>
      <c r="I4" s="126"/>
      <c r="J4" s="126"/>
      <c r="K4" s="126"/>
      <c r="L4" s="126"/>
      <c r="M4" s="127"/>
      <c r="N4" s="126"/>
      <c r="O4" s="126"/>
      <c r="P4" s="126"/>
      <c r="Q4" s="126"/>
      <c r="R4" s="126"/>
      <c r="S4" s="126"/>
      <c r="T4" s="126"/>
      <c r="U4" s="126"/>
      <c r="V4" s="126"/>
      <c r="W4" s="126"/>
      <c r="X4" s="126"/>
      <c r="Y4" s="126"/>
      <c r="Z4" s="126"/>
      <c r="AA4" s="126"/>
      <c r="AB4" s="126"/>
      <c r="AC4" s="126"/>
      <c r="AD4" s="126"/>
      <c r="AE4" s="126"/>
      <c r="AF4" s="126"/>
      <c r="AG4" s="126"/>
      <c r="AH4" s="126"/>
      <c r="AI4" s="126"/>
      <c r="AJ4" s="126"/>
      <c r="AK4" s="126"/>
      <c r="AL4" s="128"/>
      <c r="AM4" s="126"/>
      <c r="AN4" s="126"/>
      <c r="AO4" s="126"/>
      <c r="AP4" s="126"/>
      <c r="AQ4" s="126"/>
      <c r="AR4" s="126"/>
      <c r="AS4" s="126"/>
      <c r="AT4" s="126"/>
      <c r="AU4" s="126"/>
      <c r="AV4" s="126"/>
      <c r="AW4" s="126"/>
      <c r="AX4" s="126"/>
      <c r="AY4" s="126"/>
      <c r="AZ4" s="126"/>
      <c r="BA4" s="126"/>
      <c r="BB4" s="126"/>
      <c r="BC4" s="126"/>
      <c r="BD4" s="126"/>
      <c r="BE4" s="126"/>
      <c r="BF4" s="126"/>
      <c r="BG4" s="126"/>
      <c r="BH4" s="126"/>
      <c r="BI4" s="126"/>
      <c r="BJ4" s="126"/>
      <c r="BK4" s="126"/>
      <c r="BL4" s="126"/>
      <c r="BM4" s="126"/>
      <c r="BN4" s="126"/>
    </row>
    <row r="5" spans="1:66" ht="15" customHeight="1" x14ac:dyDescent="0.25">
      <c r="A5" s="136" t="s">
        <v>76</v>
      </c>
      <c r="B5" s="137">
        <v>43828</v>
      </c>
      <c r="C5" s="136" t="s">
        <v>58</v>
      </c>
      <c r="D5" s="138" t="s">
        <v>29</v>
      </c>
      <c r="E5" s="138"/>
      <c r="F5" s="136"/>
      <c r="G5" s="126"/>
      <c r="H5" s="126"/>
      <c r="I5" s="126"/>
      <c r="J5" s="126"/>
      <c r="K5" s="126"/>
      <c r="L5" s="126"/>
      <c r="M5" s="127"/>
      <c r="N5" s="126"/>
      <c r="O5" s="126"/>
      <c r="P5" s="126"/>
      <c r="Q5" s="126"/>
      <c r="R5" s="126"/>
      <c r="S5" s="126"/>
      <c r="T5" s="126"/>
      <c r="U5" s="126"/>
      <c r="V5" s="126"/>
      <c r="W5" s="126"/>
      <c r="X5" s="126"/>
      <c r="Y5" s="126"/>
      <c r="Z5" s="126"/>
      <c r="AA5" s="126"/>
      <c r="AB5" s="126"/>
      <c r="AC5" s="126"/>
      <c r="AD5" s="126"/>
      <c r="AE5" s="126"/>
      <c r="AF5" s="126"/>
      <c r="AG5" s="126"/>
      <c r="AH5" s="126"/>
      <c r="AI5" s="126"/>
      <c r="AJ5" s="126"/>
      <c r="AK5" s="126"/>
      <c r="AL5" s="128"/>
      <c r="AM5" s="126"/>
      <c r="AN5" s="126"/>
      <c r="AO5" s="126"/>
      <c r="AP5" s="126"/>
      <c r="AQ5" s="126"/>
      <c r="AR5" s="126"/>
      <c r="AS5" s="126"/>
      <c r="AT5" s="126"/>
      <c r="AU5" s="126"/>
      <c r="AV5" s="126"/>
      <c r="AW5" s="126"/>
      <c r="AX5" s="126"/>
      <c r="AY5" s="126"/>
      <c r="AZ5" s="126"/>
      <c r="BA5" s="126"/>
      <c r="BB5" s="126"/>
      <c r="BC5" s="126"/>
      <c r="BD5" s="126"/>
      <c r="BE5" s="126"/>
      <c r="BF5" s="126"/>
      <c r="BG5" s="126"/>
      <c r="BH5" s="126"/>
      <c r="BI5" s="126"/>
      <c r="BJ5" s="126"/>
      <c r="BK5" s="126"/>
      <c r="BL5" s="126"/>
      <c r="BM5" s="126"/>
      <c r="BN5" s="126"/>
    </row>
    <row r="6" spans="1:66" ht="15" customHeight="1" thickBot="1" x14ac:dyDescent="0.3">
      <c r="A6" s="182" t="s">
        <v>76</v>
      </c>
      <c r="B6" s="183">
        <v>43829</v>
      </c>
      <c r="C6" s="182" t="s">
        <v>58</v>
      </c>
      <c r="D6" s="184" t="s">
        <v>29</v>
      </c>
      <c r="E6" s="184"/>
      <c r="F6" s="182"/>
      <c r="G6" s="185"/>
      <c r="H6" s="185"/>
      <c r="I6" s="185"/>
      <c r="J6" s="185"/>
      <c r="K6" s="185"/>
      <c r="L6" s="185"/>
      <c r="M6" s="185"/>
      <c r="N6" s="185"/>
      <c r="O6" s="185"/>
      <c r="P6" s="185"/>
      <c r="Q6" s="185"/>
      <c r="R6" s="185"/>
      <c r="S6" s="185"/>
      <c r="T6" s="185"/>
      <c r="U6" s="185"/>
      <c r="V6" s="185"/>
      <c r="W6" s="185"/>
      <c r="X6" s="185"/>
      <c r="Y6" s="185"/>
      <c r="Z6" s="185"/>
      <c r="AA6" s="185"/>
      <c r="AB6" s="185"/>
      <c r="AC6" s="185"/>
      <c r="AD6" s="185"/>
      <c r="AE6" s="185"/>
      <c r="AF6" s="185"/>
      <c r="AG6" s="185"/>
      <c r="AH6" s="185"/>
      <c r="AI6" s="185"/>
      <c r="AJ6" s="185"/>
      <c r="AK6" s="185"/>
      <c r="AL6" s="185"/>
      <c r="AM6" s="185"/>
      <c r="AN6" s="185"/>
      <c r="AO6" s="185"/>
      <c r="AP6" s="185"/>
      <c r="AQ6" s="185"/>
      <c r="AR6" s="185"/>
      <c r="AS6" s="185"/>
      <c r="AT6" s="185"/>
      <c r="AU6" s="185"/>
      <c r="AV6" s="185"/>
      <c r="AW6" s="185"/>
      <c r="AX6" s="185"/>
      <c r="AY6" s="185"/>
      <c r="AZ6" s="185"/>
      <c r="BA6" s="185"/>
      <c r="BB6" s="185"/>
      <c r="BC6" s="185"/>
      <c r="BD6" s="185"/>
      <c r="BE6" s="185"/>
      <c r="BF6" s="185"/>
      <c r="BG6" s="185"/>
      <c r="BH6" s="185"/>
      <c r="BI6" s="185"/>
      <c r="BJ6" s="185"/>
      <c r="BK6" s="185"/>
      <c r="BL6" s="185"/>
      <c r="BM6" s="185"/>
      <c r="BN6" s="185"/>
    </row>
    <row r="7" spans="1:66" ht="15" customHeight="1" x14ac:dyDescent="0.25">
      <c r="A7" s="136" t="s">
        <v>77</v>
      </c>
      <c r="B7" s="137">
        <v>43830</v>
      </c>
      <c r="C7" s="136" t="s">
        <v>58</v>
      </c>
      <c r="D7" s="138">
        <v>0.40625</v>
      </c>
      <c r="E7" s="138">
        <v>0.76041666666666663</v>
      </c>
      <c r="F7" s="136">
        <v>8</v>
      </c>
      <c r="G7" s="126"/>
      <c r="H7" s="126"/>
      <c r="I7" s="126"/>
      <c r="J7" s="186" t="s">
        <v>70</v>
      </c>
      <c r="K7" s="187"/>
      <c r="L7" s="187"/>
      <c r="M7" s="187"/>
      <c r="N7" s="187"/>
      <c r="O7" s="187"/>
      <c r="P7" s="187"/>
      <c r="Q7" s="187"/>
      <c r="R7" s="187"/>
      <c r="S7" s="187"/>
      <c r="T7" s="187"/>
      <c r="U7" s="187"/>
      <c r="V7" s="187"/>
      <c r="W7" s="187"/>
      <c r="X7" s="187"/>
      <c r="Y7" s="187"/>
      <c r="Z7" s="187"/>
      <c r="AA7" s="187"/>
      <c r="AB7" s="187"/>
      <c r="AC7" s="187"/>
      <c r="AD7" s="187"/>
      <c r="AE7" s="187"/>
      <c r="AF7" s="187"/>
      <c r="AG7" s="187"/>
      <c r="AH7" s="187"/>
      <c r="AI7" s="187"/>
      <c r="AJ7" s="187"/>
      <c r="AK7" s="187"/>
      <c r="AL7" s="187"/>
      <c r="AM7" s="187"/>
      <c r="AN7" s="187"/>
      <c r="AO7" s="187"/>
      <c r="AP7" s="187"/>
      <c r="AQ7" s="188" t="s">
        <v>75</v>
      </c>
      <c r="AR7" s="126"/>
      <c r="AS7" s="126"/>
      <c r="AT7" s="126"/>
      <c r="AU7" s="126"/>
      <c r="AV7" s="126"/>
      <c r="AW7" s="126"/>
      <c r="AX7" s="126"/>
      <c r="AY7" s="126"/>
      <c r="AZ7" s="126"/>
      <c r="BA7" s="126"/>
      <c r="BB7" s="126"/>
      <c r="BC7" s="126"/>
      <c r="BD7" s="126"/>
      <c r="BE7" s="126"/>
      <c r="BF7" s="126"/>
      <c r="BG7" s="126"/>
      <c r="BH7" s="126"/>
      <c r="BI7" s="126"/>
      <c r="BJ7" s="126"/>
      <c r="BK7" s="126"/>
      <c r="BL7" s="126"/>
      <c r="BM7" s="126"/>
      <c r="BN7" s="126"/>
    </row>
    <row r="8" spans="1:66" ht="15" customHeight="1" x14ac:dyDescent="0.25">
      <c r="A8" s="136" t="s">
        <v>77</v>
      </c>
      <c r="B8" s="137">
        <v>43831</v>
      </c>
      <c r="C8" s="136" t="s">
        <v>58</v>
      </c>
      <c r="D8" s="138">
        <v>0.40625</v>
      </c>
      <c r="E8" s="138">
        <v>0.76041666666666663</v>
      </c>
      <c r="F8" s="136">
        <v>8</v>
      </c>
      <c r="G8" s="126"/>
      <c r="H8" s="126"/>
      <c r="I8" s="126"/>
      <c r="J8" s="164" t="s">
        <v>70</v>
      </c>
      <c r="K8" s="165"/>
      <c r="L8" s="165"/>
      <c r="M8" s="165"/>
      <c r="N8" s="165"/>
      <c r="O8" s="165"/>
      <c r="P8" s="165"/>
      <c r="Q8" s="165"/>
      <c r="R8" s="165"/>
      <c r="S8" s="165"/>
      <c r="T8" s="165"/>
      <c r="U8" s="165"/>
      <c r="V8" s="165"/>
      <c r="W8" s="165"/>
      <c r="X8" s="165"/>
      <c r="Y8" s="165"/>
      <c r="Z8" s="165"/>
      <c r="AA8" s="165"/>
      <c r="AB8" s="165"/>
      <c r="AC8" s="165"/>
      <c r="AD8" s="165"/>
      <c r="AE8" s="165"/>
      <c r="AF8" s="165"/>
      <c r="AG8" s="165"/>
      <c r="AH8" s="165"/>
      <c r="AI8" s="165"/>
      <c r="AJ8" s="165"/>
      <c r="AK8" s="165"/>
      <c r="AL8" s="165"/>
      <c r="AM8" s="165"/>
      <c r="AN8" s="165"/>
      <c r="AO8" s="165"/>
      <c r="AP8" s="165"/>
      <c r="AQ8" s="167" t="s">
        <v>75</v>
      </c>
      <c r="AR8" s="126"/>
      <c r="AS8" s="126"/>
      <c r="AT8" s="126"/>
      <c r="AU8" s="126"/>
      <c r="AV8" s="126"/>
      <c r="AW8" s="126"/>
      <c r="AX8" s="126"/>
      <c r="AY8" s="126"/>
      <c r="AZ8" s="126"/>
      <c r="BA8" s="126"/>
      <c r="BB8" s="126"/>
      <c r="BC8" s="126"/>
      <c r="BD8" s="126"/>
      <c r="BE8" s="126"/>
      <c r="BF8" s="126"/>
      <c r="BG8" s="126"/>
      <c r="BH8" s="126"/>
      <c r="BI8" s="126"/>
      <c r="BJ8" s="126"/>
      <c r="BK8" s="126"/>
      <c r="BL8" s="126"/>
      <c r="BM8" s="126"/>
      <c r="BN8" s="126"/>
    </row>
    <row r="9" spans="1:66" ht="15" customHeight="1" x14ac:dyDescent="0.25">
      <c r="A9" s="136" t="s">
        <v>77</v>
      </c>
      <c r="B9" s="137">
        <v>43832</v>
      </c>
      <c r="C9" s="136" t="s">
        <v>58</v>
      </c>
      <c r="D9" s="138">
        <v>0.40625</v>
      </c>
      <c r="E9" s="138">
        <v>0.76041666666666663</v>
      </c>
      <c r="F9" s="136">
        <v>8</v>
      </c>
      <c r="G9" s="126"/>
      <c r="H9" s="126"/>
      <c r="I9" s="126"/>
      <c r="J9" s="164" t="s">
        <v>70</v>
      </c>
      <c r="K9" s="165"/>
      <c r="L9" s="165"/>
      <c r="M9" s="165"/>
      <c r="N9" s="165"/>
      <c r="O9" s="165"/>
      <c r="P9" s="165"/>
      <c r="Q9" s="165"/>
      <c r="R9" s="165"/>
      <c r="S9" s="165"/>
      <c r="T9" s="165"/>
      <c r="U9" s="165"/>
      <c r="V9" s="165"/>
      <c r="W9" s="165"/>
      <c r="X9" s="165"/>
      <c r="Y9" s="165"/>
      <c r="Z9" s="165"/>
      <c r="AA9" s="165"/>
      <c r="AB9" s="165"/>
      <c r="AC9" s="165"/>
      <c r="AD9" s="165"/>
      <c r="AE9" s="165"/>
      <c r="AF9" s="165"/>
      <c r="AG9" s="165"/>
      <c r="AH9" s="165"/>
      <c r="AI9" s="165"/>
      <c r="AJ9" s="165"/>
      <c r="AK9" s="165"/>
      <c r="AL9" s="165"/>
      <c r="AM9" s="165"/>
      <c r="AN9" s="165"/>
      <c r="AO9" s="165"/>
      <c r="AP9" s="165"/>
      <c r="AQ9" s="167" t="s">
        <v>75</v>
      </c>
      <c r="AR9" s="126"/>
      <c r="AS9" s="126"/>
      <c r="AT9" s="126"/>
      <c r="AU9" s="126"/>
      <c r="AV9" s="126"/>
      <c r="AW9" s="126"/>
      <c r="AX9" s="126"/>
      <c r="AY9" s="126"/>
      <c r="AZ9" s="126"/>
      <c r="BA9" s="126"/>
      <c r="BB9" s="126"/>
      <c r="BC9" s="126"/>
      <c r="BD9" s="126"/>
      <c r="BE9" s="126"/>
      <c r="BF9" s="126"/>
      <c r="BG9" s="126"/>
      <c r="BH9" s="126"/>
      <c r="BI9" s="126"/>
      <c r="BJ9" s="126"/>
      <c r="BK9" s="126"/>
      <c r="BL9" s="126"/>
      <c r="BM9" s="126"/>
      <c r="BN9" s="126"/>
    </row>
    <row r="10" spans="1:66" ht="15" customHeight="1" x14ac:dyDescent="0.25">
      <c r="A10" s="136" t="s">
        <v>77</v>
      </c>
      <c r="B10" s="137">
        <v>43833</v>
      </c>
      <c r="C10" s="136" t="s">
        <v>58</v>
      </c>
      <c r="D10" s="138" t="s">
        <v>29</v>
      </c>
      <c r="E10" s="138"/>
      <c r="F10" s="136"/>
      <c r="G10" s="126"/>
      <c r="H10" s="126"/>
      <c r="I10" s="126"/>
      <c r="J10" s="126"/>
      <c r="K10" s="126"/>
      <c r="L10" s="126"/>
      <c r="M10" s="126"/>
      <c r="N10" s="126"/>
      <c r="O10" s="126"/>
      <c r="P10" s="126"/>
      <c r="Q10" s="126"/>
      <c r="R10" s="126"/>
      <c r="S10" s="126"/>
      <c r="T10" s="126"/>
      <c r="U10" s="126"/>
      <c r="V10" s="126"/>
      <c r="W10" s="126"/>
      <c r="X10" s="126"/>
      <c r="Y10" s="126"/>
      <c r="Z10" s="126"/>
      <c r="AA10" s="126"/>
      <c r="AB10" s="126"/>
      <c r="AC10" s="126"/>
      <c r="AD10" s="126"/>
      <c r="AE10" s="126"/>
      <c r="AF10" s="126"/>
      <c r="AG10" s="126"/>
      <c r="AH10" s="126"/>
      <c r="AI10" s="126"/>
      <c r="AJ10" s="126"/>
      <c r="AK10" s="126"/>
      <c r="AL10" s="126"/>
      <c r="AM10" s="126"/>
      <c r="AN10" s="126"/>
      <c r="AO10" s="126"/>
      <c r="AP10" s="126"/>
      <c r="AQ10" s="126"/>
      <c r="AR10" s="126"/>
      <c r="AS10" s="126"/>
      <c r="AT10" s="126"/>
      <c r="AU10" s="126"/>
      <c r="AV10" s="126"/>
      <c r="AW10" s="126"/>
      <c r="AX10" s="126"/>
      <c r="AY10" s="126"/>
      <c r="AZ10" s="126"/>
      <c r="BA10" s="126"/>
      <c r="BB10" s="126"/>
      <c r="BC10" s="126"/>
      <c r="BD10" s="126"/>
      <c r="BE10" s="126"/>
      <c r="BF10" s="126"/>
      <c r="BG10" s="126"/>
      <c r="BH10" s="126"/>
      <c r="BI10" s="126"/>
      <c r="BJ10" s="126"/>
      <c r="BK10" s="126"/>
      <c r="BL10" s="126"/>
      <c r="BM10" s="126"/>
      <c r="BN10" s="126"/>
    </row>
    <row r="11" spans="1:66" ht="15" customHeight="1" x14ac:dyDescent="0.25">
      <c r="A11" s="136" t="s">
        <v>77</v>
      </c>
      <c r="B11" s="137">
        <v>43834</v>
      </c>
      <c r="C11" s="136" t="s">
        <v>58</v>
      </c>
      <c r="D11" s="138" t="s">
        <v>28</v>
      </c>
      <c r="E11" s="138"/>
      <c r="F11" s="136"/>
      <c r="G11" s="126"/>
      <c r="H11" s="126"/>
      <c r="I11" s="126"/>
      <c r="J11" s="126"/>
      <c r="K11" s="126"/>
      <c r="L11" s="126"/>
      <c r="M11" s="126"/>
      <c r="N11" s="126"/>
      <c r="O11" s="126"/>
      <c r="P11" s="126"/>
      <c r="Q11" s="126"/>
      <c r="R11" s="126"/>
      <c r="S11" s="126"/>
      <c r="T11" s="127"/>
      <c r="U11" s="126"/>
      <c r="V11" s="126"/>
      <c r="W11" s="126"/>
      <c r="X11" s="126"/>
      <c r="Y11" s="126"/>
      <c r="Z11" s="126"/>
      <c r="AA11" s="126"/>
      <c r="AB11" s="126"/>
      <c r="AC11" s="126"/>
      <c r="AD11" s="126"/>
      <c r="AE11" s="126"/>
      <c r="AF11" s="126"/>
      <c r="AG11" s="126"/>
      <c r="AH11" s="126"/>
      <c r="AI11" s="126"/>
      <c r="AJ11" s="126"/>
      <c r="AK11" s="126"/>
      <c r="AL11" s="126"/>
      <c r="AM11" s="126"/>
      <c r="AN11" s="128"/>
      <c r="AO11" s="126"/>
      <c r="AP11" s="126"/>
      <c r="AQ11" s="126"/>
      <c r="AR11" s="126"/>
      <c r="AS11" s="126"/>
      <c r="AT11" s="126"/>
      <c r="AU11" s="126"/>
      <c r="AV11" s="126"/>
      <c r="AW11" s="126"/>
      <c r="AX11" s="126"/>
      <c r="AY11" s="126"/>
      <c r="AZ11" s="126"/>
      <c r="BA11" s="126"/>
      <c r="BB11" s="126"/>
      <c r="BC11" s="126"/>
      <c r="BD11" s="126"/>
      <c r="BE11" s="126"/>
      <c r="BF11" s="126"/>
      <c r="BG11" s="126"/>
      <c r="BH11" s="126"/>
      <c r="BI11" s="126"/>
      <c r="BJ11" s="126"/>
      <c r="BK11" s="126"/>
      <c r="BL11" s="126"/>
      <c r="BM11" s="126"/>
      <c r="BN11" s="126"/>
    </row>
    <row r="12" spans="1:66" ht="15" customHeight="1" x14ac:dyDescent="0.25">
      <c r="A12" s="136" t="s">
        <v>77</v>
      </c>
      <c r="B12" s="137">
        <v>43835</v>
      </c>
      <c r="C12" s="136" t="s">
        <v>58</v>
      </c>
      <c r="D12" s="138">
        <v>0.40625</v>
      </c>
      <c r="E12" s="138">
        <v>0.76041666666666663</v>
      </c>
      <c r="F12" s="136">
        <v>8</v>
      </c>
      <c r="G12" s="126"/>
      <c r="H12" s="126"/>
      <c r="I12" s="126"/>
      <c r="J12" s="230" t="s">
        <v>70</v>
      </c>
      <c r="K12" s="231"/>
      <c r="L12" s="231"/>
      <c r="M12" s="231"/>
      <c r="N12" s="231"/>
      <c r="O12" s="231"/>
      <c r="P12" s="231"/>
      <c r="Q12" s="231"/>
      <c r="R12" s="231"/>
      <c r="S12" s="231"/>
      <c r="T12" s="232"/>
      <c r="U12" s="231"/>
      <c r="V12" s="231"/>
      <c r="W12" s="231"/>
      <c r="X12" s="231"/>
      <c r="Y12" s="231"/>
      <c r="Z12" s="231"/>
      <c r="AA12" s="231"/>
      <c r="AB12" s="231"/>
      <c r="AC12" s="231"/>
      <c r="AD12" s="231"/>
      <c r="AE12" s="231"/>
      <c r="AF12" s="231"/>
      <c r="AG12" s="231"/>
      <c r="AH12" s="231"/>
      <c r="AI12" s="231"/>
      <c r="AJ12" s="231"/>
      <c r="AK12" s="232"/>
      <c r="AL12" s="231"/>
      <c r="AM12" s="231"/>
      <c r="AN12" s="233"/>
      <c r="AO12" s="231"/>
      <c r="AP12" s="231"/>
      <c r="AQ12" s="234" t="s">
        <v>75</v>
      </c>
      <c r="AR12" s="126"/>
      <c r="AS12" s="126"/>
      <c r="AT12" s="126"/>
      <c r="AU12" s="126"/>
      <c r="AV12" s="126"/>
      <c r="AW12" s="126"/>
      <c r="AX12" s="126"/>
      <c r="AY12" s="126"/>
      <c r="AZ12" s="126"/>
      <c r="BA12" s="126"/>
      <c r="BB12" s="126"/>
      <c r="BC12" s="126"/>
      <c r="BD12" s="126"/>
      <c r="BE12" s="126"/>
      <c r="BF12" s="126"/>
      <c r="BG12" s="128"/>
      <c r="BH12" s="126"/>
      <c r="BI12" s="126"/>
      <c r="BJ12" s="126"/>
      <c r="BK12" s="126"/>
      <c r="BL12" s="126"/>
      <c r="BM12" s="126"/>
      <c r="BN12" s="126"/>
    </row>
    <row r="13" spans="1:66" ht="15" customHeight="1" thickBot="1" x14ac:dyDescent="0.3">
      <c r="A13" s="182" t="s">
        <v>77</v>
      </c>
      <c r="B13" s="183">
        <v>43836</v>
      </c>
      <c r="C13" s="182" t="s">
        <v>58</v>
      </c>
      <c r="D13" s="184">
        <v>0.40625</v>
      </c>
      <c r="E13" s="184">
        <v>0.76041666666666663</v>
      </c>
      <c r="F13" s="182">
        <v>8</v>
      </c>
      <c r="G13" s="185"/>
      <c r="H13" s="185"/>
      <c r="I13" s="185"/>
      <c r="J13" s="189" t="s">
        <v>70</v>
      </c>
      <c r="K13" s="190"/>
      <c r="L13" s="190"/>
      <c r="M13" s="190"/>
      <c r="N13" s="190"/>
      <c r="O13" s="190"/>
      <c r="P13" s="190"/>
      <c r="Q13" s="190"/>
      <c r="R13" s="190"/>
      <c r="S13" s="190"/>
      <c r="T13" s="191"/>
      <c r="U13" s="190"/>
      <c r="V13" s="190"/>
      <c r="W13" s="190"/>
      <c r="X13" s="190"/>
      <c r="Y13" s="190"/>
      <c r="Z13" s="190"/>
      <c r="AA13" s="190"/>
      <c r="AB13" s="190"/>
      <c r="AC13" s="190"/>
      <c r="AD13" s="190"/>
      <c r="AE13" s="190"/>
      <c r="AF13" s="190"/>
      <c r="AG13" s="190"/>
      <c r="AH13" s="190"/>
      <c r="AI13" s="190"/>
      <c r="AJ13" s="190"/>
      <c r="AK13" s="191"/>
      <c r="AL13" s="190"/>
      <c r="AM13" s="190"/>
      <c r="AN13" s="192"/>
      <c r="AO13" s="190"/>
      <c r="AP13" s="190"/>
      <c r="AQ13" s="193" t="s">
        <v>75</v>
      </c>
      <c r="AR13" s="185"/>
      <c r="AS13" s="185"/>
      <c r="AT13" s="185"/>
      <c r="AU13" s="185"/>
      <c r="AV13" s="185"/>
      <c r="AW13" s="185"/>
      <c r="AX13" s="185"/>
      <c r="AY13" s="185"/>
      <c r="AZ13" s="185"/>
      <c r="BA13" s="185"/>
      <c r="BB13" s="185"/>
      <c r="BC13" s="185"/>
      <c r="BD13" s="185"/>
      <c r="BE13" s="185"/>
      <c r="BF13" s="185"/>
      <c r="BG13" s="194"/>
      <c r="BH13" s="185"/>
      <c r="BI13" s="185"/>
      <c r="BJ13" s="185"/>
      <c r="BK13" s="185"/>
      <c r="BL13" s="185"/>
      <c r="BM13" s="185"/>
      <c r="BN13" s="185"/>
    </row>
    <row r="14" spans="1:66" ht="15" customHeight="1" x14ac:dyDescent="0.25">
      <c r="A14" s="136" t="s">
        <v>78</v>
      </c>
      <c r="B14" s="137">
        <v>43837</v>
      </c>
      <c r="C14" s="136" t="s">
        <v>58</v>
      </c>
      <c r="D14" s="138">
        <v>0.40625</v>
      </c>
      <c r="E14" s="138">
        <v>0.76041666666666663</v>
      </c>
      <c r="F14" s="136">
        <v>8</v>
      </c>
      <c r="G14" s="126"/>
      <c r="H14" s="126"/>
      <c r="I14" s="126"/>
      <c r="J14" s="186" t="s">
        <v>70</v>
      </c>
      <c r="K14" s="187"/>
      <c r="L14" s="187"/>
      <c r="M14" s="187"/>
      <c r="N14" s="187"/>
      <c r="O14" s="187"/>
      <c r="P14" s="187"/>
      <c r="Q14" s="187"/>
      <c r="R14" s="187"/>
      <c r="S14" s="187"/>
      <c r="T14" s="195"/>
      <c r="U14" s="187"/>
      <c r="V14" s="187"/>
      <c r="W14" s="187"/>
      <c r="X14" s="187"/>
      <c r="Y14" s="187"/>
      <c r="Z14" s="187"/>
      <c r="AA14" s="187"/>
      <c r="AB14" s="187"/>
      <c r="AC14" s="187"/>
      <c r="AD14" s="187"/>
      <c r="AE14" s="187"/>
      <c r="AF14" s="187"/>
      <c r="AG14" s="187"/>
      <c r="AH14" s="187"/>
      <c r="AI14" s="187"/>
      <c r="AJ14" s="187"/>
      <c r="AK14" s="187"/>
      <c r="AL14" s="187"/>
      <c r="AM14" s="187"/>
      <c r="AN14" s="196"/>
      <c r="AO14" s="187"/>
      <c r="AP14" s="187"/>
      <c r="AQ14" s="188" t="s">
        <v>75</v>
      </c>
      <c r="AR14" s="126"/>
      <c r="AS14" s="126"/>
      <c r="AT14" s="126"/>
      <c r="AU14" s="126"/>
      <c r="AV14" s="126"/>
      <c r="AW14" s="126"/>
      <c r="AX14" s="126"/>
      <c r="AY14" s="126"/>
      <c r="AZ14" s="126"/>
      <c r="BA14" s="126"/>
      <c r="BB14" s="126"/>
      <c r="BC14" s="126"/>
      <c r="BD14" s="126"/>
      <c r="BE14" s="126"/>
      <c r="BF14" s="126"/>
      <c r="BG14" s="126"/>
      <c r="BH14" s="126"/>
      <c r="BI14" s="126"/>
      <c r="BJ14" s="126"/>
      <c r="BK14" s="126"/>
      <c r="BL14" s="126"/>
      <c r="BM14" s="126"/>
      <c r="BN14" s="126"/>
    </row>
    <row r="15" spans="1:66" ht="15" customHeight="1" x14ac:dyDescent="0.25">
      <c r="A15" s="136" t="s">
        <v>78</v>
      </c>
      <c r="B15" s="137">
        <v>43838</v>
      </c>
      <c r="C15" s="136" t="s">
        <v>58</v>
      </c>
      <c r="D15" s="138" t="s">
        <v>29</v>
      </c>
      <c r="E15" s="138"/>
      <c r="F15" s="136"/>
      <c r="G15" s="126"/>
      <c r="H15" s="126"/>
      <c r="I15" s="126"/>
      <c r="J15" s="127"/>
      <c r="K15" s="126"/>
      <c r="L15" s="126"/>
      <c r="M15" s="126"/>
      <c r="N15" s="126"/>
      <c r="O15" s="126"/>
      <c r="P15" s="126"/>
      <c r="Q15" s="126"/>
      <c r="R15" s="126"/>
      <c r="S15" s="126"/>
      <c r="T15" s="126"/>
      <c r="U15" s="126"/>
      <c r="V15" s="126"/>
      <c r="W15" s="126"/>
      <c r="X15" s="126"/>
      <c r="Y15" s="126"/>
      <c r="Z15" s="126"/>
      <c r="AA15" s="126"/>
      <c r="AB15" s="128"/>
      <c r="AC15" s="126"/>
      <c r="AD15" s="126"/>
      <c r="AE15" s="126"/>
      <c r="AF15" s="126"/>
      <c r="AG15" s="126"/>
      <c r="AH15" s="126"/>
      <c r="AI15" s="126"/>
      <c r="AJ15" s="126"/>
      <c r="AK15" s="126"/>
      <c r="AL15" s="126"/>
      <c r="AM15" s="126"/>
      <c r="AN15" s="126"/>
      <c r="AO15" s="126"/>
      <c r="AP15" s="126"/>
      <c r="AQ15" s="126"/>
      <c r="AR15" s="126"/>
      <c r="AS15" s="126"/>
      <c r="AT15" s="126"/>
      <c r="AU15" s="126"/>
      <c r="AV15" s="126"/>
      <c r="AW15" s="126"/>
      <c r="AX15" s="126"/>
      <c r="AY15" s="126"/>
      <c r="AZ15" s="126"/>
      <c r="BA15" s="126"/>
      <c r="BB15" s="126"/>
      <c r="BC15" s="126"/>
      <c r="BD15" s="126"/>
      <c r="BE15" s="126"/>
      <c r="BF15" s="126"/>
      <c r="BG15" s="126"/>
      <c r="BH15" s="126"/>
      <c r="BI15" s="126"/>
      <c r="BJ15" s="126"/>
      <c r="BK15" s="126"/>
      <c r="BL15" s="126"/>
      <c r="BM15" s="126"/>
      <c r="BN15" s="126"/>
    </row>
    <row r="16" spans="1:66" ht="15" customHeight="1" x14ac:dyDescent="0.25">
      <c r="A16" s="136" t="s">
        <v>78</v>
      </c>
      <c r="B16" s="137">
        <v>43839</v>
      </c>
      <c r="C16" s="136" t="s">
        <v>58</v>
      </c>
      <c r="D16" s="138">
        <v>0.40625</v>
      </c>
      <c r="E16" s="138">
        <v>0.76041666666666663</v>
      </c>
      <c r="F16" s="136">
        <v>8</v>
      </c>
      <c r="G16" s="126"/>
      <c r="H16" s="126"/>
      <c r="I16" s="126"/>
      <c r="J16" s="164" t="s">
        <v>70</v>
      </c>
      <c r="K16" s="165"/>
      <c r="L16" s="165"/>
      <c r="M16" s="165"/>
      <c r="N16" s="165"/>
      <c r="O16" s="165"/>
      <c r="P16" s="165"/>
      <c r="Q16" s="165"/>
      <c r="R16" s="165"/>
      <c r="S16" s="165"/>
      <c r="T16" s="165"/>
      <c r="U16" s="165"/>
      <c r="V16" s="166"/>
      <c r="W16" s="165"/>
      <c r="X16" s="165"/>
      <c r="Y16" s="165"/>
      <c r="Z16" s="165"/>
      <c r="AA16" s="165"/>
      <c r="AB16" s="165"/>
      <c r="AC16" s="165"/>
      <c r="AD16" s="165"/>
      <c r="AE16" s="165"/>
      <c r="AF16" s="165"/>
      <c r="AG16" s="165"/>
      <c r="AH16" s="165"/>
      <c r="AI16" s="165"/>
      <c r="AJ16" s="165"/>
      <c r="AK16" s="166"/>
      <c r="AL16" s="165"/>
      <c r="AM16" s="165"/>
      <c r="AN16" s="165"/>
      <c r="AO16" s="165"/>
      <c r="AP16" s="165"/>
      <c r="AQ16" s="167" t="s">
        <v>75</v>
      </c>
      <c r="AR16" s="126"/>
      <c r="AS16" s="126"/>
      <c r="AT16" s="126"/>
      <c r="AU16" s="126"/>
      <c r="AV16" s="126"/>
      <c r="AW16" s="126"/>
      <c r="AX16" s="126"/>
      <c r="AY16" s="126"/>
      <c r="AZ16" s="126"/>
      <c r="BA16" s="126"/>
      <c r="BB16" s="126"/>
      <c r="BC16" s="128"/>
      <c r="BD16" s="126"/>
      <c r="BE16" s="126"/>
      <c r="BF16" s="126"/>
      <c r="BG16" s="128"/>
      <c r="BH16" s="126"/>
      <c r="BI16" s="126"/>
      <c r="BJ16" s="126"/>
      <c r="BK16" s="126"/>
      <c r="BL16" s="126"/>
      <c r="BM16" s="126"/>
      <c r="BN16" s="126"/>
    </row>
    <row r="17" spans="1:66" ht="15" customHeight="1" thickBot="1" x14ac:dyDescent="0.3">
      <c r="A17" s="139" t="s">
        <v>78</v>
      </c>
      <c r="B17" s="140">
        <v>43840</v>
      </c>
      <c r="C17" s="139" t="s">
        <v>58</v>
      </c>
      <c r="D17" s="141">
        <v>0.40625</v>
      </c>
      <c r="E17" s="141">
        <v>0.76041666666666663</v>
      </c>
      <c r="F17" s="139">
        <v>8.5</v>
      </c>
      <c r="G17" s="129"/>
      <c r="H17" s="129"/>
      <c r="I17" s="129"/>
      <c r="J17" s="170" t="s">
        <v>70</v>
      </c>
      <c r="K17" s="171"/>
      <c r="L17" s="171"/>
      <c r="M17" s="171"/>
      <c r="N17" s="171"/>
      <c r="O17" s="171"/>
      <c r="P17" s="171"/>
      <c r="Q17" s="171"/>
      <c r="R17" s="171"/>
      <c r="S17" s="171"/>
      <c r="T17" s="171"/>
      <c r="U17" s="171"/>
      <c r="V17" s="172"/>
      <c r="W17" s="171"/>
      <c r="X17" s="171"/>
      <c r="Y17" s="171"/>
      <c r="Z17" s="171"/>
      <c r="AA17" s="171"/>
      <c r="AB17" s="171"/>
      <c r="AC17" s="171"/>
      <c r="AD17" s="171"/>
      <c r="AE17" s="171"/>
      <c r="AF17" s="171"/>
      <c r="AG17" s="171"/>
      <c r="AH17" s="171"/>
      <c r="AI17" s="171"/>
      <c r="AJ17" s="171"/>
      <c r="AK17" s="172"/>
      <c r="AL17" s="171"/>
      <c r="AM17" s="171"/>
      <c r="AN17" s="171"/>
      <c r="AO17" s="171"/>
      <c r="AP17" s="171"/>
      <c r="AQ17" s="173" t="s">
        <v>75</v>
      </c>
      <c r="AR17" s="129"/>
      <c r="AS17" s="129"/>
      <c r="AT17" s="129"/>
      <c r="AU17" s="129"/>
      <c r="AV17" s="129"/>
      <c r="AW17" s="129"/>
      <c r="AX17" s="129"/>
      <c r="AY17" s="129"/>
      <c r="AZ17" s="129"/>
      <c r="BA17" s="129"/>
      <c r="BB17" s="129"/>
      <c r="BC17" s="131"/>
      <c r="BD17" s="129"/>
      <c r="BE17" s="129"/>
      <c r="BF17" s="129"/>
      <c r="BG17" s="131"/>
      <c r="BH17" s="129"/>
      <c r="BI17" s="129"/>
      <c r="BJ17" s="129"/>
      <c r="BK17" s="129"/>
      <c r="BL17" s="129"/>
      <c r="BM17" s="129"/>
      <c r="BN17" s="129"/>
    </row>
    <row r="18" spans="1:66" ht="15" customHeight="1" thickTop="1" x14ac:dyDescent="0.25">
      <c r="A18" s="136" t="s">
        <v>76</v>
      </c>
      <c r="B18" s="137">
        <v>43826</v>
      </c>
      <c r="C18" s="136" t="s">
        <v>57</v>
      </c>
      <c r="D18" s="138">
        <v>0.4375</v>
      </c>
      <c r="E18" s="138">
        <v>0.70833333333333337</v>
      </c>
      <c r="F18" s="136">
        <v>6.0000000000000018</v>
      </c>
      <c r="G18" s="126"/>
      <c r="H18" s="126"/>
      <c r="I18" s="126"/>
      <c r="J18" s="127"/>
      <c r="K18" s="126"/>
      <c r="L18" s="126"/>
      <c r="M18" s="174" t="s">
        <v>79</v>
      </c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5"/>
      <c r="Y18" s="175"/>
      <c r="Z18" s="175"/>
      <c r="AA18" s="175"/>
      <c r="AB18" s="176"/>
      <c r="AC18" s="175"/>
      <c r="AD18" s="175"/>
      <c r="AE18" s="175"/>
      <c r="AF18" s="175"/>
      <c r="AG18" s="175"/>
      <c r="AH18" s="175"/>
      <c r="AI18" s="175"/>
      <c r="AJ18" s="175"/>
      <c r="AK18" s="175"/>
      <c r="AL18" s="177" t="s">
        <v>80</v>
      </c>
      <c r="AM18" s="126"/>
      <c r="AN18" s="126"/>
      <c r="AO18" s="126"/>
      <c r="AP18" s="126"/>
      <c r="AQ18" s="126"/>
      <c r="AR18" s="126"/>
      <c r="AS18" s="126"/>
      <c r="AT18" s="126"/>
      <c r="AU18" s="126"/>
      <c r="AV18" s="126"/>
      <c r="AW18" s="126"/>
      <c r="AX18" s="126"/>
      <c r="AY18" s="126"/>
      <c r="AZ18" s="126"/>
      <c r="BA18" s="126"/>
      <c r="BB18" s="126"/>
      <c r="BC18" s="126"/>
      <c r="BD18" s="126"/>
      <c r="BE18" s="126"/>
      <c r="BF18" s="126"/>
      <c r="BG18" s="126"/>
      <c r="BH18" s="126"/>
      <c r="BI18" s="126"/>
      <c r="BJ18" s="126"/>
      <c r="BK18" s="126"/>
      <c r="BL18" s="126"/>
      <c r="BM18" s="126"/>
      <c r="BN18" s="126"/>
    </row>
    <row r="19" spans="1:66" ht="15" customHeight="1" x14ac:dyDescent="0.25">
      <c r="A19" s="136" t="s">
        <v>76</v>
      </c>
      <c r="B19" s="137">
        <v>43827</v>
      </c>
      <c r="C19" s="136" t="s">
        <v>57</v>
      </c>
      <c r="D19" s="138" t="s">
        <v>28</v>
      </c>
      <c r="E19" s="138"/>
      <c r="F19" s="136"/>
      <c r="G19" s="126"/>
      <c r="H19" s="126"/>
      <c r="I19" s="126"/>
      <c r="J19" s="127"/>
      <c r="K19" s="126"/>
      <c r="L19" s="126"/>
      <c r="M19" s="126"/>
      <c r="N19" s="126"/>
      <c r="O19" s="126"/>
      <c r="P19" s="126"/>
      <c r="Q19" s="126"/>
      <c r="R19" s="126"/>
      <c r="S19" s="126"/>
      <c r="T19" s="126"/>
      <c r="U19" s="126"/>
      <c r="V19" s="126"/>
      <c r="W19" s="126"/>
      <c r="X19" s="126"/>
      <c r="Y19" s="126"/>
      <c r="Z19" s="126"/>
      <c r="AA19" s="126"/>
      <c r="AB19" s="126"/>
      <c r="AC19" s="126"/>
      <c r="AD19" s="126"/>
      <c r="AE19" s="126"/>
      <c r="AF19" s="126"/>
      <c r="AG19" s="126"/>
      <c r="AH19" s="126"/>
      <c r="AI19" s="126"/>
      <c r="AJ19" s="126"/>
      <c r="AK19" s="126"/>
      <c r="AL19" s="126"/>
      <c r="AM19" s="126"/>
      <c r="AN19" s="126"/>
      <c r="AO19" s="126"/>
      <c r="AP19" s="126"/>
      <c r="AQ19" s="128"/>
      <c r="AR19" s="126"/>
      <c r="AS19" s="126"/>
      <c r="AT19" s="126"/>
      <c r="AU19" s="126"/>
      <c r="AV19" s="126"/>
      <c r="AW19" s="126"/>
      <c r="AX19" s="126"/>
      <c r="AY19" s="126"/>
      <c r="AZ19" s="126"/>
      <c r="BA19" s="126"/>
      <c r="BB19" s="126"/>
      <c r="BC19" s="126"/>
      <c r="BD19" s="126"/>
      <c r="BE19" s="126"/>
      <c r="BF19" s="126"/>
      <c r="BG19" s="126"/>
      <c r="BH19" s="126"/>
      <c r="BI19" s="126"/>
      <c r="BJ19" s="126"/>
      <c r="BK19" s="126"/>
      <c r="BL19" s="126"/>
      <c r="BM19" s="126"/>
      <c r="BN19" s="126"/>
    </row>
    <row r="20" spans="1:66" ht="15" customHeight="1" x14ac:dyDescent="0.25">
      <c r="A20" s="136" t="s">
        <v>76</v>
      </c>
      <c r="B20" s="137">
        <v>43828</v>
      </c>
      <c r="C20" s="136" t="s">
        <v>57</v>
      </c>
      <c r="D20" s="138">
        <v>0.6875</v>
      </c>
      <c r="E20" s="138">
        <v>0.92708333333333337</v>
      </c>
      <c r="F20" s="136">
        <v>5.2500000000000009</v>
      </c>
      <c r="G20" s="126"/>
      <c r="H20" s="126"/>
      <c r="I20" s="126"/>
      <c r="J20" s="126"/>
      <c r="K20" s="126"/>
      <c r="L20" s="126"/>
      <c r="M20" s="126"/>
      <c r="N20" s="126"/>
      <c r="O20" s="126"/>
      <c r="P20" s="126"/>
      <c r="Q20" s="126"/>
      <c r="R20" s="126"/>
      <c r="S20" s="126"/>
      <c r="T20" s="126"/>
      <c r="U20" s="126"/>
      <c r="V20" s="127"/>
      <c r="W20" s="126"/>
      <c r="X20" s="126"/>
      <c r="Y20" s="126"/>
      <c r="Z20" s="126"/>
      <c r="AA20" s="126"/>
      <c r="AB20" s="126"/>
      <c r="AC20" s="126"/>
      <c r="AD20" s="126"/>
      <c r="AE20" s="126"/>
      <c r="AF20" s="126"/>
      <c r="AG20" s="126"/>
      <c r="AH20" s="126"/>
      <c r="AI20" s="126"/>
      <c r="AJ20" s="126"/>
      <c r="AK20" s="218" t="s">
        <v>81</v>
      </c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20"/>
      <c r="BD20" s="219"/>
      <c r="BE20" s="219"/>
      <c r="BF20" s="219"/>
      <c r="BG20" s="221" t="s">
        <v>82</v>
      </c>
      <c r="BH20" s="126"/>
      <c r="BI20" s="126"/>
      <c r="BJ20" s="126"/>
      <c r="BK20" s="126"/>
      <c r="BL20" s="126"/>
      <c r="BM20" s="126"/>
      <c r="BN20" s="126"/>
    </row>
    <row r="21" spans="1:66" ht="15" customHeight="1" thickBot="1" x14ac:dyDescent="0.3">
      <c r="A21" s="182" t="s">
        <v>76</v>
      </c>
      <c r="B21" s="183">
        <v>43829</v>
      </c>
      <c r="C21" s="182" t="s">
        <v>57</v>
      </c>
      <c r="D21" s="184">
        <v>0.6875</v>
      </c>
      <c r="E21" s="184">
        <v>0.92708333333333337</v>
      </c>
      <c r="F21" s="182">
        <v>5.2500000000000009</v>
      </c>
      <c r="G21" s="185"/>
      <c r="H21" s="185"/>
      <c r="I21" s="185"/>
      <c r="J21" s="185"/>
      <c r="K21" s="185"/>
      <c r="L21" s="185"/>
      <c r="M21" s="185"/>
      <c r="N21" s="185"/>
      <c r="O21" s="185"/>
      <c r="P21" s="185"/>
      <c r="Q21" s="185"/>
      <c r="R21" s="185"/>
      <c r="S21" s="185"/>
      <c r="T21" s="185"/>
      <c r="U21" s="185"/>
      <c r="V21" s="197"/>
      <c r="W21" s="185"/>
      <c r="X21" s="185"/>
      <c r="Y21" s="185"/>
      <c r="Z21" s="185"/>
      <c r="AA21" s="185"/>
      <c r="AB21" s="185"/>
      <c r="AC21" s="185"/>
      <c r="AD21" s="185"/>
      <c r="AE21" s="185"/>
      <c r="AF21" s="185"/>
      <c r="AG21" s="185"/>
      <c r="AH21" s="185"/>
      <c r="AI21" s="185"/>
      <c r="AJ21" s="185"/>
      <c r="AK21" s="198" t="s">
        <v>81</v>
      </c>
      <c r="AL21" s="199"/>
      <c r="AM21" s="199"/>
      <c r="AN21" s="199"/>
      <c r="AO21" s="199"/>
      <c r="AP21" s="199"/>
      <c r="AQ21" s="199"/>
      <c r="AR21" s="199"/>
      <c r="AS21" s="199"/>
      <c r="AT21" s="199"/>
      <c r="AU21" s="199"/>
      <c r="AV21" s="199"/>
      <c r="AW21" s="199"/>
      <c r="AX21" s="199"/>
      <c r="AY21" s="199"/>
      <c r="AZ21" s="199"/>
      <c r="BA21" s="199"/>
      <c r="BB21" s="199"/>
      <c r="BC21" s="200"/>
      <c r="BD21" s="199"/>
      <c r="BE21" s="199"/>
      <c r="BF21" s="199"/>
      <c r="BG21" s="201" t="s">
        <v>82</v>
      </c>
      <c r="BH21" s="185"/>
      <c r="BI21" s="185"/>
      <c r="BJ21" s="185"/>
      <c r="BK21" s="185"/>
      <c r="BL21" s="185"/>
      <c r="BM21" s="185"/>
      <c r="BN21" s="185"/>
    </row>
    <row r="22" spans="1:66" ht="15" customHeight="1" x14ac:dyDescent="0.25">
      <c r="A22" s="136" t="s">
        <v>77</v>
      </c>
      <c r="B22" s="137">
        <v>43830</v>
      </c>
      <c r="C22" s="136" t="s">
        <v>57</v>
      </c>
      <c r="D22" s="138" t="s">
        <v>29</v>
      </c>
      <c r="E22" s="138"/>
      <c r="F22" s="136"/>
      <c r="G22" s="126"/>
      <c r="H22" s="126"/>
      <c r="I22" s="126"/>
      <c r="J22" s="127"/>
      <c r="K22" s="126"/>
      <c r="L22" s="126"/>
      <c r="M22" s="126"/>
      <c r="N22" s="126"/>
      <c r="O22" s="126"/>
      <c r="P22" s="126"/>
      <c r="Q22" s="126"/>
      <c r="R22" s="126"/>
      <c r="S22" s="126"/>
      <c r="T22" s="126"/>
      <c r="U22" s="126"/>
      <c r="V22" s="126"/>
      <c r="W22" s="126"/>
      <c r="X22" s="126"/>
      <c r="Y22" s="126"/>
      <c r="Z22" s="126"/>
      <c r="AA22" s="126"/>
      <c r="AB22" s="126"/>
      <c r="AC22" s="126"/>
      <c r="AD22" s="126"/>
      <c r="AE22" s="126"/>
      <c r="AF22" s="126"/>
      <c r="AG22" s="126"/>
      <c r="AH22" s="126"/>
      <c r="AI22" s="126"/>
      <c r="AJ22" s="126"/>
      <c r="AK22" s="126"/>
      <c r="AL22" s="126"/>
      <c r="AM22" s="126"/>
      <c r="AN22" s="126"/>
      <c r="AO22" s="126"/>
      <c r="AP22" s="126"/>
      <c r="AQ22" s="128"/>
      <c r="AR22" s="126"/>
      <c r="AS22" s="126"/>
      <c r="AT22" s="126"/>
      <c r="AU22" s="126"/>
      <c r="AV22" s="126"/>
      <c r="AW22" s="126"/>
      <c r="AX22" s="126"/>
      <c r="AY22" s="126"/>
      <c r="AZ22" s="126"/>
      <c r="BA22" s="126"/>
      <c r="BB22" s="126"/>
      <c r="BC22" s="126"/>
      <c r="BD22" s="126"/>
      <c r="BE22" s="126"/>
      <c r="BF22" s="126"/>
      <c r="BG22" s="126"/>
      <c r="BH22" s="126"/>
      <c r="BI22" s="126"/>
      <c r="BJ22" s="126"/>
      <c r="BK22" s="126"/>
      <c r="BL22" s="126"/>
      <c r="BM22" s="126"/>
      <c r="BN22" s="126"/>
    </row>
    <row r="23" spans="1:66" ht="15" customHeight="1" x14ac:dyDescent="0.25">
      <c r="A23" s="136" t="s">
        <v>77</v>
      </c>
      <c r="B23" s="137">
        <v>43831</v>
      </c>
      <c r="C23" s="136" t="s">
        <v>57</v>
      </c>
      <c r="D23" s="138">
        <v>0.4375</v>
      </c>
      <c r="E23" s="138">
        <v>0.70833333333333337</v>
      </c>
      <c r="F23" s="136">
        <v>6.0000000000000018</v>
      </c>
      <c r="G23" s="126"/>
      <c r="H23" s="126"/>
      <c r="I23" s="126"/>
      <c r="J23" s="127"/>
      <c r="K23" s="126"/>
      <c r="L23" s="126"/>
      <c r="M23" s="148" t="s">
        <v>79</v>
      </c>
      <c r="N23" s="149"/>
      <c r="O23" s="149"/>
      <c r="P23" s="149"/>
      <c r="Q23" s="149"/>
      <c r="R23" s="149"/>
      <c r="S23" s="149"/>
      <c r="T23" s="149"/>
      <c r="U23" s="149"/>
      <c r="V23" s="149"/>
      <c r="W23" s="149"/>
      <c r="X23" s="149"/>
      <c r="Y23" s="149"/>
      <c r="Z23" s="149"/>
      <c r="AA23" s="149"/>
      <c r="AB23" s="149"/>
      <c r="AC23" s="149"/>
      <c r="AD23" s="149"/>
      <c r="AE23" s="149"/>
      <c r="AF23" s="149"/>
      <c r="AG23" s="149"/>
      <c r="AH23" s="149"/>
      <c r="AI23" s="149"/>
      <c r="AJ23" s="149"/>
      <c r="AK23" s="151"/>
      <c r="AL23" s="150" t="s">
        <v>80</v>
      </c>
      <c r="AM23" s="126"/>
      <c r="AN23" s="126"/>
      <c r="AO23" s="126"/>
      <c r="AP23" s="126"/>
      <c r="AQ23" s="128"/>
      <c r="AR23" s="126"/>
      <c r="AS23" s="126"/>
      <c r="AT23" s="126"/>
      <c r="AU23" s="126"/>
      <c r="AV23" s="126"/>
      <c r="AW23" s="126"/>
      <c r="AX23" s="126"/>
      <c r="AY23" s="126"/>
      <c r="AZ23" s="126"/>
      <c r="BA23" s="126"/>
      <c r="BB23" s="126"/>
      <c r="BC23" s="126"/>
      <c r="BD23" s="126"/>
      <c r="BE23" s="126"/>
      <c r="BF23" s="126"/>
      <c r="BG23" s="126"/>
      <c r="BH23" s="126"/>
      <c r="BI23" s="126"/>
      <c r="BJ23" s="126"/>
      <c r="BK23" s="126"/>
      <c r="BL23" s="126"/>
      <c r="BM23" s="126"/>
      <c r="BN23" s="126"/>
    </row>
    <row r="24" spans="1:66" ht="15" customHeight="1" x14ac:dyDescent="0.25">
      <c r="A24" s="136" t="s">
        <v>77</v>
      </c>
      <c r="B24" s="137">
        <v>43832</v>
      </c>
      <c r="C24" s="136" t="s">
        <v>57</v>
      </c>
      <c r="D24" s="138" t="s">
        <v>29</v>
      </c>
      <c r="E24" s="138"/>
      <c r="F24" s="136"/>
      <c r="G24" s="126"/>
      <c r="H24" s="126"/>
      <c r="I24" s="126"/>
      <c r="J24" s="126"/>
      <c r="K24" s="126"/>
      <c r="L24" s="126"/>
      <c r="M24" s="127"/>
      <c r="N24" s="126"/>
      <c r="O24" s="126"/>
      <c r="P24" s="126"/>
      <c r="Q24" s="126"/>
      <c r="R24" s="126"/>
      <c r="S24" s="126"/>
      <c r="T24" s="126"/>
      <c r="U24" s="126"/>
      <c r="V24" s="126"/>
      <c r="W24" s="126"/>
      <c r="X24" s="126"/>
      <c r="Y24" s="126"/>
      <c r="Z24" s="126"/>
      <c r="AA24" s="126"/>
      <c r="AB24" s="126"/>
      <c r="AC24" s="126"/>
      <c r="AD24" s="126"/>
      <c r="AE24" s="126"/>
      <c r="AF24" s="126"/>
      <c r="AG24" s="126"/>
      <c r="AH24" s="126"/>
      <c r="AI24" s="126"/>
      <c r="AJ24" s="126"/>
      <c r="AK24" s="126"/>
      <c r="AL24" s="128"/>
      <c r="AM24" s="126"/>
      <c r="AN24" s="126"/>
      <c r="AO24" s="126"/>
      <c r="AP24" s="126"/>
      <c r="AQ24" s="126"/>
      <c r="AR24" s="126"/>
      <c r="AS24" s="126"/>
      <c r="AT24" s="126"/>
      <c r="AU24" s="126"/>
      <c r="AV24" s="126"/>
      <c r="AW24" s="126"/>
      <c r="AX24" s="126"/>
      <c r="AY24" s="126"/>
      <c r="AZ24" s="126"/>
      <c r="BA24" s="126"/>
      <c r="BB24" s="126"/>
      <c r="BC24" s="126"/>
      <c r="BD24" s="126"/>
      <c r="BE24" s="126"/>
      <c r="BF24" s="126"/>
      <c r="BG24" s="126"/>
      <c r="BH24" s="126"/>
      <c r="BI24" s="126"/>
      <c r="BJ24" s="126"/>
      <c r="BK24" s="126"/>
      <c r="BL24" s="126"/>
      <c r="BM24" s="126"/>
      <c r="BN24" s="126"/>
    </row>
    <row r="25" spans="1:66" ht="15" customHeight="1" x14ac:dyDescent="0.25">
      <c r="A25" s="136" t="s">
        <v>77</v>
      </c>
      <c r="B25" s="137">
        <v>43833</v>
      </c>
      <c r="C25" s="136" t="s">
        <v>57</v>
      </c>
      <c r="D25" s="138">
        <v>0.4375</v>
      </c>
      <c r="E25" s="138">
        <v>0.70833333333333337</v>
      </c>
      <c r="F25" s="136">
        <v>6.0000000000000018</v>
      </c>
      <c r="G25" s="126"/>
      <c r="H25" s="126"/>
      <c r="I25" s="126"/>
      <c r="J25" s="126"/>
      <c r="K25" s="126"/>
      <c r="L25" s="126"/>
      <c r="M25" s="148" t="s">
        <v>79</v>
      </c>
      <c r="N25" s="149"/>
      <c r="O25" s="149"/>
      <c r="P25" s="149"/>
      <c r="Q25" s="149"/>
      <c r="R25" s="149"/>
      <c r="S25" s="149"/>
      <c r="T25" s="149"/>
      <c r="U25" s="149"/>
      <c r="V25" s="149"/>
      <c r="W25" s="149"/>
      <c r="X25" s="149"/>
      <c r="Y25" s="149"/>
      <c r="Z25" s="149"/>
      <c r="AA25" s="149"/>
      <c r="AB25" s="149"/>
      <c r="AC25" s="149"/>
      <c r="AD25" s="149"/>
      <c r="AE25" s="149"/>
      <c r="AF25" s="149"/>
      <c r="AG25" s="149"/>
      <c r="AH25" s="149"/>
      <c r="AI25" s="149"/>
      <c r="AJ25" s="149"/>
      <c r="AK25" s="149"/>
      <c r="AL25" s="150" t="s">
        <v>80</v>
      </c>
      <c r="AM25" s="126"/>
      <c r="AN25" s="126"/>
      <c r="AO25" s="126"/>
      <c r="AP25" s="126"/>
      <c r="AQ25" s="126"/>
      <c r="AR25" s="126"/>
      <c r="AS25" s="126"/>
      <c r="AT25" s="126"/>
      <c r="AU25" s="126"/>
      <c r="AV25" s="126"/>
      <c r="AW25" s="126"/>
      <c r="AX25" s="126"/>
      <c r="AY25" s="126"/>
      <c r="AZ25" s="126"/>
      <c r="BA25" s="126"/>
      <c r="BB25" s="126"/>
      <c r="BC25" s="126"/>
      <c r="BD25" s="126"/>
      <c r="BE25" s="126"/>
      <c r="BF25" s="126"/>
      <c r="BG25" s="126"/>
      <c r="BH25" s="126"/>
      <c r="BI25" s="126"/>
      <c r="BJ25" s="126"/>
      <c r="BK25" s="126"/>
      <c r="BL25" s="126"/>
      <c r="BM25" s="126"/>
      <c r="BN25" s="126"/>
    </row>
    <row r="26" spans="1:66" ht="15" customHeight="1" x14ac:dyDescent="0.25">
      <c r="A26" s="136" t="s">
        <v>77</v>
      </c>
      <c r="B26" s="137">
        <v>43834</v>
      </c>
      <c r="C26" s="136" t="s">
        <v>57</v>
      </c>
      <c r="D26" s="138">
        <v>0.6875</v>
      </c>
      <c r="E26" s="138">
        <v>0.92708333333333337</v>
      </c>
      <c r="F26" s="136">
        <v>5.2500000000000009</v>
      </c>
      <c r="G26" s="126"/>
      <c r="H26" s="126"/>
      <c r="I26" s="126"/>
      <c r="J26" s="127"/>
      <c r="K26" s="126"/>
      <c r="L26" s="126"/>
      <c r="M26" s="126"/>
      <c r="N26" s="126"/>
      <c r="O26" s="126"/>
      <c r="P26" s="126"/>
      <c r="Q26" s="126"/>
      <c r="R26" s="126"/>
      <c r="S26" s="126"/>
      <c r="T26" s="126"/>
      <c r="U26" s="126"/>
      <c r="V26" s="126"/>
      <c r="W26" s="126"/>
      <c r="X26" s="126"/>
      <c r="Y26" s="126"/>
      <c r="Z26" s="126"/>
      <c r="AA26" s="126"/>
      <c r="AB26" s="126"/>
      <c r="AC26" s="126"/>
      <c r="AD26" s="126"/>
      <c r="AE26" s="126"/>
      <c r="AF26" s="126"/>
      <c r="AG26" s="126"/>
      <c r="AH26" s="126"/>
      <c r="AI26" s="126"/>
      <c r="AJ26" s="126"/>
      <c r="AK26" s="148" t="s">
        <v>81</v>
      </c>
      <c r="AL26" s="149"/>
      <c r="AM26" s="149"/>
      <c r="AN26" s="149"/>
      <c r="AO26" s="149"/>
      <c r="AP26" s="149"/>
      <c r="AQ26" s="151"/>
      <c r="AR26" s="149"/>
      <c r="AS26" s="149"/>
      <c r="AT26" s="149"/>
      <c r="AU26" s="149"/>
      <c r="AV26" s="149"/>
      <c r="AW26" s="149"/>
      <c r="AX26" s="149"/>
      <c r="AY26" s="149"/>
      <c r="AZ26" s="149"/>
      <c r="BA26" s="149"/>
      <c r="BB26" s="149"/>
      <c r="BC26" s="149"/>
      <c r="BD26" s="149"/>
      <c r="BE26" s="149"/>
      <c r="BF26" s="149"/>
      <c r="BG26" s="150" t="s">
        <v>82</v>
      </c>
      <c r="BH26" s="126"/>
      <c r="BI26" s="126"/>
      <c r="BJ26" s="126"/>
      <c r="BK26" s="126"/>
      <c r="BL26" s="126"/>
      <c r="BM26" s="126"/>
      <c r="BN26" s="126"/>
    </row>
    <row r="27" spans="1:66" ht="15" customHeight="1" x14ac:dyDescent="0.25">
      <c r="A27" s="136" t="s">
        <v>77</v>
      </c>
      <c r="B27" s="137">
        <v>43835</v>
      </c>
      <c r="C27" s="136" t="s">
        <v>57</v>
      </c>
      <c r="D27" s="138">
        <v>0.6875</v>
      </c>
      <c r="E27" s="138">
        <v>0.92708333333333337</v>
      </c>
      <c r="F27" s="136">
        <v>5.2500000000000009</v>
      </c>
      <c r="G27" s="126"/>
      <c r="H27" s="126"/>
      <c r="I27" s="126"/>
      <c r="J27" s="127"/>
      <c r="K27" s="126"/>
      <c r="L27" s="126"/>
      <c r="M27" s="126"/>
      <c r="N27" s="126"/>
      <c r="O27" s="126"/>
      <c r="P27" s="126"/>
      <c r="Q27" s="126"/>
      <c r="R27" s="126"/>
      <c r="S27" s="126"/>
      <c r="T27" s="126"/>
      <c r="U27" s="126"/>
      <c r="V27" s="126"/>
      <c r="W27" s="126"/>
      <c r="X27" s="126"/>
      <c r="Y27" s="126"/>
      <c r="Z27" s="126"/>
      <c r="AA27" s="126"/>
      <c r="AB27" s="128"/>
      <c r="AC27" s="126"/>
      <c r="AD27" s="126"/>
      <c r="AE27" s="126"/>
      <c r="AF27" s="126"/>
      <c r="AG27" s="126"/>
      <c r="AH27" s="126"/>
      <c r="AI27" s="126"/>
      <c r="AJ27" s="126"/>
      <c r="AK27" s="218" t="s">
        <v>81</v>
      </c>
      <c r="AL27" s="219"/>
      <c r="AM27" s="219"/>
      <c r="AN27" s="219"/>
      <c r="AO27" s="219"/>
      <c r="AP27" s="219"/>
      <c r="AQ27" s="220"/>
      <c r="AR27" s="219"/>
      <c r="AS27" s="219"/>
      <c r="AT27" s="219"/>
      <c r="AU27" s="219"/>
      <c r="AV27" s="219"/>
      <c r="AW27" s="219"/>
      <c r="AX27" s="219"/>
      <c r="AY27" s="219"/>
      <c r="AZ27" s="219"/>
      <c r="BA27" s="219"/>
      <c r="BB27" s="219"/>
      <c r="BC27" s="219"/>
      <c r="BD27" s="219"/>
      <c r="BE27" s="219"/>
      <c r="BF27" s="219"/>
      <c r="BG27" s="221" t="s">
        <v>82</v>
      </c>
      <c r="BH27" s="126"/>
      <c r="BI27" s="126"/>
      <c r="BJ27" s="126"/>
      <c r="BK27" s="126"/>
      <c r="BL27" s="126"/>
      <c r="BM27" s="126"/>
      <c r="BN27" s="126"/>
    </row>
    <row r="28" spans="1:66" ht="15" customHeight="1" thickBot="1" x14ac:dyDescent="0.3">
      <c r="A28" s="182" t="s">
        <v>77</v>
      </c>
      <c r="B28" s="183">
        <v>43836</v>
      </c>
      <c r="C28" s="182" t="s">
        <v>57</v>
      </c>
      <c r="D28" s="184">
        <v>0.6875</v>
      </c>
      <c r="E28" s="184">
        <v>0.92708333333333337</v>
      </c>
      <c r="F28" s="182">
        <v>5.2500000000000009</v>
      </c>
      <c r="G28" s="185"/>
      <c r="H28" s="185"/>
      <c r="I28" s="185"/>
      <c r="J28" s="185"/>
      <c r="K28" s="185"/>
      <c r="L28" s="185"/>
      <c r="M28" s="185"/>
      <c r="N28" s="185"/>
      <c r="O28" s="185"/>
      <c r="P28" s="185"/>
      <c r="Q28" s="185"/>
      <c r="R28" s="185"/>
      <c r="S28" s="185"/>
      <c r="T28" s="197"/>
      <c r="U28" s="185"/>
      <c r="V28" s="185"/>
      <c r="W28" s="185"/>
      <c r="X28" s="185"/>
      <c r="Y28" s="185"/>
      <c r="Z28" s="185"/>
      <c r="AA28" s="185"/>
      <c r="AB28" s="185"/>
      <c r="AC28" s="185"/>
      <c r="AD28" s="185"/>
      <c r="AE28" s="185"/>
      <c r="AF28" s="185"/>
      <c r="AG28" s="185"/>
      <c r="AH28" s="185"/>
      <c r="AI28" s="185"/>
      <c r="AJ28" s="185"/>
      <c r="AK28" s="198" t="s">
        <v>81</v>
      </c>
      <c r="AL28" s="199"/>
      <c r="AM28" s="199"/>
      <c r="AN28" s="200"/>
      <c r="AO28" s="199"/>
      <c r="AP28" s="199"/>
      <c r="AQ28" s="199"/>
      <c r="AR28" s="199"/>
      <c r="AS28" s="199"/>
      <c r="AT28" s="199"/>
      <c r="AU28" s="199"/>
      <c r="AV28" s="199"/>
      <c r="AW28" s="199"/>
      <c r="AX28" s="199"/>
      <c r="AY28" s="199"/>
      <c r="AZ28" s="199"/>
      <c r="BA28" s="199"/>
      <c r="BB28" s="199"/>
      <c r="BC28" s="199"/>
      <c r="BD28" s="199"/>
      <c r="BE28" s="199"/>
      <c r="BF28" s="199"/>
      <c r="BG28" s="201" t="s">
        <v>82</v>
      </c>
      <c r="BH28" s="185"/>
      <c r="BI28" s="185"/>
      <c r="BJ28" s="185"/>
      <c r="BK28" s="185"/>
      <c r="BL28" s="185"/>
      <c r="BM28" s="185"/>
      <c r="BN28" s="185"/>
    </row>
    <row r="29" spans="1:66" ht="15" customHeight="1" x14ac:dyDescent="0.25">
      <c r="A29" s="136" t="s">
        <v>78</v>
      </c>
      <c r="B29" s="137">
        <v>43837</v>
      </c>
      <c r="C29" s="136" t="s">
        <v>57</v>
      </c>
      <c r="D29" s="138" t="s">
        <v>29</v>
      </c>
      <c r="E29" s="138"/>
      <c r="F29" s="136"/>
      <c r="G29" s="126"/>
      <c r="H29" s="126"/>
      <c r="I29" s="126"/>
      <c r="J29" s="126"/>
      <c r="K29" s="126"/>
      <c r="L29" s="126"/>
      <c r="M29" s="126"/>
      <c r="N29" s="126"/>
      <c r="O29" s="126"/>
      <c r="P29" s="126"/>
      <c r="Q29" s="126"/>
      <c r="R29" s="126"/>
      <c r="S29" s="126"/>
      <c r="T29" s="127"/>
      <c r="U29" s="126"/>
      <c r="V29" s="126"/>
      <c r="W29" s="126"/>
      <c r="X29" s="126"/>
      <c r="Y29" s="126"/>
      <c r="Z29" s="126"/>
      <c r="AA29" s="126"/>
      <c r="AB29" s="126"/>
      <c r="AC29" s="126"/>
      <c r="AD29" s="126"/>
      <c r="AE29" s="126"/>
      <c r="AF29" s="126"/>
      <c r="AG29" s="126"/>
      <c r="AH29" s="126"/>
      <c r="AI29" s="126"/>
      <c r="AJ29" s="126"/>
      <c r="AK29" s="126"/>
      <c r="AL29" s="126"/>
      <c r="AM29" s="126"/>
      <c r="AN29" s="128"/>
      <c r="AO29" s="126"/>
      <c r="AP29" s="126"/>
      <c r="AQ29" s="126"/>
      <c r="AR29" s="126"/>
      <c r="AS29" s="126"/>
      <c r="AT29" s="126"/>
      <c r="AU29" s="126"/>
      <c r="AV29" s="126"/>
      <c r="AW29" s="126"/>
      <c r="AX29" s="126"/>
      <c r="AY29" s="126"/>
      <c r="AZ29" s="126"/>
      <c r="BA29" s="126"/>
      <c r="BB29" s="126"/>
      <c r="BC29" s="126"/>
      <c r="BD29" s="126"/>
      <c r="BE29" s="126"/>
      <c r="BF29" s="126"/>
      <c r="BG29" s="126"/>
      <c r="BH29" s="126"/>
      <c r="BI29" s="126"/>
      <c r="BJ29" s="126"/>
      <c r="BK29" s="126"/>
      <c r="BL29" s="126"/>
      <c r="BM29" s="126"/>
      <c r="BN29" s="126"/>
    </row>
    <row r="30" spans="1:66" ht="15" customHeight="1" x14ac:dyDescent="0.25">
      <c r="A30" s="136" t="s">
        <v>78</v>
      </c>
      <c r="B30" s="137">
        <v>43838</v>
      </c>
      <c r="C30" s="136" t="s">
        <v>57</v>
      </c>
      <c r="D30" s="138">
        <v>0.4375</v>
      </c>
      <c r="E30" s="138">
        <v>0.70833333333333337</v>
      </c>
      <c r="F30" s="136">
        <v>6.0000000000000018</v>
      </c>
      <c r="G30" s="126"/>
      <c r="H30" s="126"/>
      <c r="I30" s="126"/>
      <c r="J30" s="127"/>
      <c r="K30" s="126"/>
      <c r="L30" s="126"/>
      <c r="M30" s="148" t="s">
        <v>79</v>
      </c>
      <c r="N30" s="149"/>
      <c r="O30" s="149"/>
      <c r="P30" s="149"/>
      <c r="Q30" s="149"/>
      <c r="R30" s="149"/>
      <c r="S30" s="149"/>
      <c r="T30" s="149"/>
      <c r="U30" s="149"/>
      <c r="V30" s="149"/>
      <c r="W30" s="149"/>
      <c r="X30" s="149"/>
      <c r="Y30" s="149"/>
      <c r="Z30" s="149"/>
      <c r="AA30" s="149"/>
      <c r="AB30" s="151"/>
      <c r="AC30" s="149"/>
      <c r="AD30" s="149"/>
      <c r="AE30" s="149"/>
      <c r="AF30" s="149"/>
      <c r="AG30" s="149"/>
      <c r="AH30" s="149"/>
      <c r="AI30" s="149"/>
      <c r="AJ30" s="149"/>
      <c r="AK30" s="149"/>
      <c r="AL30" s="150" t="s">
        <v>80</v>
      </c>
      <c r="AM30" s="126"/>
      <c r="AN30" s="126"/>
      <c r="AO30" s="126"/>
      <c r="AP30" s="126"/>
      <c r="AQ30" s="128"/>
      <c r="AR30" s="126"/>
      <c r="AS30" s="126"/>
      <c r="AT30" s="126"/>
      <c r="AU30" s="126"/>
      <c r="AV30" s="126"/>
      <c r="AW30" s="126"/>
      <c r="AX30" s="126"/>
      <c r="AY30" s="126"/>
      <c r="AZ30" s="126"/>
      <c r="BA30" s="126"/>
      <c r="BB30" s="126"/>
      <c r="BC30" s="126"/>
      <c r="BD30" s="126"/>
      <c r="BE30" s="126"/>
      <c r="BF30" s="126"/>
      <c r="BG30" s="126"/>
      <c r="BH30" s="126"/>
      <c r="BI30" s="126"/>
      <c r="BJ30" s="126"/>
      <c r="BK30" s="126"/>
      <c r="BL30" s="126"/>
      <c r="BM30" s="126"/>
      <c r="BN30" s="126"/>
    </row>
    <row r="31" spans="1:66" ht="15" customHeight="1" x14ac:dyDescent="0.25">
      <c r="A31" s="136" t="s">
        <v>78</v>
      </c>
      <c r="B31" s="137">
        <v>43839</v>
      </c>
      <c r="C31" s="136" t="s">
        <v>57</v>
      </c>
      <c r="D31" s="138" t="s">
        <v>29</v>
      </c>
      <c r="E31" s="138"/>
      <c r="F31" s="136"/>
      <c r="G31" s="126"/>
      <c r="H31" s="126"/>
      <c r="I31" s="126"/>
      <c r="J31" s="127"/>
      <c r="K31" s="126"/>
      <c r="L31" s="126"/>
      <c r="M31" s="126"/>
      <c r="N31" s="126"/>
      <c r="O31" s="126"/>
      <c r="P31" s="126"/>
      <c r="Q31" s="126"/>
      <c r="R31" s="126"/>
      <c r="S31" s="126"/>
      <c r="T31" s="126"/>
      <c r="U31" s="126"/>
      <c r="V31" s="126"/>
      <c r="W31" s="126"/>
      <c r="X31" s="126"/>
      <c r="Y31" s="126"/>
      <c r="Z31" s="126"/>
      <c r="AA31" s="126"/>
      <c r="AB31" s="126"/>
      <c r="AC31" s="126"/>
      <c r="AD31" s="126"/>
      <c r="AE31" s="126"/>
      <c r="AF31" s="126"/>
      <c r="AG31" s="126"/>
      <c r="AH31" s="126"/>
      <c r="AI31" s="126"/>
      <c r="AJ31" s="126"/>
      <c r="AK31" s="128"/>
      <c r="AL31" s="126"/>
      <c r="AM31" s="126"/>
      <c r="AN31" s="126"/>
      <c r="AO31" s="126"/>
      <c r="AP31" s="126"/>
      <c r="AQ31" s="126"/>
      <c r="AR31" s="126"/>
      <c r="AS31" s="126"/>
      <c r="AT31" s="126"/>
      <c r="AU31" s="126"/>
      <c r="AV31" s="126"/>
      <c r="AW31" s="126"/>
      <c r="AX31" s="126"/>
      <c r="AY31" s="126"/>
      <c r="AZ31" s="126"/>
      <c r="BA31" s="126"/>
      <c r="BB31" s="126"/>
      <c r="BC31" s="126"/>
      <c r="BD31" s="126"/>
      <c r="BE31" s="126"/>
      <c r="BF31" s="126"/>
      <c r="BG31" s="126"/>
      <c r="BH31" s="126"/>
      <c r="BI31" s="126"/>
      <c r="BJ31" s="126"/>
      <c r="BK31" s="126"/>
      <c r="BL31" s="126"/>
      <c r="BM31" s="126"/>
      <c r="BN31" s="126"/>
    </row>
    <row r="32" spans="1:66" ht="15" customHeight="1" x14ac:dyDescent="0.25">
      <c r="A32" s="136" t="s">
        <v>78</v>
      </c>
      <c r="B32" s="137">
        <v>43840</v>
      </c>
      <c r="C32" s="136" t="s">
        <v>57</v>
      </c>
      <c r="D32" s="138">
        <v>0.4375</v>
      </c>
      <c r="E32" s="138">
        <v>0.70833333333333337</v>
      </c>
      <c r="F32" s="136">
        <v>6.5000000000000009</v>
      </c>
      <c r="G32" s="126"/>
      <c r="H32" s="126"/>
      <c r="I32" s="126"/>
      <c r="J32" s="126"/>
      <c r="K32" s="126"/>
      <c r="L32" s="126"/>
      <c r="M32" s="148" t="s">
        <v>79</v>
      </c>
      <c r="N32" s="149"/>
      <c r="O32" s="149"/>
      <c r="P32" s="149"/>
      <c r="Q32" s="149"/>
      <c r="R32" s="149"/>
      <c r="S32" s="149"/>
      <c r="T32" s="168"/>
      <c r="U32" s="149"/>
      <c r="V32" s="149"/>
      <c r="W32" s="149"/>
      <c r="X32" s="149"/>
      <c r="Y32" s="149"/>
      <c r="Z32" s="149"/>
      <c r="AA32" s="149"/>
      <c r="AB32" s="149"/>
      <c r="AC32" s="149"/>
      <c r="AD32" s="149"/>
      <c r="AE32" s="149"/>
      <c r="AF32" s="149"/>
      <c r="AG32" s="149"/>
      <c r="AH32" s="149"/>
      <c r="AI32" s="149"/>
      <c r="AJ32" s="149"/>
      <c r="AK32" s="149"/>
      <c r="AL32" s="150" t="s">
        <v>80</v>
      </c>
      <c r="AM32" s="126"/>
      <c r="AN32" s="128"/>
      <c r="AO32" s="126"/>
      <c r="AP32" s="126"/>
      <c r="AQ32" s="126"/>
      <c r="AR32" s="126"/>
      <c r="AS32" s="126"/>
      <c r="AT32" s="126"/>
      <c r="AU32" s="126"/>
      <c r="AV32" s="126"/>
      <c r="AW32" s="126"/>
      <c r="AX32" s="126"/>
      <c r="AY32" s="126"/>
      <c r="AZ32" s="126"/>
      <c r="BA32" s="126"/>
      <c r="BB32" s="126"/>
      <c r="BC32" s="126"/>
      <c r="BD32" s="126"/>
      <c r="BE32" s="126"/>
      <c r="BF32" s="126"/>
      <c r="BG32" s="126"/>
      <c r="BH32" s="126"/>
      <c r="BI32" s="126"/>
      <c r="BJ32" s="126"/>
      <c r="BK32" s="126"/>
      <c r="BL32" s="126"/>
      <c r="BM32" s="126"/>
      <c r="BN32" s="126"/>
    </row>
    <row r="33" spans="1:76" ht="15" customHeight="1" thickBot="1" x14ac:dyDescent="0.3">
      <c r="A33" s="139" t="s">
        <v>78</v>
      </c>
      <c r="B33" s="140">
        <v>43841</v>
      </c>
      <c r="C33" s="139" t="s">
        <v>57</v>
      </c>
      <c r="D33" s="141">
        <v>0.6875</v>
      </c>
      <c r="E33" s="141">
        <v>0.92708333333333337</v>
      </c>
      <c r="F33" s="139">
        <v>5.7500000000000009</v>
      </c>
      <c r="G33" s="129"/>
      <c r="H33" s="129"/>
      <c r="I33" s="129"/>
      <c r="J33" s="129"/>
      <c r="K33" s="129"/>
      <c r="L33" s="129"/>
      <c r="M33" s="130"/>
      <c r="N33" s="129"/>
      <c r="O33" s="129"/>
      <c r="P33" s="129"/>
      <c r="Q33" s="129"/>
      <c r="R33" s="129"/>
      <c r="S33" s="129"/>
      <c r="T33" s="130"/>
      <c r="U33" s="129"/>
      <c r="V33" s="129"/>
      <c r="W33" s="129"/>
      <c r="X33" s="129"/>
      <c r="Y33" s="129"/>
      <c r="Z33" s="129"/>
      <c r="AA33" s="129"/>
      <c r="AB33" s="129"/>
      <c r="AC33" s="129"/>
      <c r="AD33" s="129"/>
      <c r="AE33" s="129"/>
      <c r="AF33" s="129"/>
      <c r="AG33" s="129"/>
      <c r="AH33" s="129"/>
      <c r="AI33" s="129"/>
      <c r="AJ33" s="129"/>
      <c r="AK33" s="178" t="s">
        <v>81</v>
      </c>
      <c r="AL33" s="179"/>
      <c r="AM33" s="180"/>
      <c r="AN33" s="179"/>
      <c r="AO33" s="180"/>
      <c r="AP33" s="180"/>
      <c r="AQ33" s="180"/>
      <c r="AR33" s="180"/>
      <c r="AS33" s="180"/>
      <c r="AT33" s="180"/>
      <c r="AU33" s="180"/>
      <c r="AV33" s="180"/>
      <c r="AW33" s="180"/>
      <c r="AX33" s="180"/>
      <c r="AY33" s="180"/>
      <c r="AZ33" s="180"/>
      <c r="BA33" s="180"/>
      <c r="BB33" s="180"/>
      <c r="BC33" s="180"/>
      <c r="BD33" s="180"/>
      <c r="BE33" s="180"/>
      <c r="BF33" s="180"/>
      <c r="BG33" s="181" t="s">
        <v>82</v>
      </c>
      <c r="BH33" s="129"/>
      <c r="BI33" s="129"/>
      <c r="BJ33" s="129"/>
      <c r="BK33" s="129"/>
      <c r="BL33" s="129"/>
      <c r="BM33" s="129"/>
      <c r="BN33" s="129"/>
    </row>
    <row r="34" spans="1:76" ht="15" customHeight="1" thickTop="1" x14ac:dyDescent="0.25">
      <c r="A34" s="136" t="s">
        <v>76</v>
      </c>
      <c r="B34" s="137">
        <v>43826</v>
      </c>
      <c r="C34" s="136" t="s">
        <v>44</v>
      </c>
      <c r="D34" s="138" t="s">
        <v>29</v>
      </c>
      <c r="E34" s="138"/>
      <c r="F34" s="136"/>
      <c r="G34" s="126"/>
      <c r="H34" s="126"/>
      <c r="I34" s="126"/>
      <c r="J34" s="127"/>
      <c r="K34" s="126"/>
      <c r="L34" s="126"/>
      <c r="M34" s="126"/>
      <c r="N34" s="126"/>
      <c r="O34" s="126"/>
      <c r="P34" s="126"/>
      <c r="Q34" s="126"/>
      <c r="R34" s="126"/>
      <c r="S34" s="126"/>
      <c r="T34" s="126"/>
      <c r="U34" s="126"/>
      <c r="V34" s="126"/>
      <c r="W34" s="126"/>
      <c r="X34" s="126"/>
      <c r="Y34" s="126"/>
      <c r="Z34" s="126"/>
      <c r="AA34" s="126"/>
      <c r="AB34" s="126"/>
      <c r="AC34" s="126"/>
      <c r="AD34" s="126"/>
      <c r="AE34" s="126"/>
      <c r="AF34" s="126"/>
      <c r="AG34" s="126"/>
      <c r="AH34" s="126"/>
      <c r="AI34" s="126"/>
      <c r="AJ34" s="126"/>
      <c r="AK34" s="128"/>
      <c r="AL34" s="126"/>
      <c r="AM34" s="126"/>
      <c r="AN34" s="126"/>
      <c r="AO34" s="126"/>
      <c r="AP34" s="126"/>
      <c r="AQ34" s="126"/>
      <c r="AR34" s="126"/>
      <c r="AS34" s="126"/>
      <c r="AT34" s="126"/>
      <c r="AU34" s="126"/>
      <c r="AV34" s="126"/>
      <c r="AW34" s="126"/>
      <c r="AX34" s="126"/>
      <c r="AY34" s="126"/>
      <c r="AZ34" s="126"/>
      <c r="BA34" s="126"/>
      <c r="BB34" s="126"/>
      <c r="BC34" s="126"/>
      <c r="BD34" s="126"/>
      <c r="BE34" s="126"/>
      <c r="BF34" s="126"/>
      <c r="BG34" s="126"/>
      <c r="BH34" s="126"/>
      <c r="BI34" s="126"/>
      <c r="BJ34" s="126"/>
      <c r="BK34" s="126"/>
      <c r="BL34" s="126"/>
      <c r="BM34" s="126"/>
      <c r="BN34" s="126"/>
    </row>
    <row r="35" spans="1:76" ht="15" customHeight="1" x14ac:dyDescent="0.25">
      <c r="A35" s="136" t="s">
        <v>76</v>
      </c>
      <c r="B35" s="137">
        <v>43827</v>
      </c>
      <c r="C35" s="136" t="s">
        <v>44</v>
      </c>
      <c r="D35" s="138" t="s">
        <v>28</v>
      </c>
      <c r="E35" s="138"/>
      <c r="F35" s="136"/>
      <c r="G35" s="126"/>
      <c r="H35" s="126"/>
      <c r="I35" s="126"/>
      <c r="J35" s="127"/>
      <c r="K35" s="126"/>
      <c r="L35" s="126"/>
      <c r="M35" s="126"/>
      <c r="N35" s="126"/>
      <c r="O35" s="126"/>
      <c r="P35" s="126"/>
      <c r="Q35" s="126"/>
      <c r="R35" s="126"/>
      <c r="S35" s="126"/>
      <c r="T35" s="126"/>
      <c r="U35" s="126"/>
      <c r="V35" s="126"/>
      <c r="W35" s="126"/>
      <c r="X35" s="126"/>
      <c r="Y35" s="126"/>
      <c r="Z35" s="126"/>
      <c r="AA35" s="126"/>
      <c r="AB35" s="128"/>
      <c r="AC35" s="126"/>
      <c r="AD35" s="126"/>
      <c r="AE35" s="126"/>
      <c r="AF35" s="126"/>
      <c r="AG35" s="126"/>
      <c r="AH35" s="126"/>
      <c r="AI35" s="126"/>
      <c r="AJ35" s="126"/>
      <c r="AK35" s="126"/>
      <c r="AL35" s="126"/>
      <c r="AM35" s="126"/>
      <c r="AN35" s="126"/>
      <c r="AO35" s="126"/>
      <c r="AP35" s="126"/>
      <c r="AQ35" s="126"/>
      <c r="AR35" s="126"/>
      <c r="AS35" s="126"/>
      <c r="AT35" s="126"/>
      <c r="AU35" s="126"/>
      <c r="AV35" s="126"/>
      <c r="AW35" s="126"/>
      <c r="AX35" s="126"/>
      <c r="AY35" s="126"/>
      <c r="AZ35" s="126"/>
      <c r="BA35" s="126"/>
      <c r="BB35" s="126"/>
      <c r="BC35" s="126"/>
      <c r="BD35" s="126"/>
      <c r="BE35" s="126"/>
      <c r="BF35" s="126"/>
      <c r="BG35" s="126"/>
      <c r="BH35" s="126"/>
      <c r="BI35" s="126"/>
      <c r="BJ35" s="126"/>
      <c r="BK35" s="126"/>
      <c r="BL35" s="126"/>
      <c r="BM35" s="126"/>
      <c r="BN35" s="126"/>
    </row>
    <row r="36" spans="1:76" ht="15" customHeight="1" x14ac:dyDescent="0.25">
      <c r="A36" s="136" t="s">
        <v>76</v>
      </c>
      <c r="B36" s="137">
        <v>43828</v>
      </c>
      <c r="C36" s="136" t="s">
        <v>44</v>
      </c>
      <c r="D36" s="138">
        <v>0.51041666666666663</v>
      </c>
      <c r="E36" s="138">
        <v>0.72916666666666663</v>
      </c>
      <c r="F36" s="136">
        <v>4.75</v>
      </c>
      <c r="G36" s="126"/>
      <c r="H36" s="126"/>
      <c r="I36" s="126"/>
      <c r="J36" s="126"/>
      <c r="K36" s="126"/>
      <c r="L36" s="126"/>
      <c r="M36" s="126"/>
      <c r="N36" s="126"/>
      <c r="O36" s="126"/>
      <c r="P36" s="126"/>
      <c r="Q36" s="126"/>
      <c r="R36" s="126"/>
      <c r="S36" s="126"/>
      <c r="T36" s="222" t="s">
        <v>68</v>
      </c>
      <c r="U36" s="223"/>
      <c r="V36" s="224"/>
      <c r="W36" s="223"/>
      <c r="X36" s="223"/>
      <c r="Y36" s="223"/>
      <c r="Z36" s="223"/>
      <c r="AA36" s="223"/>
      <c r="AB36" s="223"/>
      <c r="AC36" s="223"/>
      <c r="AD36" s="223"/>
      <c r="AE36" s="223"/>
      <c r="AF36" s="223"/>
      <c r="AG36" s="223"/>
      <c r="AH36" s="223"/>
      <c r="AI36" s="223"/>
      <c r="AJ36" s="223"/>
      <c r="AK36" s="224"/>
      <c r="AL36" s="223"/>
      <c r="AM36" s="223"/>
      <c r="AN36" s="225" t="s">
        <v>69</v>
      </c>
      <c r="AO36" s="126"/>
      <c r="AP36" s="126"/>
      <c r="AQ36" s="126"/>
      <c r="AR36" s="126"/>
      <c r="AS36" s="126"/>
      <c r="AT36" s="126"/>
      <c r="AU36" s="126"/>
      <c r="AV36" s="126"/>
      <c r="AW36" s="126"/>
      <c r="AX36" s="126"/>
      <c r="AY36" s="126"/>
      <c r="AZ36" s="126"/>
      <c r="BA36" s="126"/>
      <c r="BB36" s="126"/>
      <c r="BC36" s="128"/>
      <c r="BD36" s="126"/>
      <c r="BE36" s="126"/>
      <c r="BF36" s="126"/>
      <c r="BG36" s="128"/>
      <c r="BH36" s="126"/>
      <c r="BI36" s="126"/>
      <c r="BJ36" s="126"/>
      <c r="BK36" s="126"/>
      <c r="BL36" s="126"/>
      <c r="BM36" s="126"/>
      <c r="BN36" s="126"/>
    </row>
    <row r="37" spans="1:76" ht="15" customHeight="1" thickBot="1" x14ac:dyDescent="0.3">
      <c r="A37" s="182" t="s">
        <v>76</v>
      </c>
      <c r="B37" s="183">
        <v>43829</v>
      </c>
      <c r="C37" s="182" t="s">
        <v>44</v>
      </c>
      <c r="D37" s="184">
        <v>0.53125</v>
      </c>
      <c r="E37" s="184">
        <v>0.88541666666666663</v>
      </c>
      <c r="F37" s="182">
        <v>8</v>
      </c>
      <c r="G37" s="185"/>
      <c r="H37" s="185"/>
      <c r="I37" s="185"/>
      <c r="J37" s="185"/>
      <c r="K37" s="185"/>
      <c r="L37" s="185"/>
      <c r="M37" s="185"/>
      <c r="N37" s="185"/>
      <c r="O37" s="185"/>
      <c r="P37" s="185"/>
      <c r="Q37" s="185"/>
      <c r="R37" s="185"/>
      <c r="S37" s="185"/>
      <c r="T37" s="185"/>
      <c r="U37" s="185"/>
      <c r="V37" s="202" t="s">
        <v>73</v>
      </c>
      <c r="W37" s="203"/>
      <c r="X37" s="203"/>
      <c r="Y37" s="203"/>
      <c r="Z37" s="203"/>
      <c r="AA37" s="203"/>
      <c r="AB37" s="203"/>
      <c r="AC37" s="203"/>
      <c r="AD37" s="203"/>
      <c r="AE37" s="203"/>
      <c r="AF37" s="203"/>
      <c r="AG37" s="203"/>
      <c r="AH37" s="203"/>
      <c r="AI37" s="203"/>
      <c r="AJ37" s="203"/>
      <c r="AK37" s="204"/>
      <c r="AL37" s="203"/>
      <c r="AM37" s="203"/>
      <c r="AN37" s="203"/>
      <c r="AO37" s="203"/>
      <c r="AP37" s="203"/>
      <c r="AQ37" s="203"/>
      <c r="AR37" s="203"/>
      <c r="AS37" s="203"/>
      <c r="AT37" s="203"/>
      <c r="AU37" s="203"/>
      <c r="AV37" s="203"/>
      <c r="AW37" s="203"/>
      <c r="AX37" s="203"/>
      <c r="AY37" s="203"/>
      <c r="AZ37" s="203"/>
      <c r="BA37" s="203"/>
      <c r="BB37" s="203"/>
      <c r="BC37" s="205" t="s">
        <v>74</v>
      </c>
      <c r="BD37" s="185"/>
      <c r="BE37" s="185"/>
      <c r="BF37" s="185"/>
      <c r="BG37" s="194"/>
      <c r="BH37" s="185"/>
      <c r="BI37" s="185"/>
      <c r="BJ37" s="185"/>
      <c r="BK37" s="185"/>
      <c r="BL37" s="185"/>
      <c r="BM37" s="185"/>
      <c r="BN37" s="185"/>
    </row>
    <row r="38" spans="1:76" ht="15" customHeight="1" x14ac:dyDescent="0.25">
      <c r="A38" s="136" t="s">
        <v>77</v>
      </c>
      <c r="B38" s="137">
        <v>43830</v>
      </c>
      <c r="C38" s="136" t="s">
        <v>44</v>
      </c>
      <c r="D38" s="138">
        <v>0.53125</v>
      </c>
      <c r="E38" s="138">
        <v>0.88541666666666663</v>
      </c>
      <c r="F38" s="136">
        <v>8</v>
      </c>
      <c r="G38" s="126"/>
      <c r="H38" s="126"/>
      <c r="I38" s="126"/>
      <c r="J38" s="127"/>
      <c r="K38" s="126"/>
      <c r="L38" s="126"/>
      <c r="M38" s="126"/>
      <c r="N38" s="126"/>
      <c r="O38" s="126"/>
      <c r="P38" s="126"/>
      <c r="Q38" s="126"/>
      <c r="R38" s="126"/>
      <c r="S38" s="126"/>
      <c r="T38" s="126"/>
      <c r="U38" s="126"/>
      <c r="V38" s="206" t="s">
        <v>73</v>
      </c>
      <c r="W38" s="207"/>
      <c r="X38" s="207"/>
      <c r="Y38" s="207"/>
      <c r="Z38" s="207"/>
      <c r="AA38" s="207"/>
      <c r="AB38" s="208"/>
      <c r="AC38" s="207"/>
      <c r="AD38" s="207"/>
      <c r="AE38" s="207"/>
      <c r="AF38" s="207"/>
      <c r="AG38" s="207"/>
      <c r="AH38" s="207"/>
      <c r="AI38" s="207"/>
      <c r="AJ38" s="207"/>
      <c r="AK38" s="207"/>
      <c r="AL38" s="207"/>
      <c r="AM38" s="207"/>
      <c r="AN38" s="207"/>
      <c r="AO38" s="207"/>
      <c r="AP38" s="207"/>
      <c r="AQ38" s="207"/>
      <c r="AR38" s="207"/>
      <c r="AS38" s="207"/>
      <c r="AT38" s="207"/>
      <c r="AU38" s="207"/>
      <c r="AV38" s="207"/>
      <c r="AW38" s="207"/>
      <c r="AX38" s="207"/>
      <c r="AY38" s="207"/>
      <c r="AZ38" s="207"/>
      <c r="BA38" s="207"/>
      <c r="BB38" s="207"/>
      <c r="BC38" s="209" t="s">
        <v>74</v>
      </c>
      <c r="BD38" s="126"/>
      <c r="BE38" s="126"/>
      <c r="BF38" s="126"/>
      <c r="BG38" s="126"/>
      <c r="BH38" s="126"/>
      <c r="BI38" s="126"/>
      <c r="BJ38" s="126"/>
      <c r="BK38" s="126"/>
      <c r="BL38" s="126"/>
      <c r="BM38" s="126"/>
      <c r="BN38" s="126"/>
    </row>
    <row r="39" spans="1:76" ht="15" customHeight="1" x14ac:dyDescent="0.25">
      <c r="A39" s="136" t="s">
        <v>77</v>
      </c>
      <c r="B39" s="137">
        <v>43831</v>
      </c>
      <c r="C39" s="136" t="s">
        <v>44</v>
      </c>
      <c r="D39" s="138" t="s">
        <v>29</v>
      </c>
      <c r="E39" s="138"/>
      <c r="F39" s="136"/>
      <c r="G39" s="126"/>
      <c r="H39" s="126"/>
      <c r="I39" s="126"/>
      <c r="J39" s="127"/>
      <c r="K39" s="126"/>
      <c r="L39" s="126"/>
      <c r="M39" s="126"/>
      <c r="N39" s="126"/>
      <c r="O39" s="126"/>
      <c r="P39" s="126"/>
      <c r="Q39" s="126"/>
      <c r="R39" s="126"/>
      <c r="S39" s="126"/>
      <c r="T39" s="126"/>
      <c r="U39" s="126"/>
      <c r="V39" s="126"/>
      <c r="W39" s="126"/>
      <c r="X39" s="126"/>
      <c r="Y39" s="126"/>
      <c r="Z39" s="126"/>
      <c r="AA39" s="126"/>
      <c r="AB39" s="126"/>
      <c r="AC39" s="126"/>
      <c r="AD39" s="126"/>
      <c r="AE39" s="126"/>
      <c r="AF39" s="126"/>
      <c r="AG39" s="126"/>
      <c r="AH39" s="126"/>
      <c r="AI39" s="126"/>
      <c r="AJ39" s="126"/>
      <c r="AK39" s="126"/>
      <c r="AL39" s="126"/>
      <c r="AM39" s="126"/>
      <c r="AN39" s="126"/>
      <c r="AO39" s="126"/>
      <c r="AP39" s="126"/>
      <c r="AQ39" s="128"/>
      <c r="AR39" s="126"/>
      <c r="AS39" s="126"/>
      <c r="AT39" s="126"/>
      <c r="AU39" s="126"/>
      <c r="AV39" s="126"/>
      <c r="AW39" s="126"/>
      <c r="AX39" s="126"/>
      <c r="AY39" s="126"/>
      <c r="AZ39" s="126"/>
      <c r="BA39" s="126"/>
      <c r="BB39" s="126"/>
      <c r="BC39" s="126"/>
      <c r="BD39" s="126"/>
      <c r="BE39" s="126"/>
      <c r="BF39" s="126"/>
      <c r="BG39" s="126"/>
      <c r="BH39" s="126"/>
      <c r="BI39" s="126"/>
      <c r="BJ39" s="126"/>
      <c r="BK39" s="126"/>
      <c r="BL39" s="126"/>
      <c r="BM39" s="126"/>
      <c r="BN39" s="126"/>
    </row>
    <row r="40" spans="1:76" ht="15" customHeight="1" x14ac:dyDescent="0.25">
      <c r="A40" s="136" t="s">
        <v>77</v>
      </c>
      <c r="B40" s="137">
        <v>43832</v>
      </c>
      <c r="C40" s="136" t="s">
        <v>44</v>
      </c>
      <c r="D40" s="138">
        <v>0.51041666666666663</v>
      </c>
      <c r="E40" s="138">
        <v>0.72916666666666663</v>
      </c>
      <c r="F40" s="136">
        <v>4.75</v>
      </c>
      <c r="G40" s="126"/>
      <c r="H40" s="126"/>
      <c r="I40" s="126"/>
      <c r="J40" s="126"/>
      <c r="K40" s="126"/>
      <c r="L40" s="126"/>
      <c r="M40" s="126"/>
      <c r="N40" s="126"/>
      <c r="O40" s="126"/>
      <c r="P40" s="126"/>
      <c r="Q40" s="126"/>
      <c r="R40" s="126"/>
      <c r="S40" s="126"/>
      <c r="T40" s="152" t="s">
        <v>68</v>
      </c>
      <c r="U40" s="153"/>
      <c r="V40" s="154"/>
      <c r="W40" s="153"/>
      <c r="X40" s="153"/>
      <c r="Y40" s="153"/>
      <c r="Z40" s="153"/>
      <c r="AA40" s="153"/>
      <c r="AB40" s="153"/>
      <c r="AC40" s="153"/>
      <c r="AD40" s="153"/>
      <c r="AE40" s="153"/>
      <c r="AF40" s="153"/>
      <c r="AG40" s="153"/>
      <c r="AH40" s="153"/>
      <c r="AI40" s="153"/>
      <c r="AJ40" s="153"/>
      <c r="AK40" s="154"/>
      <c r="AL40" s="153"/>
      <c r="AM40" s="153"/>
      <c r="AN40" s="155" t="s">
        <v>69</v>
      </c>
      <c r="AO40" s="126"/>
      <c r="AP40" s="126"/>
      <c r="AQ40" s="126"/>
      <c r="AR40" s="126"/>
      <c r="AS40" s="126"/>
      <c r="AT40" s="126"/>
      <c r="AU40" s="126"/>
      <c r="AV40" s="126"/>
      <c r="AW40" s="126"/>
      <c r="AX40" s="126"/>
      <c r="AY40" s="126"/>
      <c r="AZ40" s="126"/>
      <c r="BA40" s="126"/>
      <c r="BB40" s="126"/>
      <c r="BC40" s="128"/>
      <c r="BD40" s="126"/>
      <c r="BE40" s="126"/>
      <c r="BF40" s="126"/>
      <c r="BG40" s="128"/>
      <c r="BH40" s="126"/>
      <c r="BI40" s="126"/>
      <c r="BJ40" s="126"/>
      <c r="BK40" s="126"/>
      <c r="BL40" s="126"/>
      <c r="BM40" s="126"/>
      <c r="BN40" s="126"/>
    </row>
    <row r="41" spans="1:76" ht="15" customHeight="1" x14ac:dyDescent="0.25">
      <c r="A41" s="136" t="s">
        <v>77</v>
      </c>
      <c r="B41" s="137">
        <v>43833</v>
      </c>
      <c r="C41" s="136" t="s">
        <v>44</v>
      </c>
      <c r="D41" s="138">
        <v>0.51041666666666663</v>
      </c>
      <c r="E41" s="138">
        <v>0.72916666666666663</v>
      </c>
      <c r="F41" s="136">
        <v>4.75</v>
      </c>
      <c r="G41" s="126"/>
      <c r="H41" s="126"/>
      <c r="I41" s="126"/>
      <c r="J41" s="126"/>
      <c r="K41" s="126"/>
      <c r="L41" s="126"/>
      <c r="M41" s="126"/>
      <c r="N41" s="126"/>
      <c r="O41" s="126"/>
      <c r="P41" s="126"/>
      <c r="Q41" s="126"/>
      <c r="R41" s="126"/>
      <c r="S41" s="126"/>
      <c r="T41" s="152" t="s">
        <v>68</v>
      </c>
      <c r="U41" s="153"/>
      <c r="V41" s="154"/>
      <c r="W41" s="153"/>
      <c r="X41" s="153"/>
      <c r="Y41" s="153"/>
      <c r="Z41" s="153"/>
      <c r="AA41" s="153"/>
      <c r="AB41" s="153"/>
      <c r="AC41" s="153"/>
      <c r="AD41" s="153"/>
      <c r="AE41" s="153"/>
      <c r="AF41" s="153"/>
      <c r="AG41" s="153"/>
      <c r="AH41" s="153"/>
      <c r="AI41" s="153"/>
      <c r="AJ41" s="153"/>
      <c r="AK41" s="154"/>
      <c r="AL41" s="153"/>
      <c r="AM41" s="153"/>
      <c r="AN41" s="155" t="s">
        <v>69</v>
      </c>
      <c r="AO41" s="126"/>
      <c r="AP41" s="126"/>
      <c r="AQ41" s="126"/>
      <c r="AR41" s="126"/>
      <c r="AS41" s="126"/>
      <c r="AT41" s="126"/>
      <c r="AU41" s="126"/>
      <c r="AV41" s="126"/>
      <c r="AW41" s="126"/>
      <c r="AX41" s="126"/>
      <c r="AY41" s="126"/>
      <c r="AZ41" s="126"/>
      <c r="BA41" s="126"/>
      <c r="BB41" s="126"/>
      <c r="BC41" s="128"/>
      <c r="BD41" s="126"/>
      <c r="BE41" s="126"/>
      <c r="BF41" s="126"/>
      <c r="BG41" s="128"/>
      <c r="BH41" s="126"/>
      <c r="BI41" s="126"/>
      <c r="BJ41" s="126"/>
      <c r="BK41" s="126"/>
      <c r="BL41" s="126"/>
      <c r="BM41" s="126"/>
      <c r="BN41" s="126"/>
      <c r="BX41" t="b">
        <f>WORKDAY.INTL(Tabel1[[#This Row],[date]]-1,1)&lt;&gt;Tabel1[[#This Row],[date]]</f>
        <v>0</v>
      </c>
    </row>
    <row r="42" spans="1:76" ht="15" customHeight="1" x14ac:dyDescent="0.25">
      <c r="A42" s="136" t="s">
        <v>77</v>
      </c>
      <c r="B42" s="137">
        <v>43834</v>
      </c>
      <c r="C42" s="136" t="s">
        <v>44</v>
      </c>
      <c r="D42" s="138">
        <v>0.53125</v>
      </c>
      <c r="E42" s="138">
        <v>0.88541666666666663</v>
      </c>
      <c r="F42" s="136">
        <v>8</v>
      </c>
      <c r="G42" s="126"/>
      <c r="H42" s="126"/>
      <c r="I42" s="126"/>
      <c r="J42" s="127"/>
      <c r="K42" s="126"/>
      <c r="L42" s="126"/>
      <c r="M42" s="126"/>
      <c r="N42" s="126"/>
      <c r="O42" s="126"/>
      <c r="P42" s="126"/>
      <c r="Q42" s="126"/>
      <c r="R42" s="126"/>
      <c r="S42" s="126"/>
      <c r="T42" s="126"/>
      <c r="U42" s="126"/>
      <c r="V42" s="152" t="s">
        <v>73</v>
      </c>
      <c r="W42" s="153"/>
      <c r="X42" s="153"/>
      <c r="Y42" s="153"/>
      <c r="Z42" s="153"/>
      <c r="AA42" s="153"/>
      <c r="AB42" s="153"/>
      <c r="AC42" s="153"/>
      <c r="AD42" s="153"/>
      <c r="AE42" s="153"/>
      <c r="AF42" s="153"/>
      <c r="AG42" s="153"/>
      <c r="AH42" s="153"/>
      <c r="AI42" s="153"/>
      <c r="AJ42" s="153"/>
      <c r="AK42" s="153"/>
      <c r="AL42" s="153"/>
      <c r="AM42" s="153"/>
      <c r="AN42" s="153"/>
      <c r="AO42" s="153"/>
      <c r="AP42" s="153"/>
      <c r="AQ42" s="159"/>
      <c r="AR42" s="153"/>
      <c r="AS42" s="153"/>
      <c r="AT42" s="153"/>
      <c r="AU42" s="153"/>
      <c r="AV42" s="153"/>
      <c r="AW42" s="153"/>
      <c r="AX42" s="153"/>
      <c r="AY42" s="153"/>
      <c r="AZ42" s="153"/>
      <c r="BA42" s="153"/>
      <c r="BB42" s="153"/>
      <c r="BC42" s="155" t="s">
        <v>74</v>
      </c>
      <c r="BD42" s="126"/>
      <c r="BE42" s="126"/>
      <c r="BF42" s="126"/>
      <c r="BG42" s="126"/>
      <c r="BH42" s="126"/>
      <c r="BI42" s="126"/>
      <c r="BJ42" s="126"/>
      <c r="BK42" s="126"/>
      <c r="BL42" s="126"/>
      <c r="BM42" s="126"/>
      <c r="BN42" s="126"/>
    </row>
    <row r="43" spans="1:76" ht="15" customHeight="1" x14ac:dyDescent="0.25">
      <c r="A43" s="136" t="s">
        <v>77</v>
      </c>
      <c r="B43" s="137">
        <v>43835</v>
      </c>
      <c r="C43" s="136" t="s">
        <v>44</v>
      </c>
      <c r="D43" s="138">
        <v>0.53125</v>
      </c>
      <c r="E43" s="138">
        <v>0.88541666666666663</v>
      </c>
      <c r="F43" s="136">
        <v>8</v>
      </c>
      <c r="G43" s="126"/>
      <c r="H43" s="126"/>
      <c r="I43" s="126"/>
      <c r="J43" s="127"/>
      <c r="K43" s="126"/>
      <c r="L43" s="126"/>
      <c r="M43" s="126"/>
      <c r="N43" s="126"/>
      <c r="O43" s="126"/>
      <c r="P43" s="126"/>
      <c r="Q43" s="126"/>
      <c r="R43" s="126"/>
      <c r="S43" s="126"/>
      <c r="T43" s="126"/>
      <c r="U43" s="126"/>
      <c r="V43" s="222" t="s">
        <v>73</v>
      </c>
      <c r="W43" s="223"/>
      <c r="X43" s="223"/>
      <c r="Y43" s="223"/>
      <c r="Z43" s="223"/>
      <c r="AA43" s="223"/>
      <c r="AB43" s="223"/>
      <c r="AC43" s="223"/>
      <c r="AD43" s="223"/>
      <c r="AE43" s="223"/>
      <c r="AF43" s="223"/>
      <c r="AG43" s="223"/>
      <c r="AH43" s="223"/>
      <c r="AI43" s="223"/>
      <c r="AJ43" s="223"/>
      <c r="AK43" s="223"/>
      <c r="AL43" s="223"/>
      <c r="AM43" s="223"/>
      <c r="AN43" s="223"/>
      <c r="AO43" s="223"/>
      <c r="AP43" s="223"/>
      <c r="AQ43" s="229"/>
      <c r="AR43" s="223"/>
      <c r="AS43" s="223"/>
      <c r="AT43" s="223"/>
      <c r="AU43" s="223"/>
      <c r="AV43" s="223"/>
      <c r="AW43" s="223"/>
      <c r="AX43" s="223"/>
      <c r="AY43" s="223"/>
      <c r="AZ43" s="223"/>
      <c r="BA43" s="223"/>
      <c r="BB43" s="223"/>
      <c r="BC43" s="225" t="s">
        <v>74</v>
      </c>
      <c r="BD43" s="126"/>
      <c r="BE43" s="126"/>
      <c r="BF43" s="126"/>
      <c r="BG43" s="126"/>
      <c r="BH43" s="126"/>
      <c r="BI43" s="126"/>
      <c r="BJ43" s="126"/>
      <c r="BK43" s="126"/>
      <c r="BL43" s="126"/>
      <c r="BM43" s="126"/>
      <c r="BN43" s="126"/>
    </row>
    <row r="44" spans="1:76" ht="15" customHeight="1" thickBot="1" x14ac:dyDescent="0.3">
      <c r="A44" s="182" t="s">
        <v>77</v>
      </c>
      <c r="B44" s="183">
        <v>43836</v>
      </c>
      <c r="C44" s="182" t="s">
        <v>44</v>
      </c>
      <c r="D44" s="184" t="s">
        <v>29</v>
      </c>
      <c r="E44" s="184"/>
      <c r="F44" s="182"/>
      <c r="G44" s="185"/>
      <c r="H44" s="185"/>
      <c r="I44" s="185"/>
      <c r="J44" s="185"/>
      <c r="K44" s="185"/>
      <c r="L44" s="185"/>
      <c r="M44" s="185"/>
      <c r="N44" s="185"/>
      <c r="O44" s="185"/>
      <c r="P44" s="185"/>
      <c r="Q44" s="185"/>
      <c r="R44" s="185"/>
      <c r="S44" s="185"/>
      <c r="T44" s="185"/>
      <c r="U44" s="185"/>
      <c r="V44" s="185"/>
      <c r="W44" s="185"/>
      <c r="X44" s="185"/>
      <c r="Y44" s="185"/>
      <c r="Z44" s="185"/>
      <c r="AA44" s="185"/>
      <c r="AB44" s="185"/>
      <c r="AC44" s="185"/>
      <c r="AD44" s="185"/>
      <c r="AE44" s="185"/>
      <c r="AF44" s="185"/>
      <c r="AG44" s="185"/>
      <c r="AH44" s="185"/>
      <c r="AI44" s="185"/>
      <c r="AJ44" s="185"/>
      <c r="AK44" s="197"/>
      <c r="AL44" s="185"/>
      <c r="AM44" s="185"/>
      <c r="AN44" s="185"/>
      <c r="AO44" s="185"/>
      <c r="AP44" s="185"/>
      <c r="AQ44" s="185"/>
      <c r="AR44" s="185"/>
      <c r="AS44" s="185"/>
      <c r="AT44" s="185"/>
      <c r="AU44" s="185"/>
      <c r="AV44" s="185"/>
      <c r="AW44" s="185"/>
      <c r="AX44" s="185"/>
      <c r="AY44" s="185"/>
      <c r="AZ44" s="185"/>
      <c r="BA44" s="185"/>
      <c r="BB44" s="185"/>
      <c r="BC44" s="185"/>
      <c r="BD44" s="185"/>
      <c r="BE44" s="185"/>
      <c r="BF44" s="185"/>
      <c r="BG44" s="194"/>
      <c r="BH44" s="185"/>
      <c r="BI44" s="185"/>
      <c r="BJ44" s="185"/>
      <c r="BK44" s="185"/>
      <c r="BL44" s="185"/>
      <c r="BM44" s="185"/>
      <c r="BN44" s="185"/>
    </row>
    <row r="45" spans="1:76" ht="15" customHeight="1" x14ac:dyDescent="0.25">
      <c r="A45" s="136" t="s">
        <v>78</v>
      </c>
      <c r="B45" s="137">
        <v>43837</v>
      </c>
      <c r="C45" s="136" t="s">
        <v>44</v>
      </c>
      <c r="D45" s="138">
        <v>0.51041666666666663</v>
      </c>
      <c r="E45" s="138">
        <v>0.72916666666666663</v>
      </c>
      <c r="F45" s="136">
        <v>4.75</v>
      </c>
      <c r="G45" s="126"/>
      <c r="H45" s="126"/>
      <c r="I45" s="126"/>
      <c r="J45" s="126"/>
      <c r="K45" s="126"/>
      <c r="L45" s="126"/>
      <c r="M45" s="126"/>
      <c r="N45" s="126"/>
      <c r="O45" s="126"/>
      <c r="P45" s="126"/>
      <c r="Q45" s="126"/>
      <c r="R45" s="126"/>
      <c r="S45" s="126"/>
      <c r="T45" s="206" t="s">
        <v>68</v>
      </c>
      <c r="U45" s="207"/>
      <c r="V45" s="207"/>
      <c r="W45" s="207"/>
      <c r="X45" s="207"/>
      <c r="Y45" s="207"/>
      <c r="Z45" s="207"/>
      <c r="AA45" s="207"/>
      <c r="AB45" s="207"/>
      <c r="AC45" s="207"/>
      <c r="AD45" s="207"/>
      <c r="AE45" s="207"/>
      <c r="AF45" s="207"/>
      <c r="AG45" s="207"/>
      <c r="AH45" s="207"/>
      <c r="AI45" s="207"/>
      <c r="AJ45" s="207"/>
      <c r="AK45" s="210"/>
      <c r="AL45" s="207"/>
      <c r="AM45" s="207"/>
      <c r="AN45" s="209" t="s">
        <v>69</v>
      </c>
      <c r="AO45" s="126"/>
      <c r="AP45" s="126"/>
      <c r="AQ45" s="126"/>
      <c r="AR45" s="126"/>
      <c r="AS45" s="126"/>
      <c r="AT45" s="126"/>
      <c r="AU45" s="126"/>
      <c r="AV45" s="126"/>
      <c r="AW45" s="126"/>
      <c r="AX45" s="126"/>
      <c r="AY45" s="126"/>
      <c r="AZ45" s="126"/>
      <c r="BA45" s="126"/>
      <c r="BB45" s="126"/>
      <c r="BC45" s="126"/>
      <c r="BD45" s="126"/>
      <c r="BE45" s="126"/>
      <c r="BF45" s="126"/>
      <c r="BG45" s="128"/>
      <c r="BH45" s="126"/>
      <c r="BI45" s="126"/>
      <c r="BJ45" s="126"/>
      <c r="BK45" s="126"/>
      <c r="BL45" s="126"/>
      <c r="BM45" s="126"/>
      <c r="BN45" s="126"/>
    </row>
    <row r="46" spans="1:76" ht="15" customHeight="1" x14ac:dyDescent="0.25">
      <c r="A46" s="136" t="s">
        <v>78</v>
      </c>
      <c r="B46" s="137">
        <v>43838</v>
      </c>
      <c r="C46" s="136" t="s">
        <v>44</v>
      </c>
      <c r="D46" s="138">
        <v>0.40625</v>
      </c>
      <c r="E46" s="138">
        <v>0.73958333333333337</v>
      </c>
      <c r="F46" s="136">
        <v>7.5000000000000018</v>
      </c>
      <c r="G46" s="126"/>
      <c r="H46" s="126"/>
      <c r="I46" s="126"/>
      <c r="J46" s="152" t="s">
        <v>70</v>
      </c>
      <c r="K46" s="153"/>
      <c r="L46" s="153"/>
      <c r="M46" s="153"/>
      <c r="N46" s="153"/>
      <c r="O46" s="153"/>
      <c r="P46" s="153"/>
      <c r="Q46" s="153"/>
      <c r="R46" s="153"/>
      <c r="S46" s="153"/>
      <c r="T46" s="153"/>
      <c r="U46" s="153"/>
      <c r="V46" s="153"/>
      <c r="W46" s="153"/>
      <c r="X46" s="153"/>
      <c r="Y46" s="153"/>
      <c r="Z46" s="153"/>
      <c r="AA46" s="153"/>
      <c r="AB46" s="153"/>
      <c r="AC46" s="153"/>
      <c r="AD46" s="153"/>
      <c r="AE46" s="153"/>
      <c r="AF46" s="153"/>
      <c r="AG46" s="153"/>
      <c r="AH46" s="153"/>
      <c r="AI46" s="153"/>
      <c r="AJ46" s="153"/>
      <c r="AK46" s="153"/>
      <c r="AL46" s="153"/>
      <c r="AM46" s="153"/>
      <c r="AN46" s="153"/>
      <c r="AO46" s="155" t="s">
        <v>83</v>
      </c>
      <c r="AP46" s="126"/>
      <c r="AQ46" s="128"/>
      <c r="AR46" s="126"/>
      <c r="AS46" s="126"/>
      <c r="AT46" s="126"/>
      <c r="AU46" s="126"/>
      <c r="AV46" s="126"/>
      <c r="AW46" s="126"/>
      <c r="AX46" s="126"/>
      <c r="AY46" s="126"/>
      <c r="AZ46" s="126"/>
      <c r="BA46" s="126"/>
      <c r="BB46" s="126"/>
      <c r="BC46" s="126"/>
      <c r="BD46" s="126"/>
      <c r="BE46" s="126"/>
      <c r="BF46" s="126"/>
      <c r="BG46" s="126"/>
      <c r="BH46" s="126"/>
      <c r="BI46" s="126"/>
      <c r="BJ46" s="126"/>
      <c r="BK46" s="126"/>
      <c r="BL46" s="126"/>
      <c r="BM46" s="126"/>
      <c r="BN46" s="126"/>
    </row>
    <row r="47" spans="1:76" ht="15" customHeight="1" x14ac:dyDescent="0.25">
      <c r="A47" s="136" t="s">
        <v>78</v>
      </c>
      <c r="B47" s="137">
        <v>43839</v>
      </c>
      <c r="C47" s="136" t="s">
        <v>44</v>
      </c>
      <c r="D47" s="138">
        <v>0.51041666666666663</v>
      </c>
      <c r="E47" s="138">
        <v>0.72916666666666663</v>
      </c>
      <c r="F47" s="136">
        <v>4.75</v>
      </c>
      <c r="G47" s="126"/>
      <c r="H47" s="126"/>
      <c r="I47" s="126"/>
      <c r="J47" s="127"/>
      <c r="K47" s="126"/>
      <c r="L47" s="126"/>
      <c r="M47" s="126"/>
      <c r="N47" s="126"/>
      <c r="O47" s="126"/>
      <c r="P47" s="126"/>
      <c r="Q47" s="126"/>
      <c r="R47" s="126"/>
      <c r="S47" s="126"/>
      <c r="T47" s="152" t="s">
        <v>68</v>
      </c>
      <c r="U47" s="153"/>
      <c r="V47" s="153"/>
      <c r="W47" s="153"/>
      <c r="X47" s="153"/>
      <c r="Y47" s="153"/>
      <c r="Z47" s="153"/>
      <c r="AA47" s="153"/>
      <c r="AB47" s="153"/>
      <c r="AC47" s="153"/>
      <c r="AD47" s="153"/>
      <c r="AE47" s="153"/>
      <c r="AF47" s="153"/>
      <c r="AG47" s="153"/>
      <c r="AH47" s="153"/>
      <c r="AI47" s="153"/>
      <c r="AJ47" s="153"/>
      <c r="AK47" s="159"/>
      <c r="AL47" s="153"/>
      <c r="AM47" s="153"/>
      <c r="AN47" s="155" t="s">
        <v>69</v>
      </c>
      <c r="AO47" s="126"/>
      <c r="AP47" s="126"/>
      <c r="AQ47" s="128"/>
      <c r="AR47" s="126"/>
      <c r="AS47" s="126"/>
      <c r="AT47" s="126"/>
      <c r="AU47" s="126"/>
      <c r="AV47" s="126"/>
      <c r="AW47" s="126"/>
      <c r="AX47" s="126"/>
      <c r="AY47" s="126"/>
      <c r="AZ47" s="126"/>
      <c r="BA47" s="126"/>
      <c r="BB47" s="126"/>
      <c r="BC47" s="126"/>
      <c r="BD47" s="126"/>
      <c r="BE47" s="126"/>
      <c r="BF47" s="126"/>
      <c r="BG47" s="126"/>
      <c r="BH47" s="126"/>
      <c r="BI47" s="126"/>
      <c r="BJ47" s="126"/>
      <c r="BK47" s="126"/>
      <c r="BL47" s="126"/>
      <c r="BM47" s="126"/>
      <c r="BN47" s="126"/>
    </row>
    <row r="48" spans="1:76" ht="15" customHeight="1" x14ac:dyDescent="0.25">
      <c r="A48" s="136" t="s">
        <v>78</v>
      </c>
      <c r="B48" s="137">
        <v>43840</v>
      </c>
      <c r="C48" s="136" t="s">
        <v>44</v>
      </c>
      <c r="D48" s="138">
        <v>0.51041666666666663</v>
      </c>
      <c r="E48" s="138">
        <v>0.72916666666666663</v>
      </c>
      <c r="F48" s="136">
        <v>5.25</v>
      </c>
      <c r="G48" s="126"/>
      <c r="H48" s="126"/>
      <c r="I48" s="126"/>
      <c r="J48" s="126"/>
      <c r="K48" s="126"/>
      <c r="L48" s="126"/>
      <c r="M48" s="126"/>
      <c r="N48" s="126"/>
      <c r="O48" s="126"/>
      <c r="P48" s="126"/>
      <c r="Q48" s="126"/>
      <c r="R48" s="126"/>
      <c r="S48" s="126"/>
      <c r="T48" s="152" t="s">
        <v>68</v>
      </c>
      <c r="U48" s="153"/>
      <c r="V48" s="153"/>
      <c r="W48" s="153"/>
      <c r="X48" s="153"/>
      <c r="Y48" s="153"/>
      <c r="Z48" s="153"/>
      <c r="AA48" s="153"/>
      <c r="AB48" s="153"/>
      <c r="AC48" s="153"/>
      <c r="AD48" s="153"/>
      <c r="AE48" s="153"/>
      <c r="AF48" s="153"/>
      <c r="AG48" s="153"/>
      <c r="AH48" s="153"/>
      <c r="AI48" s="153"/>
      <c r="AJ48" s="153"/>
      <c r="AK48" s="153"/>
      <c r="AL48" s="153"/>
      <c r="AM48" s="153"/>
      <c r="AN48" s="155" t="s">
        <v>69</v>
      </c>
      <c r="AO48" s="126"/>
      <c r="AP48" s="126"/>
      <c r="AQ48" s="126"/>
      <c r="AR48" s="126"/>
      <c r="AS48" s="126"/>
      <c r="AT48" s="126"/>
      <c r="AU48" s="126"/>
      <c r="AV48" s="126"/>
      <c r="AW48" s="126"/>
      <c r="AX48" s="126"/>
      <c r="AY48" s="126"/>
      <c r="AZ48" s="126"/>
      <c r="BA48" s="126"/>
      <c r="BB48" s="126"/>
      <c r="BC48" s="126"/>
      <c r="BD48" s="126"/>
      <c r="BE48" s="126"/>
      <c r="BF48" s="126"/>
      <c r="BG48" s="126"/>
      <c r="BH48" s="126"/>
      <c r="BI48" s="126"/>
      <c r="BJ48" s="126"/>
      <c r="BK48" s="126"/>
      <c r="BL48" s="126"/>
      <c r="BM48" s="126"/>
      <c r="BN48" s="126"/>
    </row>
    <row r="49" spans="1:66" ht="15" customHeight="1" x14ac:dyDescent="0.25">
      <c r="A49" s="136" t="s">
        <v>78</v>
      </c>
      <c r="B49" s="137">
        <v>43841</v>
      </c>
      <c r="C49" s="136" t="s">
        <v>44</v>
      </c>
      <c r="D49" s="138">
        <v>0.53125</v>
      </c>
      <c r="E49" s="138">
        <v>0.88541666666666663</v>
      </c>
      <c r="F49" s="136">
        <v>8.5</v>
      </c>
      <c r="G49" s="126"/>
      <c r="H49" s="126"/>
      <c r="I49" s="126"/>
      <c r="J49" s="126"/>
      <c r="K49" s="126"/>
      <c r="L49" s="126"/>
      <c r="M49" s="126"/>
      <c r="N49" s="126"/>
      <c r="O49" s="126"/>
      <c r="P49" s="126"/>
      <c r="Q49" s="126"/>
      <c r="R49" s="126"/>
      <c r="S49" s="126"/>
      <c r="T49" s="127"/>
      <c r="U49" s="126"/>
      <c r="V49" s="152" t="s">
        <v>73</v>
      </c>
      <c r="W49" s="153"/>
      <c r="X49" s="153"/>
      <c r="Y49" s="153"/>
      <c r="Z49" s="153"/>
      <c r="AA49" s="153"/>
      <c r="AB49" s="153"/>
      <c r="AC49" s="153"/>
      <c r="AD49" s="153"/>
      <c r="AE49" s="153"/>
      <c r="AF49" s="153"/>
      <c r="AG49" s="153"/>
      <c r="AH49" s="153"/>
      <c r="AI49" s="153"/>
      <c r="AJ49" s="153"/>
      <c r="AK49" s="153"/>
      <c r="AL49" s="153"/>
      <c r="AM49" s="153"/>
      <c r="AN49" s="159"/>
      <c r="AO49" s="153"/>
      <c r="AP49" s="153"/>
      <c r="AQ49" s="153"/>
      <c r="AR49" s="153"/>
      <c r="AS49" s="153"/>
      <c r="AT49" s="153"/>
      <c r="AU49" s="153"/>
      <c r="AV49" s="153"/>
      <c r="AW49" s="153"/>
      <c r="AX49" s="153"/>
      <c r="AY49" s="153"/>
      <c r="AZ49" s="153"/>
      <c r="BA49" s="153"/>
      <c r="BB49" s="153"/>
      <c r="BC49" s="155" t="s">
        <v>74</v>
      </c>
      <c r="BD49" s="126"/>
      <c r="BE49" s="126"/>
      <c r="BF49" s="126"/>
      <c r="BG49" s="126"/>
      <c r="BH49" s="126"/>
      <c r="BI49" s="126"/>
      <c r="BJ49" s="126"/>
      <c r="BK49" s="126"/>
      <c r="BL49" s="126"/>
      <c r="BM49" s="126"/>
      <c r="BN49" s="126"/>
    </row>
    <row r="50" spans="1:66" ht="15" customHeight="1" thickBot="1" x14ac:dyDescent="0.3">
      <c r="A50" s="139" t="s">
        <v>78</v>
      </c>
      <c r="B50" s="140">
        <v>43842</v>
      </c>
      <c r="C50" s="139" t="s">
        <v>44</v>
      </c>
      <c r="D50" s="141">
        <v>0.40625</v>
      </c>
      <c r="E50" s="141">
        <v>0.73958333333333337</v>
      </c>
      <c r="F50" s="139">
        <v>8</v>
      </c>
      <c r="G50" s="129"/>
      <c r="H50" s="129"/>
      <c r="I50" s="129"/>
      <c r="J50" s="235" t="s">
        <v>70</v>
      </c>
      <c r="K50" s="236"/>
      <c r="L50" s="236"/>
      <c r="M50" s="236"/>
      <c r="N50" s="236"/>
      <c r="O50" s="236"/>
      <c r="P50" s="236"/>
      <c r="Q50" s="236"/>
      <c r="R50" s="236"/>
      <c r="S50" s="236"/>
      <c r="T50" s="236"/>
      <c r="U50" s="236"/>
      <c r="V50" s="236"/>
      <c r="W50" s="236"/>
      <c r="X50" s="236"/>
      <c r="Y50" s="236"/>
      <c r="Z50" s="236"/>
      <c r="AA50" s="236"/>
      <c r="AB50" s="236"/>
      <c r="AC50" s="236"/>
      <c r="AD50" s="236"/>
      <c r="AE50" s="236"/>
      <c r="AF50" s="236"/>
      <c r="AG50" s="236"/>
      <c r="AH50" s="236"/>
      <c r="AI50" s="236"/>
      <c r="AJ50" s="236"/>
      <c r="AK50" s="237"/>
      <c r="AL50" s="236"/>
      <c r="AM50" s="236"/>
      <c r="AN50" s="236"/>
      <c r="AO50" s="238" t="s">
        <v>83</v>
      </c>
      <c r="AP50" s="129"/>
      <c r="AQ50" s="131"/>
      <c r="AR50" s="129"/>
      <c r="AS50" s="129"/>
      <c r="AT50" s="129"/>
      <c r="AU50" s="129"/>
      <c r="AV50" s="129"/>
      <c r="AW50" s="129"/>
      <c r="AX50" s="129"/>
      <c r="AY50" s="129"/>
      <c r="AZ50" s="129"/>
      <c r="BA50" s="129"/>
      <c r="BB50" s="129"/>
      <c r="BC50" s="129"/>
      <c r="BD50" s="129"/>
      <c r="BE50" s="129"/>
      <c r="BF50" s="129"/>
      <c r="BG50" s="129"/>
      <c r="BH50" s="129"/>
      <c r="BI50" s="129"/>
      <c r="BJ50" s="129"/>
      <c r="BK50" s="129"/>
      <c r="BL50" s="129"/>
      <c r="BM50" s="129"/>
      <c r="BN50" s="129"/>
    </row>
    <row r="51" spans="1:66" ht="15" customHeight="1" thickTop="1" x14ac:dyDescent="0.25">
      <c r="A51" s="142" t="s">
        <v>76</v>
      </c>
      <c r="B51" s="143">
        <v>43826</v>
      </c>
      <c r="C51" s="142" t="s">
        <v>43</v>
      </c>
      <c r="D51" s="144" t="s">
        <v>29</v>
      </c>
      <c r="E51" s="144"/>
      <c r="F51" s="142"/>
      <c r="G51" s="126"/>
      <c r="H51" s="126"/>
      <c r="I51" s="126"/>
      <c r="J51" s="127"/>
      <c r="K51" s="126"/>
      <c r="L51" s="126"/>
      <c r="M51" s="126"/>
      <c r="N51" s="126"/>
      <c r="O51" s="126"/>
      <c r="P51" s="126"/>
      <c r="Q51" s="126"/>
      <c r="R51" s="126"/>
      <c r="S51" s="126"/>
      <c r="T51" s="126"/>
      <c r="U51" s="126"/>
      <c r="V51" s="126"/>
      <c r="W51" s="126"/>
      <c r="X51" s="126"/>
      <c r="Y51" s="126"/>
      <c r="Z51" s="126"/>
      <c r="AA51" s="126"/>
      <c r="AB51" s="128"/>
      <c r="AC51" s="126"/>
      <c r="AD51" s="126"/>
      <c r="AE51" s="126"/>
      <c r="AF51" s="126"/>
      <c r="AG51" s="126"/>
      <c r="AH51" s="126"/>
      <c r="AI51" s="126"/>
      <c r="AJ51" s="126"/>
      <c r="AK51" s="126"/>
      <c r="AL51" s="126"/>
      <c r="AM51" s="126"/>
      <c r="AN51" s="126"/>
      <c r="AO51" s="126"/>
      <c r="AP51" s="126"/>
      <c r="AQ51" s="126"/>
      <c r="AR51" s="126"/>
      <c r="AS51" s="126"/>
      <c r="AT51" s="126"/>
      <c r="AU51" s="126"/>
      <c r="AV51" s="126"/>
      <c r="AW51" s="126"/>
      <c r="AX51" s="126"/>
      <c r="AY51" s="126"/>
      <c r="AZ51" s="126"/>
      <c r="BA51" s="126"/>
      <c r="BB51" s="126"/>
      <c r="BC51" s="126"/>
      <c r="BD51" s="126"/>
      <c r="BE51" s="126"/>
      <c r="BF51" s="126"/>
      <c r="BG51" s="126"/>
      <c r="BH51" s="126"/>
      <c r="BI51" s="126"/>
      <c r="BJ51" s="126"/>
      <c r="BK51" s="126"/>
      <c r="BL51" s="126"/>
      <c r="BM51" s="126"/>
      <c r="BN51" s="126"/>
    </row>
    <row r="52" spans="1:66" ht="15" customHeight="1" x14ac:dyDescent="0.25">
      <c r="A52" s="136" t="s">
        <v>76</v>
      </c>
      <c r="B52" s="137">
        <v>43827</v>
      </c>
      <c r="C52" s="136" t="s">
        <v>43</v>
      </c>
      <c r="D52" s="138" t="s">
        <v>28</v>
      </c>
      <c r="E52" s="138"/>
      <c r="F52" s="136"/>
      <c r="G52" s="126"/>
      <c r="H52" s="126"/>
      <c r="I52" s="126"/>
      <c r="J52" s="127"/>
      <c r="K52" s="126"/>
      <c r="L52" s="126"/>
      <c r="M52" s="127"/>
      <c r="N52" s="126"/>
      <c r="O52" s="126"/>
      <c r="P52" s="126"/>
      <c r="Q52" s="126"/>
      <c r="R52" s="126"/>
      <c r="S52" s="126"/>
      <c r="T52" s="126"/>
      <c r="U52" s="126"/>
      <c r="V52" s="126"/>
      <c r="W52" s="126"/>
      <c r="X52" s="126"/>
      <c r="Y52" s="126"/>
      <c r="Z52" s="126"/>
      <c r="AA52" s="126"/>
      <c r="AB52" s="126"/>
      <c r="AC52" s="126"/>
      <c r="AD52" s="126"/>
      <c r="AE52" s="126"/>
      <c r="AF52" s="126"/>
      <c r="AG52" s="126"/>
      <c r="AH52" s="126"/>
      <c r="AI52" s="126"/>
      <c r="AJ52" s="126"/>
      <c r="AK52" s="126"/>
      <c r="AL52" s="128"/>
      <c r="AM52" s="126"/>
      <c r="AN52" s="126"/>
      <c r="AO52" s="128"/>
      <c r="AP52" s="126"/>
      <c r="AQ52" s="126"/>
      <c r="AR52" s="126"/>
      <c r="AS52" s="126"/>
      <c r="AT52" s="126"/>
      <c r="AU52" s="126"/>
      <c r="AV52" s="126"/>
      <c r="AW52" s="126"/>
      <c r="AX52" s="126"/>
      <c r="AY52" s="126"/>
      <c r="AZ52" s="126"/>
      <c r="BA52" s="126"/>
      <c r="BB52" s="126"/>
      <c r="BC52" s="126"/>
      <c r="BD52" s="126"/>
      <c r="BE52" s="126"/>
      <c r="BF52" s="126"/>
      <c r="BG52" s="126"/>
      <c r="BH52" s="126"/>
      <c r="BI52" s="126"/>
      <c r="BJ52" s="126"/>
      <c r="BK52" s="126"/>
      <c r="BL52" s="126"/>
      <c r="BM52" s="126"/>
      <c r="BN52" s="126"/>
    </row>
    <row r="53" spans="1:66" ht="15" customHeight="1" x14ac:dyDescent="0.25">
      <c r="A53" s="136" t="s">
        <v>76</v>
      </c>
      <c r="B53" s="137">
        <v>43828</v>
      </c>
      <c r="C53" s="136" t="s">
        <v>43</v>
      </c>
      <c r="D53" s="138">
        <v>0.51041666666666663</v>
      </c>
      <c r="E53" s="138">
        <v>0.72916666666666663</v>
      </c>
      <c r="F53" s="136">
        <v>4.75</v>
      </c>
      <c r="G53" s="126"/>
      <c r="H53" s="126"/>
      <c r="I53" s="126"/>
      <c r="J53" s="127"/>
      <c r="K53" s="126"/>
      <c r="L53" s="126"/>
      <c r="M53" s="127"/>
      <c r="N53" s="126"/>
      <c r="O53" s="126"/>
      <c r="P53" s="126"/>
      <c r="Q53" s="126"/>
      <c r="R53" s="126"/>
      <c r="S53" s="126"/>
      <c r="T53" s="226" t="s">
        <v>68</v>
      </c>
      <c r="U53" s="227"/>
      <c r="V53" s="227"/>
      <c r="W53" s="227"/>
      <c r="X53" s="227"/>
      <c r="Y53" s="227"/>
      <c r="Z53" s="227"/>
      <c r="AA53" s="227"/>
      <c r="AB53" s="227"/>
      <c r="AC53" s="227"/>
      <c r="AD53" s="227"/>
      <c r="AE53" s="227"/>
      <c r="AF53" s="227"/>
      <c r="AG53" s="227"/>
      <c r="AH53" s="227"/>
      <c r="AI53" s="227"/>
      <c r="AJ53" s="227"/>
      <c r="AK53" s="227"/>
      <c r="AL53" s="239"/>
      <c r="AM53" s="227"/>
      <c r="AN53" s="228" t="s">
        <v>69</v>
      </c>
      <c r="AO53" s="128"/>
      <c r="AP53" s="126"/>
      <c r="AQ53" s="126"/>
      <c r="AR53" s="126"/>
      <c r="AS53" s="126"/>
      <c r="AT53" s="126"/>
      <c r="AU53" s="126"/>
      <c r="AV53" s="126"/>
      <c r="AW53" s="126"/>
      <c r="AX53" s="126"/>
      <c r="AY53" s="126"/>
      <c r="AZ53" s="126"/>
      <c r="BA53" s="126"/>
      <c r="BB53" s="126"/>
      <c r="BC53" s="126"/>
      <c r="BD53" s="126"/>
      <c r="BE53" s="126"/>
      <c r="BF53" s="126"/>
      <c r="BG53" s="126"/>
      <c r="BH53" s="126"/>
      <c r="BI53" s="126"/>
      <c r="BJ53" s="126"/>
      <c r="BK53" s="126"/>
      <c r="BL53" s="126"/>
      <c r="BM53" s="126"/>
      <c r="BN53" s="126"/>
    </row>
    <row r="54" spans="1:66" ht="15" customHeight="1" thickBot="1" x14ac:dyDescent="0.3">
      <c r="A54" s="182" t="s">
        <v>76</v>
      </c>
      <c r="B54" s="183">
        <v>43829</v>
      </c>
      <c r="C54" s="182" t="s">
        <v>43</v>
      </c>
      <c r="D54" s="184">
        <v>0.40625</v>
      </c>
      <c r="E54" s="184">
        <v>0.60416666666666663</v>
      </c>
      <c r="F54" s="182">
        <v>4.7499999999999991</v>
      </c>
      <c r="G54" s="185"/>
      <c r="H54" s="185"/>
      <c r="I54" s="185"/>
      <c r="J54" s="211" t="s">
        <v>70</v>
      </c>
      <c r="K54" s="212"/>
      <c r="L54" s="212"/>
      <c r="M54" s="212"/>
      <c r="N54" s="212"/>
      <c r="O54" s="212"/>
      <c r="P54" s="212"/>
      <c r="Q54" s="212"/>
      <c r="R54" s="212"/>
      <c r="S54" s="212"/>
      <c r="T54" s="212"/>
      <c r="U54" s="212"/>
      <c r="V54" s="212"/>
      <c r="W54" s="212"/>
      <c r="X54" s="212"/>
      <c r="Y54" s="212"/>
      <c r="Z54" s="212"/>
      <c r="AA54" s="212"/>
      <c r="AB54" s="213" t="s">
        <v>71</v>
      </c>
      <c r="AC54" s="185"/>
      <c r="AD54" s="185"/>
      <c r="AE54" s="185"/>
      <c r="AF54" s="185"/>
      <c r="AG54" s="185"/>
      <c r="AH54" s="185"/>
      <c r="AI54" s="185"/>
      <c r="AJ54" s="185"/>
      <c r="AK54" s="185"/>
      <c r="AL54" s="185"/>
      <c r="AM54" s="185"/>
      <c r="AN54" s="185"/>
      <c r="AO54" s="185"/>
      <c r="AP54" s="185"/>
      <c r="AQ54" s="185"/>
      <c r="AR54" s="185"/>
      <c r="AS54" s="185"/>
      <c r="AT54" s="185"/>
      <c r="AU54" s="185"/>
      <c r="AV54" s="185"/>
      <c r="AW54" s="185"/>
      <c r="AX54" s="185"/>
      <c r="AY54" s="185"/>
      <c r="AZ54" s="185"/>
      <c r="BA54" s="185"/>
      <c r="BB54" s="185"/>
      <c r="BC54" s="185"/>
      <c r="BD54" s="185"/>
      <c r="BE54" s="185"/>
      <c r="BF54" s="185"/>
      <c r="BG54" s="185"/>
      <c r="BH54" s="185"/>
      <c r="BI54" s="185"/>
      <c r="BJ54" s="185"/>
      <c r="BK54" s="185"/>
      <c r="BL54" s="185"/>
      <c r="BM54" s="185"/>
      <c r="BN54" s="185"/>
    </row>
    <row r="55" spans="1:66" ht="15" customHeight="1" x14ac:dyDescent="0.25">
      <c r="A55" s="136" t="s">
        <v>77</v>
      </c>
      <c r="B55" s="137">
        <v>43830</v>
      </c>
      <c r="C55" s="136" t="s">
        <v>43</v>
      </c>
      <c r="D55" s="138" t="s">
        <v>29</v>
      </c>
      <c r="E55" s="138"/>
      <c r="F55" s="136"/>
      <c r="G55" s="126"/>
      <c r="H55" s="126"/>
      <c r="I55" s="126"/>
      <c r="J55" s="127"/>
      <c r="K55" s="126"/>
      <c r="L55" s="126"/>
      <c r="M55" s="126"/>
      <c r="N55" s="126"/>
      <c r="O55" s="126"/>
      <c r="P55" s="126"/>
      <c r="Q55" s="126"/>
      <c r="R55" s="126"/>
      <c r="S55" s="126"/>
      <c r="T55" s="126"/>
      <c r="U55" s="126"/>
      <c r="V55" s="126"/>
      <c r="W55" s="126"/>
      <c r="X55" s="126"/>
      <c r="Y55" s="126"/>
      <c r="Z55" s="126"/>
      <c r="AA55" s="126"/>
      <c r="AB55" s="126"/>
      <c r="AC55" s="126"/>
      <c r="AD55" s="126"/>
      <c r="AE55" s="126"/>
      <c r="AF55" s="126"/>
      <c r="AG55" s="126"/>
      <c r="AH55" s="126"/>
      <c r="AI55" s="126"/>
      <c r="AJ55" s="126"/>
      <c r="AK55" s="126"/>
      <c r="AL55" s="126"/>
      <c r="AM55" s="126"/>
      <c r="AN55" s="126"/>
      <c r="AO55" s="127"/>
      <c r="AP55" s="126"/>
      <c r="AQ55" s="128"/>
      <c r="AR55" s="126"/>
      <c r="AS55" s="126"/>
      <c r="AT55" s="126"/>
      <c r="AU55" s="126"/>
      <c r="AV55" s="126"/>
      <c r="AW55" s="126"/>
      <c r="AX55" s="126"/>
      <c r="AY55" s="126"/>
      <c r="AZ55" s="126"/>
      <c r="BA55" s="126"/>
      <c r="BB55" s="126"/>
      <c r="BC55" s="126"/>
      <c r="BD55" s="126"/>
      <c r="BE55" s="126"/>
      <c r="BF55" s="126"/>
      <c r="BG55" s="128"/>
      <c r="BH55" s="126"/>
      <c r="BI55" s="126"/>
      <c r="BJ55" s="126"/>
      <c r="BK55" s="126"/>
      <c r="BL55" s="126"/>
      <c r="BM55" s="126"/>
      <c r="BN55" s="126"/>
    </row>
    <row r="56" spans="1:66" ht="15" customHeight="1" x14ac:dyDescent="0.25">
      <c r="A56" s="136" t="s">
        <v>77</v>
      </c>
      <c r="B56" s="137">
        <v>43831</v>
      </c>
      <c r="C56" s="136" t="s">
        <v>43</v>
      </c>
      <c r="D56" s="138">
        <v>0.40625</v>
      </c>
      <c r="E56" s="138">
        <v>0.69791666666666663</v>
      </c>
      <c r="F56" s="136">
        <v>6.5</v>
      </c>
      <c r="G56" s="126"/>
      <c r="H56" s="126"/>
      <c r="I56" s="126"/>
      <c r="J56" s="156" t="s">
        <v>70</v>
      </c>
      <c r="K56" s="157"/>
      <c r="L56" s="157"/>
      <c r="M56" s="157"/>
      <c r="N56" s="157"/>
      <c r="O56" s="157"/>
      <c r="P56" s="157"/>
      <c r="Q56" s="157"/>
      <c r="R56" s="157"/>
      <c r="S56" s="157"/>
      <c r="T56" s="160"/>
      <c r="U56" s="157"/>
      <c r="V56" s="157"/>
      <c r="W56" s="157"/>
      <c r="X56" s="157"/>
      <c r="Y56" s="157"/>
      <c r="Z56" s="157"/>
      <c r="AA56" s="157"/>
      <c r="AB56" s="157"/>
      <c r="AC56" s="157"/>
      <c r="AD56" s="157"/>
      <c r="AE56" s="157"/>
      <c r="AF56" s="157"/>
      <c r="AG56" s="157"/>
      <c r="AH56" s="157"/>
      <c r="AI56" s="157"/>
      <c r="AJ56" s="157"/>
      <c r="AK56" s="158" t="s">
        <v>72</v>
      </c>
      <c r="AL56" s="126"/>
      <c r="AM56" s="126"/>
      <c r="AN56" s="128"/>
      <c r="AO56" s="126"/>
      <c r="AP56" s="126"/>
      <c r="AQ56" s="126"/>
      <c r="AR56" s="126"/>
      <c r="AS56" s="126"/>
      <c r="AT56" s="126"/>
      <c r="AU56" s="126"/>
      <c r="AV56" s="126"/>
      <c r="AW56" s="126"/>
      <c r="AX56" s="126"/>
      <c r="AY56" s="126"/>
      <c r="AZ56" s="126"/>
      <c r="BA56" s="126"/>
      <c r="BB56" s="126"/>
      <c r="BC56" s="126"/>
      <c r="BD56" s="126"/>
      <c r="BE56" s="126"/>
      <c r="BF56" s="126"/>
      <c r="BG56" s="126"/>
      <c r="BH56" s="126"/>
      <c r="BI56" s="126"/>
      <c r="BJ56" s="126"/>
      <c r="BK56" s="126"/>
      <c r="BL56" s="126"/>
      <c r="BM56" s="126"/>
      <c r="BN56" s="126"/>
    </row>
    <row r="57" spans="1:66" ht="15" customHeight="1" x14ac:dyDescent="0.25">
      <c r="A57" s="136" t="s">
        <v>77</v>
      </c>
      <c r="B57" s="137">
        <v>43832</v>
      </c>
      <c r="C57" s="136" t="s">
        <v>43</v>
      </c>
      <c r="D57" s="138">
        <v>0.40625</v>
      </c>
      <c r="E57" s="138">
        <v>0.60416666666666663</v>
      </c>
      <c r="F57" s="136">
        <v>4.7499999999999991</v>
      </c>
      <c r="G57" s="126"/>
      <c r="H57" s="126"/>
      <c r="I57" s="126"/>
      <c r="J57" s="156" t="s">
        <v>70</v>
      </c>
      <c r="K57" s="157"/>
      <c r="L57" s="157"/>
      <c r="M57" s="157"/>
      <c r="N57" s="157"/>
      <c r="O57" s="157"/>
      <c r="P57" s="157"/>
      <c r="Q57" s="157"/>
      <c r="R57" s="157"/>
      <c r="S57" s="157"/>
      <c r="T57" s="160"/>
      <c r="U57" s="157"/>
      <c r="V57" s="157"/>
      <c r="W57" s="157"/>
      <c r="X57" s="157"/>
      <c r="Y57" s="157"/>
      <c r="Z57" s="157"/>
      <c r="AA57" s="157"/>
      <c r="AB57" s="158" t="s">
        <v>71</v>
      </c>
      <c r="AC57" s="126"/>
      <c r="AD57" s="126"/>
      <c r="AE57" s="126"/>
      <c r="AF57" s="126"/>
      <c r="AG57" s="126"/>
      <c r="AH57" s="126"/>
      <c r="AI57" s="126"/>
      <c r="AJ57" s="126"/>
      <c r="AK57" s="126"/>
      <c r="AL57" s="126"/>
      <c r="AM57" s="126"/>
      <c r="AN57" s="128"/>
      <c r="AO57" s="126"/>
      <c r="AP57" s="126"/>
      <c r="AQ57" s="126"/>
      <c r="AR57" s="126"/>
      <c r="AS57" s="126"/>
      <c r="AT57" s="126"/>
      <c r="AU57" s="126"/>
      <c r="AV57" s="126"/>
      <c r="AW57" s="126"/>
      <c r="AX57" s="126"/>
      <c r="AY57" s="126"/>
      <c r="AZ57" s="126"/>
      <c r="BA57" s="126"/>
      <c r="BB57" s="126"/>
      <c r="BC57" s="126"/>
      <c r="BD57" s="126"/>
      <c r="BE57" s="126"/>
      <c r="BF57" s="126"/>
      <c r="BG57" s="126"/>
      <c r="BH57" s="126"/>
      <c r="BI57" s="126"/>
      <c r="BJ57" s="126"/>
      <c r="BK57" s="126"/>
      <c r="BL57" s="126"/>
      <c r="BM57" s="126"/>
      <c r="BN57" s="126"/>
    </row>
    <row r="58" spans="1:66" ht="15" customHeight="1" x14ac:dyDescent="0.25">
      <c r="A58" s="136" t="s">
        <v>77</v>
      </c>
      <c r="B58" s="137">
        <v>43833</v>
      </c>
      <c r="C58" s="136" t="s">
        <v>43</v>
      </c>
      <c r="D58" s="138">
        <v>0.40625</v>
      </c>
      <c r="E58" s="138">
        <v>0.69791666666666663</v>
      </c>
      <c r="F58" s="136">
        <v>6.5</v>
      </c>
      <c r="G58" s="126"/>
      <c r="H58" s="126"/>
      <c r="I58" s="126"/>
      <c r="J58" s="156" t="s">
        <v>70</v>
      </c>
      <c r="K58" s="157"/>
      <c r="L58" s="157"/>
      <c r="M58" s="157"/>
      <c r="N58" s="157"/>
      <c r="O58" s="157"/>
      <c r="P58" s="157"/>
      <c r="Q58" s="157"/>
      <c r="R58" s="157"/>
      <c r="S58" s="157"/>
      <c r="T58" s="157"/>
      <c r="U58" s="157"/>
      <c r="V58" s="157"/>
      <c r="W58" s="157"/>
      <c r="X58" s="157"/>
      <c r="Y58" s="157"/>
      <c r="Z58" s="157"/>
      <c r="AA58" s="157"/>
      <c r="AB58" s="157"/>
      <c r="AC58" s="157"/>
      <c r="AD58" s="157"/>
      <c r="AE58" s="157"/>
      <c r="AF58" s="157"/>
      <c r="AG58" s="157"/>
      <c r="AH58" s="157"/>
      <c r="AI58" s="157"/>
      <c r="AJ58" s="157"/>
      <c r="AK58" s="158" t="s">
        <v>72</v>
      </c>
      <c r="AL58" s="126"/>
      <c r="AM58" s="126"/>
      <c r="AN58" s="126"/>
      <c r="AO58" s="127"/>
      <c r="AP58" s="126"/>
      <c r="AQ58" s="128"/>
      <c r="AR58" s="126"/>
      <c r="AS58" s="126"/>
      <c r="AT58" s="126"/>
      <c r="AU58" s="126"/>
      <c r="AV58" s="126"/>
      <c r="AW58" s="126"/>
      <c r="AX58" s="126"/>
      <c r="AY58" s="126"/>
      <c r="AZ58" s="126"/>
      <c r="BA58" s="126"/>
      <c r="BB58" s="126"/>
      <c r="BC58" s="126"/>
      <c r="BD58" s="126"/>
      <c r="BE58" s="126"/>
      <c r="BF58" s="126"/>
      <c r="BG58" s="128"/>
      <c r="BH58" s="126"/>
      <c r="BI58" s="126"/>
      <c r="BJ58" s="126"/>
      <c r="BK58" s="126"/>
      <c r="BL58" s="126"/>
      <c r="BM58" s="126"/>
      <c r="BN58" s="126"/>
    </row>
    <row r="59" spans="1:66" ht="15" customHeight="1" x14ac:dyDescent="0.25">
      <c r="A59" s="136" t="s">
        <v>77</v>
      </c>
      <c r="B59" s="137">
        <v>43834</v>
      </c>
      <c r="C59" s="136" t="s">
        <v>43</v>
      </c>
      <c r="D59" s="138">
        <v>0.40625</v>
      </c>
      <c r="E59" s="138">
        <v>0.60416666666666663</v>
      </c>
      <c r="F59" s="136">
        <v>4.7499999999999991</v>
      </c>
      <c r="G59" s="126"/>
      <c r="H59" s="126"/>
      <c r="I59" s="126"/>
      <c r="J59" s="156" t="s">
        <v>70</v>
      </c>
      <c r="K59" s="157"/>
      <c r="L59" s="157"/>
      <c r="M59" s="157"/>
      <c r="N59" s="157"/>
      <c r="O59" s="157"/>
      <c r="P59" s="157"/>
      <c r="Q59" s="157"/>
      <c r="R59" s="157"/>
      <c r="S59" s="157"/>
      <c r="T59" s="160"/>
      <c r="U59" s="157"/>
      <c r="V59" s="157"/>
      <c r="W59" s="157"/>
      <c r="X59" s="157"/>
      <c r="Y59" s="157"/>
      <c r="Z59" s="157"/>
      <c r="AA59" s="157"/>
      <c r="AB59" s="158" t="s">
        <v>71</v>
      </c>
      <c r="AC59" s="126"/>
      <c r="AD59" s="126"/>
      <c r="AE59" s="126"/>
      <c r="AF59" s="126"/>
      <c r="AG59" s="126"/>
      <c r="AH59" s="126"/>
      <c r="AI59" s="126"/>
      <c r="AJ59" s="126"/>
      <c r="AK59" s="126"/>
      <c r="AL59" s="126"/>
      <c r="AM59" s="126"/>
      <c r="AN59" s="128"/>
      <c r="AO59" s="126"/>
      <c r="AP59" s="126"/>
      <c r="AQ59" s="128"/>
      <c r="AR59" s="126"/>
      <c r="AS59" s="126"/>
      <c r="AT59" s="126"/>
      <c r="AU59" s="126"/>
      <c r="AV59" s="126"/>
      <c r="AW59" s="126"/>
      <c r="AX59" s="126"/>
      <c r="AY59" s="126"/>
      <c r="AZ59" s="126"/>
      <c r="BA59" s="126"/>
      <c r="BB59" s="126"/>
      <c r="BC59" s="126"/>
      <c r="BD59" s="126"/>
      <c r="BE59" s="126"/>
      <c r="BF59" s="126"/>
      <c r="BG59" s="126"/>
      <c r="BH59" s="126"/>
      <c r="BI59" s="126"/>
      <c r="BJ59" s="126"/>
      <c r="BK59" s="126"/>
      <c r="BL59" s="126"/>
      <c r="BM59" s="126"/>
      <c r="BN59" s="126"/>
    </row>
    <row r="60" spans="1:66" ht="15" customHeight="1" x14ac:dyDescent="0.25">
      <c r="A60" s="136" t="s">
        <v>77</v>
      </c>
      <c r="B60" s="137">
        <v>43835</v>
      </c>
      <c r="C60" s="136" t="s">
        <v>43</v>
      </c>
      <c r="D60" s="138" t="s">
        <v>29</v>
      </c>
      <c r="E60" s="138"/>
      <c r="F60" s="136"/>
      <c r="G60" s="126"/>
      <c r="H60" s="126"/>
      <c r="I60" s="126"/>
      <c r="J60" s="126"/>
      <c r="K60" s="126"/>
      <c r="L60" s="126"/>
      <c r="M60" s="127"/>
      <c r="N60" s="126"/>
      <c r="O60" s="126"/>
      <c r="P60" s="126"/>
      <c r="Q60" s="126"/>
      <c r="R60" s="126"/>
      <c r="S60" s="126"/>
      <c r="T60" s="127"/>
      <c r="U60" s="126"/>
      <c r="V60" s="126"/>
      <c r="W60" s="126"/>
      <c r="X60" s="126"/>
      <c r="Y60" s="126"/>
      <c r="Z60" s="126"/>
      <c r="AA60" s="126"/>
      <c r="AB60" s="126"/>
      <c r="AC60" s="126"/>
      <c r="AD60" s="126"/>
      <c r="AE60" s="126"/>
      <c r="AF60" s="126"/>
      <c r="AG60" s="126"/>
      <c r="AH60" s="126"/>
      <c r="AI60" s="126"/>
      <c r="AJ60" s="126"/>
      <c r="AK60" s="126"/>
      <c r="AL60" s="128"/>
      <c r="AM60" s="126"/>
      <c r="AN60" s="128"/>
      <c r="AO60" s="126"/>
      <c r="AP60" s="126"/>
      <c r="AQ60" s="126"/>
      <c r="AR60" s="126"/>
      <c r="AS60" s="126"/>
      <c r="AT60" s="126"/>
      <c r="AU60" s="126"/>
      <c r="AV60" s="126"/>
      <c r="AW60" s="126"/>
      <c r="AX60" s="126"/>
      <c r="AY60" s="126"/>
      <c r="AZ60" s="126"/>
      <c r="BA60" s="126"/>
      <c r="BB60" s="126"/>
      <c r="BC60" s="126"/>
      <c r="BD60" s="126"/>
      <c r="BE60" s="126"/>
      <c r="BF60" s="126"/>
      <c r="BG60" s="126"/>
      <c r="BH60" s="126"/>
      <c r="BI60" s="126"/>
      <c r="BJ60" s="126"/>
      <c r="BK60" s="126"/>
      <c r="BL60" s="126"/>
      <c r="BM60" s="126"/>
      <c r="BN60" s="126"/>
    </row>
    <row r="61" spans="1:66" ht="15" customHeight="1" thickBot="1" x14ac:dyDescent="0.3">
      <c r="A61" s="182" t="s">
        <v>77</v>
      </c>
      <c r="B61" s="183">
        <v>43836</v>
      </c>
      <c r="C61" s="182" t="s">
        <v>43</v>
      </c>
      <c r="D61" s="184" t="s">
        <v>29</v>
      </c>
      <c r="E61" s="184"/>
      <c r="F61" s="182"/>
      <c r="G61" s="185"/>
      <c r="H61" s="185"/>
      <c r="I61" s="185"/>
      <c r="J61" s="185"/>
      <c r="K61" s="185"/>
      <c r="L61" s="185"/>
      <c r="M61" s="197"/>
      <c r="N61" s="185"/>
      <c r="O61" s="185"/>
      <c r="P61" s="185"/>
      <c r="Q61" s="185"/>
      <c r="R61" s="185"/>
      <c r="S61" s="185"/>
      <c r="T61" s="197"/>
      <c r="U61" s="185"/>
      <c r="V61" s="185"/>
      <c r="W61" s="185"/>
      <c r="X61" s="185"/>
      <c r="Y61" s="185"/>
      <c r="Z61" s="185"/>
      <c r="AA61" s="185"/>
      <c r="AB61" s="185"/>
      <c r="AC61" s="185"/>
      <c r="AD61" s="185"/>
      <c r="AE61" s="185"/>
      <c r="AF61" s="185"/>
      <c r="AG61" s="185"/>
      <c r="AH61" s="185"/>
      <c r="AI61" s="185"/>
      <c r="AJ61" s="185"/>
      <c r="AK61" s="185"/>
      <c r="AL61" s="194"/>
      <c r="AM61" s="185"/>
      <c r="AN61" s="194"/>
      <c r="AO61" s="185"/>
      <c r="AP61" s="185"/>
      <c r="AQ61" s="185"/>
      <c r="AR61" s="185"/>
      <c r="AS61" s="185"/>
      <c r="AT61" s="185"/>
      <c r="AU61" s="185"/>
      <c r="AV61" s="185"/>
      <c r="AW61" s="185"/>
      <c r="AX61" s="185"/>
      <c r="AY61" s="185"/>
      <c r="AZ61" s="185"/>
      <c r="BA61" s="185"/>
      <c r="BB61" s="185"/>
      <c r="BC61" s="185"/>
      <c r="BD61" s="185"/>
      <c r="BE61" s="185"/>
      <c r="BF61" s="185"/>
      <c r="BG61" s="185"/>
      <c r="BH61" s="185"/>
      <c r="BI61" s="185"/>
      <c r="BJ61" s="185"/>
      <c r="BK61" s="185"/>
      <c r="BL61" s="185"/>
      <c r="BM61" s="185"/>
      <c r="BN61" s="185"/>
    </row>
    <row r="62" spans="1:66" ht="15" customHeight="1" x14ac:dyDescent="0.25">
      <c r="A62" s="136" t="s">
        <v>78</v>
      </c>
      <c r="B62" s="137">
        <v>43837</v>
      </c>
      <c r="C62" s="136" t="s">
        <v>43</v>
      </c>
      <c r="D62" s="138">
        <v>0.40625</v>
      </c>
      <c r="E62" s="138">
        <v>0.69791666666666663</v>
      </c>
      <c r="F62" s="136">
        <v>6.5</v>
      </c>
      <c r="G62" s="126"/>
      <c r="H62" s="126"/>
      <c r="I62" s="126"/>
      <c r="J62" s="214" t="s">
        <v>70</v>
      </c>
      <c r="K62" s="215"/>
      <c r="L62" s="215"/>
      <c r="M62" s="215"/>
      <c r="N62" s="215"/>
      <c r="O62" s="215"/>
      <c r="P62" s="215"/>
      <c r="Q62" s="215"/>
      <c r="R62" s="215"/>
      <c r="S62" s="215"/>
      <c r="T62" s="216"/>
      <c r="U62" s="215"/>
      <c r="V62" s="215"/>
      <c r="W62" s="215"/>
      <c r="X62" s="215"/>
      <c r="Y62" s="215"/>
      <c r="Z62" s="215"/>
      <c r="AA62" s="215"/>
      <c r="AB62" s="215"/>
      <c r="AC62" s="215"/>
      <c r="AD62" s="215"/>
      <c r="AE62" s="215"/>
      <c r="AF62" s="215"/>
      <c r="AG62" s="215"/>
      <c r="AH62" s="215"/>
      <c r="AI62" s="215"/>
      <c r="AJ62" s="215"/>
      <c r="AK62" s="217" t="s">
        <v>72</v>
      </c>
      <c r="AL62" s="126"/>
      <c r="AM62" s="126"/>
      <c r="AN62" s="128"/>
      <c r="AO62" s="126"/>
      <c r="AP62" s="126"/>
      <c r="AQ62" s="128"/>
      <c r="AR62" s="126"/>
      <c r="AS62" s="126"/>
      <c r="AT62" s="126"/>
      <c r="AU62" s="126"/>
      <c r="AV62" s="126"/>
      <c r="AW62" s="126"/>
      <c r="AX62" s="126"/>
      <c r="AY62" s="126"/>
      <c r="AZ62" s="126"/>
      <c r="BA62" s="126"/>
      <c r="BB62" s="126"/>
      <c r="BC62" s="126"/>
      <c r="BD62" s="126"/>
      <c r="BE62" s="126"/>
      <c r="BF62" s="126"/>
      <c r="BG62" s="126"/>
      <c r="BH62" s="126"/>
      <c r="BI62" s="126"/>
      <c r="BJ62" s="126"/>
      <c r="BK62" s="126"/>
      <c r="BL62" s="126"/>
      <c r="BM62" s="126"/>
      <c r="BN62" s="126"/>
    </row>
    <row r="63" spans="1:66" ht="15" customHeight="1" x14ac:dyDescent="0.25">
      <c r="A63" s="136" t="s">
        <v>78</v>
      </c>
      <c r="B63" s="137">
        <v>43838</v>
      </c>
      <c r="C63" s="136" t="s">
        <v>43</v>
      </c>
      <c r="D63" s="138">
        <v>0.40625</v>
      </c>
      <c r="E63" s="138">
        <v>0.60416666666666663</v>
      </c>
      <c r="F63" s="136">
        <v>4.7499999999999991</v>
      </c>
      <c r="G63" s="126"/>
      <c r="H63" s="126"/>
      <c r="I63" s="126"/>
      <c r="J63" s="156" t="s">
        <v>70</v>
      </c>
      <c r="K63" s="157"/>
      <c r="L63" s="157"/>
      <c r="M63" s="157"/>
      <c r="N63" s="157"/>
      <c r="O63" s="157"/>
      <c r="P63" s="157"/>
      <c r="Q63" s="157"/>
      <c r="R63" s="157"/>
      <c r="S63" s="157"/>
      <c r="T63" s="157"/>
      <c r="U63" s="157"/>
      <c r="V63" s="157"/>
      <c r="W63" s="157"/>
      <c r="X63" s="157"/>
      <c r="Y63" s="157"/>
      <c r="Z63" s="157"/>
      <c r="AA63" s="157"/>
      <c r="AB63" s="158" t="s">
        <v>71</v>
      </c>
      <c r="AC63" s="126"/>
      <c r="AD63" s="126"/>
      <c r="AE63" s="126"/>
      <c r="AF63" s="126"/>
      <c r="AG63" s="126"/>
      <c r="AH63" s="126"/>
      <c r="AI63" s="126"/>
      <c r="AJ63" s="126"/>
      <c r="AK63" s="127"/>
      <c r="AL63" s="126"/>
      <c r="AM63" s="126"/>
      <c r="AN63" s="126"/>
      <c r="AO63" s="126"/>
      <c r="AP63" s="126"/>
      <c r="AQ63" s="126"/>
      <c r="AR63" s="126"/>
      <c r="AS63" s="126"/>
      <c r="AT63" s="126"/>
      <c r="AU63" s="126"/>
      <c r="AV63" s="126"/>
      <c r="AW63" s="126"/>
      <c r="AX63" s="126"/>
      <c r="AY63" s="126"/>
      <c r="AZ63" s="126"/>
      <c r="BA63" s="126"/>
      <c r="BB63" s="126"/>
      <c r="BC63" s="126"/>
      <c r="BD63" s="126"/>
      <c r="BE63" s="126"/>
      <c r="BF63" s="126"/>
      <c r="BG63" s="128"/>
      <c r="BH63" s="126"/>
      <c r="BI63" s="126"/>
      <c r="BJ63" s="126"/>
      <c r="BK63" s="126"/>
      <c r="BL63" s="126"/>
      <c r="BM63" s="126"/>
      <c r="BN63" s="126"/>
    </row>
    <row r="64" spans="1:66" ht="15" customHeight="1" x14ac:dyDescent="0.25">
      <c r="A64" s="136" t="s">
        <v>78</v>
      </c>
      <c r="B64" s="137">
        <v>43839</v>
      </c>
      <c r="C64" s="136" t="s">
        <v>43</v>
      </c>
      <c r="D64" s="138">
        <v>0.72916666666666663</v>
      </c>
      <c r="E64" s="138">
        <v>0.92708333333333337</v>
      </c>
      <c r="F64" s="136">
        <v>4.7500000000000018</v>
      </c>
      <c r="G64" s="126"/>
      <c r="H64" s="126"/>
      <c r="I64" s="126"/>
      <c r="J64" s="126"/>
      <c r="K64" s="126"/>
      <c r="L64" s="126"/>
      <c r="M64" s="126"/>
      <c r="N64" s="126"/>
      <c r="O64" s="126"/>
      <c r="P64" s="126"/>
      <c r="Q64" s="126"/>
      <c r="R64" s="126"/>
      <c r="S64" s="126"/>
      <c r="T64" s="126"/>
      <c r="U64" s="126"/>
      <c r="V64" s="127"/>
      <c r="W64" s="126"/>
      <c r="X64" s="126"/>
      <c r="Y64" s="126"/>
      <c r="Z64" s="126"/>
      <c r="AA64" s="126"/>
      <c r="AB64" s="126"/>
      <c r="AC64" s="126"/>
      <c r="AD64" s="126"/>
      <c r="AE64" s="126"/>
      <c r="AF64" s="126"/>
      <c r="AG64" s="126"/>
      <c r="AH64" s="126"/>
      <c r="AI64" s="126"/>
      <c r="AJ64" s="126"/>
      <c r="AK64" s="126"/>
      <c r="AL64" s="126"/>
      <c r="AM64" s="126"/>
      <c r="AN64" s="126"/>
      <c r="AO64" s="156" t="s">
        <v>69</v>
      </c>
      <c r="AP64" s="157"/>
      <c r="AQ64" s="157"/>
      <c r="AR64" s="157"/>
      <c r="AS64" s="157"/>
      <c r="AT64" s="157"/>
      <c r="AU64" s="157"/>
      <c r="AV64" s="157"/>
      <c r="AW64" s="157"/>
      <c r="AX64" s="157"/>
      <c r="AY64" s="157"/>
      <c r="AZ64" s="157"/>
      <c r="BA64" s="157"/>
      <c r="BB64" s="157"/>
      <c r="BC64" s="169"/>
      <c r="BD64" s="157"/>
      <c r="BE64" s="157"/>
      <c r="BF64" s="157"/>
      <c r="BG64" s="158" t="s">
        <v>82</v>
      </c>
      <c r="BH64" s="126"/>
      <c r="BI64" s="126"/>
      <c r="BJ64" s="126"/>
      <c r="BK64" s="126"/>
      <c r="BL64" s="126"/>
      <c r="BM64" s="126"/>
      <c r="BN64" s="126"/>
    </row>
    <row r="65" spans="1:66" ht="15" customHeight="1" x14ac:dyDescent="0.25">
      <c r="A65" s="136" t="s">
        <v>78</v>
      </c>
      <c r="B65" s="137">
        <v>43840</v>
      </c>
      <c r="C65" s="136" t="s">
        <v>43</v>
      </c>
      <c r="D65" s="138">
        <v>0.51041666666666663</v>
      </c>
      <c r="E65" s="138">
        <v>0.72916666666666663</v>
      </c>
      <c r="F65" s="136">
        <v>5.25</v>
      </c>
      <c r="G65" s="126"/>
      <c r="H65" s="126"/>
      <c r="I65" s="126"/>
      <c r="J65" s="127"/>
      <c r="K65" s="126"/>
      <c r="L65" s="126"/>
      <c r="M65" s="126"/>
      <c r="N65" s="126"/>
      <c r="O65" s="126"/>
      <c r="P65" s="126"/>
      <c r="Q65" s="126"/>
      <c r="R65" s="126"/>
      <c r="S65" s="126"/>
      <c r="T65" s="156" t="s">
        <v>68</v>
      </c>
      <c r="U65" s="157"/>
      <c r="V65" s="157"/>
      <c r="W65" s="157"/>
      <c r="X65" s="157"/>
      <c r="Y65" s="157"/>
      <c r="Z65" s="157"/>
      <c r="AA65" s="157"/>
      <c r="AB65" s="169"/>
      <c r="AC65" s="157"/>
      <c r="AD65" s="157"/>
      <c r="AE65" s="157"/>
      <c r="AF65" s="157"/>
      <c r="AG65" s="157"/>
      <c r="AH65" s="157"/>
      <c r="AI65" s="157"/>
      <c r="AJ65" s="157"/>
      <c r="AK65" s="160"/>
      <c r="AL65" s="157"/>
      <c r="AM65" s="157"/>
      <c r="AN65" s="158" t="s">
        <v>69</v>
      </c>
      <c r="AO65" s="126"/>
      <c r="AP65" s="126"/>
      <c r="AQ65" s="126"/>
      <c r="AR65" s="126"/>
      <c r="AS65" s="126"/>
      <c r="AT65" s="126"/>
      <c r="AU65" s="126"/>
      <c r="AV65" s="126"/>
      <c r="AW65" s="126"/>
      <c r="AX65" s="126"/>
      <c r="AY65" s="126"/>
      <c r="AZ65" s="126"/>
      <c r="BA65" s="126"/>
      <c r="BB65" s="126"/>
      <c r="BC65" s="126"/>
      <c r="BD65" s="126"/>
      <c r="BE65" s="126"/>
      <c r="BF65" s="126"/>
      <c r="BG65" s="128"/>
      <c r="BH65" s="126"/>
      <c r="BI65" s="126"/>
      <c r="BJ65" s="126"/>
      <c r="BK65" s="126"/>
      <c r="BL65" s="126"/>
      <c r="BM65" s="126"/>
      <c r="BN65" s="126"/>
    </row>
    <row r="66" spans="1:66" ht="15" customHeight="1" x14ac:dyDescent="0.25">
      <c r="A66" s="136" t="s">
        <v>78</v>
      </c>
      <c r="B66" s="137">
        <v>43841</v>
      </c>
      <c r="C66" s="136" t="s">
        <v>43</v>
      </c>
      <c r="D66" s="138">
        <v>0.40625</v>
      </c>
      <c r="E66" s="138">
        <v>0.60416666666666663</v>
      </c>
      <c r="F66" s="136">
        <v>4.7499999999999991</v>
      </c>
      <c r="G66" s="126"/>
      <c r="H66" s="126"/>
      <c r="I66" s="126"/>
      <c r="J66" s="156" t="s">
        <v>70</v>
      </c>
      <c r="K66" s="157"/>
      <c r="L66" s="157"/>
      <c r="M66" s="157"/>
      <c r="N66" s="157"/>
      <c r="O66" s="157"/>
      <c r="P66" s="157"/>
      <c r="Q66" s="157"/>
      <c r="R66" s="157"/>
      <c r="S66" s="157"/>
      <c r="T66" s="157"/>
      <c r="U66" s="157"/>
      <c r="V66" s="157"/>
      <c r="W66" s="157"/>
      <c r="X66" s="157"/>
      <c r="Y66" s="157"/>
      <c r="Z66" s="157"/>
      <c r="AA66" s="157"/>
      <c r="AB66" s="158" t="s">
        <v>71</v>
      </c>
      <c r="AC66" s="126"/>
      <c r="AD66" s="126"/>
      <c r="AE66" s="126"/>
      <c r="AF66" s="126"/>
      <c r="AG66" s="126"/>
      <c r="AH66" s="126"/>
      <c r="AI66" s="126"/>
      <c r="AJ66" s="126"/>
      <c r="AK66" s="128"/>
      <c r="AL66" s="126"/>
      <c r="AM66" s="126"/>
      <c r="AN66" s="126"/>
      <c r="AO66" s="128"/>
      <c r="AP66" s="126"/>
      <c r="AQ66" s="126"/>
      <c r="AR66" s="126"/>
      <c r="AS66" s="126"/>
      <c r="AT66" s="126"/>
      <c r="AU66" s="126"/>
      <c r="AV66" s="126"/>
      <c r="AW66" s="126"/>
      <c r="AX66" s="126"/>
      <c r="AY66" s="126"/>
      <c r="AZ66" s="126"/>
      <c r="BA66" s="126"/>
      <c r="BB66" s="126"/>
      <c r="BC66" s="126"/>
      <c r="BD66" s="126"/>
      <c r="BE66" s="126"/>
      <c r="BF66" s="126"/>
      <c r="BG66" s="126"/>
      <c r="BH66" s="126"/>
      <c r="BI66" s="126"/>
      <c r="BJ66" s="126"/>
      <c r="BK66" s="126"/>
      <c r="BL66" s="126"/>
      <c r="BM66" s="126"/>
      <c r="BN66" s="126"/>
    </row>
    <row r="67" spans="1:66" ht="15" customHeight="1" x14ac:dyDescent="0.25">
      <c r="A67" s="136" t="s">
        <v>78</v>
      </c>
      <c r="B67" s="137">
        <v>43842</v>
      </c>
      <c r="C67" s="136" t="s">
        <v>43</v>
      </c>
      <c r="D67" s="138">
        <v>0.40625</v>
      </c>
      <c r="E67" s="138">
        <v>0.69791666666666663</v>
      </c>
      <c r="F67" s="136">
        <v>6.9999999999999991</v>
      </c>
      <c r="G67" s="126"/>
      <c r="H67" s="126"/>
      <c r="I67" s="126"/>
      <c r="J67" s="226" t="s">
        <v>70</v>
      </c>
      <c r="K67" s="227"/>
      <c r="L67" s="227"/>
      <c r="M67" s="227"/>
      <c r="N67" s="227"/>
      <c r="O67" s="227"/>
      <c r="P67" s="227"/>
      <c r="Q67" s="227"/>
      <c r="R67" s="227"/>
      <c r="S67" s="227"/>
      <c r="T67" s="227"/>
      <c r="U67" s="227"/>
      <c r="V67" s="227"/>
      <c r="W67" s="227"/>
      <c r="X67" s="227"/>
      <c r="Y67" s="227"/>
      <c r="Z67" s="227"/>
      <c r="AA67" s="227"/>
      <c r="AB67" s="227"/>
      <c r="AC67" s="227"/>
      <c r="AD67" s="227"/>
      <c r="AE67" s="227"/>
      <c r="AF67" s="227"/>
      <c r="AG67" s="227"/>
      <c r="AH67" s="227"/>
      <c r="AI67" s="227"/>
      <c r="AJ67" s="227"/>
      <c r="AK67" s="228" t="s">
        <v>72</v>
      </c>
      <c r="AL67" s="126"/>
      <c r="AM67" s="126"/>
      <c r="AN67" s="126"/>
      <c r="AO67" s="128"/>
      <c r="AP67" s="126"/>
      <c r="AQ67" s="126"/>
      <c r="AR67" s="126"/>
      <c r="AS67" s="126"/>
      <c r="AT67" s="126"/>
      <c r="AU67" s="126"/>
      <c r="AV67" s="126"/>
      <c r="AW67" s="126"/>
      <c r="AX67" s="126"/>
      <c r="AY67" s="126"/>
      <c r="AZ67" s="126"/>
      <c r="BA67" s="126"/>
      <c r="BB67" s="126"/>
      <c r="BC67" s="126"/>
      <c r="BD67" s="126"/>
      <c r="BE67" s="126"/>
      <c r="BF67" s="126"/>
      <c r="BG67" s="126"/>
      <c r="BH67" s="126"/>
      <c r="BI67" s="126"/>
      <c r="BJ67" s="126"/>
      <c r="BK67" s="126"/>
      <c r="BL67" s="126"/>
      <c r="BM67" s="126"/>
      <c r="BN67" s="126"/>
    </row>
    <row r="68" spans="1:66" s="121" customFormat="1" ht="15" customHeight="1" thickBot="1" x14ac:dyDescent="0.3">
      <c r="A68" s="139" t="s">
        <v>78</v>
      </c>
      <c r="B68" s="140">
        <v>43843</v>
      </c>
      <c r="C68" s="139" t="s">
        <v>43</v>
      </c>
      <c r="D68" s="141">
        <v>0.72916666666666663</v>
      </c>
      <c r="E68" s="141">
        <v>0.92708333333333337</v>
      </c>
      <c r="F68" s="139">
        <v>4.7500000000000018</v>
      </c>
      <c r="G68" s="129"/>
      <c r="H68" s="129"/>
      <c r="I68" s="129"/>
      <c r="J68" s="129"/>
      <c r="K68" s="129"/>
      <c r="L68" s="129"/>
      <c r="M68" s="129"/>
      <c r="N68" s="129"/>
      <c r="O68" s="129"/>
      <c r="P68" s="129"/>
      <c r="Q68" s="129"/>
      <c r="R68" s="129"/>
      <c r="S68" s="129"/>
      <c r="T68" s="129"/>
      <c r="U68" s="129"/>
      <c r="V68" s="129"/>
      <c r="W68" s="129"/>
      <c r="X68" s="129"/>
      <c r="Y68" s="129"/>
      <c r="Z68" s="129"/>
      <c r="AA68" s="129"/>
      <c r="AB68" s="129"/>
      <c r="AC68" s="129"/>
      <c r="AD68" s="129"/>
      <c r="AE68" s="129"/>
      <c r="AF68" s="129"/>
      <c r="AG68" s="129"/>
      <c r="AH68" s="129"/>
      <c r="AI68" s="129"/>
      <c r="AJ68" s="129"/>
      <c r="AK68" s="129"/>
      <c r="AL68" s="129"/>
      <c r="AM68" s="129"/>
      <c r="AN68" s="129"/>
      <c r="AO68" s="161" t="s">
        <v>69</v>
      </c>
      <c r="AP68" s="162"/>
      <c r="AQ68" s="162"/>
      <c r="AR68" s="162"/>
      <c r="AS68" s="162"/>
      <c r="AT68" s="162"/>
      <c r="AU68" s="162"/>
      <c r="AV68" s="162"/>
      <c r="AW68" s="162"/>
      <c r="AX68" s="162"/>
      <c r="AY68" s="162"/>
      <c r="AZ68" s="162"/>
      <c r="BA68" s="162"/>
      <c r="BB68" s="162"/>
      <c r="BC68" s="162"/>
      <c r="BD68" s="162"/>
      <c r="BE68" s="162"/>
      <c r="BF68" s="162"/>
      <c r="BG68" s="163" t="s">
        <v>82</v>
      </c>
      <c r="BH68" s="129"/>
      <c r="BI68" s="129"/>
      <c r="BJ68" s="129"/>
      <c r="BK68" s="129"/>
      <c r="BL68" s="129"/>
      <c r="BM68" s="129"/>
      <c r="BN68" s="129"/>
    </row>
    <row r="69" spans="1:66" s="121" customFormat="1" ht="15.75" thickTop="1" x14ac:dyDescent="0.25">
      <c r="A69" s="145"/>
      <c r="B69" s="146"/>
      <c r="C69" s="145"/>
      <c r="D69" s="147"/>
      <c r="E69" s="147"/>
      <c r="F69" s="145"/>
    </row>
  </sheetData>
  <sortState xmlns:xlrd2="http://schemas.microsoft.com/office/spreadsheetml/2017/richdata2" ref="A4:F68">
    <sortCondition ref="C2"/>
    <sortCondition ref="B2"/>
  </sortState>
  <phoneticPr fontId="2" type="noConversion"/>
  <conditionalFormatting sqref="B2:B68">
    <cfRule type="expression" dxfId="6" priority="1">
      <formula>WORKDAY.INTL(B2-1,1)&lt;&gt;B2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070CF-829C-4124-A968-EC7612F218E8}">
  <sheetPr codeName="Feuil10">
    <tabColor theme="9" tint="0.59999389629810485"/>
    <pageSetUpPr fitToPage="1"/>
  </sheetPr>
  <dimension ref="A1:AG33"/>
  <sheetViews>
    <sheetView showZeros="0" zoomScaleNormal="100" workbookViewId="0">
      <pane xSplit="2" ySplit="3" topLeftCell="M4" activePane="bottomRight" state="frozen"/>
      <selection activeCell="S21" sqref="S21"/>
      <selection pane="topRight" activeCell="S21" sqref="S21"/>
      <selection pane="bottomLeft" activeCell="S21" sqref="S21"/>
      <selection pane="bottomRight" activeCell="V2" sqref="V2"/>
    </sheetView>
  </sheetViews>
  <sheetFormatPr defaultColWidth="8.85546875" defaultRowHeight="15" x14ac:dyDescent="0.25"/>
  <cols>
    <col min="1" max="1" width="13.5703125" style="21" customWidth="1"/>
    <col min="2" max="9" width="12.7109375" style="2" customWidth="1"/>
    <col min="10" max="10" width="7.7109375" style="2" customWidth="1"/>
    <col min="11" max="17" width="12.7109375" style="2" customWidth="1"/>
    <col min="18" max="19" width="7.7109375" style="2" customWidth="1"/>
    <col min="20" max="20" width="8.85546875" style="2"/>
    <col min="21" max="33" width="10.42578125" style="2" bestFit="1" customWidth="1"/>
    <col min="34" max="16384" width="8.85546875" style="2"/>
  </cols>
  <sheetData>
    <row r="1" spans="1:33" ht="61.15" customHeight="1" thickBot="1" x14ac:dyDescent="0.3">
      <c r="A1" s="21">
        <v>0</v>
      </c>
      <c r="J1" s="32"/>
    </row>
    <row r="2" spans="1:33" ht="31.9" customHeight="1" x14ac:dyDescent="0.25">
      <c r="A2" s="51">
        <v>0.20833333333333334</v>
      </c>
      <c r="B2" s="102" t="s">
        <v>22</v>
      </c>
      <c r="C2" s="16">
        <v>43826</v>
      </c>
      <c r="D2" s="16">
        <f>C2+1</f>
        <v>43827</v>
      </c>
      <c r="E2" s="16">
        <f t="shared" ref="E2:I2" si="0">D2+1</f>
        <v>43828</v>
      </c>
      <c r="F2" s="16">
        <f t="shared" si="0"/>
        <v>43829</v>
      </c>
      <c r="G2" s="16">
        <f t="shared" si="0"/>
        <v>43830</v>
      </c>
      <c r="H2" s="16">
        <f t="shared" si="0"/>
        <v>43831</v>
      </c>
      <c r="I2" s="16">
        <f t="shared" si="0"/>
        <v>43832</v>
      </c>
      <c r="J2" s="19"/>
      <c r="K2" s="16">
        <f>I2+1</f>
        <v>43833</v>
      </c>
      <c r="L2" s="16">
        <f t="shared" ref="L2:Q2" si="1">K2+1</f>
        <v>43834</v>
      </c>
      <c r="M2" s="16">
        <f t="shared" si="1"/>
        <v>43835</v>
      </c>
      <c r="N2" s="16">
        <f t="shared" si="1"/>
        <v>43836</v>
      </c>
      <c r="O2" s="16">
        <f t="shared" si="1"/>
        <v>43837</v>
      </c>
      <c r="P2" s="16">
        <f t="shared" si="1"/>
        <v>43838</v>
      </c>
      <c r="Q2" s="16">
        <f t="shared" si="1"/>
        <v>43839</v>
      </c>
      <c r="R2" s="19"/>
      <c r="S2" s="19"/>
      <c r="T2" s="2" t="s">
        <v>9</v>
      </c>
      <c r="U2" s="16">
        <f>Q2+1</f>
        <v>43840</v>
      </c>
      <c r="V2" s="16">
        <f t="shared" ref="V2" si="2">U2+1</f>
        <v>43841</v>
      </c>
      <c r="W2" s="16">
        <f t="shared" ref="W2" si="3">V2+1</f>
        <v>43842</v>
      </c>
      <c r="X2" s="16">
        <f t="shared" ref="X2" si="4">W2+1</f>
        <v>43843</v>
      </c>
      <c r="Y2" s="16">
        <f t="shared" ref="Y2" si="5">X2+1</f>
        <v>43844</v>
      </c>
      <c r="Z2" s="16">
        <f t="shared" ref="Z2" si="6">Y2+1</f>
        <v>43845</v>
      </c>
      <c r="AA2" s="16">
        <f t="shared" ref="AA2" si="7">Z2+1</f>
        <v>43846</v>
      </c>
      <c r="AB2" s="16">
        <f t="shared" ref="AB2" si="8">AA2+1</f>
        <v>43847</v>
      </c>
      <c r="AC2" s="16">
        <f t="shared" ref="AC2" si="9">AB2+1</f>
        <v>43848</v>
      </c>
      <c r="AD2" s="16">
        <f t="shared" ref="AD2" si="10">AC2+1</f>
        <v>43849</v>
      </c>
      <c r="AE2" s="16">
        <f t="shared" ref="AE2" si="11">AD2+1</f>
        <v>43850</v>
      </c>
      <c r="AF2" s="16">
        <f t="shared" ref="AF2" si="12">AE2+1</f>
        <v>43851</v>
      </c>
      <c r="AG2" s="16">
        <f t="shared" ref="AG2" si="13">AF2+1</f>
        <v>43852</v>
      </c>
    </row>
    <row r="3" spans="1:33" ht="15.75" thickBot="1" x14ac:dyDescent="0.3">
      <c r="A3" s="51">
        <v>2.0833333333333332E-2</v>
      </c>
      <c r="B3" s="103"/>
      <c r="C3" s="24" t="s">
        <v>0</v>
      </c>
      <c r="D3" s="24" t="s">
        <v>1</v>
      </c>
      <c r="E3" s="24" t="s">
        <v>2</v>
      </c>
      <c r="F3" s="24" t="s">
        <v>3</v>
      </c>
      <c r="G3" s="24" t="s">
        <v>4</v>
      </c>
      <c r="H3" s="24" t="s">
        <v>5</v>
      </c>
      <c r="I3" s="24" t="s">
        <v>6</v>
      </c>
      <c r="J3" s="20"/>
      <c r="K3" s="24" t="s">
        <v>0</v>
      </c>
      <c r="L3" s="24" t="s">
        <v>1</v>
      </c>
      <c r="M3" s="24" t="s">
        <v>2</v>
      </c>
      <c r="N3" s="24" t="s">
        <v>3</v>
      </c>
      <c r="O3" s="24" t="s">
        <v>4</v>
      </c>
      <c r="P3" s="24" t="s">
        <v>5</v>
      </c>
      <c r="Q3" s="24" t="s">
        <v>6</v>
      </c>
      <c r="R3" s="20"/>
      <c r="S3" s="20"/>
    </row>
    <row r="4" spans="1:33" ht="30.75" thickBot="1" x14ac:dyDescent="0.3">
      <c r="A4" s="22"/>
      <c r="B4" s="26" t="s">
        <v>20</v>
      </c>
      <c r="C4" s="45" t="str">
        <f>TEXT(C2,"mm")</f>
        <v>12</v>
      </c>
      <c r="D4" s="45" t="str">
        <f t="shared" ref="D4:H4" si="14">TEXT(D2,"mm")</f>
        <v>12</v>
      </c>
      <c r="E4" s="45" t="str">
        <f t="shared" si="14"/>
        <v>12</v>
      </c>
      <c r="F4" s="45" t="str">
        <f t="shared" si="14"/>
        <v>12</v>
      </c>
      <c r="G4" s="45" t="str">
        <f t="shared" si="14"/>
        <v>01</v>
      </c>
      <c r="H4" s="45" t="str">
        <f t="shared" si="14"/>
        <v>01</v>
      </c>
      <c r="I4" s="45" t="str">
        <f>TEXT(I2,"mm")</f>
        <v>01</v>
      </c>
      <c r="J4" s="18" t="s">
        <v>17</v>
      </c>
      <c r="K4" s="25" t="str">
        <f>TEXT(K2,"mm")</f>
        <v>01</v>
      </c>
      <c r="L4" s="25" t="str">
        <f t="shared" ref="L4:O4" si="15">TEXT(L2,"mm")</f>
        <v>01</v>
      </c>
      <c r="M4" s="25" t="str">
        <f t="shared" si="15"/>
        <v>01</v>
      </c>
      <c r="N4" s="25" t="str">
        <f t="shared" si="15"/>
        <v>01</v>
      </c>
      <c r="O4" s="25" t="str">
        <f t="shared" si="15"/>
        <v>01</v>
      </c>
      <c r="P4" s="25" t="str">
        <f>TEXT(P2,"mm")</f>
        <v>01</v>
      </c>
      <c r="Q4" s="25" t="str">
        <f>TEXT(Q2,"mm")</f>
        <v>01</v>
      </c>
      <c r="R4" s="18" t="s">
        <v>18</v>
      </c>
      <c r="S4" s="17" t="s">
        <v>19</v>
      </c>
    </row>
    <row r="5" spans="1:33" x14ac:dyDescent="0.25">
      <c r="A5" s="88"/>
      <c r="B5" s="104" t="s">
        <v>43</v>
      </c>
      <c r="C5" s="81" t="s">
        <v>43</v>
      </c>
      <c r="D5" s="82" t="s">
        <v>43</v>
      </c>
      <c r="E5" s="82" t="s">
        <v>43</v>
      </c>
      <c r="F5" s="82" t="s">
        <v>43</v>
      </c>
      <c r="G5" s="82" t="s">
        <v>43</v>
      </c>
      <c r="H5" s="82" t="s">
        <v>43</v>
      </c>
      <c r="I5" s="82" t="s">
        <v>43</v>
      </c>
      <c r="J5" s="96">
        <f>SUM(C8:I8)</f>
        <v>20.75</v>
      </c>
      <c r="K5" s="82" t="s">
        <v>43</v>
      </c>
      <c r="L5" s="82" t="s">
        <v>43</v>
      </c>
      <c r="M5" s="82" t="s">
        <v>43</v>
      </c>
      <c r="N5" s="82" t="s">
        <v>43</v>
      </c>
      <c r="O5" s="82" t="s">
        <v>43</v>
      </c>
      <c r="P5" s="82" t="s">
        <v>43</v>
      </c>
      <c r="Q5" s="82" t="s">
        <v>43</v>
      </c>
      <c r="R5" s="115">
        <f>SUM(K8:Q8)</f>
        <v>27.25</v>
      </c>
      <c r="S5" s="99">
        <f>J5+R5</f>
        <v>48</v>
      </c>
      <c r="U5" s="2" t="s">
        <v>43</v>
      </c>
      <c r="V5" s="2" t="s">
        <v>43</v>
      </c>
      <c r="W5" s="2" t="s">
        <v>43</v>
      </c>
      <c r="X5" s="2" t="s">
        <v>43</v>
      </c>
    </row>
    <row r="6" spans="1:33" ht="30" customHeight="1" x14ac:dyDescent="0.25">
      <c r="A6" s="86">
        <v>25</v>
      </c>
      <c r="B6" s="95"/>
      <c r="C6" s="79" t="s">
        <v>29</v>
      </c>
      <c r="D6" s="52" t="s">
        <v>28</v>
      </c>
      <c r="E6" s="80">
        <v>0.51041666666666663</v>
      </c>
      <c r="F6" s="52">
        <v>0.40625</v>
      </c>
      <c r="G6" s="52" t="s">
        <v>29</v>
      </c>
      <c r="H6" s="52">
        <v>0.40625</v>
      </c>
      <c r="I6" s="80">
        <v>0.40625</v>
      </c>
      <c r="J6" s="97"/>
      <c r="K6" s="79">
        <v>0.40625</v>
      </c>
      <c r="L6" s="52">
        <v>0.40625</v>
      </c>
      <c r="M6" s="80" t="s">
        <v>29</v>
      </c>
      <c r="N6" s="52" t="s">
        <v>29</v>
      </c>
      <c r="O6" s="52">
        <v>0.40625</v>
      </c>
      <c r="P6" s="52">
        <v>0.40625</v>
      </c>
      <c r="Q6" s="80">
        <v>0.72916666666666663</v>
      </c>
      <c r="R6" s="116"/>
      <c r="S6" s="100"/>
      <c r="U6" s="124">
        <v>0.51041666666666663</v>
      </c>
      <c r="V6" s="124">
        <v>0.40625</v>
      </c>
      <c r="W6" s="124">
        <v>0.40625</v>
      </c>
      <c r="X6" s="124">
        <v>0.72916666666666663</v>
      </c>
      <c r="Y6" s="124"/>
      <c r="Z6" s="124"/>
      <c r="AA6" s="124"/>
      <c r="AB6" s="124"/>
      <c r="AC6" s="124"/>
      <c r="AD6" s="124"/>
      <c r="AE6" s="124"/>
      <c r="AF6" s="124"/>
      <c r="AG6" s="124"/>
    </row>
    <row r="7" spans="1:33" ht="30" customHeight="1" thickBot="1" x14ac:dyDescent="0.3">
      <c r="A7" s="86">
        <v>30</v>
      </c>
      <c r="B7" s="95"/>
      <c r="C7" s="46"/>
      <c r="D7" s="47"/>
      <c r="E7" s="48">
        <v>0.72916666666666663</v>
      </c>
      <c r="F7" s="47">
        <v>0.60416666666666663</v>
      </c>
      <c r="G7" s="47"/>
      <c r="H7" s="47">
        <v>0.69791666666666663</v>
      </c>
      <c r="I7" s="48">
        <v>0.60416666666666663</v>
      </c>
      <c r="J7" s="97"/>
      <c r="K7" s="46">
        <v>0.69791666666666663</v>
      </c>
      <c r="L7" s="47">
        <v>0.60416666666666663</v>
      </c>
      <c r="M7" s="48"/>
      <c r="N7" s="47"/>
      <c r="O7" s="47">
        <v>0.69791666666666663</v>
      </c>
      <c r="P7" s="47">
        <v>0.60416666666666663</v>
      </c>
      <c r="Q7" s="48">
        <v>0.92708333333333337</v>
      </c>
      <c r="R7" s="116"/>
      <c r="S7" s="100"/>
      <c r="U7" s="124">
        <v>0.72916666666666663</v>
      </c>
      <c r="V7" s="124">
        <v>0.60416666666666663</v>
      </c>
      <c r="W7" s="124">
        <v>0.69791666666666663</v>
      </c>
      <c r="X7" s="124">
        <v>0.92708333333333337</v>
      </c>
      <c r="Y7" s="124"/>
      <c r="Z7" s="124"/>
      <c r="AA7" s="124"/>
      <c r="AB7" s="124"/>
      <c r="AC7" s="124"/>
      <c r="AD7" s="124"/>
      <c r="AE7" s="124"/>
      <c r="AF7" s="124"/>
      <c r="AG7" s="124"/>
    </row>
    <row r="8" spans="1:33" ht="18" customHeight="1" thickBot="1" x14ac:dyDescent="0.3">
      <c r="A8" s="87"/>
      <c r="B8" s="105"/>
      <c r="C8" s="50" t="str">
        <f>IFERROR(IF(C7-C6&gt;$A$2,(C7-C6)-$A$3,C7-C6)*24,"")</f>
        <v/>
      </c>
      <c r="D8" s="50" t="str">
        <f t="shared" ref="D8:I8" si="16">IFERROR(IF(D7-D6&gt;$A$2,(D7-D6)-$A$3,D7-D6)*24,"")</f>
        <v/>
      </c>
      <c r="E8" s="50">
        <f t="shared" si="16"/>
        <v>4.75</v>
      </c>
      <c r="F8" s="50">
        <f t="shared" si="16"/>
        <v>4.7499999999999991</v>
      </c>
      <c r="G8" s="50" t="str">
        <f t="shared" si="16"/>
        <v/>
      </c>
      <c r="H8" s="50">
        <f t="shared" si="16"/>
        <v>6.5</v>
      </c>
      <c r="I8" s="77">
        <f t="shared" si="16"/>
        <v>4.7499999999999991</v>
      </c>
      <c r="J8" s="98"/>
      <c r="K8" s="50">
        <f t="shared" ref="K8" si="17">IFERROR(IF(K7-K6&gt;$A$2,(K7-K6)-$A$3,K7-K6)*24,"")</f>
        <v>6.5</v>
      </c>
      <c r="L8" s="50">
        <f t="shared" ref="L8" si="18">IFERROR(IF(L7-L6&gt;$A$2,(L7-L6)-$A$3,L7-L6)*24,"")</f>
        <v>4.7499999999999991</v>
      </c>
      <c r="M8" s="50" t="str">
        <f t="shared" ref="M8" si="19">IFERROR(IF(M7-M6&gt;$A$2,(M7-M6)-$A$3,M7-M6)*24,"")</f>
        <v/>
      </c>
      <c r="N8" s="50" t="str">
        <f t="shared" ref="N8" si="20">IFERROR(IF(N7-N6&gt;$A$2,(N7-N6)-$A$3,N7-N6)*24,"")</f>
        <v/>
      </c>
      <c r="O8" s="50">
        <f t="shared" ref="O8" si="21">IFERROR(IF(O7-O6&gt;$A$2,(O7-O6)-$A$3,O7-O6)*24,"")</f>
        <v>6.5</v>
      </c>
      <c r="P8" s="50">
        <f t="shared" ref="P8" si="22">IFERROR(IF(P7-P6&gt;$A$2,(P7-P6)-$A$3,P7-P6)*24,"")</f>
        <v>4.7499999999999991</v>
      </c>
      <c r="Q8" s="77">
        <f t="shared" ref="Q8" si="23">IFERROR(IF(Q7-Q6&gt;$A$2,(Q7-Q6)-$A$3,Q7-Q6)*24,"")</f>
        <v>4.7500000000000018</v>
      </c>
      <c r="R8" s="117"/>
      <c r="S8" s="101"/>
      <c r="U8" s="2">
        <v>5.25</v>
      </c>
      <c r="V8" s="2">
        <v>4.7499999999999991</v>
      </c>
      <c r="W8" s="2">
        <v>6.9999999999999991</v>
      </c>
      <c r="X8" s="2">
        <v>4.7500000000000018</v>
      </c>
    </row>
    <row r="9" spans="1:33" ht="18" customHeight="1" x14ac:dyDescent="0.25">
      <c r="A9" s="85"/>
      <c r="B9" s="104" t="s">
        <v>44</v>
      </c>
      <c r="C9" s="81" t="s">
        <v>44</v>
      </c>
      <c r="D9" s="82" t="s">
        <v>44</v>
      </c>
      <c r="E9" s="82" t="s">
        <v>44</v>
      </c>
      <c r="F9" s="82" t="s">
        <v>44</v>
      </c>
      <c r="G9" s="82" t="s">
        <v>44</v>
      </c>
      <c r="H9" s="82" t="s">
        <v>44</v>
      </c>
      <c r="I9" s="82" t="s">
        <v>44</v>
      </c>
      <c r="J9" s="96">
        <f>SUM(C12:I12)</f>
        <v>25.5</v>
      </c>
      <c r="K9" s="82" t="s">
        <v>44</v>
      </c>
      <c r="L9" s="82" t="s">
        <v>44</v>
      </c>
      <c r="M9" s="82" t="s">
        <v>44</v>
      </c>
      <c r="N9" s="82" t="s">
        <v>44</v>
      </c>
      <c r="O9" s="82" t="s">
        <v>44</v>
      </c>
      <c r="P9" s="82" t="s">
        <v>44</v>
      </c>
      <c r="Q9" s="82" t="s">
        <v>44</v>
      </c>
      <c r="R9" s="96">
        <f>SUM(K12:Q12)</f>
        <v>37.75</v>
      </c>
      <c r="S9" s="99">
        <f>J9+R9</f>
        <v>63.25</v>
      </c>
      <c r="U9" s="2" t="s">
        <v>44</v>
      </c>
      <c r="V9" s="2" t="s">
        <v>44</v>
      </c>
      <c r="W9" s="2" t="s">
        <v>44</v>
      </c>
    </row>
    <row r="10" spans="1:33" ht="30" customHeight="1" x14ac:dyDescent="0.25">
      <c r="A10" s="86">
        <v>30</v>
      </c>
      <c r="B10" s="95"/>
      <c r="C10" s="79" t="s">
        <v>29</v>
      </c>
      <c r="D10" s="52" t="s">
        <v>28</v>
      </c>
      <c r="E10" s="80">
        <v>0.51041666666666663</v>
      </c>
      <c r="F10" s="52">
        <v>0.53125</v>
      </c>
      <c r="G10" s="52">
        <v>0.53125</v>
      </c>
      <c r="H10" s="52" t="s">
        <v>29</v>
      </c>
      <c r="I10" s="80">
        <v>0.51041666666666663</v>
      </c>
      <c r="J10" s="97"/>
      <c r="K10" s="79">
        <v>0.51041666666666663</v>
      </c>
      <c r="L10" s="52">
        <v>0.53125</v>
      </c>
      <c r="M10" s="80">
        <v>0.53125</v>
      </c>
      <c r="N10" s="52" t="s">
        <v>29</v>
      </c>
      <c r="O10" s="52">
        <v>0.51041666666666663</v>
      </c>
      <c r="P10" s="52">
        <v>0.40625</v>
      </c>
      <c r="Q10" s="80">
        <v>0.51041666666666663</v>
      </c>
      <c r="R10" s="97"/>
      <c r="S10" s="100"/>
      <c r="U10" s="124">
        <v>0.51041666666666663</v>
      </c>
      <c r="V10" s="124">
        <v>0.53125</v>
      </c>
      <c r="W10" s="124">
        <v>0.40625</v>
      </c>
      <c r="X10" s="124"/>
      <c r="Y10" s="124"/>
      <c r="Z10" s="124"/>
      <c r="AA10" s="124"/>
      <c r="AB10" s="124"/>
      <c r="AC10" s="124"/>
      <c r="AD10" s="124"/>
      <c r="AE10" s="124"/>
      <c r="AF10" s="124"/>
      <c r="AG10" s="124"/>
    </row>
    <row r="11" spans="1:33" ht="30" customHeight="1" thickBot="1" x14ac:dyDescent="0.3">
      <c r="A11" s="86">
        <v>35</v>
      </c>
      <c r="B11" s="95"/>
      <c r="C11" s="46"/>
      <c r="D11" s="47"/>
      <c r="E11" s="48">
        <v>0.72916666666666663</v>
      </c>
      <c r="F11" s="47">
        <v>0.88541666666666663</v>
      </c>
      <c r="G11" s="47">
        <v>0.88541666666666663</v>
      </c>
      <c r="H11" s="47"/>
      <c r="I11" s="48">
        <v>0.72916666666666663</v>
      </c>
      <c r="J11" s="97"/>
      <c r="K11" s="46">
        <v>0.72916666666666663</v>
      </c>
      <c r="L11" s="47">
        <v>0.88541666666666663</v>
      </c>
      <c r="M11" s="48">
        <v>0.88541666666666663</v>
      </c>
      <c r="N11" s="47"/>
      <c r="O11" s="47">
        <v>0.72916666666666663</v>
      </c>
      <c r="P11" s="47">
        <v>0.73958333333333337</v>
      </c>
      <c r="Q11" s="48">
        <v>0.72916666666666663</v>
      </c>
      <c r="R11" s="97"/>
      <c r="S11" s="100"/>
      <c r="U11" s="124">
        <v>0.72916666666666663</v>
      </c>
      <c r="V11" s="124">
        <v>0.88541666666666663</v>
      </c>
      <c r="W11" s="124">
        <v>0.73958333333333337</v>
      </c>
      <c r="X11" s="124"/>
      <c r="Y11" s="124"/>
      <c r="Z11" s="124"/>
      <c r="AA11" s="124"/>
      <c r="AB11" s="124"/>
      <c r="AC11" s="124"/>
      <c r="AD11" s="124"/>
      <c r="AE11" s="124"/>
      <c r="AF11" s="124"/>
      <c r="AG11" s="124"/>
    </row>
    <row r="12" spans="1:33" ht="18" customHeight="1" thickBot="1" x14ac:dyDescent="0.3">
      <c r="A12" s="87"/>
      <c r="B12" s="105"/>
      <c r="C12" s="50" t="str">
        <f>IFERROR(IF(C11-C10&gt;$A$2,(C11-C10)-$A$3,C11-C10)*24,"")</f>
        <v/>
      </c>
      <c r="D12" s="50" t="str">
        <f t="shared" ref="D12:Q12" si="24">IFERROR(IF(D11-D10&gt;$A$2,(D11-D10)-$A$3,D11-D10)*24,"")</f>
        <v/>
      </c>
      <c r="E12" s="50">
        <f t="shared" si="24"/>
        <v>4.75</v>
      </c>
      <c r="F12" s="50">
        <f t="shared" si="24"/>
        <v>8</v>
      </c>
      <c r="G12" s="50">
        <f t="shared" si="24"/>
        <v>8</v>
      </c>
      <c r="H12" s="50" t="str">
        <f t="shared" si="24"/>
        <v/>
      </c>
      <c r="I12" s="77">
        <f t="shared" si="24"/>
        <v>4.75</v>
      </c>
      <c r="J12" s="98"/>
      <c r="K12" s="50">
        <f t="shared" si="24"/>
        <v>4.75</v>
      </c>
      <c r="L12" s="50">
        <f t="shared" si="24"/>
        <v>8</v>
      </c>
      <c r="M12" s="50">
        <f t="shared" si="24"/>
        <v>8</v>
      </c>
      <c r="N12" s="50" t="str">
        <f t="shared" si="24"/>
        <v/>
      </c>
      <c r="O12" s="50">
        <f t="shared" si="24"/>
        <v>4.75</v>
      </c>
      <c r="P12" s="50">
        <f t="shared" si="24"/>
        <v>7.5000000000000018</v>
      </c>
      <c r="Q12" s="77">
        <f t="shared" si="24"/>
        <v>4.75</v>
      </c>
      <c r="R12" s="98"/>
      <c r="S12" s="101"/>
      <c r="U12" s="2">
        <v>5.25</v>
      </c>
      <c r="V12" s="2">
        <v>8.5</v>
      </c>
      <c r="W12" s="2">
        <v>8</v>
      </c>
    </row>
    <row r="13" spans="1:33" ht="18" customHeight="1" x14ac:dyDescent="0.25">
      <c r="A13" s="85"/>
      <c r="B13" s="95" t="s">
        <v>57</v>
      </c>
      <c r="C13" s="81" t="s">
        <v>57</v>
      </c>
      <c r="D13" s="82" t="s">
        <v>57</v>
      </c>
      <c r="E13" s="81" t="s">
        <v>57</v>
      </c>
      <c r="F13" s="81" t="s">
        <v>57</v>
      </c>
      <c r="G13" s="82" t="s">
        <v>57</v>
      </c>
      <c r="H13" s="81" t="s">
        <v>57</v>
      </c>
      <c r="I13" s="83" t="s">
        <v>57</v>
      </c>
      <c r="J13" s="96">
        <f>SUM(C16:I16)</f>
        <v>22.500000000000007</v>
      </c>
      <c r="K13" s="81" t="s">
        <v>57</v>
      </c>
      <c r="L13" s="81" t="s">
        <v>57</v>
      </c>
      <c r="M13" s="81" t="s">
        <v>57</v>
      </c>
      <c r="N13" s="81" t="s">
        <v>57</v>
      </c>
      <c r="O13" s="82" t="s">
        <v>57</v>
      </c>
      <c r="P13" s="81" t="s">
        <v>57</v>
      </c>
      <c r="Q13" s="83" t="s">
        <v>57</v>
      </c>
      <c r="R13" s="96">
        <f>SUM(K16:Q16)</f>
        <v>27.750000000000007</v>
      </c>
      <c r="S13" s="99">
        <f>J13+R13</f>
        <v>50.250000000000014</v>
      </c>
      <c r="U13" s="2" t="s">
        <v>57</v>
      </c>
      <c r="V13" s="2" t="s">
        <v>57</v>
      </c>
    </row>
    <row r="14" spans="1:33" ht="30" customHeight="1" x14ac:dyDescent="0.25">
      <c r="A14" s="86">
        <v>15</v>
      </c>
      <c r="B14" s="95"/>
      <c r="C14" s="79">
        <v>0.4375</v>
      </c>
      <c r="D14" s="52" t="s">
        <v>28</v>
      </c>
      <c r="E14" s="80">
        <v>0.6875</v>
      </c>
      <c r="F14" s="52">
        <v>0.6875</v>
      </c>
      <c r="G14" s="52" t="s">
        <v>29</v>
      </c>
      <c r="H14" s="52">
        <v>0.4375</v>
      </c>
      <c r="I14" s="80" t="s">
        <v>29</v>
      </c>
      <c r="J14" s="97"/>
      <c r="K14" s="79">
        <v>0.4375</v>
      </c>
      <c r="L14" s="52">
        <v>0.6875</v>
      </c>
      <c r="M14" s="80">
        <v>0.6875</v>
      </c>
      <c r="N14" s="52">
        <v>0.6875</v>
      </c>
      <c r="O14" s="52" t="s">
        <v>29</v>
      </c>
      <c r="P14" s="52">
        <v>0.4375</v>
      </c>
      <c r="Q14" s="80" t="s">
        <v>29</v>
      </c>
      <c r="R14" s="97"/>
      <c r="S14" s="100"/>
      <c r="U14" s="124">
        <v>0.4375</v>
      </c>
      <c r="V14" s="124">
        <v>0.6875</v>
      </c>
      <c r="W14" s="124"/>
      <c r="X14" s="124"/>
      <c r="Y14" s="124"/>
      <c r="Z14" s="124"/>
      <c r="AA14" s="124"/>
      <c r="AB14" s="124"/>
      <c r="AC14" s="124"/>
      <c r="AD14" s="124"/>
      <c r="AE14" s="124"/>
      <c r="AF14" s="124"/>
      <c r="AG14" s="124"/>
    </row>
    <row r="15" spans="1:33" ht="30" customHeight="1" thickBot="1" x14ac:dyDescent="0.3">
      <c r="A15" s="86">
        <v>20</v>
      </c>
      <c r="B15" s="95"/>
      <c r="C15" s="46">
        <v>0.70833333333333337</v>
      </c>
      <c r="D15" s="47"/>
      <c r="E15" s="48">
        <v>0.92708333333333337</v>
      </c>
      <c r="F15" s="47">
        <v>0.92708333333333337</v>
      </c>
      <c r="G15" s="47"/>
      <c r="H15" s="47">
        <v>0.70833333333333337</v>
      </c>
      <c r="I15" s="48"/>
      <c r="J15" s="97"/>
      <c r="K15" s="46">
        <v>0.70833333333333337</v>
      </c>
      <c r="L15" s="47">
        <v>0.92708333333333337</v>
      </c>
      <c r="M15" s="48">
        <v>0.92708333333333337</v>
      </c>
      <c r="N15" s="47">
        <v>0.92708333333333337</v>
      </c>
      <c r="O15" s="47"/>
      <c r="P15" s="47">
        <v>0.70833333333333337</v>
      </c>
      <c r="Q15" s="48"/>
      <c r="R15" s="97"/>
      <c r="S15" s="100"/>
      <c r="U15" s="124">
        <v>0.70833333333333337</v>
      </c>
      <c r="V15" s="124">
        <v>0.92708333333333337</v>
      </c>
      <c r="W15" s="124"/>
      <c r="X15" s="124"/>
      <c r="Y15" s="124"/>
      <c r="Z15" s="124"/>
      <c r="AA15" s="124"/>
      <c r="AB15" s="124"/>
      <c r="AC15" s="124"/>
      <c r="AD15" s="124"/>
      <c r="AE15" s="124"/>
      <c r="AF15" s="124"/>
      <c r="AG15" s="124"/>
    </row>
    <row r="16" spans="1:33" ht="18" customHeight="1" thickBot="1" x14ac:dyDescent="0.3">
      <c r="A16" s="87"/>
      <c r="B16" s="95"/>
      <c r="C16" s="50">
        <f>IFERROR(IF(C15-C14&gt;$A$2,(C15-C14)-$A$3,C15-C14)*24,"")</f>
        <v>6.0000000000000018</v>
      </c>
      <c r="D16" s="50" t="str">
        <f t="shared" ref="D16:Q16" si="25">IFERROR(IF(D15-D14&gt;$A$2,(D15-D14)-$A$3,D15-D14)*24,"")</f>
        <v/>
      </c>
      <c r="E16" s="50">
        <f t="shared" si="25"/>
        <v>5.2500000000000009</v>
      </c>
      <c r="F16" s="50">
        <f t="shared" si="25"/>
        <v>5.2500000000000009</v>
      </c>
      <c r="G16" s="50" t="str">
        <f t="shared" si="25"/>
        <v/>
      </c>
      <c r="H16" s="50">
        <f t="shared" si="25"/>
        <v>6.0000000000000018</v>
      </c>
      <c r="I16" s="77" t="str">
        <f t="shared" si="25"/>
        <v/>
      </c>
      <c r="J16" s="98"/>
      <c r="K16" s="50">
        <f t="shared" si="25"/>
        <v>6.0000000000000018</v>
      </c>
      <c r="L16" s="50">
        <f t="shared" si="25"/>
        <v>5.2500000000000009</v>
      </c>
      <c r="M16" s="50">
        <f t="shared" si="25"/>
        <v>5.2500000000000009</v>
      </c>
      <c r="N16" s="50">
        <f t="shared" si="25"/>
        <v>5.2500000000000009</v>
      </c>
      <c r="O16" s="50" t="str">
        <f t="shared" si="25"/>
        <v/>
      </c>
      <c r="P16" s="50">
        <f t="shared" si="25"/>
        <v>6.0000000000000018</v>
      </c>
      <c r="Q16" s="77" t="str">
        <f t="shared" si="25"/>
        <v/>
      </c>
      <c r="R16" s="98"/>
      <c r="S16" s="101"/>
      <c r="U16" s="2">
        <v>6.5000000000000009</v>
      </c>
      <c r="V16" s="2">
        <v>5.7500000000000009</v>
      </c>
    </row>
    <row r="17" spans="1:33" ht="18" customHeight="1" x14ac:dyDescent="0.25">
      <c r="A17" s="85"/>
      <c r="B17" s="106"/>
      <c r="C17" s="81"/>
      <c r="D17" s="82"/>
      <c r="E17" s="82"/>
      <c r="F17" s="82"/>
      <c r="G17" s="82"/>
      <c r="H17" s="82"/>
      <c r="I17" s="83"/>
      <c r="J17" s="96">
        <f>SUM(C20:I20)</f>
        <v>0</v>
      </c>
      <c r="K17" s="81"/>
      <c r="L17" s="82"/>
      <c r="M17" s="82"/>
      <c r="N17" s="82"/>
      <c r="O17" s="82"/>
      <c r="P17" s="82"/>
      <c r="Q17" s="83"/>
      <c r="R17" s="96">
        <f>SUM(K20:Q20)</f>
        <v>0</v>
      </c>
      <c r="S17" s="99">
        <f>J17+R17</f>
        <v>0</v>
      </c>
    </row>
    <row r="18" spans="1:33" ht="30" customHeight="1" x14ac:dyDescent="0.25">
      <c r="A18" s="86"/>
      <c r="B18" s="107"/>
      <c r="C18" s="79"/>
      <c r="D18" s="52"/>
      <c r="E18" s="80"/>
      <c r="F18" s="52"/>
      <c r="G18" s="52"/>
      <c r="H18" s="52"/>
      <c r="I18" s="80"/>
      <c r="J18" s="97"/>
      <c r="K18" s="79"/>
      <c r="L18" s="52"/>
      <c r="M18" s="80"/>
      <c r="N18" s="52"/>
      <c r="O18" s="52"/>
      <c r="P18" s="52"/>
      <c r="Q18" s="80"/>
      <c r="R18" s="97"/>
      <c r="S18" s="100"/>
      <c r="U18" s="124"/>
      <c r="V18" s="124"/>
      <c r="W18" s="124"/>
      <c r="X18" s="124"/>
      <c r="Y18" s="124"/>
      <c r="Z18" s="124"/>
      <c r="AA18" s="124"/>
      <c r="AB18" s="124"/>
      <c r="AC18" s="124"/>
      <c r="AD18" s="124"/>
      <c r="AE18" s="124"/>
      <c r="AF18" s="124"/>
      <c r="AG18" s="124"/>
    </row>
    <row r="19" spans="1:33" ht="30" customHeight="1" thickBot="1" x14ac:dyDescent="0.3">
      <c r="A19" s="86"/>
      <c r="B19" s="107"/>
      <c r="C19" s="46"/>
      <c r="D19" s="47"/>
      <c r="E19" s="48"/>
      <c r="F19" s="47"/>
      <c r="G19" s="47"/>
      <c r="H19" s="47"/>
      <c r="I19" s="48"/>
      <c r="J19" s="97"/>
      <c r="K19" s="46"/>
      <c r="L19" s="47"/>
      <c r="M19" s="48"/>
      <c r="N19" s="47"/>
      <c r="O19" s="47"/>
      <c r="P19" s="47"/>
      <c r="Q19" s="48"/>
      <c r="R19" s="97"/>
      <c r="S19" s="100"/>
      <c r="U19" s="124"/>
      <c r="V19" s="124"/>
      <c r="W19" s="124"/>
      <c r="X19" s="124"/>
      <c r="Y19" s="124"/>
      <c r="Z19" s="124"/>
      <c r="AA19" s="124"/>
      <c r="AB19" s="124"/>
      <c r="AC19" s="124"/>
      <c r="AD19" s="124"/>
      <c r="AE19" s="124"/>
      <c r="AF19" s="124"/>
      <c r="AG19" s="124"/>
    </row>
    <row r="20" spans="1:33" ht="18" customHeight="1" thickBot="1" x14ac:dyDescent="0.3">
      <c r="A20" s="87"/>
      <c r="B20" s="108"/>
      <c r="C20" s="50">
        <f>IFERROR(IF(C19-C18&gt;$A$2,(C19-C18)-$A$3,C19-C18)*24,"")</f>
        <v>0</v>
      </c>
      <c r="D20" s="50">
        <f t="shared" ref="D20:I20" si="26">IFERROR(IF(D19-D18&gt;$A$2,(D19-D18)-$A$3,D19-D18)*24,"")</f>
        <v>0</v>
      </c>
      <c r="E20" s="50">
        <f t="shared" si="26"/>
        <v>0</v>
      </c>
      <c r="F20" s="50">
        <f t="shared" si="26"/>
        <v>0</v>
      </c>
      <c r="G20" s="50">
        <f t="shared" si="26"/>
        <v>0</v>
      </c>
      <c r="H20" s="50">
        <f t="shared" si="26"/>
        <v>0</v>
      </c>
      <c r="I20" s="77">
        <f t="shared" si="26"/>
        <v>0</v>
      </c>
      <c r="J20" s="98"/>
      <c r="K20" s="50">
        <f>IFERROR(IF(K19-K18&gt;$A$2,(K19-K18)-$A$3,K19-K18)*24,"")</f>
        <v>0</v>
      </c>
      <c r="L20" s="50">
        <f t="shared" ref="L20:Q20" si="27">IFERROR(IF(L19-L18&gt;$A$2,(L19-L18)-$A$3,L19-L18)*24,"")</f>
        <v>0</v>
      </c>
      <c r="M20" s="50">
        <f t="shared" si="27"/>
        <v>0</v>
      </c>
      <c r="N20" s="50">
        <f t="shared" si="27"/>
        <v>0</v>
      </c>
      <c r="O20" s="50">
        <f t="shared" si="27"/>
        <v>0</v>
      </c>
      <c r="P20" s="50">
        <f t="shared" si="27"/>
        <v>0</v>
      </c>
      <c r="Q20" s="77">
        <f t="shared" si="27"/>
        <v>0</v>
      </c>
      <c r="R20" s="98"/>
      <c r="S20" s="101"/>
    </row>
    <row r="21" spans="1:33" ht="18" customHeight="1" x14ac:dyDescent="0.25">
      <c r="A21" s="85"/>
      <c r="B21" s="106"/>
      <c r="C21" s="81"/>
      <c r="D21" s="82"/>
      <c r="E21" s="82"/>
      <c r="F21" s="82"/>
      <c r="G21" s="82"/>
      <c r="H21" s="82"/>
      <c r="I21" s="83"/>
      <c r="J21" s="96">
        <f>SUM(C24:I24)</f>
        <v>0</v>
      </c>
      <c r="K21" s="81"/>
      <c r="L21" s="82"/>
      <c r="M21" s="82"/>
      <c r="N21" s="82"/>
      <c r="O21" s="82"/>
      <c r="P21" s="82"/>
      <c r="Q21" s="83"/>
      <c r="R21" s="96">
        <f>SUM(K24:Q24)</f>
        <v>0</v>
      </c>
      <c r="S21" s="99">
        <f>J21+R21</f>
        <v>0</v>
      </c>
    </row>
    <row r="22" spans="1:33" ht="30" customHeight="1" x14ac:dyDescent="0.25">
      <c r="A22" s="86"/>
      <c r="B22" s="107"/>
      <c r="C22" s="79"/>
      <c r="D22" s="52"/>
      <c r="E22" s="80"/>
      <c r="F22" s="52"/>
      <c r="G22" s="52"/>
      <c r="H22" s="52"/>
      <c r="I22" s="80"/>
      <c r="J22" s="97"/>
      <c r="K22" s="79"/>
      <c r="L22" s="52"/>
      <c r="M22" s="80"/>
      <c r="N22" s="52"/>
      <c r="O22" s="52"/>
      <c r="P22" s="52"/>
      <c r="Q22" s="80"/>
      <c r="R22" s="97"/>
      <c r="S22" s="100"/>
      <c r="U22" s="124"/>
      <c r="V22" s="124"/>
      <c r="W22" s="124"/>
      <c r="X22" s="124"/>
      <c r="Y22" s="124"/>
      <c r="Z22" s="124"/>
      <c r="AA22" s="124"/>
      <c r="AB22" s="124"/>
      <c r="AC22" s="124"/>
      <c r="AD22" s="124"/>
      <c r="AE22" s="124"/>
      <c r="AF22" s="124"/>
      <c r="AG22" s="124"/>
    </row>
    <row r="23" spans="1:33" ht="30" customHeight="1" thickBot="1" x14ac:dyDescent="0.3">
      <c r="A23" s="86"/>
      <c r="B23" s="107"/>
      <c r="C23" s="46"/>
      <c r="D23" s="47"/>
      <c r="E23" s="48"/>
      <c r="F23" s="47"/>
      <c r="G23" s="47"/>
      <c r="H23" s="47"/>
      <c r="I23" s="48"/>
      <c r="J23" s="97"/>
      <c r="K23" s="46"/>
      <c r="L23" s="47"/>
      <c r="M23" s="48"/>
      <c r="N23" s="47"/>
      <c r="O23" s="47"/>
      <c r="P23" s="47"/>
      <c r="Q23" s="48"/>
      <c r="R23" s="97"/>
      <c r="S23" s="100"/>
      <c r="U23" s="124"/>
      <c r="V23" s="124"/>
      <c r="W23" s="124"/>
      <c r="X23" s="124"/>
      <c r="Y23" s="124"/>
      <c r="Z23" s="124"/>
      <c r="AA23" s="124"/>
      <c r="AB23" s="124"/>
      <c r="AC23" s="124"/>
      <c r="AD23" s="124"/>
      <c r="AE23" s="124"/>
      <c r="AF23" s="124"/>
      <c r="AG23" s="124"/>
    </row>
    <row r="24" spans="1:33" ht="18" customHeight="1" thickBot="1" x14ac:dyDescent="0.3">
      <c r="A24" s="87"/>
      <c r="B24" s="108"/>
      <c r="C24" s="39">
        <f>IFERROR(IF(C23-C22&gt;$A$2,(C23-C22)-$A$3,C23-C22)*24,"")</f>
        <v>0</v>
      </c>
      <c r="D24" s="39">
        <f t="shared" ref="D24:I24" si="28">IFERROR(IF(D23-D22&gt;$A$2,(D23-D22)-$A$3,D23-D22)*24,"")</f>
        <v>0</v>
      </c>
      <c r="E24" s="39">
        <f t="shared" si="28"/>
        <v>0</v>
      </c>
      <c r="F24" s="39">
        <f t="shared" si="28"/>
        <v>0</v>
      </c>
      <c r="G24" s="39">
        <f t="shared" si="28"/>
        <v>0</v>
      </c>
      <c r="H24" s="39">
        <f t="shared" si="28"/>
        <v>0</v>
      </c>
      <c r="I24" s="42">
        <f t="shared" si="28"/>
        <v>0</v>
      </c>
      <c r="J24" s="98"/>
      <c r="K24" s="39">
        <f>IFERROR(IF(K23-K22&gt;$A$2,(K23-K22)-$A$3,K23-K22)*24,"")</f>
        <v>0</v>
      </c>
      <c r="L24" s="39">
        <f t="shared" ref="L24:Q24" si="29">IFERROR(IF(L23-L22&gt;$A$2,(L23-L22)-$A$3,L23-L22)*24,"")</f>
        <v>0</v>
      </c>
      <c r="M24" s="39">
        <f t="shared" si="29"/>
        <v>0</v>
      </c>
      <c r="N24" s="39">
        <f t="shared" si="29"/>
        <v>0</v>
      </c>
      <c r="O24" s="39">
        <f t="shared" si="29"/>
        <v>0</v>
      </c>
      <c r="P24" s="39">
        <f t="shared" si="29"/>
        <v>0</v>
      </c>
      <c r="Q24" s="42">
        <f t="shared" si="29"/>
        <v>0</v>
      </c>
      <c r="R24" s="98"/>
      <c r="S24" s="101"/>
    </row>
    <row r="25" spans="1:33" ht="18" customHeight="1" thickBot="1" x14ac:dyDescent="0.3">
      <c r="A25" s="84"/>
      <c r="B25" s="78"/>
      <c r="C25" s="89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90"/>
    </row>
    <row r="26" spans="1:33" ht="61.9" customHeight="1" thickBot="1" x14ac:dyDescent="0.3">
      <c r="B26" s="9" t="s">
        <v>8</v>
      </c>
      <c r="C26" s="41">
        <f t="shared" ref="C26:I26" si="30">SUM(C8,C12,C16,C20)</f>
        <v>6.0000000000000018</v>
      </c>
      <c r="D26" s="41">
        <f t="shared" si="30"/>
        <v>0</v>
      </c>
      <c r="E26" s="41">
        <f t="shared" si="30"/>
        <v>14.75</v>
      </c>
      <c r="F26" s="41">
        <f t="shared" si="30"/>
        <v>18</v>
      </c>
      <c r="G26" s="41">
        <f t="shared" si="30"/>
        <v>8</v>
      </c>
      <c r="H26" s="41">
        <f t="shared" si="30"/>
        <v>12.500000000000002</v>
      </c>
      <c r="I26" s="41">
        <f t="shared" si="30"/>
        <v>9.5</v>
      </c>
      <c r="J26" s="38">
        <f>SUM(C26:I26)</f>
        <v>68.75</v>
      </c>
      <c r="K26" s="41">
        <f t="shared" ref="K26:Q26" si="31">SUM(K8,K12,K16,K20)</f>
        <v>17.25</v>
      </c>
      <c r="L26" s="41">
        <f t="shared" si="31"/>
        <v>18</v>
      </c>
      <c r="M26" s="41">
        <f t="shared" si="31"/>
        <v>13.25</v>
      </c>
      <c r="N26" s="41">
        <f t="shared" si="31"/>
        <v>5.2500000000000009</v>
      </c>
      <c r="O26" s="41">
        <f t="shared" si="31"/>
        <v>11.25</v>
      </c>
      <c r="P26" s="41">
        <f t="shared" si="31"/>
        <v>18.25</v>
      </c>
      <c r="Q26" s="41">
        <f t="shared" si="31"/>
        <v>9.5000000000000018</v>
      </c>
      <c r="R26" s="38">
        <f>SUM(K26:Q26)</f>
        <v>92.75</v>
      </c>
      <c r="S26" s="40">
        <f>SUM(S5:S20)</f>
        <v>161.5</v>
      </c>
      <c r="T26" s="31"/>
    </row>
    <row r="27" spans="1:33" ht="20.45" customHeight="1" thickBot="1" x14ac:dyDescent="0.3">
      <c r="B27" s="8"/>
      <c r="C27" s="5"/>
      <c r="D27" s="5"/>
      <c r="E27" s="5"/>
      <c r="F27" s="5"/>
      <c r="G27" s="5"/>
      <c r="H27" s="5"/>
      <c r="I27" s="5"/>
      <c r="J27" s="6"/>
      <c r="K27" s="5"/>
      <c r="L27" s="5"/>
      <c r="M27" s="5"/>
      <c r="N27" s="5"/>
      <c r="O27" s="5"/>
      <c r="P27" s="5"/>
      <c r="Q27" s="5"/>
      <c r="R27" s="5"/>
      <c r="S27" s="14"/>
    </row>
    <row r="28" spans="1:33" ht="14.45" customHeight="1" thickBot="1" x14ac:dyDescent="0.3">
      <c r="B28" s="106" t="s">
        <v>58</v>
      </c>
      <c r="C28" s="81" t="s">
        <v>58</v>
      </c>
      <c r="D28" s="82" t="s">
        <v>58</v>
      </c>
      <c r="E28" s="82" t="s">
        <v>58</v>
      </c>
      <c r="F28" s="82" t="s">
        <v>58</v>
      </c>
      <c r="G28" s="82" t="s">
        <v>58</v>
      </c>
      <c r="H28" s="82" t="s">
        <v>58</v>
      </c>
      <c r="I28" s="82" t="s">
        <v>58</v>
      </c>
      <c r="J28" s="109">
        <f>SUM(C31:I31)</f>
        <v>24</v>
      </c>
      <c r="K28" s="81" t="s">
        <v>58</v>
      </c>
      <c r="L28" s="82" t="s">
        <v>58</v>
      </c>
      <c r="M28" s="82" t="s">
        <v>58</v>
      </c>
      <c r="N28" s="82" t="s">
        <v>58</v>
      </c>
      <c r="O28" s="82" t="s">
        <v>58</v>
      </c>
      <c r="P28" s="82" t="s">
        <v>58</v>
      </c>
      <c r="Q28" s="83" t="s">
        <v>58</v>
      </c>
      <c r="R28" s="5"/>
      <c r="S28" s="14"/>
      <c r="U28" s="2" t="s">
        <v>58</v>
      </c>
    </row>
    <row r="29" spans="1:33" ht="30" customHeight="1" x14ac:dyDescent="0.25">
      <c r="B29" s="107"/>
      <c r="C29" s="79" t="s">
        <v>29</v>
      </c>
      <c r="D29" s="52" t="s">
        <v>28</v>
      </c>
      <c r="E29" s="80" t="s">
        <v>29</v>
      </c>
      <c r="F29" s="52" t="s">
        <v>29</v>
      </c>
      <c r="G29" s="52">
        <v>0.40625</v>
      </c>
      <c r="H29" s="52">
        <v>0.40625</v>
      </c>
      <c r="I29" s="80">
        <v>0.40625</v>
      </c>
      <c r="J29" s="110"/>
      <c r="K29" s="79" t="s">
        <v>29</v>
      </c>
      <c r="L29" s="52" t="s">
        <v>28</v>
      </c>
      <c r="M29" s="80">
        <v>0.40625</v>
      </c>
      <c r="N29" s="52">
        <v>0.40625</v>
      </c>
      <c r="O29" s="52">
        <v>0.40625</v>
      </c>
      <c r="P29" s="52" t="s">
        <v>29</v>
      </c>
      <c r="Q29" s="80">
        <v>0.40625</v>
      </c>
      <c r="R29" s="109">
        <f>SUM(K31:Q31)</f>
        <v>32</v>
      </c>
      <c r="S29" s="112"/>
      <c r="U29" s="124">
        <v>0.40625</v>
      </c>
      <c r="V29" s="124"/>
      <c r="W29" s="124"/>
      <c r="X29" s="124"/>
      <c r="Y29" s="124"/>
      <c r="Z29" s="124"/>
      <c r="AA29" s="124"/>
      <c r="AB29" s="124"/>
      <c r="AC29" s="124"/>
      <c r="AD29" s="124"/>
      <c r="AE29" s="124"/>
      <c r="AF29" s="124"/>
      <c r="AG29" s="124"/>
    </row>
    <row r="30" spans="1:33" ht="30" customHeight="1" thickBot="1" x14ac:dyDescent="0.3">
      <c r="B30" s="107"/>
      <c r="C30" s="46"/>
      <c r="D30" s="47"/>
      <c r="E30" s="48"/>
      <c r="F30" s="47"/>
      <c r="G30" s="47">
        <v>0.76041666666666663</v>
      </c>
      <c r="H30" s="47">
        <v>0.76041666666666663</v>
      </c>
      <c r="I30" s="48">
        <v>0.76041666666666663</v>
      </c>
      <c r="J30" s="110"/>
      <c r="K30" s="46"/>
      <c r="L30" s="47"/>
      <c r="M30" s="48">
        <v>0.76041666666666663</v>
      </c>
      <c r="N30" s="47">
        <v>0.76041666666666663</v>
      </c>
      <c r="O30" s="47">
        <v>0.76041666666666663</v>
      </c>
      <c r="P30" s="47"/>
      <c r="Q30" s="48">
        <v>0.76041666666666663</v>
      </c>
      <c r="R30" s="110"/>
      <c r="S30" s="113"/>
      <c r="U30" s="124">
        <v>0.76041666666666663</v>
      </c>
      <c r="V30" s="124"/>
      <c r="W30" s="124"/>
      <c r="X30" s="124"/>
      <c r="Y30" s="124"/>
      <c r="Z30" s="124"/>
      <c r="AA30" s="124"/>
      <c r="AB30" s="124"/>
      <c r="AC30" s="124"/>
      <c r="AD30" s="124"/>
      <c r="AE30" s="124"/>
      <c r="AF30" s="124"/>
      <c r="AG30" s="124"/>
    </row>
    <row r="31" spans="1:33" ht="18" customHeight="1" thickBot="1" x14ac:dyDescent="0.3">
      <c r="B31" s="108"/>
      <c r="C31" s="50" t="str">
        <f>IFERROR(IF(C30-C29&gt;$A$2,(C30-C29)-$A$3,C30-C29)*24,"")</f>
        <v/>
      </c>
      <c r="D31" s="50" t="str">
        <f t="shared" ref="D31" si="32">IFERROR(IF(D30-D29&gt;$A$2,(D30-D29)-$A$3,D30-D29)*24,"")</f>
        <v/>
      </c>
      <c r="E31" s="50" t="str">
        <f t="shared" ref="E31" si="33">IFERROR(IF(E30-E29&gt;$A$2,(E30-E29)-$A$3,E30-E29)*24,"")</f>
        <v/>
      </c>
      <c r="F31" s="50" t="str">
        <f t="shared" ref="F31" si="34">IFERROR(IF(F30-F29&gt;$A$2,(F30-F29)-$A$3,F30-F29)*24,"")</f>
        <v/>
      </c>
      <c r="G31" s="50">
        <f t="shared" ref="G31" si="35">IFERROR(IF(G30-G29&gt;$A$2,(G30-G29)-$A$3,G30-G29)*24,"")</f>
        <v>8</v>
      </c>
      <c r="H31" s="50">
        <f t="shared" ref="H31" si="36">IFERROR(IF(H30-H29&gt;$A$2,(H30-H29)-$A$3,H30-H29)*24,"")</f>
        <v>8</v>
      </c>
      <c r="I31" s="77">
        <f t="shared" ref="I31" si="37">IFERROR(IF(I30-I29&gt;$A$2,(I30-I29)-$A$3,I30-I29)*24,"")</f>
        <v>8</v>
      </c>
      <c r="J31" s="111"/>
      <c r="K31" s="50" t="str">
        <f>IFERROR(IF(K30-K29&gt;$A$2,(K30-K29)-$A$3,K30-K29)*24,"")</f>
        <v/>
      </c>
      <c r="L31" s="50" t="str">
        <f t="shared" ref="L31" si="38">IFERROR(IF(L30-L29&gt;$A$2,(L30-L29)-$A$3,L30-L29)*24,"")</f>
        <v/>
      </c>
      <c r="M31" s="50">
        <f t="shared" ref="M31" si="39">IFERROR(IF(M30-M29&gt;$A$2,(M30-M29)-$A$3,M30-M29)*24,"")</f>
        <v>8</v>
      </c>
      <c r="N31" s="50">
        <f t="shared" ref="N31" si="40">IFERROR(IF(N30-N29&gt;$A$2,(N30-N29)-$A$3,N30-N29)*24,"")</f>
        <v>8</v>
      </c>
      <c r="O31" s="50">
        <f t="shared" ref="O31" si="41">IFERROR(IF(O30-O29&gt;$A$2,(O30-O29)-$A$3,O30-O29)*24,"")</f>
        <v>8</v>
      </c>
      <c r="P31" s="50" t="str">
        <f t="shared" ref="P31" si="42">IFERROR(IF(P30-P29&gt;$A$2,(P30-P29)-$A$3,P30-P29)*24,"")</f>
        <v/>
      </c>
      <c r="Q31" s="77">
        <f t="shared" ref="Q31" si="43">IFERROR(IF(Q30-Q29&gt;$A$2,(Q30-Q29)-$A$3,Q30-Q29)*24,"")</f>
        <v>8</v>
      </c>
      <c r="R31" s="111"/>
      <c r="S31" s="114"/>
      <c r="U31" s="2">
        <v>8.5</v>
      </c>
    </row>
    <row r="32" spans="1:33" ht="24.6" customHeight="1" thickBot="1" x14ac:dyDescent="0.3">
      <c r="B32" s="4"/>
      <c r="C32" s="7"/>
      <c r="D32" s="7"/>
      <c r="E32" s="7"/>
      <c r="F32" s="7"/>
      <c r="G32" s="7"/>
      <c r="H32" s="7"/>
      <c r="I32" s="7"/>
      <c r="J32" s="6"/>
      <c r="K32" s="7"/>
      <c r="L32" s="7"/>
      <c r="M32" s="7"/>
      <c r="N32" s="7"/>
      <c r="O32" s="7"/>
      <c r="P32" s="7"/>
      <c r="Q32" s="7"/>
      <c r="R32" s="5"/>
      <c r="S32" s="4"/>
    </row>
    <row r="33" spans="2:19" ht="38.450000000000003" customHeight="1" thickBot="1" x14ac:dyDescent="0.3">
      <c r="B33" s="10" t="s">
        <v>7</v>
      </c>
      <c r="C33" s="39">
        <f t="shared" ref="C33:I33" si="44">SUM(C26,C31)</f>
        <v>6.0000000000000018</v>
      </c>
      <c r="D33" s="39">
        <f t="shared" si="44"/>
        <v>0</v>
      </c>
      <c r="E33" s="39">
        <f t="shared" si="44"/>
        <v>14.75</v>
      </c>
      <c r="F33" s="39">
        <f t="shared" si="44"/>
        <v>18</v>
      </c>
      <c r="G33" s="39">
        <f t="shared" si="44"/>
        <v>16</v>
      </c>
      <c r="H33" s="39">
        <f t="shared" si="44"/>
        <v>20.5</v>
      </c>
      <c r="I33" s="39">
        <f t="shared" si="44"/>
        <v>17.5</v>
      </c>
      <c r="J33" s="43">
        <f>J26+J28</f>
        <v>92.75</v>
      </c>
      <c r="K33" s="39">
        <f t="shared" ref="K33:Q33" si="45">SUM(K26,K31)</f>
        <v>17.25</v>
      </c>
      <c r="L33" s="39">
        <f t="shared" si="45"/>
        <v>18</v>
      </c>
      <c r="M33" s="39">
        <f t="shared" si="45"/>
        <v>21.25</v>
      </c>
      <c r="N33" s="39">
        <f t="shared" si="45"/>
        <v>13.25</v>
      </c>
      <c r="O33" s="39">
        <f t="shared" si="45"/>
        <v>19.25</v>
      </c>
      <c r="P33" s="39">
        <f t="shared" si="45"/>
        <v>18.25</v>
      </c>
      <c r="Q33" s="39">
        <f t="shared" si="45"/>
        <v>17.5</v>
      </c>
      <c r="R33" s="43">
        <f>R26+R29</f>
        <v>124.75</v>
      </c>
      <c r="S33" s="44"/>
    </row>
  </sheetData>
  <mergeCells count="25">
    <mergeCell ref="B28:B31"/>
    <mergeCell ref="J28:J31"/>
    <mergeCell ref="R9:R12"/>
    <mergeCell ref="S5:S8"/>
    <mergeCell ref="S9:S12"/>
    <mergeCell ref="R13:R16"/>
    <mergeCell ref="S13:S16"/>
    <mergeCell ref="R29:R31"/>
    <mergeCell ref="S29:S31"/>
    <mergeCell ref="B17:B20"/>
    <mergeCell ref="B21:B24"/>
    <mergeCell ref="J17:J20"/>
    <mergeCell ref="J21:J24"/>
    <mergeCell ref="R17:R20"/>
    <mergeCell ref="S17:S20"/>
    <mergeCell ref="R5:R8"/>
    <mergeCell ref="B13:B16"/>
    <mergeCell ref="J13:J16"/>
    <mergeCell ref="R21:R24"/>
    <mergeCell ref="S21:S24"/>
    <mergeCell ref="B2:B3"/>
    <mergeCell ref="B5:B8"/>
    <mergeCell ref="J5:J8"/>
    <mergeCell ref="B9:B12"/>
    <mergeCell ref="J9:J12"/>
  </mergeCells>
  <phoneticPr fontId="2" type="noConversion"/>
  <conditionalFormatting sqref="R9">
    <cfRule type="cellIs" dxfId="5" priority="5" operator="greaterThan">
      <formula>$A$10</formula>
    </cfRule>
  </conditionalFormatting>
  <conditionalFormatting sqref="R13">
    <cfRule type="cellIs" dxfId="4" priority="4" operator="greaterThan">
      <formula>$A$14</formula>
    </cfRule>
  </conditionalFormatting>
  <conditionalFormatting sqref="J5 R5">
    <cfRule type="expression" dxfId="3" priority="3">
      <formula>$J$5&gt;=$A$6</formula>
    </cfRule>
  </conditionalFormatting>
  <conditionalFormatting sqref="J9 R9">
    <cfRule type="expression" dxfId="2" priority="2">
      <formula>$J$9&gt;=$A$10</formula>
    </cfRule>
  </conditionalFormatting>
  <conditionalFormatting sqref="J13 R13">
    <cfRule type="expression" dxfId="1" priority="1">
      <formula>$J$13&gt;=$A$14</formula>
    </cfRule>
  </conditionalFormatting>
  <conditionalFormatting sqref="R5">
    <cfRule type="cellIs" dxfId="0" priority="127" operator="greaterThan">
      <formula>$A$6</formula>
    </cfRule>
  </conditionalFormatting>
  <pageMargins left="0.23622047244094491" right="0.23622047244094491" top="0.74803149606299213" bottom="0.74803149606299213" header="0.31496062992125984" footer="0.31496062992125984"/>
  <pageSetup paperSize="9" scale="46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65D0B-9354-4878-9C15-A1A7B4257971}">
  <sheetPr codeName="Feuil5">
    <tabColor rgb="FF66FF66"/>
  </sheetPr>
  <dimension ref="A1:N72"/>
  <sheetViews>
    <sheetView workbookViewId="0">
      <selection activeCell="I5" sqref="I5"/>
    </sheetView>
  </sheetViews>
  <sheetFormatPr defaultColWidth="11.5703125" defaultRowHeight="15" x14ac:dyDescent="0.25"/>
  <cols>
    <col min="1" max="1" width="23" style="15" customWidth="1"/>
    <col min="2" max="2" width="11.7109375" style="1" customWidth="1"/>
    <col min="3" max="4" width="11.7109375" customWidth="1"/>
    <col min="5" max="7" width="11.7109375" style="15" customWidth="1"/>
    <col min="8" max="10" width="11.7109375" customWidth="1"/>
    <col min="12" max="12" width="14.7109375" customWidth="1"/>
  </cols>
  <sheetData>
    <row r="1" spans="1:14" ht="29.45" customHeight="1" thickBot="1" x14ac:dyDescent="0.3">
      <c r="B1" s="71" t="s">
        <v>46</v>
      </c>
      <c r="C1" s="119" t="s">
        <v>21</v>
      </c>
      <c r="D1" s="120"/>
      <c r="E1" s="62" t="s">
        <v>15</v>
      </c>
      <c r="F1" s="63" t="s">
        <v>12</v>
      </c>
      <c r="G1" s="63" t="s">
        <v>10</v>
      </c>
      <c r="H1" s="63" t="s">
        <v>11</v>
      </c>
      <c r="I1" s="63" t="s">
        <v>13</v>
      </c>
      <c r="J1" s="64" t="s">
        <v>14</v>
      </c>
      <c r="L1" s="118" t="s">
        <v>45</v>
      </c>
      <c r="M1" s="119"/>
      <c r="N1" s="120"/>
    </row>
    <row r="2" spans="1:14" x14ac:dyDescent="0.25">
      <c r="A2" s="75" t="s">
        <v>16</v>
      </c>
      <c r="B2" s="72">
        <v>16764057</v>
      </c>
      <c r="C2" s="68">
        <v>1.0416666666666667</v>
      </c>
      <c r="D2" s="61">
        <v>1.6666666666666667</v>
      </c>
      <c r="E2" s="55" t="s">
        <v>9</v>
      </c>
      <c r="F2" s="29" t="s">
        <v>9</v>
      </c>
      <c r="G2" s="29" t="s">
        <v>9</v>
      </c>
      <c r="H2" s="29">
        <v>1</v>
      </c>
      <c r="I2" s="29">
        <v>167640571</v>
      </c>
      <c r="J2" s="30" t="s">
        <v>9</v>
      </c>
      <c r="L2" s="49" t="s">
        <v>30</v>
      </c>
      <c r="M2" s="27">
        <v>43799</v>
      </c>
      <c r="N2" s="27">
        <v>43829</v>
      </c>
    </row>
    <row r="3" spans="1:14" x14ac:dyDescent="0.25">
      <c r="A3" s="65" t="s">
        <v>23</v>
      </c>
      <c r="B3" s="60">
        <v>10092543</v>
      </c>
      <c r="C3" s="69">
        <v>1.25</v>
      </c>
      <c r="D3" s="28">
        <v>1.4583333333333333</v>
      </c>
      <c r="E3" s="56" t="s">
        <v>9</v>
      </c>
      <c r="F3" s="11" t="s">
        <v>9</v>
      </c>
      <c r="G3" s="11" t="s">
        <v>9</v>
      </c>
      <c r="H3" s="11">
        <v>1</v>
      </c>
      <c r="I3" s="11">
        <v>100925431</v>
      </c>
      <c r="J3" s="23" t="s">
        <v>9</v>
      </c>
      <c r="L3" s="33" t="s">
        <v>32</v>
      </c>
      <c r="M3" s="27">
        <v>43830</v>
      </c>
      <c r="N3" s="27">
        <v>43860</v>
      </c>
    </row>
    <row r="4" spans="1:14" x14ac:dyDescent="0.25">
      <c r="A4" s="66" t="s">
        <v>24</v>
      </c>
      <c r="B4" s="73">
        <v>13434828</v>
      </c>
      <c r="C4" s="69">
        <v>0.625</v>
      </c>
      <c r="D4" s="28">
        <v>0.83333333333333337</v>
      </c>
      <c r="E4" s="56" t="s">
        <v>26</v>
      </c>
      <c r="F4" s="11" t="s">
        <v>26</v>
      </c>
      <c r="G4" s="11" t="s">
        <v>26</v>
      </c>
      <c r="H4" s="11">
        <v>1</v>
      </c>
      <c r="I4" s="11">
        <v>134348281</v>
      </c>
      <c r="J4" s="23" t="s">
        <v>25</v>
      </c>
      <c r="L4" s="49" t="s">
        <v>33</v>
      </c>
      <c r="M4" s="27">
        <v>43861</v>
      </c>
      <c r="N4" s="27">
        <v>43889</v>
      </c>
    </row>
    <row r="5" spans="1:14" ht="15.75" thickBot="1" x14ac:dyDescent="0.3">
      <c r="A5" s="67" t="s">
        <v>27</v>
      </c>
      <c r="B5" s="74">
        <v>10079487</v>
      </c>
      <c r="C5" s="70">
        <v>1.6666666666666667</v>
      </c>
      <c r="D5" s="13"/>
      <c r="E5" s="58"/>
      <c r="F5" s="12"/>
      <c r="G5" s="12"/>
      <c r="H5" s="12">
        <v>1</v>
      </c>
      <c r="I5" s="12">
        <v>100794871</v>
      </c>
      <c r="J5" s="13"/>
      <c r="L5" s="49" t="s">
        <v>34</v>
      </c>
      <c r="M5" s="27">
        <v>43890</v>
      </c>
      <c r="N5" s="27">
        <v>43920</v>
      </c>
    </row>
    <row r="6" spans="1:14" x14ac:dyDescent="0.25">
      <c r="L6" s="49" t="s">
        <v>35</v>
      </c>
      <c r="M6" s="27">
        <v>43921</v>
      </c>
      <c r="N6" s="27">
        <v>43950</v>
      </c>
    </row>
    <row r="7" spans="1:14" x14ac:dyDescent="0.25">
      <c r="B7"/>
      <c r="L7" s="49" t="s">
        <v>36</v>
      </c>
      <c r="M7" s="27">
        <v>43951</v>
      </c>
      <c r="N7" s="27">
        <v>43981</v>
      </c>
    </row>
    <row r="8" spans="1:14" x14ac:dyDescent="0.25">
      <c r="B8"/>
      <c r="L8" s="49" t="s">
        <v>37</v>
      </c>
      <c r="M8" s="27">
        <v>43982</v>
      </c>
      <c r="N8" s="27">
        <v>44011</v>
      </c>
    </row>
    <row r="9" spans="1:14" x14ac:dyDescent="0.25">
      <c r="B9"/>
      <c r="L9" s="49" t="s">
        <v>38</v>
      </c>
      <c r="M9" s="27">
        <v>44012</v>
      </c>
      <c r="N9" s="27">
        <v>44042</v>
      </c>
    </row>
    <row r="10" spans="1:14" x14ac:dyDescent="0.25">
      <c r="B10"/>
      <c r="L10" s="49" t="s">
        <v>39</v>
      </c>
      <c r="M10" s="27">
        <v>44043</v>
      </c>
      <c r="N10" s="27">
        <v>44073</v>
      </c>
    </row>
    <row r="11" spans="1:14" x14ac:dyDescent="0.25">
      <c r="A11" s="15">
        <v>1</v>
      </c>
      <c r="B11"/>
      <c r="L11" s="49" t="s">
        <v>40</v>
      </c>
      <c r="M11" s="27">
        <v>44074</v>
      </c>
      <c r="N11" s="27">
        <v>44103</v>
      </c>
    </row>
    <row r="12" spans="1:14" ht="15.75" x14ac:dyDescent="0.25">
      <c r="A12" s="123">
        <v>43840</v>
      </c>
      <c r="B12"/>
      <c r="L12" s="49" t="s">
        <v>41</v>
      </c>
      <c r="M12" s="27">
        <v>44104</v>
      </c>
      <c r="N12" s="27">
        <v>44134</v>
      </c>
    </row>
    <row r="13" spans="1:14" x14ac:dyDescent="0.25">
      <c r="B13"/>
      <c r="L13" s="49" t="s">
        <v>42</v>
      </c>
      <c r="M13" s="27">
        <v>44135</v>
      </c>
      <c r="N13" s="27">
        <v>44164</v>
      </c>
    </row>
    <row r="14" spans="1:14" x14ac:dyDescent="0.25">
      <c r="B14" t="s">
        <v>43</v>
      </c>
      <c r="L14" s="49" t="s">
        <v>31</v>
      </c>
      <c r="M14" s="27">
        <v>44165</v>
      </c>
      <c r="N14" s="27">
        <v>44195</v>
      </c>
    </row>
    <row r="15" spans="1:14" x14ac:dyDescent="0.25">
      <c r="A15" s="1" t="s">
        <v>60</v>
      </c>
      <c r="B15" s="1" t="s">
        <v>61</v>
      </c>
      <c r="F15" s="15" t="s">
        <v>59</v>
      </c>
    </row>
    <row r="16" spans="1:14" ht="15.75" thickBot="1" x14ac:dyDescent="0.3">
      <c r="B16" s="76"/>
    </row>
    <row r="17" spans="1:6" ht="15.75" thickBot="1" x14ac:dyDescent="0.3">
      <c r="A17" s="15" t="s">
        <v>43</v>
      </c>
      <c r="B17" s="82" t="s">
        <v>47</v>
      </c>
      <c r="C17" s="80">
        <v>0.51041666666666663</v>
      </c>
      <c r="D17" s="48">
        <v>0.72916666666666663</v>
      </c>
      <c r="E17" s="15">
        <v>16764057</v>
      </c>
      <c r="F17" s="15">
        <v>1</v>
      </c>
    </row>
    <row r="18" spans="1:6" ht="15.75" thickBot="1" x14ac:dyDescent="0.3">
      <c r="A18" s="15" t="s">
        <v>43</v>
      </c>
      <c r="B18" s="82" t="s">
        <v>48</v>
      </c>
      <c r="C18" s="52">
        <v>0.40625</v>
      </c>
      <c r="D18" s="47">
        <v>0.60416666666666663</v>
      </c>
      <c r="E18" s="15">
        <v>16764057</v>
      </c>
      <c r="F18" s="15">
        <v>2</v>
      </c>
    </row>
    <row r="19" spans="1:6" ht="15.75" thickBot="1" x14ac:dyDescent="0.3">
      <c r="A19" s="15" t="s">
        <v>43</v>
      </c>
      <c r="B19" s="82" t="s">
        <v>49</v>
      </c>
      <c r="C19" s="52">
        <v>0.40625</v>
      </c>
      <c r="D19" s="47">
        <v>0.69791666666666663</v>
      </c>
      <c r="E19" s="15">
        <v>16764057</v>
      </c>
      <c r="F19" s="15">
        <v>3</v>
      </c>
    </row>
    <row r="20" spans="1:6" ht="15.75" thickBot="1" x14ac:dyDescent="0.3">
      <c r="A20" s="15" t="s">
        <v>43</v>
      </c>
      <c r="B20" s="82" t="s">
        <v>50</v>
      </c>
      <c r="C20" s="80">
        <v>0.72916666666666663</v>
      </c>
      <c r="D20" s="48">
        <v>0.92708333333333337</v>
      </c>
      <c r="E20" s="15">
        <v>16764057</v>
      </c>
      <c r="F20" s="15">
        <v>4</v>
      </c>
    </row>
    <row r="21" spans="1:6" ht="15.75" thickBot="1" x14ac:dyDescent="0.3">
      <c r="A21" s="15" t="s">
        <v>44</v>
      </c>
      <c r="B21" s="82" t="s">
        <v>51</v>
      </c>
      <c r="C21" s="79">
        <v>0.51041666666666663</v>
      </c>
      <c r="D21" s="46">
        <v>0.72916666666666663</v>
      </c>
      <c r="E21" s="15">
        <v>10092543</v>
      </c>
      <c r="F21" s="15">
        <v>1</v>
      </c>
    </row>
    <row r="22" spans="1:6" ht="15.75" thickBot="1" x14ac:dyDescent="0.3">
      <c r="A22" s="15" t="s">
        <v>44</v>
      </c>
      <c r="B22" s="82" t="s">
        <v>52</v>
      </c>
      <c r="C22" s="52">
        <v>0.53125</v>
      </c>
      <c r="D22" s="47">
        <v>0.88541666666666663</v>
      </c>
      <c r="E22" s="15">
        <v>10092543</v>
      </c>
      <c r="F22" s="15">
        <v>2</v>
      </c>
    </row>
    <row r="23" spans="1:6" ht="15.75" thickBot="1" x14ac:dyDescent="0.3">
      <c r="A23" s="15" t="s">
        <v>44</v>
      </c>
      <c r="B23" s="82" t="s">
        <v>53</v>
      </c>
      <c r="C23" s="52">
        <v>0.40625</v>
      </c>
      <c r="D23" s="47">
        <v>0.73958333333333337</v>
      </c>
      <c r="E23" s="15">
        <v>10092543</v>
      </c>
      <c r="F23" s="15">
        <v>3</v>
      </c>
    </row>
    <row r="24" spans="1:6" ht="15.75" thickBot="1" x14ac:dyDescent="0.3">
      <c r="A24" s="15" t="s">
        <v>57</v>
      </c>
      <c r="B24" s="82" t="s">
        <v>54</v>
      </c>
      <c r="C24" s="52">
        <v>0.4375</v>
      </c>
      <c r="D24" s="47">
        <v>0.70833333333333337</v>
      </c>
      <c r="E24" s="15">
        <v>13434828</v>
      </c>
      <c r="F24" s="15">
        <v>1</v>
      </c>
    </row>
    <row r="25" spans="1:6" ht="15.75" thickBot="1" x14ac:dyDescent="0.3">
      <c r="A25" s="15" t="s">
        <v>57</v>
      </c>
      <c r="B25" s="82" t="s">
        <v>55</v>
      </c>
      <c r="C25" s="80">
        <v>0.6875</v>
      </c>
      <c r="D25" s="48">
        <v>0.92708333333333337</v>
      </c>
      <c r="E25" s="15">
        <v>13434828</v>
      </c>
      <c r="F25" s="15">
        <v>2</v>
      </c>
    </row>
    <row r="26" spans="1:6" ht="15.75" thickBot="1" x14ac:dyDescent="0.3">
      <c r="A26" s="15" t="s">
        <v>58</v>
      </c>
      <c r="B26" s="82" t="s">
        <v>56</v>
      </c>
      <c r="C26" s="80">
        <v>0.40625</v>
      </c>
      <c r="D26" s="48">
        <v>0.76041666666666663</v>
      </c>
      <c r="E26" s="15">
        <v>10079487</v>
      </c>
      <c r="F26" s="15">
        <v>1</v>
      </c>
    </row>
    <row r="27" spans="1:6" ht="15.75" thickBot="1" x14ac:dyDescent="0.3">
      <c r="B27" s="57"/>
      <c r="C27" s="91"/>
      <c r="D27" s="59"/>
    </row>
    <row r="28" spans="1:6" x14ac:dyDescent="0.25">
      <c r="B28"/>
    </row>
    <row r="29" spans="1:6" x14ac:dyDescent="0.25">
      <c r="B29"/>
    </row>
    <row r="30" spans="1:6" x14ac:dyDescent="0.25">
      <c r="B30"/>
    </row>
    <row r="31" spans="1:6" x14ac:dyDescent="0.25">
      <c r="B31"/>
    </row>
    <row r="32" spans="1:6" x14ac:dyDescent="0.25">
      <c r="B32"/>
    </row>
    <row r="33" spans="2:2" x14ac:dyDescent="0.25">
      <c r="B33"/>
    </row>
    <row r="34" spans="2:2" x14ac:dyDescent="0.25">
      <c r="B34"/>
    </row>
    <row r="35" spans="2:2" x14ac:dyDescent="0.25">
      <c r="B35"/>
    </row>
    <row r="36" spans="2:2" x14ac:dyDescent="0.25">
      <c r="B36"/>
    </row>
    <row r="37" spans="2:2" x14ac:dyDescent="0.25">
      <c r="B37"/>
    </row>
    <row r="38" spans="2:2" x14ac:dyDescent="0.25">
      <c r="B38"/>
    </row>
    <row r="39" spans="2:2" x14ac:dyDescent="0.25">
      <c r="B39"/>
    </row>
    <row r="40" spans="2:2" x14ac:dyDescent="0.25">
      <c r="B40"/>
    </row>
    <row r="41" spans="2:2" x14ac:dyDescent="0.25">
      <c r="B41"/>
    </row>
    <row r="42" spans="2:2" x14ac:dyDescent="0.25">
      <c r="B42"/>
    </row>
    <row r="43" spans="2:2" x14ac:dyDescent="0.25">
      <c r="B43"/>
    </row>
    <row r="44" spans="2:2" x14ac:dyDescent="0.25">
      <c r="B44"/>
    </row>
    <row r="45" spans="2:2" x14ac:dyDescent="0.25">
      <c r="B45"/>
    </row>
    <row r="46" spans="2:2" x14ac:dyDescent="0.25">
      <c r="B46"/>
    </row>
    <row r="47" spans="2:2" x14ac:dyDescent="0.25">
      <c r="B47"/>
    </row>
    <row r="48" spans="2:2" x14ac:dyDescent="0.25">
      <c r="B48"/>
    </row>
    <row r="49" spans="2:2" x14ac:dyDescent="0.25">
      <c r="B49"/>
    </row>
    <row r="50" spans="2:2" x14ac:dyDescent="0.25">
      <c r="B50"/>
    </row>
    <row r="51" spans="2:2" x14ac:dyDescent="0.25">
      <c r="B51"/>
    </row>
    <row r="52" spans="2:2" x14ac:dyDescent="0.25">
      <c r="B52"/>
    </row>
    <row r="53" spans="2:2" x14ac:dyDescent="0.25">
      <c r="B53"/>
    </row>
    <row r="54" spans="2:2" x14ac:dyDescent="0.25">
      <c r="B54"/>
    </row>
    <row r="55" spans="2:2" x14ac:dyDescent="0.25">
      <c r="B55"/>
    </row>
    <row r="56" spans="2:2" x14ac:dyDescent="0.25">
      <c r="B56"/>
    </row>
    <row r="57" spans="2:2" x14ac:dyDescent="0.25">
      <c r="B57"/>
    </row>
    <row r="58" spans="2:2" x14ac:dyDescent="0.25">
      <c r="B58"/>
    </row>
    <row r="59" spans="2:2" x14ac:dyDescent="0.25">
      <c r="B59"/>
    </row>
    <row r="60" spans="2:2" x14ac:dyDescent="0.25">
      <c r="B60"/>
    </row>
    <row r="61" spans="2:2" x14ac:dyDescent="0.25">
      <c r="B61"/>
    </row>
    <row r="62" spans="2:2" x14ac:dyDescent="0.25">
      <c r="B62"/>
    </row>
    <row r="63" spans="2:2" x14ac:dyDescent="0.25">
      <c r="B63"/>
    </row>
    <row r="64" spans="2:2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  <row r="70" spans="2:2" x14ac:dyDescent="0.25">
      <c r="B70"/>
    </row>
    <row r="71" spans="2:2" x14ac:dyDescent="0.25">
      <c r="B71"/>
    </row>
    <row r="72" spans="2:2" x14ac:dyDescent="0.25">
      <c r="B72"/>
    </row>
  </sheetData>
  <mergeCells count="2">
    <mergeCell ref="L1:N1"/>
    <mergeCell ref="C1:D1"/>
  </mergeCells>
  <phoneticPr fontId="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4</vt:i4>
      </vt:variant>
    </vt:vector>
  </HeadingPairs>
  <TitlesOfParts>
    <vt:vector size="8" baseType="lpstr">
      <vt:lpstr>Cible 1&amp;2</vt:lpstr>
      <vt:lpstr>Gantt</vt:lpstr>
      <vt:lpstr>Det. Week 1&amp;2</vt:lpstr>
      <vt:lpstr>TOOLS 324</vt:lpstr>
      <vt:lpstr>_Cellule_Cible</vt:lpstr>
      <vt:lpstr>'Cible 1&amp;2'!Afdrukbereik</vt:lpstr>
      <vt:lpstr>Header</vt:lpstr>
      <vt:lpstr>N°1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</dc:creator>
  <cp:lastModifiedBy>Bart Strubbe</cp:lastModifiedBy>
  <cp:lastPrinted>2024-02-14T18:04:18Z</cp:lastPrinted>
  <dcterms:created xsi:type="dcterms:W3CDTF">2022-02-12T14:15:29Z</dcterms:created>
  <dcterms:modified xsi:type="dcterms:W3CDTF">2024-02-25T20:28:15Z</dcterms:modified>
</cp:coreProperties>
</file>