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0722F3F-6CC4-4E3E-889B-CDC2B6E04121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Cfg" sheetId="8" r:id="rId1"/>
    <sheet name="Data" sheetId="5" r:id="rId2"/>
    <sheet name="Hebdo" sheetId="9" r:id="rId3"/>
    <sheet name="Mensuel" sheetId="6" r:id="rId4"/>
    <sheet name="Annuel" sheetId="7" r:id="rId5"/>
  </sheets>
  <functionGroups builtInGroupCount="19"/>
  <definedNames>
    <definedName name="feries">Annuel!$BU$2:$BV$14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6" i="5" l="1"/>
  <c r="O7" i="5"/>
  <c r="O8" i="5"/>
  <c r="O9" i="5"/>
  <c r="O10" i="5"/>
  <c r="O11" i="5"/>
  <c r="O12" i="5"/>
  <c r="O13" i="5"/>
  <c r="O14" i="5"/>
  <c r="O15" i="5"/>
  <c r="O16" i="5"/>
  <c r="O5" i="5"/>
  <c r="N6" i="5"/>
  <c r="N7" i="5"/>
  <c r="N8" i="5"/>
  <c r="N9" i="5"/>
  <c r="N10" i="5"/>
  <c r="N11" i="5"/>
  <c r="N12" i="5"/>
  <c r="N13" i="5"/>
  <c r="N14" i="5"/>
  <c r="N15" i="5"/>
  <c r="N16" i="5"/>
  <c r="N5" i="5"/>
  <c r="E3" i="9"/>
  <c r="F3" i="9" s="1"/>
  <c r="G3" i="9" s="1"/>
  <c r="H3" i="9" s="1"/>
  <c r="I3" i="9" l="1"/>
  <c r="I44" i="9" s="1"/>
  <c r="H44" i="9"/>
  <c r="H84" i="9"/>
  <c r="H124" i="9"/>
  <c r="H94" i="9"/>
  <c r="H54" i="9"/>
  <c r="H104" i="9"/>
  <c r="H64" i="9"/>
  <c r="H24" i="9"/>
  <c r="H14" i="9"/>
  <c r="H114" i="9"/>
  <c r="H74" i="9"/>
  <c r="H34" i="9"/>
  <c r="I74" i="9" l="1"/>
  <c r="I94" i="9"/>
  <c r="I64" i="9"/>
  <c r="I124" i="9"/>
  <c r="I24" i="9"/>
  <c r="I34" i="9"/>
  <c r="J3" i="9"/>
  <c r="J64" i="9" s="1"/>
  <c r="I14" i="9"/>
  <c r="I54" i="9"/>
  <c r="I114" i="9"/>
  <c r="I104" i="9"/>
  <c r="I84" i="9"/>
  <c r="J114" i="9" l="1"/>
  <c r="J74" i="9"/>
  <c r="J124" i="9"/>
  <c r="J94" i="9"/>
  <c r="J34" i="9"/>
  <c r="J104" i="9"/>
  <c r="J24" i="9"/>
  <c r="J84" i="9"/>
  <c r="J54" i="9"/>
  <c r="J44" i="9"/>
  <c r="J14" i="9"/>
  <c r="BV14" i="7"/>
  <c r="BV13" i="7"/>
  <c r="BV12" i="7"/>
  <c r="BV11" i="7"/>
  <c r="BV10" i="7"/>
  <c r="BV6" i="7"/>
  <c r="BV5" i="7"/>
  <c r="BV3" i="7"/>
  <c r="BV8" i="7" s="1"/>
  <c r="BV9" i="7" s="1"/>
  <c r="C3" i="7"/>
  <c r="BV2" i="7"/>
  <c r="BU2" i="7" l="1"/>
  <c r="AH10" i="7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O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D4" i="7"/>
  <c r="AG10" i="7"/>
  <c r="AC10" i="7"/>
  <c r="Y10" i="7"/>
  <c r="U10" i="7"/>
  <c r="Q10" i="7"/>
  <c r="M10" i="7"/>
  <c r="I10" i="7"/>
  <c r="E10" i="7"/>
  <c r="AF11" i="7"/>
  <c r="AB11" i="7"/>
  <c r="X11" i="7"/>
  <c r="T11" i="7"/>
  <c r="P11" i="7"/>
  <c r="L11" i="7"/>
  <c r="H11" i="7"/>
  <c r="D11" i="7"/>
  <c r="G13" i="7"/>
  <c r="K13" i="7"/>
  <c r="O13" i="7"/>
  <c r="S13" i="7"/>
  <c r="W13" i="7"/>
  <c r="AA13" i="7"/>
  <c r="AE13" i="7"/>
  <c r="AH15" i="7"/>
  <c r="AD15" i="7"/>
  <c r="Z15" i="7"/>
  <c r="V15" i="7"/>
  <c r="R15" i="7"/>
  <c r="N15" i="7"/>
  <c r="J15" i="7"/>
  <c r="F15" i="7"/>
  <c r="AF14" i="7"/>
  <c r="AB14" i="7"/>
  <c r="X14" i="7"/>
  <c r="T14" i="7"/>
  <c r="P14" i="7"/>
  <c r="L14" i="7"/>
  <c r="H14" i="7"/>
  <c r="D14" i="7"/>
  <c r="AD12" i="7"/>
  <c r="Z12" i="7"/>
  <c r="V12" i="7"/>
  <c r="R12" i="7"/>
  <c r="N12" i="7"/>
  <c r="J12" i="7"/>
  <c r="F12" i="7"/>
  <c r="AF9" i="7"/>
  <c r="AB9" i="7"/>
  <c r="X9" i="7"/>
  <c r="T9" i="7"/>
  <c r="P9" i="7"/>
  <c r="L9" i="7"/>
  <c r="H9" i="7"/>
  <c r="D9" i="7"/>
  <c r="AD7" i="7"/>
  <c r="Z7" i="7"/>
  <c r="V7" i="7"/>
  <c r="R7" i="7"/>
  <c r="N7" i="7"/>
  <c r="J7" i="7"/>
  <c r="F7" i="7"/>
  <c r="AG6" i="7"/>
  <c r="AC6" i="7"/>
  <c r="Y6" i="7"/>
  <c r="U6" i="7"/>
  <c r="Q6" i="7"/>
  <c r="M6" i="7"/>
  <c r="I6" i="7"/>
  <c r="E6" i="7"/>
  <c r="F5" i="7"/>
  <c r="J5" i="7"/>
  <c r="N5" i="7"/>
  <c r="R5" i="7"/>
  <c r="V5" i="7"/>
  <c r="Z5" i="7"/>
  <c r="AD5" i="7"/>
  <c r="I4" i="7"/>
  <c r="M4" i="7"/>
  <c r="Q4" i="7"/>
  <c r="U4" i="7"/>
  <c r="Y4" i="7"/>
  <c r="AC4" i="7"/>
  <c r="AG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M12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AE10" i="7"/>
  <c r="AA10" i="7"/>
  <c r="W10" i="7"/>
  <c r="G10" i="7"/>
  <c r="V11" i="7"/>
  <c r="F11" i="7"/>
  <c r="Q13" i="7"/>
  <c r="AG13" i="7"/>
  <c r="T15" i="7"/>
  <c r="D15" i="7"/>
  <c r="R14" i="7"/>
  <c r="AF12" i="7"/>
  <c r="P12" i="7"/>
  <c r="AD9" i="7"/>
  <c r="N9" i="7"/>
  <c r="AB7" i="7"/>
  <c r="L7" i="7"/>
  <c r="AA6" i="7"/>
  <c r="K6" i="7"/>
  <c r="L5" i="7"/>
  <c r="AB5" i="7"/>
  <c r="S4" i="7"/>
  <c r="F4" i="7"/>
  <c r="W6" i="7"/>
  <c r="G6" i="7"/>
  <c r="G4" i="7"/>
  <c r="W4" i="7"/>
  <c r="AA4" i="7"/>
  <c r="Z11" i="7"/>
  <c r="AC13" i="7"/>
  <c r="V14" i="7"/>
  <c r="D12" i="7"/>
  <c r="P7" i="7"/>
  <c r="O6" i="7"/>
  <c r="AE4" i="7"/>
  <c r="S10" i="7"/>
  <c r="AH11" i="7"/>
  <c r="R11" i="7"/>
  <c r="E13" i="7"/>
  <c r="U13" i="7"/>
  <c r="AF15" i="7"/>
  <c r="P15" i="7"/>
  <c r="AD14" i="7"/>
  <c r="N14" i="7"/>
  <c r="AB12" i="7"/>
  <c r="L12" i="7"/>
  <c r="Z9" i="7"/>
  <c r="J9" i="7"/>
  <c r="X7" i="7"/>
  <c r="H7" i="7"/>
  <c r="P5" i="7"/>
  <c r="J11" i="7"/>
  <c r="X15" i="7"/>
  <c r="F14" i="7"/>
  <c r="R9" i="7"/>
  <c r="AE6" i="7"/>
  <c r="X5" i="7"/>
  <c r="O10" i="7"/>
  <c r="AD11" i="7"/>
  <c r="N11" i="7"/>
  <c r="I13" i="7"/>
  <c r="Y13" i="7"/>
  <c r="AB15" i="7"/>
  <c r="L15" i="7"/>
  <c r="Z14" i="7"/>
  <c r="J14" i="7"/>
  <c r="X12" i="7"/>
  <c r="H12" i="7"/>
  <c r="V9" i="7"/>
  <c r="F9" i="7"/>
  <c r="T7" i="7"/>
  <c r="D7" i="7"/>
  <c r="S6" i="7"/>
  <c r="D5" i="7"/>
  <c r="T5" i="7"/>
  <c r="K4" i="7"/>
  <c r="K10" i="7"/>
  <c r="M13" i="7"/>
  <c r="H15" i="7"/>
  <c r="T12" i="7"/>
  <c r="AF7" i="7"/>
  <c r="H5" i="7"/>
  <c r="O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<sst xmlns="http://schemas.openxmlformats.org/spreadsheetml/2006/main" count="191" uniqueCount="73">
  <si>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</si>
  <si>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</si>
  <si>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</si>
  <si>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</si>
  <si>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</si>
  <si>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</si>
  <si>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</si>
  <si>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</si>
  <si>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</si>
  <si>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</si>
  <si>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</si>
  <si>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</si>
  <si>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</si>
  <si>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</si>
  <si>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</si>
  <si>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</si>
  <si>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</si>
  <si>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</si>
  <si>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</si>
  <si>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</si>
  <si>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</si>
  <si>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</si>
  <si>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</si>
  <si>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</si>
  <si>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</si>
  <si>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</si>
  <si>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</si>
  <si>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</si>
  <si>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</si>
  <si>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</si>
  <si>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</si>
  <si>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</si>
  <si>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</si>
  <si>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</si>
  <si>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</si>
  <si>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</si>
  <si>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</si>
  <si>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</si>
  <si>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TBC</t>
  </si>
  <si>
    <t>Event</t>
  </si>
  <si>
    <t>Recurrence</t>
  </si>
  <si>
    <t>1m</t>
  </si>
  <si>
    <t>Jour ouvrable</t>
  </si>
  <si>
    <t>Durée (en j)
si récurrence</t>
  </si>
  <si>
    <t>7j</t>
  </si>
  <si>
    <t>Demi-journée
(M-AM)</t>
  </si>
  <si>
    <t>M</t>
  </si>
  <si>
    <t>AM</t>
  </si>
  <si>
    <t>Sophrologie</t>
  </si>
  <si>
    <t>qi gong</t>
  </si>
  <si>
    <t>informatique</t>
  </si>
  <si>
    <t>socio esthétique</t>
  </si>
  <si>
    <t>Chant Choral</t>
  </si>
  <si>
    <t>Art thérapie</t>
  </si>
  <si>
    <t>Activité physique adaptée</t>
  </si>
  <si>
    <t>temps convivial</t>
  </si>
  <si>
    <t>Sophrologie Villa nouvelle</t>
  </si>
  <si>
    <t>répit</t>
  </si>
  <si>
    <t>Informations</t>
  </si>
  <si>
    <t>Soutien</t>
  </si>
  <si>
    <t>loisirs partagès</t>
  </si>
  <si>
    <t>temps psy Mo</t>
  </si>
  <si>
    <t>temps psy Ms</t>
  </si>
  <si>
    <t>formation parkinson</t>
  </si>
  <si>
    <t>les mesures des protections juridiques</t>
  </si>
  <si>
    <t>préparer l'entrée de son proche en ehpad</t>
  </si>
  <si>
    <t>7J</t>
  </si>
  <si>
    <t>préparer le sejour de répit</t>
  </si>
  <si>
    <t>ts les 2eme vendredi du mois ?</t>
  </si>
  <si>
    <t>ex ts les 1er lundi du mois ?</t>
  </si>
  <si>
    <t>chant lundi1</t>
  </si>
  <si>
    <t>convivial2</t>
  </si>
  <si>
    <t>Nouveau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</si>
</sst>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&quot;sem  &quot;00"/>
    <numFmt numFmtId="165" formatCode="dd"/>
    <numFmt numFmtId="166" formatCode="dd\ mmm\ yyyy"/>
    <numFmt numFmtId="167" formatCode="h:mm;@"/>
    <numFmt numFmtId="168" formatCode="ddd\ dd\ mmm"/>
    <numFmt numFmtId="169" formatCode="[$-40C]d\-mmm;@"/>
    <numFmt numFmtId="170" formatCode="mmmm\ yyyy"/>
    <numFmt numFmtId="173" formatCode="ddd\ dd/mm/yy"/>
  </numFmts>
  <fonts count="2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5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106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0" fontId="5" fillId="0" borderId="0" xfId="0" applyFont="1"/>
    <xf numFmtId="0" fontId="6" fillId="4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2" fillId="0" borderId="0" xfId="0" applyFont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167" fontId="5" fillId="0" borderId="0" xfId="0" applyNumberFormat="1" applyFont="1"/>
    <xf numFmtId="0" fontId="5" fillId="0" borderId="0" xfId="0" applyFont="1" applyAlignment="1">
      <alignment horizontal="centerContinuous"/>
    </xf>
    <xf numFmtId="0" fontId="12" fillId="0" borderId="0" xfId="0" applyFont="1"/>
    <xf numFmtId="0" fontId="5" fillId="0" borderId="0" xfId="0" applyFont="1" applyAlignment="1">
      <alignment vertical="center"/>
    </xf>
    <xf numFmtId="0" fontId="13" fillId="0" borderId="0" xfId="0" applyFont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0" fontId="13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Border="1" applyAlignment="1">
      <alignment vertical="center"/>
    </xf>
    <xf numFmtId="0" fontId="15" fillId="0" borderId="7" xfId="0" applyFont="1" applyBorder="1" applyAlignment="1">
      <alignment vertical="center"/>
    </xf>
    <xf numFmtId="0" fontId="15" fillId="0" borderId="10" xfId="0" applyFont="1" applyBorder="1" applyAlignment="1">
      <alignment vertical="center"/>
    </xf>
    <xf numFmtId="0" fontId="15" fillId="0" borderId="11" xfId="0" applyFont="1" applyBorder="1" applyAlignment="1">
      <alignment vertical="center"/>
    </xf>
    <xf numFmtId="0" fontId="15" fillId="0" borderId="12" xfId="0" applyFont="1" applyBorder="1" applyAlignment="1">
      <alignment vertical="center"/>
    </xf>
    <xf numFmtId="0" fontId="15" fillId="0" borderId="9" xfId="0" applyFont="1" applyBorder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15" fillId="0" borderId="13" xfId="0" applyFont="1" applyBorder="1" applyAlignment="1">
      <alignment vertical="center"/>
    </xf>
    <xf numFmtId="0" fontId="15" fillId="0" borderId="14" xfId="0" applyFont="1" applyBorder="1" applyAlignment="1">
      <alignment vertical="center"/>
    </xf>
    <xf numFmtId="20" fontId="5" fillId="0" borderId="0" xfId="0" applyNumberFormat="1" applyFont="1" applyAlignment="1">
      <alignment vertical="center"/>
    </xf>
    <xf numFmtId="0" fontId="16" fillId="0" borderId="0" xfId="0" applyFont="1"/>
    <xf numFmtId="0" fontId="5" fillId="0" borderId="0" xfId="0" applyFont="1" applyAlignment="1">
      <alignment horizontal="center"/>
    </xf>
    <xf numFmtId="0" fontId="0" fillId="8" borderId="0" xfId="0" applyFill="1" applyAlignment="1">
      <alignment horizontal="center"/>
    </xf>
    <xf numFmtId="0" fontId="18" fillId="2" borderId="0" xfId="0" applyFont="1" applyFill="1" applyAlignment="1">
      <alignment horizontal="center" wrapText="1"/>
    </xf>
    <xf numFmtId="0" fontId="17" fillId="0" borderId="7" xfId="0" applyFont="1" applyBorder="1" applyAlignment="1">
      <alignment vertical="top"/>
    </xf>
    <xf numFmtId="0" fontId="17" fillId="0" borderId="8" xfId="0" applyFont="1" applyBorder="1" applyAlignment="1">
      <alignment vertical="top"/>
    </xf>
    <xf numFmtId="0" fontId="0" fillId="11" borderId="0" xfId="0" applyFill="1"/>
    <xf numFmtId="0" fontId="0" fillId="9" borderId="0" xfId="0" applyFill="1"/>
    <xf numFmtId="0" fontId="0" fillId="12" borderId="0" xfId="0" applyFill="1"/>
    <xf numFmtId="0" fontId="0" fillId="13" borderId="0" xfId="0" applyFill="1"/>
    <xf numFmtId="0" fontId="0" fillId="8" borderId="0" xfId="0" applyFill="1"/>
    <xf numFmtId="168" fontId="22" fillId="10" borderId="4" xfId="0" applyNumberFormat="1" applyFont="1" applyFill="1" applyBorder="1" applyAlignment="1">
      <alignment horizontal="center"/>
    </xf>
    <xf numFmtId="169" fontId="10" fillId="14" borderId="15" xfId="0" applyNumberFormat="1" applyFont="1" applyFill="1" applyBorder="1" applyAlignment="1">
      <alignment horizontal="center" textRotation="90"/>
    </xf>
    <xf numFmtId="169" fontId="10" fillId="14" borderId="16" xfId="0" applyNumberFormat="1" applyFont="1" applyFill="1" applyBorder="1" applyAlignment="1">
      <alignment horizontal="center" textRotation="90"/>
    </xf>
    <xf numFmtId="0" fontId="0" fillId="10" borderId="3" xfId="0" applyFill="1" applyBorder="1" applyAlignment="1">
      <alignment horizontal="centerContinuous" vertical="center"/>
    </xf>
    <xf numFmtId="0" fontId="0" fillId="10" borderId="2" xfId="0" applyFill="1" applyBorder="1" applyAlignment="1">
      <alignment horizontal="centerContinuous" vertical="center"/>
    </xf>
    <xf numFmtId="170" fontId="11" fillId="10" borderId="1" xfId="0" applyNumberFormat="1" applyFont="1" applyFill="1" applyBorder="1" applyAlignment="1">
      <alignment horizontal="centerContinuous" vertical="center"/>
    </xf>
    <xf numFmtId="169" fontId="10" fillId="14" borderId="17" xfId="0" applyNumberFormat="1" applyFont="1" applyFill="1" applyBorder="1" applyAlignment="1">
      <alignment horizontal="center" textRotation="90"/>
    </xf>
    <xf numFmtId="169" fontId="10" fillId="14" borderId="18" xfId="0" applyNumberFormat="1" applyFont="1" applyFill="1" applyBorder="1" applyAlignment="1">
      <alignment horizontal="center" textRotation="90"/>
    </xf>
    <xf numFmtId="0" fontId="23" fillId="0" borderId="0" xfId="0" applyFont="1" applyAlignment="1">
      <alignment vertical="center"/>
    </xf>
    <xf numFmtId="14" fontId="24" fillId="0" borderId="0" xfId="0" applyNumberFormat="1" applyFont="1" applyAlignment="1">
      <alignment vertical="top"/>
    </xf>
    <xf numFmtId="164" fontId="20" fillId="3" borderId="20" xfId="0" applyNumberFormat="1" applyFont="1" applyFill="1" applyBorder="1" applyAlignment="1">
      <alignment horizontal="left" vertical="center" indent="1"/>
    </xf>
    <xf numFmtId="164" fontId="19" fillId="3" borderId="21" xfId="0" applyNumberFormat="1" applyFont="1" applyFill="1" applyBorder="1" applyAlignment="1">
      <alignment horizontal="left" vertical="center" indent="1"/>
    </xf>
    <xf numFmtId="165" fontId="8" fillId="10" borderId="22" xfId="0" applyNumberFormat="1" applyFont="1" applyFill="1" applyBorder="1" applyAlignment="1">
      <alignment horizontal="left" vertical="top"/>
    </xf>
    <xf numFmtId="165" fontId="8" fillId="4" borderId="22" xfId="0" applyNumberFormat="1" applyFont="1" applyFill="1" applyBorder="1" applyAlignment="1">
      <alignment horizontal="left" vertical="top"/>
    </xf>
    <xf numFmtId="0" fontId="21" fillId="10" borderId="22" xfId="0" applyFont="1" applyFill="1" applyBorder="1" applyAlignment="1">
      <alignment horizontal="left" vertical="top"/>
    </xf>
    <xf numFmtId="0" fontId="21" fillId="4" borderId="22" xfId="0" applyFont="1" applyFill="1" applyBorder="1" applyAlignment="1">
      <alignment horizontal="left" vertical="top"/>
    </xf>
    <xf numFmtId="164" fontId="20" fillId="3" borderId="16" xfId="0" applyNumberFormat="1" applyFont="1" applyFill="1" applyBorder="1" applyAlignment="1">
      <alignment horizontal="left" vertical="center" indent="1"/>
    </xf>
    <xf numFmtId="164" fontId="19" fillId="3" borderId="15" xfId="0" applyNumberFormat="1" applyFont="1" applyFill="1" applyBorder="1" applyAlignment="1">
      <alignment horizontal="left" vertical="center" indent="1"/>
    </xf>
    <xf numFmtId="165" fontId="8" fillId="10" borderId="24" xfId="0" applyNumberFormat="1" applyFont="1" applyFill="1" applyBorder="1" applyAlignment="1">
      <alignment horizontal="left" vertical="top"/>
    </xf>
    <xf numFmtId="165" fontId="8" fillId="4" borderId="24" xfId="0" applyNumberFormat="1" applyFont="1" applyFill="1" applyBorder="1" applyAlignment="1">
      <alignment horizontal="left" vertical="top"/>
    </xf>
    <xf numFmtId="0" fontId="0" fillId="0" borderId="25" xfId="0" applyBorder="1"/>
    <xf numFmtId="0" fontId="0" fillId="9" borderId="23" xfId="0" applyFill="1" applyBorder="1"/>
    <xf numFmtId="0" fontId="0" fillId="0" borderId="26" xfId="0" applyBorder="1"/>
    <xf numFmtId="0" fontId="0" fillId="12" borderId="27" xfId="0" applyFill="1" applyBorder="1"/>
    <xf numFmtId="0" fontId="0" fillId="0" borderId="28" xfId="0" applyBorder="1"/>
    <xf numFmtId="0" fontId="0" fillId="8" borderId="19" xfId="0" applyFill="1" applyBorder="1"/>
    <xf numFmtId="0" fontId="0" fillId="13" borderId="23" xfId="0" applyFill="1" applyBorder="1"/>
    <xf numFmtId="164" fontId="20" fillId="3" borderId="18" xfId="0" applyNumberFormat="1" applyFont="1" applyFill="1" applyBorder="1" applyAlignment="1">
      <alignment horizontal="left" vertical="center" indent="1"/>
    </xf>
    <xf numFmtId="164" fontId="19" fillId="3" borderId="17" xfId="0" applyNumberFormat="1" applyFont="1" applyFill="1" applyBorder="1" applyAlignment="1">
      <alignment horizontal="left" vertical="center" indent="1"/>
    </xf>
    <xf numFmtId="0" fontId="21" fillId="10" borderId="29" xfId="0" applyFont="1" applyFill="1" applyBorder="1" applyAlignment="1">
      <alignment horizontal="left" vertical="top"/>
    </xf>
    <xf numFmtId="0" fontId="21" fillId="4" borderId="29" xfId="0" applyFont="1" applyFill="1" applyBorder="1" applyAlignment="1">
      <alignment horizontal="left" vertical="top"/>
    </xf>
    <xf numFmtId="0" fontId="0" fillId="0" borderId="0" xfId="0" applyAlignment="1">
      <alignment horizontal="left"/>
    </xf>
    <xf numFmtId="0" fontId="3" fillId="1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6" fillId="15" borderId="0" xfId="0" applyFont="1" applyFill="1" applyAlignment="1">
      <alignment horizontal="center"/>
    </xf>
    <xf numFmtId="0" fontId="27" fillId="0" borderId="0" xfId="0" applyFont="1" applyAlignment="1">
      <alignment horizontal="center"/>
    </xf>
    <xf numFmtId="165" fontId="9" fillId="0" borderId="4" xfId="0" applyNumberFormat="1" applyFont="1" applyFill="1" applyBorder="1" applyAlignment="1">
      <alignment horizontal="left" vertical="top"/>
    </xf>
    <xf numFmtId="165" fontId="8" fillId="0" borderId="4" xfId="0" applyNumberFormat="1" applyFont="1" applyFill="1" applyBorder="1" applyAlignment="1">
      <alignment horizontal="left" vertical="top"/>
    </xf>
    <xf numFmtId="173" fontId="0" fillId="0" borderId="0" xfId="0" applyNumberFormat="1"/>
    <xf numFmtId="0" fontId="0" fillId="16" borderId="0" xfId="0" applyFill="1" applyAlignment="1">
      <alignment horizontal="center"/>
    </xf>
    <xf numFmtId="17" fontId="11" fillId="4" borderId="1" xfId="0" applyNumberFormat="1" applyFont="1" applyFill="1" applyBorder="1" applyAlignment="1">
      <alignment horizontal="centerContinuous" vertical="center"/>
    </xf>
    <xf numFmtId="0" fontId="0" fillId="17" borderId="0" xfId="0" applyFill="1"/>
    <xf numFmtId="173" fontId="27" fillId="17" borderId="0" xfId="0" applyNumberFormat="1" applyFont="1" applyFill="1" applyAlignment="1">
      <alignment horizontal="center"/>
    </xf>
    <xf numFmtId="173" fontId="0" fillId="17" borderId="0" xfId="0" applyNumberFormat="1" applyFill="1"/>
  </cellXfs>
  <cellStyles count="2">
    <cellStyle name="Normal 2" xfId="1" xr:uid="{00000000-0005-0000-0000-000001000000}"/>
    <cellStyle name="Standaard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3399"/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25" fmlaLink="C2" fmlaRange="$BR$2:$BR$9" noThreeD="1" sel="8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</xdr:row>
          <xdr:rowOff>142875</xdr:rowOff>
        </xdr:from>
        <xdr:to>
          <xdr:col>2</xdr:col>
          <xdr:colOff>638175</xdr:colOff>
          <xdr:row>2</xdr:row>
          <xdr:rowOff>381000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104775</xdr:rowOff>
        </xdr:from>
        <xdr:to>
          <xdr:col>2</xdr:col>
          <xdr:colOff>647700</xdr:colOff>
          <xdr:row>2</xdr:row>
          <xdr:rowOff>85725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2</xdr:row>
          <xdr:rowOff>161925</xdr:rowOff>
        </xdr:from>
        <xdr:to>
          <xdr:col>2</xdr:col>
          <xdr:colOff>828675</xdr:colOff>
          <xdr:row>2</xdr:row>
          <xdr:rowOff>352425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</xdr:row>
          <xdr:rowOff>161925</xdr:rowOff>
        </xdr:from>
        <xdr:to>
          <xdr:col>1</xdr:col>
          <xdr:colOff>228600</xdr:colOff>
          <xdr:row>2</xdr:row>
          <xdr:rowOff>352425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3</xdr:col>
      <xdr:colOff>758825</xdr:colOff>
      <xdr:row>3</xdr:row>
      <xdr:rowOff>260350</xdr:rowOff>
    </xdr:to>
    <xdr:sp macro="Fiche" textlink="">
      <xdr:nvSpPr>
        <xdr:cNvPr id="3252" name="Fiche18">
          <a:extLst>
            <a:ext uri="{FF2B5EF4-FFF2-40B4-BE49-F238E27FC236}">
              <a16:creationId xmlns:a16="http://schemas.microsoft.com/office/drawing/2014/main" id="{5E3E664E-2012-6EB5-EE61-56E62EF376A5}"/>
            </a:ext>
          </a:extLst>
        </xdr:cNvPr>
        <xdr:cNvSpPr/>
      </xdr:nvSpPr>
      <xdr:spPr>
        <a:xfrm>
          <a:off x="1958975" y="977900"/>
          <a:ext cx="733425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</a:t>
          </a:r>
        </a:p>
      </xdr:txBody>
    </xdr:sp>
    <xdr:clientData/>
  </xdr:twoCellAnchor>
  <xdr:twoCellAnchor>
    <xdr:from>
      <xdr:col>4</xdr:col>
      <xdr:colOff>25400</xdr:colOff>
      <xdr:row>4</xdr:row>
      <xdr:rowOff>25400</xdr:rowOff>
    </xdr:from>
    <xdr:to>
      <xdr:col>4</xdr:col>
      <xdr:colOff>758825</xdr:colOff>
      <xdr:row>4</xdr:row>
      <xdr:rowOff>260350</xdr:rowOff>
    </xdr:to>
    <xdr:sp macro="Fiche" textlink="">
      <xdr:nvSpPr>
        <xdr:cNvPr id="3253" name="Fiche123">
          <a:extLst>
            <a:ext uri="{FF2B5EF4-FFF2-40B4-BE49-F238E27FC236}">
              <a16:creationId xmlns:a16="http://schemas.microsoft.com/office/drawing/2014/main" id="{0313BA09-D8C5-9526-CF3D-475C373A61A6}"/>
            </a:ext>
          </a:extLst>
        </xdr:cNvPr>
        <xdr:cNvSpPr/>
      </xdr:nvSpPr>
      <xdr:spPr>
        <a:xfrm>
          <a:off x="3463925" y="1263650"/>
          <a:ext cx="733425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qi gong</a:t>
          </a:r>
        </a:p>
      </xdr:txBody>
    </xdr:sp>
    <xdr:clientData/>
  </xdr:twoCellAnchor>
  <xdr:twoCellAnchor>
    <xdr:from>
      <xdr:col>9</xdr:col>
      <xdr:colOff>25400</xdr:colOff>
      <xdr:row>5</xdr:row>
      <xdr:rowOff>25400</xdr:rowOff>
    </xdr:from>
    <xdr:to>
      <xdr:col>9</xdr:col>
      <xdr:colOff>758825</xdr:colOff>
      <xdr:row>5</xdr:row>
      <xdr:rowOff>260350</xdr:rowOff>
    </xdr:to>
    <xdr:sp macro="Fiche" textlink="">
      <xdr:nvSpPr>
        <xdr:cNvPr id="3254" name="Fiche262">
          <a:extLst>
            <a:ext uri="{FF2B5EF4-FFF2-40B4-BE49-F238E27FC236}">
              <a16:creationId xmlns:a16="http://schemas.microsoft.com/office/drawing/2014/main" id="{8694357B-0D02-AD5F-0D6F-8DA27D412721}"/>
            </a:ext>
          </a:extLst>
        </xdr:cNvPr>
        <xdr:cNvSpPr/>
      </xdr:nvSpPr>
      <xdr:spPr>
        <a:xfrm>
          <a:off x="10988675" y="1549400"/>
          <a:ext cx="733425" cy="23495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temps convivial</a:t>
          </a:r>
        </a:p>
      </xdr:txBody>
    </xdr:sp>
    <xdr:clientData/>
  </xdr:twoCellAnchor>
  <xdr:twoCellAnchor>
    <xdr:from>
      <xdr:col>6</xdr:col>
      <xdr:colOff>758825</xdr:colOff>
      <xdr:row>6</xdr:row>
      <xdr:rowOff>25400</xdr:rowOff>
    </xdr:from>
    <xdr:to>
      <xdr:col>6</xdr:col>
      <xdr:colOff>1492250</xdr:colOff>
      <xdr:row>6</xdr:row>
      <xdr:rowOff>260350</xdr:rowOff>
    </xdr:to>
    <xdr:sp macro="Fiche" textlink="">
      <xdr:nvSpPr>
        <xdr:cNvPr id="3255" name="Fiche174">
          <a:extLst>
            <a:ext uri="{FF2B5EF4-FFF2-40B4-BE49-F238E27FC236}">
              <a16:creationId xmlns:a16="http://schemas.microsoft.com/office/drawing/2014/main" id="{6D15A90B-4E4A-E906-3775-9840E905D09C}"/>
            </a:ext>
          </a:extLst>
        </xdr:cNvPr>
        <xdr:cNvSpPr/>
      </xdr:nvSpPr>
      <xdr:spPr>
        <a:xfrm>
          <a:off x="7207250" y="1835150"/>
          <a:ext cx="733425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socio esthétique</a:t>
          </a:r>
        </a:p>
      </xdr:txBody>
    </xdr:sp>
    <xdr:clientData/>
  </xdr:twoCellAnchor>
  <xdr:twoCellAnchor>
    <xdr:from>
      <xdr:col>5</xdr:col>
      <xdr:colOff>758825</xdr:colOff>
      <xdr:row>7</xdr:row>
      <xdr:rowOff>25400</xdr:rowOff>
    </xdr:from>
    <xdr:to>
      <xdr:col>5</xdr:col>
      <xdr:colOff>1492250</xdr:colOff>
      <xdr:row>7</xdr:row>
      <xdr:rowOff>260350</xdr:rowOff>
    </xdr:to>
    <xdr:sp macro="Fiche" textlink="">
      <xdr:nvSpPr>
        <xdr:cNvPr id="3256" name="Fiche186">
          <a:extLst>
            <a:ext uri="{FF2B5EF4-FFF2-40B4-BE49-F238E27FC236}">
              <a16:creationId xmlns:a16="http://schemas.microsoft.com/office/drawing/2014/main" id="{4EFAFDE7-140E-40D9-925F-688623F968AD}"/>
            </a:ext>
          </a:extLst>
        </xdr:cNvPr>
        <xdr:cNvSpPr/>
      </xdr:nvSpPr>
      <xdr:spPr>
        <a:xfrm>
          <a:off x="5702300" y="2120900"/>
          <a:ext cx="733425" cy="23495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Chant Choral</a:t>
          </a:r>
        </a:p>
      </xdr:txBody>
    </xdr:sp>
    <xdr:clientData/>
  </xdr:twoCellAnchor>
  <xdr:twoCellAnchor>
    <xdr:from>
      <xdr:col>3</xdr:col>
      <xdr:colOff>758825</xdr:colOff>
      <xdr:row>8</xdr:row>
      <xdr:rowOff>25400</xdr:rowOff>
    </xdr:from>
    <xdr:to>
      <xdr:col>3</xdr:col>
      <xdr:colOff>1492250</xdr:colOff>
      <xdr:row>8</xdr:row>
      <xdr:rowOff>260350</xdr:rowOff>
    </xdr:to>
    <xdr:sp macro="Fiche" textlink="">
      <xdr:nvSpPr>
        <xdr:cNvPr id="3257" name="Fiche70">
          <a:extLst>
            <a:ext uri="{FF2B5EF4-FFF2-40B4-BE49-F238E27FC236}">
              <a16:creationId xmlns:a16="http://schemas.microsoft.com/office/drawing/2014/main" id="{6FCB3DB4-8F03-A2A8-F01F-A280B2470088}"/>
            </a:ext>
          </a:extLst>
        </xdr:cNvPr>
        <xdr:cNvSpPr/>
      </xdr:nvSpPr>
      <xdr:spPr>
        <a:xfrm>
          <a:off x="2692400" y="2406650"/>
          <a:ext cx="733425" cy="23495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 Villa nouvelle</a:t>
          </a:r>
        </a:p>
      </xdr:txBody>
    </xdr:sp>
    <xdr:clientData/>
  </xdr:twoCellAnchor>
  <xdr:twoCellAnchor>
    <xdr:from>
      <xdr:col>3</xdr:col>
      <xdr:colOff>758825</xdr:colOff>
      <xdr:row>9</xdr:row>
      <xdr:rowOff>25400</xdr:rowOff>
    </xdr:from>
    <xdr:to>
      <xdr:col>3</xdr:col>
      <xdr:colOff>1492250</xdr:colOff>
      <xdr:row>9</xdr:row>
      <xdr:rowOff>260350</xdr:rowOff>
    </xdr:to>
    <xdr:sp macro="Fiche" textlink="">
      <xdr:nvSpPr>
        <xdr:cNvPr id="3258" name="Fiche285">
          <a:extLst>
            <a:ext uri="{FF2B5EF4-FFF2-40B4-BE49-F238E27FC236}">
              <a16:creationId xmlns:a16="http://schemas.microsoft.com/office/drawing/2014/main" id="{AB273CEB-EC4A-D6C3-7760-7DB507F029F2}"/>
            </a:ext>
          </a:extLst>
        </xdr:cNvPr>
        <xdr:cNvSpPr/>
      </xdr:nvSpPr>
      <xdr:spPr>
        <a:xfrm>
          <a:off x="2692400" y="2692400"/>
          <a:ext cx="733425" cy="234950"/>
        </a:xfrm>
        <a:prstGeom prst="roundRect">
          <a:avLst/>
        </a:prstGeom>
        <a:solidFill>
          <a:srgbClr val="FF3399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chant lundi1</a:t>
          </a:r>
        </a:p>
      </xdr:txBody>
    </xdr:sp>
    <xdr:clientData/>
  </xdr:twoCellAnchor>
  <xdr:twoCellAnchor>
    <xdr:from>
      <xdr:col>7</xdr:col>
      <xdr:colOff>758825</xdr:colOff>
      <xdr:row>10</xdr:row>
      <xdr:rowOff>25400</xdr:rowOff>
    </xdr:from>
    <xdr:to>
      <xdr:col>7</xdr:col>
      <xdr:colOff>1492250</xdr:colOff>
      <xdr:row>10</xdr:row>
      <xdr:rowOff>260350</xdr:rowOff>
    </xdr:to>
    <xdr:sp macro="Fiche" textlink="">
      <xdr:nvSpPr>
        <xdr:cNvPr id="3259" name="Fiche297">
          <a:extLst>
            <a:ext uri="{FF2B5EF4-FFF2-40B4-BE49-F238E27FC236}">
              <a16:creationId xmlns:a16="http://schemas.microsoft.com/office/drawing/2014/main" id="{E1DB4D2E-C9CF-F3CA-4A08-49DA0BE6CA39}"/>
            </a:ext>
          </a:extLst>
        </xdr:cNvPr>
        <xdr:cNvSpPr/>
      </xdr:nvSpPr>
      <xdr:spPr>
        <a:xfrm>
          <a:off x="8712200" y="2978150"/>
          <a:ext cx="733425" cy="234950"/>
        </a:xfrm>
        <a:prstGeom prst="roundRect">
          <a:avLst/>
        </a:prstGeom>
        <a:solidFill>
          <a:srgbClr val="FF3399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convivial2</a:t>
          </a:r>
        </a:p>
      </xdr:txBody>
    </xdr:sp>
    <xdr:clientData/>
  </xdr:twoCellAnchor>
  <xdr:twoCellAnchor>
    <xdr:from>
      <xdr:col>6</xdr:col>
      <xdr:colOff>25400</xdr:colOff>
      <xdr:row>11</xdr:row>
      <xdr:rowOff>25400</xdr:rowOff>
    </xdr:from>
    <xdr:to>
      <xdr:col>6</xdr:col>
      <xdr:colOff>1492250</xdr:colOff>
      <xdr:row>11</xdr:row>
      <xdr:rowOff>260350</xdr:rowOff>
    </xdr:to>
    <xdr:sp macro="Fiche" textlink="">
      <xdr:nvSpPr>
        <xdr:cNvPr id="3260" name="Fiche224">
          <a:extLst>
            <a:ext uri="{FF2B5EF4-FFF2-40B4-BE49-F238E27FC236}">
              <a16:creationId xmlns:a16="http://schemas.microsoft.com/office/drawing/2014/main" id="{7A0D2AA1-E8CC-335B-DA64-B9F5BFBBDAFF}"/>
            </a:ext>
          </a:extLst>
        </xdr:cNvPr>
        <xdr:cNvSpPr/>
      </xdr:nvSpPr>
      <xdr:spPr>
        <a:xfrm>
          <a:off x="6473825" y="3263900"/>
          <a:ext cx="1466850" cy="23495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Activité physique adaptée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114300</xdr:rowOff>
        </xdr:from>
        <xdr:to>
          <xdr:col>4</xdr:col>
          <xdr:colOff>9525</xdr:colOff>
          <xdr:row>0</xdr:row>
          <xdr:rowOff>333375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0</xdr:row>
          <xdr:rowOff>123825</xdr:rowOff>
        </xdr:from>
        <xdr:to>
          <xdr:col>5</xdr:col>
          <xdr:colOff>476250</xdr:colOff>
          <xdr:row>0</xdr:row>
          <xdr:rowOff>333375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3</xdr:col>
      <xdr:colOff>595313</xdr:colOff>
      <xdr:row>3</xdr:row>
      <xdr:rowOff>228600</xdr:rowOff>
    </xdr:to>
    <xdr:sp macro="Fiche" textlink="">
      <xdr:nvSpPr>
        <xdr:cNvPr id="1858" name="Fiche43">
          <a:extLst>
            <a:ext uri="{FF2B5EF4-FFF2-40B4-BE49-F238E27FC236}">
              <a16:creationId xmlns:a16="http://schemas.microsoft.com/office/drawing/2014/main" id="{42CBF783-3CC0-15FE-2D9E-C872C0A6312B}"/>
            </a:ext>
          </a:extLst>
        </xdr:cNvPr>
        <xdr:cNvSpPr/>
      </xdr:nvSpPr>
      <xdr:spPr>
        <a:xfrm>
          <a:off x="1206500" y="97790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</a:t>
          </a:r>
        </a:p>
      </xdr:txBody>
    </xdr:sp>
    <xdr:clientData/>
  </xdr:twoCellAnchor>
  <xdr:twoCellAnchor>
    <xdr:from>
      <xdr:col>3</xdr:col>
      <xdr:colOff>595313</xdr:colOff>
      <xdr:row>3</xdr:row>
      <xdr:rowOff>254000</xdr:rowOff>
    </xdr:from>
    <xdr:to>
      <xdr:col>3</xdr:col>
      <xdr:colOff>1165225</xdr:colOff>
      <xdr:row>3</xdr:row>
      <xdr:rowOff>457200</xdr:rowOff>
    </xdr:to>
    <xdr:sp macro="Fiche" textlink="">
      <xdr:nvSpPr>
        <xdr:cNvPr id="1859" name="Fiche95">
          <a:extLst>
            <a:ext uri="{FF2B5EF4-FFF2-40B4-BE49-F238E27FC236}">
              <a16:creationId xmlns:a16="http://schemas.microsoft.com/office/drawing/2014/main" id="{1EF8919E-FADC-B580-9CB0-58BAA31035A7}"/>
            </a:ext>
          </a:extLst>
        </xdr:cNvPr>
        <xdr:cNvSpPr/>
      </xdr:nvSpPr>
      <xdr:spPr>
        <a:xfrm>
          <a:off x="1776413" y="1206500"/>
          <a:ext cx="569912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 Villa nouvelle</a:t>
          </a:r>
        </a:p>
      </xdr:txBody>
    </xdr:sp>
    <xdr:clientData/>
  </xdr:twoCellAnchor>
  <xdr:twoCellAnchor>
    <xdr:from>
      <xdr:col>4</xdr:col>
      <xdr:colOff>25400</xdr:colOff>
      <xdr:row>3</xdr:row>
      <xdr:rowOff>482600</xdr:rowOff>
    </xdr:from>
    <xdr:to>
      <xdr:col>4</xdr:col>
      <xdr:colOff>595313</xdr:colOff>
      <xdr:row>3</xdr:row>
      <xdr:rowOff>685800</xdr:rowOff>
    </xdr:to>
    <xdr:sp macro="Fiche" textlink="">
      <xdr:nvSpPr>
        <xdr:cNvPr id="1860" name="Fiche148">
          <a:extLst>
            <a:ext uri="{FF2B5EF4-FFF2-40B4-BE49-F238E27FC236}">
              <a16:creationId xmlns:a16="http://schemas.microsoft.com/office/drawing/2014/main" id="{5873BFF2-2898-4496-9759-575C03244543}"/>
            </a:ext>
          </a:extLst>
        </xdr:cNvPr>
        <xdr:cNvSpPr/>
      </xdr:nvSpPr>
      <xdr:spPr>
        <a:xfrm>
          <a:off x="2397125" y="143510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qi gong</a:t>
          </a:r>
        </a:p>
      </xdr:txBody>
    </xdr:sp>
    <xdr:clientData/>
  </xdr:twoCellAnchor>
  <xdr:twoCellAnchor>
    <xdr:from>
      <xdr:col>6</xdr:col>
      <xdr:colOff>25400</xdr:colOff>
      <xdr:row>3</xdr:row>
      <xdr:rowOff>711200</xdr:rowOff>
    </xdr:from>
    <xdr:to>
      <xdr:col>6</xdr:col>
      <xdr:colOff>1165225</xdr:colOff>
      <xdr:row>3</xdr:row>
      <xdr:rowOff>914400</xdr:rowOff>
    </xdr:to>
    <xdr:sp macro="Fiche" textlink="">
      <xdr:nvSpPr>
        <xdr:cNvPr id="1861" name="Fiche249">
          <a:extLst>
            <a:ext uri="{FF2B5EF4-FFF2-40B4-BE49-F238E27FC236}">
              <a16:creationId xmlns:a16="http://schemas.microsoft.com/office/drawing/2014/main" id="{8020198E-8C71-55EB-919A-63467CD8D68A}"/>
            </a:ext>
          </a:extLst>
        </xdr:cNvPr>
        <xdr:cNvSpPr/>
      </xdr:nvSpPr>
      <xdr:spPr>
        <a:xfrm>
          <a:off x="4778375" y="1663700"/>
          <a:ext cx="1139825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Activité physique adaptée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3</xdr:col>
      <xdr:colOff>595313</xdr:colOff>
      <xdr:row>4</xdr:row>
      <xdr:rowOff>228600</xdr:rowOff>
    </xdr:to>
    <xdr:sp macro="Fiche" textlink="">
      <xdr:nvSpPr>
        <xdr:cNvPr id="1862" name="Fiche44">
          <a:extLst>
            <a:ext uri="{FF2B5EF4-FFF2-40B4-BE49-F238E27FC236}">
              <a16:creationId xmlns:a16="http://schemas.microsoft.com/office/drawing/2014/main" id="{01BEDF35-99B8-8631-2285-2B4C3332C77F}"/>
            </a:ext>
          </a:extLst>
        </xdr:cNvPr>
        <xdr:cNvSpPr/>
      </xdr:nvSpPr>
      <xdr:spPr>
        <a:xfrm>
          <a:off x="1206500" y="191135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</a:t>
          </a:r>
        </a:p>
      </xdr:txBody>
    </xdr:sp>
    <xdr:clientData/>
  </xdr:twoCellAnchor>
  <xdr:twoCellAnchor>
    <xdr:from>
      <xdr:col>3</xdr:col>
      <xdr:colOff>595313</xdr:colOff>
      <xdr:row>4</xdr:row>
      <xdr:rowOff>254000</xdr:rowOff>
    </xdr:from>
    <xdr:to>
      <xdr:col>3</xdr:col>
      <xdr:colOff>1165225</xdr:colOff>
      <xdr:row>4</xdr:row>
      <xdr:rowOff>457200</xdr:rowOff>
    </xdr:to>
    <xdr:sp macro="Fiche" textlink="">
      <xdr:nvSpPr>
        <xdr:cNvPr id="1863" name="Fiche96">
          <a:extLst>
            <a:ext uri="{FF2B5EF4-FFF2-40B4-BE49-F238E27FC236}">
              <a16:creationId xmlns:a16="http://schemas.microsoft.com/office/drawing/2014/main" id="{05198C72-B9AC-35AC-7420-C7A37EF908A3}"/>
            </a:ext>
          </a:extLst>
        </xdr:cNvPr>
        <xdr:cNvSpPr/>
      </xdr:nvSpPr>
      <xdr:spPr>
        <a:xfrm>
          <a:off x="1776413" y="2139950"/>
          <a:ext cx="569912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 Villa nouvelle</a:t>
          </a:r>
        </a:p>
      </xdr:txBody>
    </xdr:sp>
    <xdr:clientData/>
  </xdr:twoCellAnchor>
  <xdr:twoCellAnchor>
    <xdr:from>
      <xdr:col>4</xdr:col>
      <xdr:colOff>25400</xdr:colOff>
      <xdr:row>4</xdr:row>
      <xdr:rowOff>482600</xdr:rowOff>
    </xdr:from>
    <xdr:to>
      <xdr:col>4</xdr:col>
      <xdr:colOff>595313</xdr:colOff>
      <xdr:row>4</xdr:row>
      <xdr:rowOff>685800</xdr:rowOff>
    </xdr:to>
    <xdr:sp macro="Fiche" textlink="">
      <xdr:nvSpPr>
        <xdr:cNvPr id="1864" name="Fiche149">
          <a:extLst>
            <a:ext uri="{FF2B5EF4-FFF2-40B4-BE49-F238E27FC236}">
              <a16:creationId xmlns:a16="http://schemas.microsoft.com/office/drawing/2014/main" id="{DDFE2C7C-588C-94A4-EE77-2F5F022E0366}"/>
            </a:ext>
          </a:extLst>
        </xdr:cNvPr>
        <xdr:cNvSpPr/>
      </xdr:nvSpPr>
      <xdr:spPr>
        <a:xfrm>
          <a:off x="2397125" y="236855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qi gong</a:t>
          </a:r>
        </a:p>
      </xdr:txBody>
    </xdr:sp>
    <xdr:clientData/>
  </xdr:twoCellAnchor>
  <xdr:twoCellAnchor>
    <xdr:from>
      <xdr:col>8</xdr:col>
      <xdr:colOff>595313</xdr:colOff>
      <xdr:row>4</xdr:row>
      <xdr:rowOff>711200</xdr:rowOff>
    </xdr:from>
    <xdr:to>
      <xdr:col>8</xdr:col>
      <xdr:colOff>1165225</xdr:colOff>
      <xdr:row>4</xdr:row>
      <xdr:rowOff>914400</xdr:rowOff>
    </xdr:to>
    <xdr:sp macro="Fiche" textlink="">
      <xdr:nvSpPr>
        <xdr:cNvPr id="1865" name="Fiche180">
          <a:extLst>
            <a:ext uri="{FF2B5EF4-FFF2-40B4-BE49-F238E27FC236}">
              <a16:creationId xmlns:a16="http://schemas.microsoft.com/office/drawing/2014/main" id="{17FBBC89-82F9-A83F-0FE2-37E18830BABD}"/>
            </a:ext>
          </a:extLst>
        </xdr:cNvPr>
        <xdr:cNvSpPr/>
      </xdr:nvSpPr>
      <xdr:spPr>
        <a:xfrm>
          <a:off x="7729538" y="2597150"/>
          <a:ext cx="569912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socio esthétique</a:t>
          </a:r>
        </a:p>
      </xdr:txBody>
    </xdr:sp>
    <xdr:clientData/>
  </xdr:twoCellAnchor>
  <xdr:twoCellAnchor>
    <xdr:from>
      <xdr:col>7</xdr:col>
      <xdr:colOff>595313</xdr:colOff>
      <xdr:row>4</xdr:row>
      <xdr:rowOff>939800</xdr:rowOff>
    </xdr:from>
    <xdr:to>
      <xdr:col>7</xdr:col>
      <xdr:colOff>1165225</xdr:colOff>
      <xdr:row>4</xdr:row>
      <xdr:rowOff>1143000</xdr:rowOff>
    </xdr:to>
    <xdr:sp macro="Fiche" textlink="">
      <xdr:nvSpPr>
        <xdr:cNvPr id="1866" name="Fiche192">
          <a:extLst>
            <a:ext uri="{FF2B5EF4-FFF2-40B4-BE49-F238E27FC236}">
              <a16:creationId xmlns:a16="http://schemas.microsoft.com/office/drawing/2014/main" id="{3F9999BA-EB8D-7BAA-D0E7-2B31A402EF7E}"/>
            </a:ext>
          </a:extLst>
        </xdr:cNvPr>
        <xdr:cNvSpPr/>
      </xdr:nvSpPr>
      <xdr:spPr>
        <a:xfrm>
          <a:off x="6538913" y="2825750"/>
          <a:ext cx="569912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Chant Choral</a:t>
          </a:r>
        </a:p>
      </xdr:txBody>
    </xdr:sp>
    <xdr:clientData/>
  </xdr:twoCellAnchor>
  <xdr:twoCellAnchor>
    <xdr:from>
      <xdr:col>6</xdr:col>
      <xdr:colOff>25400</xdr:colOff>
      <xdr:row>4</xdr:row>
      <xdr:rowOff>1168400</xdr:rowOff>
    </xdr:from>
    <xdr:to>
      <xdr:col>6</xdr:col>
      <xdr:colOff>1165225</xdr:colOff>
      <xdr:row>4</xdr:row>
      <xdr:rowOff>1371600</xdr:rowOff>
    </xdr:to>
    <xdr:sp macro="Fiche" textlink="">
      <xdr:nvSpPr>
        <xdr:cNvPr id="1867" name="Fiche250">
          <a:extLst>
            <a:ext uri="{FF2B5EF4-FFF2-40B4-BE49-F238E27FC236}">
              <a16:creationId xmlns:a16="http://schemas.microsoft.com/office/drawing/2014/main" id="{E1E44A2B-882C-2D2D-616D-341B786F9F07}"/>
            </a:ext>
          </a:extLst>
        </xdr:cNvPr>
        <xdr:cNvSpPr/>
      </xdr:nvSpPr>
      <xdr:spPr>
        <a:xfrm>
          <a:off x="4778375" y="3054350"/>
          <a:ext cx="1139825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Activité physique adaptée</a:t>
          </a:r>
        </a:p>
      </xdr:txBody>
    </xdr:sp>
    <xdr:clientData/>
  </xdr:twoCellAnchor>
  <xdr:twoCellAnchor>
    <xdr:from>
      <xdr:col>3</xdr:col>
      <xdr:colOff>595313</xdr:colOff>
      <xdr:row>4</xdr:row>
      <xdr:rowOff>1397000</xdr:rowOff>
    </xdr:from>
    <xdr:to>
      <xdr:col>3</xdr:col>
      <xdr:colOff>1165225</xdr:colOff>
      <xdr:row>4</xdr:row>
      <xdr:rowOff>1600200</xdr:rowOff>
    </xdr:to>
    <xdr:sp macro="Fiche" textlink="">
      <xdr:nvSpPr>
        <xdr:cNvPr id="1868" name="Fiche291">
          <a:extLst>
            <a:ext uri="{FF2B5EF4-FFF2-40B4-BE49-F238E27FC236}">
              <a16:creationId xmlns:a16="http://schemas.microsoft.com/office/drawing/2014/main" id="{572A7B95-A3B2-BAF9-77ED-6277DA73FB37}"/>
            </a:ext>
          </a:extLst>
        </xdr:cNvPr>
        <xdr:cNvSpPr/>
      </xdr:nvSpPr>
      <xdr:spPr>
        <a:xfrm>
          <a:off x="1776413" y="3282950"/>
          <a:ext cx="569912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chant lundi1</a:t>
          </a:r>
        </a:p>
      </xdr:txBody>
    </xdr:sp>
    <xdr:clientData/>
  </xdr:twoCellAnchor>
  <xdr:twoCellAnchor>
    <xdr:from>
      <xdr:col>7</xdr:col>
      <xdr:colOff>595313</xdr:colOff>
      <xdr:row>4</xdr:row>
      <xdr:rowOff>1625600</xdr:rowOff>
    </xdr:from>
    <xdr:to>
      <xdr:col>7</xdr:col>
      <xdr:colOff>1165225</xdr:colOff>
      <xdr:row>4</xdr:row>
      <xdr:rowOff>1828800</xdr:rowOff>
    </xdr:to>
    <xdr:sp macro="Fiche" textlink="">
      <xdr:nvSpPr>
        <xdr:cNvPr id="1869" name="Fiche303">
          <a:extLst>
            <a:ext uri="{FF2B5EF4-FFF2-40B4-BE49-F238E27FC236}">
              <a16:creationId xmlns:a16="http://schemas.microsoft.com/office/drawing/2014/main" id="{1998B02C-7F0B-1F36-EF77-667A55162827}"/>
            </a:ext>
          </a:extLst>
        </xdr:cNvPr>
        <xdr:cNvSpPr/>
      </xdr:nvSpPr>
      <xdr:spPr>
        <a:xfrm>
          <a:off x="6538913" y="3511550"/>
          <a:ext cx="569912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convivial2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3</xdr:col>
      <xdr:colOff>595313</xdr:colOff>
      <xdr:row>5</xdr:row>
      <xdr:rowOff>228600</xdr:rowOff>
    </xdr:to>
    <xdr:sp macro="Fiche" textlink="">
      <xdr:nvSpPr>
        <xdr:cNvPr id="1870" name="Fiche45">
          <a:extLst>
            <a:ext uri="{FF2B5EF4-FFF2-40B4-BE49-F238E27FC236}">
              <a16:creationId xmlns:a16="http://schemas.microsoft.com/office/drawing/2014/main" id="{F420485B-2705-3BB9-4F5E-D710D08EB0F4}"/>
            </a:ext>
          </a:extLst>
        </xdr:cNvPr>
        <xdr:cNvSpPr/>
      </xdr:nvSpPr>
      <xdr:spPr>
        <a:xfrm>
          <a:off x="1206500" y="375920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</a:t>
          </a:r>
        </a:p>
      </xdr:txBody>
    </xdr:sp>
    <xdr:clientData/>
  </xdr:twoCellAnchor>
  <xdr:twoCellAnchor>
    <xdr:from>
      <xdr:col>3</xdr:col>
      <xdr:colOff>595313</xdr:colOff>
      <xdr:row>5</xdr:row>
      <xdr:rowOff>254000</xdr:rowOff>
    </xdr:from>
    <xdr:to>
      <xdr:col>3</xdr:col>
      <xdr:colOff>1165225</xdr:colOff>
      <xdr:row>5</xdr:row>
      <xdr:rowOff>457200</xdr:rowOff>
    </xdr:to>
    <xdr:sp macro="Fiche" textlink="">
      <xdr:nvSpPr>
        <xdr:cNvPr id="1871" name="Fiche97">
          <a:extLst>
            <a:ext uri="{FF2B5EF4-FFF2-40B4-BE49-F238E27FC236}">
              <a16:creationId xmlns:a16="http://schemas.microsoft.com/office/drawing/2014/main" id="{EC4ADA1E-A75E-70CE-FA5C-A4A7149BD4BA}"/>
            </a:ext>
          </a:extLst>
        </xdr:cNvPr>
        <xdr:cNvSpPr/>
      </xdr:nvSpPr>
      <xdr:spPr>
        <a:xfrm>
          <a:off x="1776413" y="3987800"/>
          <a:ext cx="569912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 Villa nouvelle</a:t>
          </a:r>
        </a:p>
      </xdr:txBody>
    </xdr:sp>
    <xdr:clientData/>
  </xdr:twoCellAnchor>
  <xdr:twoCellAnchor>
    <xdr:from>
      <xdr:col>4</xdr:col>
      <xdr:colOff>25400</xdr:colOff>
      <xdr:row>5</xdr:row>
      <xdr:rowOff>482600</xdr:rowOff>
    </xdr:from>
    <xdr:to>
      <xdr:col>4</xdr:col>
      <xdr:colOff>595313</xdr:colOff>
      <xdr:row>5</xdr:row>
      <xdr:rowOff>685800</xdr:rowOff>
    </xdr:to>
    <xdr:sp macro="Fiche" textlink="">
      <xdr:nvSpPr>
        <xdr:cNvPr id="1872" name="Fiche150">
          <a:extLst>
            <a:ext uri="{FF2B5EF4-FFF2-40B4-BE49-F238E27FC236}">
              <a16:creationId xmlns:a16="http://schemas.microsoft.com/office/drawing/2014/main" id="{F652AD7C-01D9-DE1E-6DFD-D3396B03B25C}"/>
            </a:ext>
          </a:extLst>
        </xdr:cNvPr>
        <xdr:cNvSpPr/>
      </xdr:nvSpPr>
      <xdr:spPr>
        <a:xfrm>
          <a:off x="2397125" y="421640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qi gong</a:t>
          </a:r>
        </a:p>
      </xdr:txBody>
    </xdr:sp>
    <xdr:clientData/>
  </xdr:twoCellAnchor>
  <xdr:twoCellAnchor>
    <xdr:from>
      <xdr:col>7</xdr:col>
      <xdr:colOff>25400</xdr:colOff>
      <xdr:row>5</xdr:row>
      <xdr:rowOff>711200</xdr:rowOff>
    </xdr:from>
    <xdr:to>
      <xdr:col>7</xdr:col>
      <xdr:colOff>1165225</xdr:colOff>
      <xdr:row>5</xdr:row>
      <xdr:rowOff>914400</xdr:rowOff>
    </xdr:to>
    <xdr:sp macro="Fiche" textlink="">
      <xdr:nvSpPr>
        <xdr:cNvPr id="1873" name="Fiche204">
          <a:extLst>
            <a:ext uri="{FF2B5EF4-FFF2-40B4-BE49-F238E27FC236}">
              <a16:creationId xmlns:a16="http://schemas.microsoft.com/office/drawing/2014/main" id="{83045EA1-0D54-566B-F8D7-E5930185944B}"/>
            </a:ext>
          </a:extLst>
        </xdr:cNvPr>
        <xdr:cNvSpPr/>
      </xdr:nvSpPr>
      <xdr:spPr>
        <a:xfrm>
          <a:off x="5969000" y="4445000"/>
          <a:ext cx="1139825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Art thérapie</a:t>
          </a:r>
        </a:p>
      </xdr:txBody>
    </xdr:sp>
    <xdr:clientData/>
  </xdr:twoCellAnchor>
  <xdr:twoCellAnchor>
    <xdr:from>
      <xdr:col>6</xdr:col>
      <xdr:colOff>25400</xdr:colOff>
      <xdr:row>5</xdr:row>
      <xdr:rowOff>939800</xdr:rowOff>
    </xdr:from>
    <xdr:to>
      <xdr:col>6</xdr:col>
      <xdr:colOff>1165225</xdr:colOff>
      <xdr:row>5</xdr:row>
      <xdr:rowOff>1143000</xdr:rowOff>
    </xdr:to>
    <xdr:sp macro="Fiche" textlink="">
      <xdr:nvSpPr>
        <xdr:cNvPr id="1874" name="Fiche251">
          <a:extLst>
            <a:ext uri="{FF2B5EF4-FFF2-40B4-BE49-F238E27FC236}">
              <a16:creationId xmlns:a16="http://schemas.microsoft.com/office/drawing/2014/main" id="{C0F2BE15-FA10-0C5F-F128-0E46DCA96338}"/>
            </a:ext>
          </a:extLst>
        </xdr:cNvPr>
        <xdr:cNvSpPr/>
      </xdr:nvSpPr>
      <xdr:spPr>
        <a:xfrm>
          <a:off x="4778375" y="4673600"/>
          <a:ext cx="1139825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Activité physique adaptée</a:t>
          </a:r>
        </a:p>
      </xdr:txBody>
    </xdr:sp>
    <xdr:clientData/>
  </xdr:twoCellAnchor>
  <xdr:twoCellAnchor>
    <xdr:from>
      <xdr:col>4</xdr:col>
      <xdr:colOff>25400</xdr:colOff>
      <xdr:row>5</xdr:row>
      <xdr:rowOff>1168400</xdr:rowOff>
    </xdr:from>
    <xdr:to>
      <xdr:col>4</xdr:col>
      <xdr:colOff>595313</xdr:colOff>
      <xdr:row>5</xdr:row>
      <xdr:rowOff>1371600</xdr:rowOff>
    </xdr:to>
    <xdr:sp macro="Fiche" textlink="">
      <xdr:nvSpPr>
        <xdr:cNvPr id="1875" name="Fiche268">
          <a:extLst>
            <a:ext uri="{FF2B5EF4-FFF2-40B4-BE49-F238E27FC236}">
              <a16:creationId xmlns:a16="http://schemas.microsoft.com/office/drawing/2014/main" id="{990728BE-F350-FD42-C400-51FC69D081BF}"/>
            </a:ext>
          </a:extLst>
        </xdr:cNvPr>
        <xdr:cNvSpPr/>
      </xdr:nvSpPr>
      <xdr:spPr>
        <a:xfrm>
          <a:off x="2397125" y="4902200"/>
          <a:ext cx="569913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temps convivial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3</xdr:col>
      <xdr:colOff>595313</xdr:colOff>
      <xdr:row>6</xdr:row>
      <xdr:rowOff>228600</xdr:rowOff>
    </xdr:to>
    <xdr:sp macro="Fiche" textlink="">
      <xdr:nvSpPr>
        <xdr:cNvPr id="1876" name="Fiche46">
          <a:extLst>
            <a:ext uri="{FF2B5EF4-FFF2-40B4-BE49-F238E27FC236}">
              <a16:creationId xmlns:a16="http://schemas.microsoft.com/office/drawing/2014/main" id="{E13B0D15-71AF-2AE6-3606-306540F85A12}"/>
            </a:ext>
          </a:extLst>
        </xdr:cNvPr>
        <xdr:cNvSpPr/>
      </xdr:nvSpPr>
      <xdr:spPr>
        <a:xfrm>
          <a:off x="1206500" y="514985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</a:t>
          </a:r>
        </a:p>
      </xdr:txBody>
    </xdr:sp>
    <xdr:clientData/>
  </xdr:twoCellAnchor>
  <xdr:twoCellAnchor>
    <xdr:from>
      <xdr:col>3</xdr:col>
      <xdr:colOff>595313</xdr:colOff>
      <xdr:row>6</xdr:row>
      <xdr:rowOff>254000</xdr:rowOff>
    </xdr:from>
    <xdr:to>
      <xdr:col>3</xdr:col>
      <xdr:colOff>1165225</xdr:colOff>
      <xdr:row>6</xdr:row>
      <xdr:rowOff>457200</xdr:rowOff>
    </xdr:to>
    <xdr:sp macro="Fiche" textlink="">
      <xdr:nvSpPr>
        <xdr:cNvPr id="1877" name="Fiche98">
          <a:extLst>
            <a:ext uri="{FF2B5EF4-FFF2-40B4-BE49-F238E27FC236}">
              <a16:creationId xmlns:a16="http://schemas.microsoft.com/office/drawing/2014/main" id="{1CD8955B-C603-8138-5BE5-E366C79E3B4E}"/>
            </a:ext>
          </a:extLst>
        </xdr:cNvPr>
        <xdr:cNvSpPr/>
      </xdr:nvSpPr>
      <xdr:spPr>
        <a:xfrm>
          <a:off x="1776413" y="5378450"/>
          <a:ext cx="569912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 Villa nouvelle</a:t>
          </a:r>
        </a:p>
      </xdr:txBody>
    </xdr:sp>
    <xdr:clientData/>
  </xdr:twoCellAnchor>
  <xdr:twoCellAnchor>
    <xdr:from>
      <xdr:col>4</xdr:col>
      <xdr:colOff>25400</xdr:colOff>
      <xdr:row>6</xdr:row>
      <xdr:rowOff>482600</xdr:rowOff>
    </xdr:from>
    <xdr:to>
      <xdr:col>4</xdr:col>
      <xdr:colOff>595313</xdr:colOff>
      <xdr:row>6</xdr:row>
      <xdr:rowOff>685800</xdr:rowOff>
    </xdr:to>
    <xdr:sp macro="Fiche" textlink="">
      <xdr:nvSpPr>
        <xdr:cNvPr id="1878" name="Fiche151">
          <a:extLst>
            <a:ext uri="{FF2B5EF4-FFF2-40B4-BE49-F238E27FC236}">
              <a16:creationId xmlns:a16="http://schemas.microsoft.com/office/drawing/2014/main" id="{DA009333-A76D-97E5-A277-ABE587AC148E}"/>
            </a:ext>
          </a:extLst>
        </xdr:cNvPr>
        <xdr:cNvSpPr/>
      </xdr:nvSpPr>
      <xdr:spPr>
        <a:xfrm>
          <a:off x="2397125" y="560705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qi gong</a:t>
          </a:r>
        </a:p>
      </xdr:txBody>
    </xdr:sp>
    <xdr:clientData/>
  </xdr:twoCellAnchor>
  <xdr:twoCellAnchor>
    <xdr:from>
      <xdr:col>8</xdr:col>
      <xdr:colOff>595313</xdr:colOff>
      <xdr:row>6</xdr:row>
      <xdr:rowOff>711200</xdr:rowOff>
    </xdr:from>
    <xdr:to>
      <xdr:col>8</xdr:col>
      <xdr:colOff>1165225</xdr:colOff>
      <xdr:row>6</xdr:row>
      <xdr:rowOff>914400</xdr:rowOff>
    </xdr:to>
    <xdr:sp macro="Fiche" textlink="">
      <xdr:nvSpPr>
        <xdr:cNvPr id="1879" name="Fiche168">
          <a:extLst>
            <a:ext uri="{FF2B5EF4-FFF2-40B4-BE49-F238E27FC236}">
              <a16:creationId xmlns:a16="http://schemas.microsoft.com/office/drawing/2014/main" id="{05E08CAD-DE4C-5E91-22CA-21C39F4BF915}"/>
            </a:ext>
          </a:extLst>
        </xdr:cNvPr>
        <xdr:cNvSpPr/>
      </xdr:nvSpPr>
      <xdr:spPr>
        <a:xfrm>
          <a:off x="7729538" y="5835650"/>
          <a:ext cx="569912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informatique</a:t>
          </a:r>
        </a:p>
      </xdr:txBody>
    </xdr:sp>
    <xdr:clientData/>
  </xdr:twoCellAnchor>
  <xdr:twoCellAnchor>
    <xdr:from>
      <xdr:col>6</xdr:col>
      <xdr:colOff>25400</xdr:colOff>
      <xdr:row>6</xdr:row>
      <xdr:rowOff>939800</xdr:rowOff>
    </xdr:from>
    <xdr:to>
      <xdr:col>6</xdr:col>
      <xdr:colOff>1165225</xdr:colOff>
      <xdr:row>6</xdr:row>
      <xdr:rowOff>1143000</xdr:rowOff>
    </xdr:to>
    <xdr:sp macro="Fiche" textlink="">
      <xdr:nvSpPr>
        <xdr:cNvPr id="1880" name="Fiche252">
          <a:extLst>
            <a:ext uri="{FF2B5EF4-FFF2-40B4-BE49-F238E27FC236}">
              <a16:creationId xmlns:a16="http://schemas.microsoft.com/office/drawing/2014/main" id="{76BADAEE-0C20-BCF5-2D71-E32959768F41}"/>
            </a:ext>
          </a:extLst>
        </xdr:cNvPr>
        <xdr:cNvSpPr/>
      </xdr:nvSpPr>
      <xdr:spPr>
        <a:xfrm>
          <a:off x="4778375" y="6064250"/>
          <a:ext cx="1139825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Activité physique adaptée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3</xdr:col>
      <xdr:colOff>595313</xdr:colOff>
      <xdr:row>7</xdr:row>
      <xdr:rowOff>228600</xdr:rowOff>
    </xdr:to>
    <xdr:sp macro="Fiche" textlink="">
      <xdr:nvSpPr>
        <xdr:cNvPr id="1881" name="Fiche47">
          <a:extLst>
            <a:ext uri="{FF2B5EF4-FFF2-40B4-BE49-F238E27FC236}">
              <a16:creationId xmlns:a16="http://schemas.microsoft.com/office/drawing/2014/main" id="{77C3182C-EE9E-779B-874E-0D4D72C29F2A}"/>
            </a:ext>
          </a:extLst>
        </xdr:cNvPr>
        <xdr:cNvSpPr/>
      </xdr:nvSpPr>
      <xdr:spPr>
        <a:xfrm>
          <a:off x="1206500" y="631190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</a:t>
          </a:r>
        </a:p>
      </xdr:txBody>
    </xdr:sp>
    <xdr:clientData/>
  </xdr:twoCellAnchor>
  <xdr:twoCellAnchor>
    <xdr:from>
      <xdr:col>3</xdr:col>
      <xdr:colOff>595313</xdr:colOff>
      <xdr:row>7</xdr:row>
      <xdr:rowOff>254000</xdr:rowOff>
    </xdr:from>
    <xdr:to>
      <xdr:col>3</xdr:col>
      <xdr:colOff>1165225</xdr:colOff>
      <xdr:row>7</xdr:row>
      <xdr:rowOff>457200</xdr:rowOff>
    </xdr:to>
    <xdr:sp macro="Fiche" textlink="">
      <xdr:nvSpPr>
        <xdr:cNvPr id="1882" name="Fiche99">
          <a:extLst>
            <a:ext uri="{FF2B5EF4-FFF2-40B4-BE49-F238E27FC236}">
              <a16:creationId xmlns:a16="http://schemas.microsoft.com/office/drawing/2014/main" id="{D54D3577-8BB5-1CE3-DDF8-419E1C6F465E}"/>
            </a:ext>
          </a:extLst>
        </xdr:cNvPr>
        <xdr:cNvSpPr/>
      </xdr:nvSpPr>
      <xdr:spPr>
        <a:xfrm>
          <a:off x="1776413" y="6540500"/>
          <a:ext cx="569912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 Villa nouvelle</a:t>
          </a:r>
        </a:p>
      </xdr:txBody>
    </xdr:sp>
    <xdr:clientData/>
  </xdr:twoCellAnchor>
  <xdr:twoCellAnchor>
    <xdr:from>
      <xdr:col>4</xdr:col>
      <xdr:colOff>25400</xdr:colOff>
      <xdr:row>7</xdr:row>
      <xdr:rowOff>482600</xdr:rowOff>
    </xdr:from>
    <xdr:to>
      <xdr:col>4</xdr:col>
      <xdr:colOff>595313</xdr:colOff>
      <xdr:row>7</xdr:row>
      <xdr:rowOff>685800</xdr:rowOff>
    </xdr:to>
    <xdr:sp macro="Fiche" textlink="">
      <xdr:nvSpPr>
        <xdr:cNvPr id="1883" name="Fiche152">
          <a:extLst>
            <a:ext uri="{FF2B5EF4-FFF2-40B4-BE49-F238E27FC236}">
              <a16:creationId xmlns:a16="http://schemas.microsoft.com/office/drawing/2014/main" id="{27A8E456-F84A-75D2-E395-40495D16D5FE}"/>
            </a:ext>
          </a:extLst>
        </xdr:cNvPr>
        <xdr:cNvSpPr/>
      </xdr:nvSpPr>
      <xdr:spPr>
        <a:xfrm>
          <a:off x="2397125" y="676910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qi gong</a:t>
          </a:r>
        </a:p>
      </xdr:txBody>
    </xdr:sp>
    <xdr:clientData/>
  </xdr:twoCellAnchor>
  <xdr:twoCellAnchor>
    <xdr:from>
      <xdr:col>6</xdr:col>
      <xdr:colOff>25400</xdr:colOff>
      <xdr:row>7</xdr:row>
      <xdr:rowOff>711200</xdr:rowOff>
    </xdr:from>
    <xdr:to>
      <xdr:col>6</xdr:col>
      <xdr:colOff>1165225</xdr:colOff>
      <xdr:row>7</xdr:row>
      <xdr:rowOff>914400</xdr:rowOff>
    </xdr:to>
    <xdr:sp macro="Fiche" textlink="">
      <xdr:nvSpPr>
        <xdr:cNvPr id="1884" name="Fiche253">
          <a:extLst>
            <a:ext uri="{FF2B5EF4-FFF2-40B4-BE49-F238E27FC236}">
              <a16:creationId xmlns:a16="http://schemas.microsoft.com/office/drawing/2014/main" id="{642C6990-471A-63F9-30BA-57322E6B7584}"/>
            </a:ext>
          </a:extLst>
        </xdr:cNvPr>
        <xdr:cNvSpPr/>
      </xdr:nvSpPr>
      <xdr:spPr>
        <a:xfrm>
          <a:off x="4778375" y="6997700"/>
          <a:ext cx="1139825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Activité physique adaptée</a:t>
          </a:r>
        </a:p>
      </xdr:txBody>
    </xdr:sp>
    <xdr:clientData/>
  </xdr:twoCellAnchor>
  <xdr:twoCellAnchor>
    <xdr:from>
      <xdr:col>3</xdr:col>
      <xdr:colOff>25400</xdr:colOff>
      <xdr:row>8</xdr:row>
      <xdr:rowOff>25400</xdr:rowOff>
    </xdr:from>
    <xdr:to>
      <xdr:col>3</xdr:col>
      <xdr:colOff>595313</xdr:colOff>
      <xdr:row>8</xdr:row>
      <xdr:rowOff>228600</xdr:rowOff>
    </xdr:to>
    <xdr:sp macro="Fiche" textlink="">
      <xdr:nvSpPr>
        <xdr:cNvPr id="1885" name="Fiche48">
          <a:extLst>
            <a:ext uri="{FF2B5EF4-FFF2-40B4-BE49-F238E27FC236}">
              <a16:creationId xmlns:a16="http://schemas.microsoft.com/office/drawing/2014/main" id="{4587FED5-4BC7-3D22-E11F-6ECFCE76BA53}"/>
            </a:ext>
          </a:extLst>
        </xdr:cNvPr>
        <xdr:cNvSpPr/>
      </xdr:nvSpPr>
      <xdr:spPr>
        <a:xfrm>
          <a:off x="1206500" y="724535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</a:t>
          </a:r>
        </a:p>
      </xdr:txBody>
    </xdr:sp>
    <xdr:clientData/>
  </xdr:twoCellAnchor>
  <xdr:twoCellAnchor>
    <xdr:from>
      <xdr:col>3</xdr:col>
      <xdr:colOff>595313</xdr:colOff>
      <xdr:row>8</xdr:row>
      <xdr:rowOff>254000</xdr:rowOff>
    </xdr:from>
    <xdr:to>
      <xdr:col>3</xdr:col>
      <xdr:colOff>1165225</xdr:colOff>
      <xdr:row>8</xdr:row>
      <xdr:rowOff>457200</xdr:rowOff>
    </xdr:to>
    <xdr:sp macro="Fiche" textlink="">
      <xdr:nvSpPr>
        <xdr:cNvPr id="1886" name="Fiche100">
          <a:extLst>
            <a:ext uri="{FF2B5EF4-FFF2-40B4-BE49-F238E27FC236}">
              <a16:creationId xmlns:a16="http://schemas.microsoft.com/office/drawing/2014/main" id="{32BEE092-25E8-FE81-0E93-7BBBA4B6B9F2}"/>
            </a:ext>
          </a:extLst>
        </xdr:cNvPr>
        <xdr:cNvSpPr/>
      </xdr:nvSpPr>
      <xdr:spPr>
        <a:xfrm>
          <a:off x="1776413" y="7473950"/>
          <a:ext cx="569912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Sophrologie Villa nouvelle</a:t>
          </a:r>
        </a:p>
      </xdr:txBody>
    </xdr:sp>
    <xdr:clientData/>
  </xdr:twoCellAnchor>
  <xdr:twoCellAnchor>
    <xdr:from>
      <xdr:col>4</xdr:col>
      <xdr:colOff>25400</xdr:colOff>
      <xdr:row>8</xdr:row>
      <xdr:rowOff>482600</xdr:rowOff>
    </xdr:from>
    <xdr:to>
      <xdr:col>4</xdr:col>
      <xdr:colOff>595313</xdr:colOff>
      <xdr:row>8</xdr:row>
      <xdr:rowOff>685800</xdr:rowOff>
    </xdr:to>
    <xdr:sp macro="Fiche" textlink="">
      <xdr:nvSpPr>
        <xdr:cNvPr id="1887" name="Fiche153">
          <a:extLst>
            <a:ext uri="{FF2B5EF4-FFF2-40B4-BE49-F238E27FC236}">
              <a16:creationId xmlns:a16="http://schemas.microsoft.com/office/drawing/2014/main" id="{2F2835D1-07F0-C2B5-A52E-82C17EE44CA4}"/>
            </a:ext>
          </a:extLst>
        </xdr:cNvPr>
        <xdr:cNvSpPr/>
      </xdr:nvSpPr>
      <xdr:spPr>
        <a:xfrm>
          <a:off x="2397125" y="7702550"/>
          <a:ext cx="569913" cy="203200"/>
        </a:xfrm>
        <a:prstGeom prst="roundRect">
          <a:avLst/>
        </a:prstGeom>
        <a:solidFill>
          <a:srgbClr val="7030A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qi gong</a:t>
          </a:r>
        </a:p>
      </xdr:txBody>
    </xdr:sp>
    <xdr:clientData/>
  </xdr:twoCellAnchor>
  <xdr:twoCellAnchor>
    <xdr:from>
      <xdr:col>9</xdr:col>
      <xdr:colOff>595313</xdr:colOff>
      <xdr:row>8</xdr:row>
      <xdr:rowOff>711200</xdr:rowOff>
    </xdr:from>
    <xdr:to>
      <xdr:col>9</xdr:col>
      <xdr:colOff>1165225</xdr:colOff>
      <xdr:row>8</xdr:row>
      <xdr:rowOff>914400</xdr:rowOff>
    </xdr:to>
    <xdr:sp macro="Fiche" textlink="">
      <xdr:nvSpPr>
        <xdr:cNvPr id="1888" name="Fiche193">
          <a:extLst>
            <a:ext uri="{FF2B5EF4-FFF2-40B4-BE49-F238E27FC236}">
              <a16:creationId xmlns:a16="http://schemas.microsoft.com/office/drawing/2014/main" id="{E1846653-7B0B-F874-2D17-D828DD6313A0}"/>
            </a:ext>
          </a:extLst>
        </xdr:cNvPr>
        <xdr:cNvSpPr/>
      </xdr:nvSpPr>
      <xdr:spPr>
        <a:xfrm>
          <a:off x="8920163" y="7931150"/>
          <a:ext cx="569912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Chant Choral</a:t>
          </a:r>
        </a:p>
      </xdr:txBody>
    </xdr:sp>
    <xdr:clientData/>
  </xdr:twoCellAnchor>
  <xdr:twoCellAnchor>
    <xdr:from>
      <xdr:col>6</xdr:col>
      <xdr:colOff>25400</xdr:colOff>
      <xdr:row>8</xdr:row>
      <xdr:rowOff>939800</xdr:rowOff>
    </xdr:from>
    <xdr:to>
      <xdr:col>6</xdr:col>
      <xdr:colOff>1165225</xdr:colOff>
      <xdr:row>8</xdr:row>
      <xdr:rowOff>1143000</xdr:rowOff>
    </xdr:to>
    <xdr:sp macro="Fiche" textlink="">
      <xdr:nvSpPr>
        <xdr:cNvPr id="1889" name="Fiche254">
          <a:extLst>
            <a:ext uri="{FF2B5EF4-FFF2-40B4-BE49-F238E27FC236}">
              <a16:creationId xmlns:a16="http://schemas.microsoft.com/office/drawing/2014/main" id="{B706AEFD-FEDD-97C7-49F0-3933655D1918}"/>
            </a:ext>
          </a:extLst>
        </xdr:cNvPr>
        <xdr:cNvSpPr/>
      </xdr:nvSpPr>
      <xdr:spPr>
        <a:xfrm>
          <a:off x="4778375" y="8159750"/>
          <a:ext cx="1139825" cy="203200"/>
        </a:xfrm>
        <a:prstGeom prst="roundRect">
          <a:avLst/>
        </a:prstGeom>
        <a:solidFill>
          <a:srgbClr val="9BC2E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Activité physique adaptée</a:t>
          </a:r>
        </a:p>
      </xdr:txBody>
    </xdr:sp>
    <xdr:clientData/>
  </xdr:twoCellAnchor>
  <xdr:twoCellAnchor>
    <xdr:from>
      <xdr:col>3</xdr:col>
      <xdr:colOff>595313</xdr:colOff>
      <xdr:row>8</xdr:row>
      <xdr:rowOff>1168400</xdr:rowOff>
    </xdr:from>
    <xdr:to>
      <xdr:col>3</xdr:col>
      <xdr:colOff>1165225</xdr:colOff>
      <xdr:row>8</xdr:row>
      <xdr:rowOff>1371600</xdr:rowOff>
    </xdr:to>
    <xdr:sp macro="Fiche" textlink="">
      <xdr:nvSpPr>
        <xdr:cNvPr id="1890" name="Fiche292">
          <a:extLst>
            <a:ext uri="{FF2B5EF4-FFF2-40B4-BE49-F238E27FC236}">
              <a16:creationId xmlns:a16="http://schemas.microsoft.com/office/drawing/2014/main" id="{153923F4-73E3-DACC-3DD9-B932C2C3F767}"/>
            </a:ext>
          </a:extLst>
        </xdr:cNvPr>
        <xdr:cNvSpPr/>
      </xdr:nvSpPr>
      <xdr:spPr>
        <a:xfrm>
          <a:off x="1776413" y="8388350"/>
          <a:ext cx="569912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900">
              <a:solidFill>
                <a:srgbClr val="353535"/>
              </a:solidFill>
            </a:rPr>
            <a:t>chant lundi1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142875</xdr:rowOff>
        </xdr:from>
        <xdr:to>
          <xdr:col>3</xdr:col>
          <xdr:colOff>2117</xdr:colOff>
          <xdr:row>1</xdr:row>
          <xdr:rowOff>47625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4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6"/>
  <sheetViews>
    <sheetView workbookViewId="0">
      <selection activeCell="A6" sqref="A6"/>
    </sheetView>
  </sheetViews>
  <sheetFormatPr defaultColWidth="11.42578125" defaultRowHeight="15" x14ac:dyDescent="0.25"/>
  <cols>
    <col min="1" max="1" width="12.140625" style="2" customWidth="1"/>
  </cols>
  <sheetData>
    <row r="1" spans="1:11" x14ac:dyDescent="0.25">
      <c r="A1" s="3" t="s">
        <v>36</v>
      </c>
      <c r="B1" s="1"/>
      <c r="C1" s="1"/>
      <c r="D1" s="1"/>
      <c r="E1" s="1"/>
      <c r="F1" s="1"/>
      <c r="G1" s="1"/>
      <c r="H1" s="1"/>
      <c r="I1" s="1"/>
      <c r="J1" s="1"/>
      <c r="K1" s="3"/>
    </row>
    <row r="2" spans="1:11" x14ac:dyDescent="0.25">
      <c r="A2" s="94" t="s">
        <v>57</v>
      </c>
    </row>
    <row r="3" spans="1:11" x14ac:dyDescent="0.25">
      <c r="A3" s="95" t="s">
        <v>60</v>
      </c>
    </row>
    <row r="4" spans="1:11" x14ac:dyDescent="0.25">
      <c r="A4" s="53" t="s">
        <v>58</v>
      </c>
    </row>
    <row r="5" spans="1:11" x14ac:dyDescent="0.25">
      <c r="A5" s="96" t="s">
        <v>59</v>
      </c>
    </row>
    <row r="6" spans="1:11" x14ac:dyDescent="0.25">
      <c r="A6" s="101" t="s">
        <v>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O43"/>
  <sheetViews>
    <sheetView showZeros="0" tabSelected="1" workbookViewId="0">
      <pane ySplit="1" topLeftCell="A2" activePane="bottomLeft" state="frozen"/>
      <selection pane="bottomLeft" activeCell="N5" sqref="N5"/>
    </sheetView>
  </sheetViews>
  <sheetFormatPr defaultColWidth="11.42578125" defaultRowHeight="15" x14ac:dyDescent="0.25"/>
  <cols>
    <col min="1" max="1" width="10.85546875" style="2" customWidth="1"/>
    <col min="2" max="2" width="24.7109375" style="2" bestFit="1" customWidth="1"/>
    <col min="3" max="3" width="13.140625" style="2" customWidth="1"/>
    <col min="4" max="4" width="36.42578125" customWidth="1"/>
    <col min="5" max="5" width="12.42578125" style="2" customWidth="1"/>
    <col min="6" max="9" width="10.85546875" style="2" customWidth="1"/>
    <col min="10" max="10" width="26" customWidth="1"/>
    <col min="11" max="11" width="10.85546875" style="4" customWidth="1"/>
    <col min="14" max="14" width="25.5703125" style="100" bestFit="1" customWidth="1"/>
    <col min="15" max="15" width="28.85546875" style="100" bestFit="1" customWidth="1"/>
  </cols>
  <sheetData>
    <row r="1" spans="1:15" ht="45" customHeight="1" x14ac:dyDescent="0.25">
      <c r="A1" s="3" t="s">
        <v>0</v>
      </c>
      <c r="B1" s="1" t="s">
        <v>8</v>
      </c>
      <c r="C1" s="1" t="s">
        <v>9</v>
      </c>
      <c r="D1" s="1" t="s">
        <v>39</v>
      </c>
      <c r="E1" s="1" t="s">
        <v>37</v>
      </c>
      <c r="F1" s="54" t="s">
        <v>40</v>
      </c>
      <c r="G1" s="54" t="s">
        <v>43</v>
      </c>
      <c r="H1" s="54" t="s">
        <v>42</v>
      </c>
      <c r="I1" s="54" t="s">
        <v>45</v>
      </c>
      <c r="J1" s="3"/>
    </row>
    <row r="2" spans="1:15" x14ac:dyDescent="0.25">
      <c r="A2" s="2">
        <v>1</v>
      </c>
      <c r="B2" s="5">
        <v>45299</v>
      </c>
      <c r="C2" s="5">
        <v>45657</v>
      </c>
      <c r="D2" s="19" t="s">
        <v>48</v>
      </c>
      <c r="E2" s="94" t="s">
        <v>57</v>
      </c>
      <c r="F2" s="2" t="s">
        <v>44</v>
      </c>
      <c r="I2" s="2" t="s">
        <v>46</v>
      </c>
    </row>
    <row r="3" spans="1:15" x14ac:dyDescent="0.25">
      <c r="A3" s="2">
        <v>2</v>
      </c>
      <c r="B3" s="5">
        <v>45299</v>
      </c>
      <c r="C3" s="5">
        <v>45657</v>
      </c>
      <c r="D3" s="19" t="s">
        <v>56</v>
      </c>
      <c r="E3" s="94" t="s">
        <v>57</v>
      </c>
      <c r="F3" s="2" t="s">
        <v>44</v>
      </c>
      <c r="I3" s="2" t="s">
        <v>47</v>
      </c>
    </row>
    <row r="4" spans="1:15" x14ac:dyDescent="0.25">
      <c r="A4" s="2">
        <v>3</v>
      </c>
      <c r="B4" s="5">
        <v>45293</v>
      </c>
      <c r="C4" s="5">
        <v>45657</v>
      </c>
      <c r="D4" s="19" t="s">
        <v>49</v>
      </c>
      <c r="E4" s="94" t="s">
        <v>57</v>
      </c>
      <c r="F4" s="2" t="s">
        <v>44</v>
      </c>
      <c r="I4" s="2" t="s">
        <v>46</v>
      </c>
      <c r="M4" s="103"/>
      <c r="N4" s="104" t="s">
        <v>69</v>
      </c>
      <c r="O4" s="104" t="s">
        <v>68</v>
      </c>
    </row>
    <row r="5" spans="1:15" x14ac:dyDescent="0.25">
      <c r="A5" s="2">
        <v>4</v>
      </c>
      <c r="B5" s="5">
        <v>45314</v>
      </c>
      <c r="C5" s="5">
        <v>45657</v>
      </c>
      <c r="D5" s="19" t="s">
        <v>50</v>
      </c>
      <c r="E5" s="94" t="s">
        <v>57</v>
      </c>
      <c r="F5" s="2" t="s">
        <v>41</v>
      </c>
      <c r="I5" s="2" t="s">
        <v>47</v>
      </c>
      <c r="M5" s="103">
        <v>1</v>
      </c>
      <c r="N5" s="105">
        <f>WORKDAY.INTL(DATE(2024,$M5,0),1,"0111111")</f>
        <v>45292</v>
      </c>
      <c r="O5" s="105">
        <f>WORKDAY.INTL(DATE(2024,$M5,0),2,"1111011")</f>
        <v>45303</v>
      </c>
    </row>
    <row r="6" spans="1:15" x14ac:dyDescent="0.25">
      <c r="A6" s="2">
        <v>5</v>
      </c>
      <c r="B6" s="5">
        <v>45300</v>
      </c>
      <c r="C6" s="5">
        <v>45657</v>
      </c>
      <c r="D6" s="19" t="s">
        <v>51</v>
      </c>
      <c r="E6" s="94" t="s">
        <v>57</v>
      </c>
      <c r="F6" s="2" t="s">
        <v>41</v>
      </c>
      <c r="I6" s="2" t="s">
        <v>47</v>
      </c>
      <c r="M6" s="103">
        <v>2</v>
      </c>
      <c r="N6" s="105">
        <f t="shared" ref="N6:O16" si="0">WORKDAY.INTL(DATE(2024,$M6,0),1,"0111111")</f>
        <v>45327</v>
      </c>
      <c r="O6" s="105">
        <f t="shared" ref="O6:O16" si="1">WORKDAY.INTL(DATE(2024,$M6,0),2,"1111011")</f>
        <v>45331</v>
      </c>
    </row>
    <row r="7" spans="1:15" x14ac:dyDescent="0.25">
      <c r="A7" s="2">
        <v>6</v>
      </c>
      <c r="B7" s="5">
        <v>45299</v>
      </c>
      <c r="C7" s="5">
        <v>45657</v>
      </c>
      <c r="D7" s="19" t="s">
        <v>52</v>
      </c>
      <c r="E7" s="95" t="s">
        <v>60</v>
      </c>
      <c r="F7" s="2" t="s">
        <v>41</v>
      </c>
      <c r="I7" s="2" t="s">
        <v>47</v>
      </c>
      <c r="J7" s="97" t="s">
        <v>69</v>
      </c>
      <c r="M7" s="103">
        <v>3</v>
      </c>
      <c r="N7" s="105">
        <f t="shared" si="0"/>
        <v>45355</v>
      </c>
      <c r="O7" s="105">
        <f t="shared" si="1"/>
        <v>45359</v>
      </c>
    </row>
    <row r="8" spans="1:15" x14ac:dyDescent="0.25">
      <c r="A8" s="2">
        <v>7</v>
      </c>
      <c r="B8" s="5">
        <v>45306</v>
      </c>
      <c r="C8" s="5">
        <v>45657</v>
      </c>
      <c r="D8" s="19" t="s">
        <v>53</v>
      </c>
      <c r="E8" s="95" t="s">
        <v>60</v>
      </c>
      <c r="F8" s="2" t="s">
        <v>41</v>
      </c>
      <c r="M8" s="103">
        <v>4</v>
      </c>
      <c r="N8" s="105">
        <f t="shared" si="0"/>
        <v>45383</v>
      </c>
      <c r="O8" s="105">
        <f t="shared" si="1"/>
        <v>45394</v>
      </c>
    </row>
    <row r="9" spans="1:15" x14ac:dyDescent="0.25">
      <c r="A9" s="2">
        <v>8</v>
      </c>
      <c r="B9" s="5">
        <v>45295</v>
      </c>
      <c r="C9" s="5">
        <v>45657</v>
      </c>
      <c r="D9" s="19" t="s">
        <v>54</v>
      </c>
      <c r="E9" s="95" t="s">
        <v>60</v>
      </c>
      <c r="F9" s="2" t="s">
        <v>44</v>
      </c>
      <c r="M9" s="103">
        <v>5</v>
      </c>
      <c r="N9" s="105">
        <f t="shared" si="0"/>
        <v>45418</v>
      </c>
      <c r="O9" s="105">
        <f t="shared" si="1"/>
        <v>45422</v>
      </c>
    </row>
    <row r="10" spans="1:15" x14ac:dyDescent="0.25">
      <c r="A10" s="2">
        <v>9</v>
      </c>
      <c r="B10" s="5">
        <v>45303</v>
      </c>
      <c r="C10" s="5">
        <v>45657</v>
      </c>
      <c r="D10" s="19" t="s">
        <v>55</v>
      </c>
      <c r="E10" s="95" t="s">
        <v>60</v>
      </c>
      <c r="F10" s="2" t="s">
        <v>41</v>
      </c>
      <c r="I10" s="2" t="s">
        <v>46</v>
      </c>
      <c r="J10" s="97" t="s">
        <v>68</v>
      </c>
      <c r="M10" s="103">
        <v>6</v>
      </c>
      <c r="N10" s="105">
        <f t="shared" si="0"/>
        <v>45446</v>
      </c>
      <c r="O10" s="105">
        <f t="shared" si="1"/>
        <v>45457</v>
      </c>
    </row>
    <row r="11" spans="1:15" x14ac:dyDescent="0.25">
      <c r="A11" s="2">
        <v>10</v>
      </c>
      <c r="B11" s="5">
        <v>45307</v>
      </c>
      <c r="C11" s="5">
        <v>45321</v>
      </c>
      <c r="D11" s="19" t="s">
        <v>63</v>
      </c>
      <c r="E11" s="53" t="s">
        <v>58</v>
      </c>
      <c r="F11" s="2" t="s">
        <v>66</v>
      </c>
      <c r="G11" s="2">
        <v>3</v>
      </c>
      <c r="I11" s="2" t="s">
        <v>47</v>
      </c>
      <c r="M11" s="103">
        <v>7</v>
      </c>
      <c r="N11" s="105">
        <f t="shared" si="0"/>
        <v>45474</v>
      </c>
      <c r="O11" s="105">
        <f t="shared" si="1"/>
        <v>45485</v>
      </c>
    </row>
    <row r="12" spans="1:15" x14ac:dyDescent="0.25">
      <c r="A12" s="2">
        <v>11</v>
      </c>
      <c r="B12" s="5">
        <v>45313</v>
      </c>
      <c r="C12" s="5">
        <v>45313</v>
      </c>
      <c r="D12" s="93" t="s">
        <v>64</v>
      </c>
      <c r="E12" s="53" t="s">
        <v>58</v>
      </c>
      <c r="I12" s="2" t="s">
        <v>47</v>
      </c>
      <c r="M12" s="103">
        <v>8</v>
      </c>
      <c r="N12" s="105">
        <f t="shared" si="0"/>
        <v>45509</v>
      </c>
      <c r="O12" s="105">
        <f t="shared" si="1"/>
        <v>45513</v>
      </c>
    </row>
    <row r="13" spans="1:15" x14ac:dyDescent="0.25">
      <c r="A13" s="2">
        <v>12</v>
      </c>
      <c r="B13" s="5">
        <v>45315</v>
      </c>
      <c r="C13" s="5">
        <v>45315</v>
      </c>
      <c r="D13" s="93" t="s">
        <v>65</v>
      </c>
      <c r="E13" s="53" t="s">
        <v>58</v>
      </c>
      <c r="I13" s="2" t="s">
        <v>47</v>
      </c>
      <c r="M13" s="103">
        <v>9</v>
      </c>
      <c r="N13" s="105">
        <f t="shared" si="0"/>
        <v>45537</v>
      </c>
      <c r="O13" s="105">
        <f t="shared" si="1"/>
        <v>45548</v>
      </c>
    </row>
    <row r="14" spans="1:15" x14ac:dyDescent="0.25">
      <c r="A14" s="2">
        <v>13</v>
      </c>
      <c r="B14" s="5"/>
      <c r="C14" s="5"/>
      <c r="D14" s="93"/>
      <c r="E14" s="53" t="s">
        <v>58</v>
      </c>
      <c r="I14" s="2" t="s">
        <v>47</v>
      </c>
      <c r="M14" s="103">
        <v>10</v>
      </c>
      <c r="N14" s="105">
        <f t="shared" si="0"/>
        <v>45572</v>
      </c>
      <c r="O14" s="105">
        <f t="shared" si="1"/>
        <v>45576</v>
      </c>
    </row>
    <row r="15" spans="1:15" x14ac:dyDescent="0.25">
      <c r="A15" s="2">
        <v>14</v>
      </c>
      <c r="B15" s="5">
        <v>45308</v>
      </c>
      <c r="C15" s="5">
        <v>45308</v>
      </c>
      <c r="D15" s="19" t="s">
        <v>61</v>
      </c>
      <c r="E15" s="96" t="s">
        <v>59</v>
      </c>
      <c r="F15" s="2" t="s">
        <v>41</v>
      </c>
      <c r="M15" s="103">
        <v>11</v>
      </c>
      <c r="N15" s="105">
        <f t="shared" si="0"/>
        <v>45600</v>
      </c>
      <c r="O15" s="105">
        <f t="shared" si="1"/>
        <v>45604</v>
      </c>
    </row>
    <row r="16" spans="1:15" x14ac:dyDescent="0.25">
      <c r="A16" s="2">
        <v>15</v>
      </c>
      <c r="B16" s="5">
        <v>45316</v>
      </c>
      <c r="C16" s="5">
        <v>45316</v>
      </c>
      <c r="D16" s="93" t="s">
        <v>62</v>
      </c>
      <c r="E16" s="96" t="s">
        <v>59</v>
      </c>
      <c r="F16" s="2" t="s">
        <v>41</v>
      </c>
      <c r="M16" s="103">
        <v>12</v>
      </c>
      <c r="N16" s="105">
        <f t="shared" si="0"/>
        <v>45628</v>
      </c>
      <c r="O16" s="105">
        <f t="shared" si="1"/>
        <v>45639</v>
      </c>
    </row>
    <row r="17" spans="1:9" x14ac:dyDescent="0.25">
      <c r="A17" s="2">
        <v>16</v>
      </c>
      <c r="B17" s="5"/>
      <c r="C17" s="5"/>
      <c r="D17" s="93"/>
      <c r="E17" s="96" t="s">
        <v>59</v>
      </c>
    </row>
    <row r="18" spans="1:9" x14ac:dyDescent="0.25">
      <c r="A18" s="2">
        <v>17</v>
      </c>
      <c r="B18" s="5"/>
      <c r="C18" s="5"/>
      <c r="D18" s="93"/>
      <c r="E18" s="96" t="s">
        <v>59</v>
      </c>
    </row>
    <row r="19" spans="1:9" x14ac:dyDescent="0.25">
      <c r="A19" s="2">
        <v>18</v>
      </c>
      <c r="B19" s="5">
        <v>45324</v>
      </c>
      <c r="C19" s="5">
        <v>45324</v>
      </c>
      <c r="D19" s="93" t="s">
        <v>67</v>
      </c>
      <c r="E19" s="53" t="s">
        <v>58</v>
      </c>
      <c r="I19" s="2" t="s">
        <v>47</v>
      </c>
    </row>
    <row r="20" spans="1:9" x14ac:dyDescent="0.25">
      <c r="A20" s="2">
        <v>19</v>
      </c>
      <c r="B20" s="100">
        <v>45292</v>
      </c>
      <c r="C20" s="100">
        <v>45292</v>
      </c>
      <c r="D20" s="93" t="s">
        <v>70</v>
      </c>
      <c r="E20" s="96" t="s">
        <v>59</v>
      </c>
      <c r="I20" s="2" t="s">
        <v>47</v>
      </c>
    </row>
    <row r="21" spans="1:9" x14ac:dyDescent="0.25">
      <c r="A21" s="2">
        <v>20</v>
      </c>
      <c r="B21" s="100">
        <v>45327</v>
      </c>
      <c r="C21" s="100">
        <v>45327</v>
      </c>
      <c r="D21" s="93" t="s">
        <v>70</v>
      </c>
      <c r="E21" s="96" t="s">
        <v>59</v>
      </c>
      <c r="I21" s="2" t="s">
        <v>47</v>
      </c>
    </row>
    <row r="22" spans="1:9" x14ac:dyDescent="0.25">
      <c r="A22" s="2">
        <v>21</v>
      </c>
      <c r="B22" s="100">
        <v>45355</v>
      </c>
      <c r="C22" s="100">
        <v>45355</v>
      </c>
      <c r="D22" s="93" t="s">
        <v>70</v>
      </c>
      <c r="E22" s="96" t="s">
        <v>59</v>
      </c>
      <c r="I22" s="2" t="s">
        <v>47</v>
      </c>
    </row>
    <row r="23" spans="1:9" x14ac:dyDescent="0.25">
      <c r="A23" s="2">
        <v>22</v>
      </c>
      <c r="B23" s="100">
        <v>45383</v>
      </c>
      <c r="C23" s="100">
        <v>45383</v>
      </c>
      <c r="D23" s="93" t="s">
        <v>70</v>
      </c>
      <c r="E23" s="96" t="s">
        <v>59</v>
      </c>
      <c r="I23" s="2" t="s">
        <v>47</v>
      </c>
    </row>
    <row r="24" spans="1:9" x14ac:dyDescent="0.25">
      <c r="A24" s="2">
        <v>23</v>
      </c>
      <c r="B24" s="100">
        <v>45418</v>
      </c>
      <c r="C24" s="100">
        <v>45418</v>
      </c>
      <c r="D24" s="93" t="s">
        <v>70</v>
      </c>
      <c r="E24" s="96" t="s">
        <v>59</v>
      </c>
      <c r="I24" s="2" t="s">
        <v>47</v>
      </c>
    </row>
    <row r="25" spans="1:9" x14ac:dyDescent="0.25">
      <c r="A25" s="2">
        <v>24</v>
      </c>
      <c r="B25" s="100">
        <v>45446</v>
      </c>
      <c r="C25" s="100">
        <v>45446</v>
      </c>
      <c r="D25" s="93" t="s">
        <v>70</v>
      </c>
      <c r="E25" s="96" t="s">
        <v>59</v>
      </c>
      <c r="I25" s="2" t="s">
        <v>47</v>
      </c>
    </row>
    <row r="26" spans="1:9" x14ac:dyDescent="0.25">
      <c r="A26" s="2">
        <v>25</v>
      </c>
      <c r="B26" s="100">
        <v>45474</v>
      </c>
      <c r="C26" s="100">
        <v>45474</v>
      </c>
      <c r="D26" s="93" t="s">
        <v>70</v>
      </c>
      <c r="E26" s="96" t="s">
        <v>59</v>
      </c>
      <c r="I26" s="2" t="s">
        <v>47</v>
      </c>
    </row>
    <row r="27" spans="1:9" x14ac:dyDescent="0.25">
      <c r="A27" s="2">
        <v>26</v>
      </c>
      <c r="B27" s="100">
        <v>45509</v>
      </c>
      <c r="C27" s="100">
        <v>45509</v>
      </c>
      <c r="D27" s="93" t="s">
        <v>70</v>
      </c>
      <c r="E27" s="96" t="s">
        <v>59</v>
      </c>
      <c r="I27" s="2" t="s">
        <v>47</v>
      </c>
    </row>
    <row r="28" spans="1:9" x14ac:dyDescent="0.25">
      <c r="A28" s="2">
        <v>27</v>
      </c>
      <c r="B28" s="100">
        <v>45537</v>
      </c>
      <c r="C28" s="100">
        <v>45537</v>
      </c>
      <c r="D28" s="93" t="s">
        <v>70</v>
      </c>
      <c r="E28" s="96" t="s">
        <v>59</v>
      </c>
      <c r="I28" s="2" t="s">
        <v>47</v>
      </c>
    </row>
    <row r="29" spans="1:9" x14ac:dyDescent="0.25">
      <c r="A29" s="2">
        <v>28</v>
      </c>
      <c r="B29" s="100">
        <v>45572</v>
      </c>
      <c r="C29" s="100">
        <v>45572</v>
      </c>
      <c r="D29" s="93" t="s">
        <v>70</v>
      </c>
      <c r="E29" s="96" t="s">
        <v>59</v>
      </c>
      <c r="I29" s="2" t="s">
        <v>47</v>
      </c>
    </row>
    <row r="30" spans="1:9" x14ac:dyDescent="0.25">
      <c r="A30" s="2">
        <v>29</v>
      </c>
      <c r="B30" s="100">
        <v>45600</v>
      </c>
      <c r="C30" s="100">
        <v>45600</v>
      </c>
      <c r="D30" s="93" t="s">
        <v>70</v>
      </c>
      <c r="E30" s="96" t="s">
        <v>59</v>
      </c>
      <c r="I30" s="2" t="s">
        <v>47</v>
      </c>
    </row>
    <row r="31" spans="1:9" x14ac:dyDescent="0.25">
      <c r="A31" s="2">
        <v>30</v>
      </c>
      <c r="B31" s="100">
        <v>45628</v>
      </c>
      <c r="C31" s="100">
        <v>45628</v>
      </c>
      <c r="D31" s="93" t="s">
        <v>70</v>
      </c>
      <c r="E31" s="96" t="s">
        <v>59</v>
      </c>
      <c r="I31" s="2" t="s">
        <v>47</v>
      </c>
    </row>
    <row r="32" spans="1:9" x14ac:dyDescent="0.25">
      <c r="A32" s="2">
        <v>31</v>
      </c>
      <c r="B32" s="100">
        <v>45303</v>
      </c>
      <c r="C32" s="100">
        <v>45303</v>
      </c>
      <c r="D32" s="93" t="s">
        <v>71</v>
      </c>
      <c r="E32" s="96" t="s">
        <v>59</v>
      </c>
      <c r="I32" s="2" t="s">
        <v>47</v>
      </c>
    </row>
    <row r="33" spans="1:9" x14ac:dyDescent="0.25">
      <c r="A33" s="2">
        <v>32</v>
      </c>
      <c r="B33" s="100">
        <v>45331</v>
      </c>
      <c r="C33" s="100">
        <v>45331</v>
      </c>
      <c r="D33" s="93" t="s">
        <v>71</v>
      </c>
      <c r="E33" s="96" t="s">
        <v>59</v>
      </c>
      <c r="I33" s="2" t="s">
        <v>47</v>
      </c>
    </row>
    <row r="34" spans="1:9" x14ac:dyDescent="0.25">
      <c r="A34" s="2">
        <v>33</v>
      </c>
      <c r="B34" s="100">
        <v>45359</v>
      </c>
      <c r="C34" s="100">
        <v>45359</v>
      </c>
      <c r="D34" s="93" t="s">
        <v>71</v>
      </c>
      <c r="E34" s="96" t="s">
        <v>59</v>
      </c>
      <c r="I34" s="2" t="s">
        <v>47</v>
      </c>
    </row>
    <row r="35" spans="1:9" x14ac:dyDescent="0.25">
      <c r="A35" s="2">
        <v>34</v>
      </c>
      <c r="B35" s="100">
        <v>45394</v>
      </c>
      <c r="C35" s="100">
        <v>45394</v>
      </c>
      <c r="D35" s="93" t="s">
        <v>71</v>
      </c>
      <c r="E35" s="96" t="s">
        <v>59</v>
      </c>
      <c r="I35" s="2" t="s">
        <v>47</v>
      </c>
    </row>
    <row r="36" spans="1:9" x14ac:dyDescent="0.25">
      <c r="A36" s="2">
        <v>35</v>
      </c>
      <c r="B36" s="100">
        <v>45422</v>
      </c>
      <c r="C36" s="100">
        <v>45422</v>
      </c>
      <c r="D36" s="93" t="s">
        <v>71</v>
      </c>
      <c r="E36" s="96" t="s">
        <v>59</v>
      </c>
      <c r="I36" s="2" t="s">
        <v>47</v>
      </c>
    </row>
    <row r="37" spans="1:9" x14ac:dyDescent="0.25">
      <c r="A37" s="2">
        <v>36</v>
      </c>
      <c r="B37" s="100">
        <v>45457</v>
      </c>
      <c r="C37" s="100">
        <v>45457</v>
      </c>
      <c r="D37" s="93" t="s">
        <v>71</v>
      </c>
      <c r="E37" s="96" t="s">
        <v>59</v>
      </c>
      <c r="I37" s="2" t="s">
        <v>47</v>
      </c>
    </row>
    <row r="38" spans="1:9" x14ac:dyDescent="0.25">
      <c r="A38" s="2">
        <v>37</v>
      </c>
      <c r="B38" s="100">
        <v>45485</v>
      </c>
      <c r="C38" s="100">
        <v>45485</v>
      </c>
      <c r="D38" s="93" t="s">
        <v>71</v>
      </c>
      <c r="E38" s="96" t="s">
        <v>59</v>
      </c>
      <c r="I38" s="2" t="s">
        <v>47</v>
      </c>
    </row>
    <row r="39" spans="1:9" x14ac:dyDescent="0.25">
      <c r="A39" s="2">
        <v>38</v>
      </c>
      <c r="B39" s="100">
        <v>45513</v>
      </c>
      <c r="C39" s="100">
        <v>45513</v>
      </c>
      <c r="D39" s="93" t="s">
        <v>71</v>
      </c>
      <c r="E39" s="96" t="s">
        <v>59</v>
      </c>
      <c r="I39" s="2" t="s">
        <v>47</v>
      </c>
    </row>
    <row r="40" spans="1:9" x14ac:dyDescent="0.25">
      <c r="A40" s="2">
        <v>39</v>
      </c>
      <c r="B40" s="100">
        <v>45548</v>
      </c>
      <c r="C40" s="100">
        <v>45548</v>
      </c>
      <c r="D40" s="93" t="s">
        <v>71</v>
      </c>
      <c r="E40" s="96" t="s">
        <v>59</v>
      </c>
      <c r="I40" s="2" t="s">
        <v>47</v>
      </c>
    </row>
    <row r="41" spans="1:9" x14ac:dyDescent="0.25">
      <c r="A41" s="2">
        <v>40</v>
      </c>
      <c r="B41" s="100">
        <v>45576</v>
      </c>
      <c r="C41" s="100">
        <v>45576</v>
      </c>
      <c r="D41" s="93" t="s">
        <v>71</v>
      </c>
      <c r="E41" s="96" t="s">
        <v>59</v>
      </c>
      <c r="I41" s="2" t="s">
        <v>47</v>
      </c>
    </row>
    <row r="42" spans="1:9" x14ac:dyDescent="0.25">
      <c r="A42" s="2">
        <v>41</v>
      </c>
      <c r="B42" s="100">
        <v>45604</v>
      </c>
      <c r="C42" s="100">
        <v>45604</v>
      </c>
      <c r="D42" s="93" t="s">
        <v>71</v>
      </c>
      <c r="E42" s="96" t="s">
        <v>59</v>
      </c>
      <c r="I42" s="2" t="s">
        <v>47</v>
      </c>
    </row>
    <row r="43" spans="1:9" x14ac:dyDescent="0.25">
      <c r="A43" s="2">
        <v>42</v>
      </c>
      <c r="B43" s="100">
        <v>45639</v>
      </c>
      <c r="C43" s="100">
        <v>45639</v>
      </c>
      <c r="D43" s="93" t="s">
        <v>71</v>
      </c>
      <c r="E43" s="96" t="s">
        <v>59</v>
      </c>
      <c r="I43" s="2" t="s">
        <v>47</v>
      </c>
    </row>
  </sheetData>
  <phoneticPr fontId="28" type="noConversion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NK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/>
    </sheetView>
  </sheetViews>
  <sheetFormatPr defaultColWidth="11.42578125" defaultRowHeight="15" x14ac:dyDescent="0.25"/>
  <cols>
    <col min="1" max="1" width="1.85546875" customWidth="1"/>
    <col min="2" max="2" width="12.7109375" customWidth="1"/>
    <col min="3" max="3" width="14.42578125" customWidth="1"/>
    <col min="4" max="10" width="22.5703125" customWidth="1"/>
    <col min="11" max="64" width="2.85546875" customWidth="1"/>
    <col min="65" max="65" width="2.85546875" hidden="1" customWidth="1"/>
    <col min="66" max="126" width="2.85546875" customWidth="1"/>
    <col min="127" max="127" width="2.85546875" hidden="1" customWidth="1"/>
    <col min="128" max="219" width="2.85546875" customWidth="1"/>
    <col min="220" max="220" width="2.85546875" hidden="1" customWidth="1"/>
    <col min="221" max="281" width="2.85546875" customWidth="1"/>
    <col min="282" max="282" width="2.85546875" hidden="1" customWidth="1"/>
    <col min="283" max="372" width="2.85546875" customWidth="1"/>
    <col min="373" max="375" width="2.85546875" hidden="1" customWidth="1"/>
    <col min="376" max="762" width="2.85546875" customWidth="1"/>
  </cols>
  <sheetData>
    <row r="1" spans="1:154" ht="24" customHeight="1" x14ac:dyDescent="0.25">
      <c r="A1" s="71">
        <v>43347</v>
      </c>
      <c r="B1" s="70"/>
    </row>
    <row r="2" spans="1:154" ht="20.100000000000001" customHeight="1" x14ac:dyDescent="0.25">
      <c r="B2" s="69"/>
      <c r="C2" s="68"/>
      <c r="D2" s="67">
        <v>45418</v>
      </c>
      <c r="E2" s="66"/>
      <c r="F2" s="66"/>
      <c r="G2" s="66"/>
      <c r="H2" s="66"/>
      <c r="I2" s="66"/>
      <c r="J2" s="65"/>
    </row>
    <row r="3" spans="1:154" ht="31.5" customHeight="1" x14ac:dyDescent="0.25">
      <c r="B3" s="64" t="s">
        <v>38</v>
      </c>
      <c r="C3" s="63"/>
      <c r="D3" s="62">
        <v>45418</v>
      </c>
      <c r="E3" s="62">
        <f t="shared" ref="E3:J3" si="0">D3+1</f>
        <v>45419</v>
      </c>
      <c r="F3" s="62">
        <f t="shared" si="0"/>
        <v>45420</v>
      </c>
      <c r="G3" s="62">
        <f t="shared" si="0"/>
        <v>45421</v>
      </c>
      <c r="H3" s="62">
        <f t="shared" si="0"/>
        <v>45422</v>
      </c>
      <c r="I3" s="62">
        <f t="shared" si="0"/>
        <v>45423</v>
      </c>
      <c r="J3" s="62">
        <f t="shared" si="0"/>
        <v>45424</v>
      </c>
    </row>
    <row r="4" spans="1:154" s="9" customFormat="1" ht="23.1" customHeight="1" x14ac:dyDescent="0.25">
      <c r="A4" s="58"/>
      <c r="B4" s="89" t="s">
        <v>48</v>
      </c>
      <c r="C4" s="90"/>
      <c r="D4" s="91"/>
      <c r="E4" s="91"/>
      <c r="F4" s="91"/>
      <c r="G4" s="91"/>
      <c r="H4" s="91"/>
      <c r="I4" s="92"/>
      <c r="J4" s="92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.1" customHeight="1" x14ac:dyDescent="0.25">
      <c r="A5" s="57"/>
      <c r="B5" s="72" t="s">
        <v>49</v>
      </c>
      <c r="C5" s="73"/>
      <c r="D5" s="74"/>
      <c r="E5" s="74"/>
      <c r="F5" s="74"/>
      <c r="G5" s="74"/>
      <c r="H5" s="74"/>
      <c r="I5" s="75"/>
      <c r="J5" s="75"/>
    </row>
    <row r="6" spans="1:154" ht="23.1" customHeight="1" x14ac:dyDescent="0.25">
      <c r="A6" s="61"/>
      <c r="B6" s="72" t="s">
        <v>55</v>
      </c>
      <c r="C6" s="73"/>
      <c r="D6" s="74"/>
      <c r="E6" s="74"/>
      <c r="F6" s="74"/>
      <c r="G6" s="74"/>
      <c r="H6" s="74"/>
      <c r="I6" s="75"/>
      <c r="J6" s="75"/>
    </row>
    <row r="7" spans="1:154" ht="23.1" customHeight="1" x14ac:dyDescent="0.25">
      <c r="A7" s="60"/>
      <c r="B7" s="72" t="s">
        <v>51</v>
      </c>
      <c r="C7" s="73"/>
      <c r="D7" s="74"/>
      <c r="E7" s="74"/>
      <c r="F7" s="74"/>
      <c r="G7" s="74"/>
      <c r="H7" s="74"/>
      <c r="I7" s="75"/>
      <c r="J7" s="75"/>
    </row>
    <row r="8" spans="1:154" ht="23.1" customHeight="1" x14ac:dyDescent="0.25">
      <c r="A8" s="59"/>
      <c r="B8" s="72" t="s">
        <v>52</v>
      </c>
      <c r="C8" s="73"/>
      <c r="D8" s="74"/>
      <c r="E8" s="74"/>
      <c r="F8" s="74"/>
      <c r="G8" s="74"/>
      <c r="H8" s="74"/>
      <c r="I8" s="75"/>
      <c r="J8" s="75"/>
    </row>
    <row r="9" spans="1:154" ht="23.1" customHeight="1" x14ac:dyDescent="0.25">
      <c r="A9" s="58"/>
      <c r="B9" s="72" t="s">
        <v>56</v>
      </c>
      <c r="C9" s="73"/>
      <c r="D9" s="74"/>
      <c r="E9" s="74"/>
      <c r="F9" s="74"/>
      <c r="G9" s="74"/>
      <c r="H9" s="74"/>
      <c r="I9" s="75"/>
      <c r="J9" s="75"/>
    </row>
    <row r="10" spans="1:154" ht="23.1" customHeight="1" x14ac:dyDescent="0.25">
      <c r="A10" s="57"/>
      <c r="B10" s="72" t="s">
        <v>70</v>
      </c>
      <c r="C10" s="73"/>
      <c r="D10" s="74"/>
      <c r="E10" s="74"/>
      <c r="F10" s="74"/>
      <c r="G10" s="74"/>
      <c r="H10" s="74"/>
      <c r="I10" s="75"/>
      <c r="J10" s="75"/>
    </row>
    <row r="11" spans="1:154" ht="23.1" customHeight="1" x14ac:dyDescent="0.25">
      <c r="A11" s="61"/>
      <c r="B11" s="72" t="s">
        <v>71</v>
      </c>
      <c r="C11" s="73"/>
      <c r="D11" s="74"/>
      <c r="E11" s="74"/>
      <c r="F11" s="74"/>
      <c r="G11" s="74"/>
      <c r="H11" s="74"/>
      <c r="I11" s="75"/>
      <c r="J11" s="75"/>
    </row>
    <row r="12" spans="1:154" ht="23.1" customHeight="1" x14ac:dyDescent="0.25">
      <c r="A12" s="60"/>
      <c r="B12" s="72" t="s">
        <v>54</v>
      </c>
      <c r="C12" s="73"/>
      <c r="D12" s="74"/>
      <c r="E12" s="74"/>
      <c r="F12" s="74"/>
      <c r="G12" s="74"/>
      <c r="H12" s="74"/>
      <c r="I12" s="75"/>
      <c r="J12" s="75"/>
    </row>
    <row r="13" spans="1:154" ht="23.1" customHeight="1" x14ac:dyDescent="0.25">
      <c r="A13" s="59"/>
      <c r="B13" s="72"/>
      <c r="C13" s="73"/>
      <c r="D13" s="74"/>
      <c r="E13" s="74"/>
      <c r="F13" s="74"/>
      <c r="G13" s="74"/>
      <c r="H13" s="74"/>
      <c r="I13" s="75"/>
      <c r="J13" s="75"/>
    </row>
    <row r="14" spans="1:154" ht="23.1" customHeight="1" x14ac:dyDescent="0.25">
      <c r="A14" s="58"/>
      <c r="B14" s="72"/>
      <c r="C14" s="73"/>
      <c r="D14" s="74"/>
      <c r="E14" s="74"/>
      <c r="F14" s="74"/>
      <c r="G14" s="74"/>
      <c r="H14" s="76" t="str">
        <f>IF(WEEKDAY(H$3)=2,_xlfn.ISOWEEKNUM(H$3),"")</f>
        <v/>
      </c>
      <c r="I14" s="77" t="str">
        <f>IF(WEEKDAY(I$3)=2,_xlfn.ISOWEEKNUM(I$3),"")</f>
        <v/>
      </c>
      <c r="J14" s="77" t="str">
        <f>IF(WEEKDAY(J$3)=2,_xlfn.ISOWEEKNUM(J$3),"")</f>
        <v/>
      </c>
    </row>
    <row r="15" spans="1:154" ht="23.1" customHeight="1" x14ac:dyDescent="0.25">
      <c r="A15" s="57"/>
      <c r="B15" s="72"/>
      <c r="C15" s="73"/>
      <c r="D15" s="74"/>
      <c r="E15" s="74"/>
      <c r="F15" s="74"/>
      <c r="G15" s="74"/>
      <c r="H15" s="74"/>
      <c r="I15" s="75"/>
      <c r="J15" s="75"/>
    </row>
    <row r="16" spans="1:154" ht="23.1" customHeight="1" x14ac:dyDescent="0.25">
      <c r="A16" s="61"/>
      <c r="B16" s="72"/>
      <c r="C16" s="73"/>
      <c r="D16" s="74"/>
      <c r="E16" s="74"/>
      <c r="F16" s="74"/>
      <c r="G16" s="74"/>
      <c r="H16" s="74"/>
      <c r="I16" s="75"/>
      <c r="J16" s="75"/>
    </row>
    <row r="17" spans="1:10" ht="23.1" customHeight="1" x14ac:dyDescent="0.25">
      <c r="A17" s="60"/>
      <c r="B17" s="72"/>
      <c r="C17" s="73"/>
      <c r="D17" s="74"/>
      <c r="E17" s="74"/>
      <c r="F17" s="74"/>
      <c r="G17" s="74"/>
      <c r="H17" s="74"/>
      <c r="I17" s="75"/>
      <c r="J17" s="75"/>
    </row>
    <row r="18" spans="1:10" ht="23.1" customHeight="1" x14ac:dyDescent="0.25">
      <c r="A18" s="59"/>
      <c r="B18" s="72"/>
      <c r="C18" s="73"/>
      <c r="D18" s="74"/>
      <c r="E18" s="74"/>
      <c r="F18" s="74"/>
      <c r="G18" s="74"/>
      <c r="H18" s="74"/>
      <c r="I18" s="75"/>
      <c r="J18" s="75"/>
    </row>
    <row r="19" spans="1:10" ht="23.1" customHeight="1" x14ac:dyDescent="0.25">
      <c r="A19" s="58"/>
      <c r="B19" s="72"/>
      <c r="C19" s="73"/>
      <c r="D19" s="74"/>
      <c r="E19" s="74"/>
      <c r="F19" s="74"/>
      <c r="G19" s="74"/>
      <c r="H19" s="74"/>
      <c r="I19" s="75"/>
      <c r="J19" s="75"/>
    </row>
    <row r="20" spans="1:10" ht="23.1" customHeight="1" x14ac:dyDescent="0.25">
      <c r="A20" s="57"/>
      <c r="B20" s="72"/>
      <c r="C20" s="73"/>
      <c r="D20" s="74"/>
      <c r="E20" s="74"/>
      <c r="F20" s="74"/>
      <c r="G20" s="74"/>
      <c r="H20" s="74"/>
      <c r="I20" s="75"/>
      <c r="J20" s="75"/>
    </row>
    <row r="21" spans="1:10" ht="23.1" customHeight="1" x14ac:dyDescent="0.25">
      <c r="A21" s="61"/>
      <c r="B21" s="72"/>
      <c r="C21" s="73"/>
      <c r="D21" s="74"/>
      <c r="E21" s="74"/>
      <c r="F21" s="74"/>
      <c r="G21" s="74"/>
      <c r="H21" s="74"/>
      <c r="I21" s="75"/>
      <c r="J21" s="75"/>
    </row>
    <row r="22" spans="1:10" ht="23.1" customHeight="1" x14ac:dyDescent="0.25">
      <c r="A22" s="60"/>
      <c r="B22" s="72"/>
      <c r="C22" s="73"/>
      <c r="D22" s="74"/>
      <c r="E22" s="74"/>
      <c r="F22" s="74"/>
      <c r="G22" s="74"/>
      <c r="H22" s="74"/>
      <c r="I22" s="75"/>
      <c r="J22" s="75"/>
    </row>
    <row r="23" spans="1:10" ht="23.1" customHeight="1" x14ac:dyDescent="0.25">
      <c r="A23" s="59"/>
      <c r="B23" s="72"/>
      <c r="C23" s="73"/>
      <c r="D23" s="74"/>
      <c r="E23" s="74"/>
      <c r="F23" s="74"/>
      <c r="G23" s="74"/>
      <c r="H23" s="74"/>
      <c r="I23" s="75"/>
      <c r="J23" s="75"/>
    </row>
    <row r="24" spans="1:10" ht="23.1" customHeight="1" x14ac:dyDescent="0.25">
      <c r="A24" s="58"/>
      <c r="B24" s="72"/>
      <c r="C24" s="73"/>
      <c r="D24" s="74"/>
      <c r="E24" s="74"/>
      <c r="F24" s="74"/>
      <c r="G24" s="74"/>
      <c r="H24" s="76" t="str">
        <f>IF(WEEKDAY(H$3)=2,_xlfn.ISOWEEKNUM(H$3),"")</f>
        <v/>
      </c>
      <c r="I24" s="77" t="str">
        <f>IF(WEEKDAY(I$3)=2,_xlfn.ISOWEEKNUM(I$3),"")</f>
        <v/>
      </c>
      <c r="J24" s="77" t="str">
        <f>IF(WEEKDAY(J$3)=2,_xlfn.ISOWEEKNUM(J$3),"")</f>
        <v/>
      </c>
    </row>
    <row r="25" spans="1:10" ht="23.1" customHeight="1" x14ac:dyDescent="0.25">
      <c r="A25" s="57"/>
      <c r="B25" s="72"/>
      <c r="C25" s="73"/>
      <c r="D25" s="74"/>
      <c r="E25" s="74"/>
      <c r="F25" s="74"/>
      <c r="G25" s="74"/>
      <c r="H25" s="74"/>
      <c r="I25" s="75"/>
      <c r="J25" s="75"/>
    </row>
    <row r="26" spans="1:10" ht="23.1" customHeight="1" x14ac:dyDescent="0.25">
      <c r="A26" s="61"/>
      <c r="B26" s="72"/>
      <c r="C26" s="73"/>
      <c r="D26" s="74"/>
      <c r="E26" s="74"/>
      <c r="F26" s="74"/>
      <c r="G26" s="74"/>
      <c r="H26" s="74"/>
      <c r="I26" s="75"/>
      <c r="J26" s="75"/>
    </row>
    <row r="27" spans="1:10" ht="23.1" customHeight="1" x14ac:dyDescent="0.25">
      <c r="A27" s="60"/>
      <c r="B27" s="72"/>
      <c r="C27" s="73"/>
      <c r="D27" s="74"/>
      <c r="E27" s="74"/>
      <c r="F27" s="74"/>
      <c r="G27" s="74"/>
      <c r="H27" s="74"/>
      <c r="I27" s="75"/>
      <c r="J27" s="75"/>
    </row>
    <row r="28" spans="1:10" ht="23.1" customHeight="1" x14ac:dyDescent="0.25">
      <c r="A28" s="59"/>
      <c r="B28" s="72"/>
      <c r="C28" s="73"/>
      <c r="D28" s="74"/>
      <c r="E28" s="74"/>
      <c r="F28" s="74"/>
      <c r="G28" s="74"/>
      <c r="H28" s="74"/>
      <c r="I28" s="75"/>
      <c r="J28" s="75"/>
    </row>
    <row r="29" spans="1:10" ht="23.1" customHeight="1" x14ac:dyDescent="0.25">
      <c r="A29" s="58"/>
      <c r="B29" s="72"/>
      <c r="C29" s="73"/>
      <c r="D29" s="74"/>
      <c r="E29" s="74"/>
      <c r="F29" s="74"/>
      <c r="G29" s="74"/>
      <c r="H29" s="74"/>
      <c r="I29" s="75"/>
      <c r="J29" s="75"/>
    </row>
    <row r="30" spans="1:10" ht="23.1" customHeight="1" x14ac:dyDescent="0.25">
      <c r="A30" s="57"/>
      <c r="B30" s="72"/>
      <c r="C30" s="73"/>
      <c r="D30" s="74"/>
      <c r="E30" s="74"/>
      <c r="F30" s="74"/>
      <c r="G30" s="74"/>
      <c r="H30" s="74"/>
      <c r="I30" s="75"/>
      <c r="J30" s="75"/>
    </row>
    <row r="31" spans="1:10" ht="23.45" customHeight="1" x14ac:dyDescent="0.25">
      <c r="A31" s="61"/>
      <c r="B31" s="72"/>
      <c r="C31" s="73"/>
      <c r="D31" s="74"/>
      <c r="E31" s="74"/>
      <c r="F31" s="74"/>
      <c r="G31" s="74"/>
      <c r="H31" s="74"/>
      <c r="I31" s="75"/>
      <c r="J31" s="75"/>
    </row>
    <row r="32" spans="1:10" ht="23.45" customHeight="1" x14ac:dyDescent="0.25">
      <c r="A32" s="60"/>
      <c r="B32" s="72"/>
      <c r="C32" s="73"/>
      <c r="D32" s="74"/>
      <c r="E32" s="74"/>
      <c r="F32" s="74"/>
      <c r="G32" s="74"/>
      <c r="H32" s="74"/>
      <c r="I32" s="75"/>
      <c r="J32" s="75"/>
    </row>
    <row r="33" spans="1:10" ht="23.45" customHeight="1" x14ac:dyDescent="0.25">
      <c r="A33" s="59"/>
      <c r="B33" s="72"/>
      <c r="C33" s="73"/>
      <c r="D33" s="74"/>
      <c r="E33" s="74"/>
      <c r="F33" s="74"/>
      <c r="G33" s="74"/>
      <c r="H33" s="74"/>
      <c r="I33" s="75"/>
      <c r="J33" s="75"/>
    </row>
    <row r="34" spans="1:10" ht="23.45" customHeight="1" x14ac:dyDescent="0.25">
      <c r="A34" s="58"/>
      <c r="B34" s="72"/>
      <c r="C34" s="73"/>
      <c r="D34" s="74"/>
      <c r="E34" s="74"/>
      <c r="F34" s="74"/>
      <c r="G34" s="74"/>
      <c r="H34" s="76" t="str">
        <f>IF(WEEKDAY(H$3)=2,_xlfn.ISOWEEKNUM(H$3),"")</f>
        <v/>
      </c>
      <c r="I34" s="77" t="str">
        <f>IF(WEEKDAY(I$3)=2,_xlfn.ISOWEEKNUM(I$3),"")</f>
        <v/>
      </c>
      <c r="J34" s="77" t="str">
        <f>IF(WEEKDAY(J$3)=2,_xlfn.ISOWEEKNUM(J$3),"")</f>
        <v/>
      </c>
    </row>
    <row r="35" spans="1:10" ht="23.45" customHeight="1" x14ac:dyDescent="0.25">
      <c r="A35" s="57"/>
      <c r="B35" s="72"/>
      <c r="C35" s="73"/>
      <c r="D35" s="74"/>
      <c r="E35" s="74"/>
      <c r="F35" s="74"/>
      <c r="G35" s="74"/>
      <c r="H35" s="74"/>
      <c r="I35" s="75"/>
      <c r="J35" s="75"/>
    </row>
    <row r="36" spans="1:10" ht="23.45" customHeight="1" x14ac:dyDescent="0.25">
      <c r="A36" s="61"/>
      <c r="B36" s="72"/>
      <c r="C36" s="73"/>
      <c r="D36" s="74"/>
      <c r="E36" s="74"/>
      <c r="F36" s="74"/>
      <c r="G36" s="74"/>
      <c r="H36" s="74"/>
      <c r="I36" s="75"/>
      <c r="J36" s="75"/>
    </row>
    <row r="37" spans="1:10" ht="23.45" customHeight="1" x14ac:dyDescent="0.25">
      <c r="A37" s="60"/>
      <c r="B37" s="72"/>
      <c r="C37" s="73"/>
      <c r="D37" s="74"/>
      <c r="E37" s="74"/>
      <c r="F37" s="74"/>
      <c r="G37" s="74"/>
      <c r="H37" s="74"/>
      <c r="I37" s="75"/>
      <c r="J37" s="75"/>
    </row>
    <row r="38" spans="1:10" ht="23.45" customHeight="1" x14ac:dyDescent="0.25">
      <c r="A38" s="59"/>
      <c r="B38" s="72"/>
      <c r="C38" s="73"/>
      <c r="D38" s="74"/>
      <c r="E38" s="74"/>
      <c r="F38" s="74"/>
      <c r="G38" s="74"/>
      <c r="H38" s="74"/>
      <c r="I38" s="75"/>
      <c r="J38" s="75"/>
    </row>
    <row r="39" spans="1:10" ht="23.45" customHeight="1" x14ac:dyDescent="0.25">
      <c r="A39" s="58"/>
      <c r="B39" s="72"/>
      <c r="C39" s="73"/>
      <c r="D39" s="74"/>
      <c r="E39" s="74"/>
      <c r="F39" s="74"/>
      <c r="G39" s="74"/>
      <c r="H39" s="74"/>
      <c r="I39" s="75"/>
      <c r="J39" s="75"/>
    </row>
    <row r="40" spans="1:10" ht="23.45" customHeight="1" x14ac:dyDescent="0.25">
      <c r="A40" s="57"/>
      <c r="B40" s="72"/>
      <c r="C40" s="73"/>
      <c r="D40" s="74"/>
      <c r="E40" s="74"/>
      <c r="F40" s="74"/>
      <c r="G40" s="74"/>
      <c r="H40" s="74"/>
      <c r="I40" s="75"/>
      <c r="J40" s="75"/>
    </row>
    <row r="41" spans="1:10" ht="23.45" customHeight="1" x14ac:dyDescent="0.25">
      <c r="A41" s="61"/>
      <c r="B41" s="72"/>
      <c r="C41" s="73"/>
      <c r="D41" s="74"/>
      <c r="E41" s="74"/>
      <c r="F41" s="74"/>
      <c r="G41" s="74"/>
      <c r="H41" s="74"/>
      <c r="I41" s="75"/>
      <c r="J41" s="75"/>
    </row>
    <row r="42" spans="1:10" ht="23.45" customHeight="1" x14ac:dyDescent="0.25">
      <c r="A42" s="60"/>
      <c r="B42" s="72"/>
      <c r="C42" s="73"/>
      <c r="D42" s="74"/>
      <c r="E42" s="74"/>
      <c r="F42" s="74"/>
      <c r="G42" s="74"/>
      <c r="H42" s="74"/>
      <c r="I42" s="75"/>
      <c r="J42" s="75"/>
    </row>
    <row r="43" spans="1:10" ht="23.45" customHeight="1" x14ac:dyDescent="0.25">
      <c r="A43" s="59"/>
      <c r="B43" s="72"/>
      <c r="C43" s="73"/>
      <c r="D43" s="74"/>
      <c r="E43" s="74"/>
      <c r="F43" s="74"/>
      <c r="G43" s="74"/>
      <c r="H43" s="74"/>
      <c r="I43" s="75"/>
      <c r="J43" s="75"/>
    </row>
    <row r="44" spans="1:10" ht="23.45" customHeight="1" x14ac:dyDescent="0.25">
      <c r="A44" s="58"/>
      <c r="B44" s="72"/>
      <c r="C44" s="73"/>
      <c r="D44" s="74"/>
      <c r="E44" s="74"/>
      <c r="F44" s="74"/>
      <c r="G44" s="74"/>
      <c r="H44" s="76" t="str">
        <f>IF(WEEKDAY(H$3)=2,_xlfn.ISOWEEKNUM(H$3),"")</f>
        <v/>
      </c>
      <c r="I44" s="77" t="str">
        <f>IF(WEEKDAY(I$3)=2,_xlfn.ISOWEEKNUM(I$3),"")</f>
        <v/>
      </c>
      <c r="J44" s="77" t="str">
        <f>IF(WEEKDAY(J$3)=2,_xlfn.ISOWEEKNUM(J$3),"")</f>
        <v/>
      </c>
    </row>
    <row r="45" spans="1:10" ht="23.45" customHeight="1" x14ac:dyDescent="0.25">
      <c r="A45" s="57"/>
      <c r="B45" s="72"/>
      <c r="C45" s="73"/>
      <c r="D45" s="74"/>
      <c r="E45" s="74"/>
      <c r="F45" s="74"/>
      <c r="G45" s="74"/>
      <c r="H45" s="74"/>
      <c r="I45" s="75"/>
      <c r="J45" s="75"/>
    </row>
    <row r="46" spans="1:10" ht="23.45" customHeight="1" x14ac:dyDescent="0.25">
      <c r="A46" s="61"/>
      <c r="B46" s="72"/>
      <c r="C46" s="73"/>
      <c r="D46" s="74"/>
      <c r="E46" s="74"/>
      <c r="F46" s="74"/>
      <c r="G46" s="74"/>
      <c r="H46" s="74"/>
      <c r="I46" s="75"/>
      <c r="J46" s="75"/>
    </row>
    <row r="47" spans="1:10" ht="23.45" customHeight="1" x14ac:dyDescent="0.25">
      <c r="A47" s="60"/>
      <c r="B47" s="72"/>
      <c r="C47" s="73"/>
      <c r="D47" s="74"/>
      <c r="E47" s="74"/>
      <c r="F47" s="74"/>
      <c r="G47" s="74"/>
      <c r="H47" s="74"/>
      <c r="I47" s="75"/>
      <c r="J47" s="75"/>
    </row>
    <row r="48" spans="1:10" ht="23.45" customHeight="1" x14ac:dyDescent="0.25">
      <c r="A48" s="59"/>
      <c r="B48" s="72"/>
      <c r="C48" s="73"/>
      <c r="D48" s="74"/>
      <c r="E48" s="74"/>
      <c r="F48" s="74"/>
      <c r="G48" s="74"/>
      <c r="H48" s="74"/>
      <c r="I48" s="75"/>
      <c r="J48" s="75"/>
    </row>
    <row r="49" spans="1:10" ht="23.45" customHeight="1" x14ac:dyDescent="0.25">
      <c r="A49" s="58"/>
      <c r="B49" s="72"/>
      <c r="C49" s="73"/>
      <c r="D49" s="74"/>
      <c r="E49" s="74"/>
      <c r="F49" s="74"/>
      <c r="G49" s="74"/>
      <c r="H49" s="74"/>
      <c r="I49" s="75"/>
      <c r="J49" s="75"/>
    </row>
    <row r="50" spans="1:10" ht="23.45" customHeight="1" x14ac:dyDescent="0.25">
      <c r="A50" s="57"/>
      <c r="B50" s="72"/>
      <c r="C50" s="73"/>
      <c r="D50" s="74"/>
      <c r="E50" s="74"/>
      <c r="F50" s="74"/>
      <c r="G50" s="74"/>
      <c r="H50" s="74"/>
      <c r="I50" s="75"/>
      <c r="J50" s="75"/>
    </row>
    <row r="51" spans="1:10" ht="23.45" customHeight="1" x14ac:dyDescent="0.25">
      <c r="A51" s="61"/>
      <c r="B51" s="72"/>
      <c r="C51" s="73"/>
      <c r="D51" s="74"/>
      <c r="E51" s="74"/>
      <c r="F51" s="74"/>
      <c r="G51" s="74"/>
      <c r="H51" s="74"/>
      <c r="I51" s="75"/>
      <c r="J51" s="75"/>
    </row>
    <row r="52" spans="1:10" ht="23.45" customHeight="1" x14ac:dyDescent="0.25">
      <c r="A52" s="60"/>
      <c r="B52" s="72"/>
      <c r="C52" s="73"/>
      <c r="D52" s="74"/>
      <c r="E52" s="74"/>
      <c r="F52" s="74"/>
      <c r="G52" s="74"/>
      <c r="H52" s="74"/>
      <c r="I52" s="75"/>
      <c r="J52" s="75"/>
    </row>
    <row r="53" spans="1:10" ht="23.45" customHeight="1" x14ac:dyDescent="0.25">
      <c r="A53" s="59"/>
      <c r="B53" s="72"/>
      <c r="C53" s="73"/>
      <c r="D53" s="74"/>
      <c r="E53" s="74"/>
      <c r="F53" s="74"/>
      <c r="G53" s="74"/>
      <c r="H53" s="74"/>
      <c r="I53" s="75"/>
      <c r="J53" s="75"/>
    </row>
    <row r="54" spans="1:10" ht="23.45" customHeight="1" x14ac:dyDescent="0.25">
      <c r="A54" s="58"/>
      <c r="B54" s="72"/>
      <c r="C54" s="73"/>
      <c r="D54" s="74"/>
      <c r="E54" s="74"/>
      <c r="F54" s="74"/>
      <c r="G54" s="74"/>
      <c r="H54" s="76" t="str">
        <f>IF(WEEKDAY(H$3)=2,_xlfn.ISOWEEKNUM(H$3),"")</f>
        <v/>
      </c>
      <c r="I54" s="77" t="str">
        <f>IF(WEEKDAY(I$3)=2,_xlfn.ISOWEEKNUM(I$3),"")</f>
        <v/>
      </c>
      <c r="J54" s="77" t="str">
        <f>IF(WEEKDAY(J$3)=2,_xlfn.ISOWEEKNUM(J$3),"")</f>
        <v/>
      </c>
    </row>
    <row r="55" spans="1:10" ht="23.45" customHeight="1" x14ac:dyDescent="0.25">
      <c r="A55" s="57"/>
      <c r="B55" s="72"/>
      <c r="C55" s="73"/>
      <c r="D55" s="74"/>
      <c r="E55" s="74"/>
      <c r="F55" s="74"/>
      <c r="G55" s="74"/>
      <c r="H55" s="74"/>
      <c r="I55" s="75"/>
      <c r="J55" s="75"/>
    </row>
    <row r="56" spans="1:10" ht="23.45" customHeight="1" x14ac:dyDescent="0.25">
      <c r="A56" s="61"/>
      <c r="B56" s="72"/>
      <c r="C56" s="73"/>
      <c r="D56" s="74"/>
      <c r="E56" s="74"/>
      <c r="F56" s="74"/>
      <c r="G56" s="74"/>
      <c r="H56" s="74"/>
      <c r="I56" s="75"/>
      <c r="J56" s="75"/>
    </row>
    <row r="57" spans="1:10" ht="23.45" customHeight="1" x14ac:dyDescent="0.25">
      <c r="A57" s="60"/>
      <c r="B57" s="72"/>
      <c r="C57" s="73"/>
      <c r="D57" s="74"/>
      <c r="E57" s="74"/>
      <c r="F57" s="74"/>
      <c r="G57" s="74"/>
      <c r="H57" s="74"/>
      <c r="I57" s="75"/>
      <c r="J57" s="75"/>
    </row>
    <row r="58" spans="1:10" ht="23.45" customHeight="1" x14ac:dyDescent="0.25">
      <c r="A58" s="59"/>
      <c r="B58" s="72"/>
      <c r="C58" s="73"/>
      <c r="D58" s="74"/>
      <c r="E58" s="74"/>
      <c r="F58" s="74"/>
      <c r="G58" s="74"/>
      <c r="H58" s="74"/>
      <c r="I58" s="75"/>
      <c r="J58" s="75"/>
    </row>
    <row r="59" spans="1:10" ht="23.45" customHeight="1" x14ac:dyDescent="0.25">
      <c r="A59" s="58"/>
      <c r="B59" s="72"/>
      <c r="C59" s="73"/>
      <c r="D59" s="74"/>
      <c r="E59" s="74"/>
      <c r="F59" s="74"/>
      <c r="G59" s="74"/>
      <c r="H59" s="74"/>
      <c r="I59" s="75"/>
      <c r="J59" s="75"/>
    </row>
    <row r="60" spans="1:10" ht="23.45" customHeight="1" x14ac:dyDescent="0.25">
      <c r="A60" s="57"/>
      <c r="B60" s="72"/>
      <c r="C60" s="73"/>
      <c r="D60" s="74"/>
      <c r="E60" s="74"/>
      <c r="F60" s="74"/>
      <c r="G60" s="74"/>
      <c r="H60" s="74"/>
      <c r="I60" s="75"/>
      <c r="J60" s="75"/>
    </row>
    <row r="61" spans="1:10" ht="23.45" customHeight="1" x14ac:dyDescent="0.25">
      <c r="A61" s="61"/>
      <c r="B61" s="72"/>
      <c r="C61" s="73"/>
      <c r="D61" s="74"/>
      <c r="E61" s="74"/>
      <c r="F61" s="74"/>
      <c r="G61" s="74"/>
      <c r="H61" s="74"/>
      <c r="I61" s="75"/>
      <c r="J61" s="75"/>
    </row>
    <row r="62" spans="1:10" ht="23.45" customHeight="1" x14ac:dyDescent="0.25">
      <c r="A62" s="60"/>
      <c r="B62" s="72"/>
      <c r="C62" s="73"/>
      <c r="D62" s="74"/>
      <c r="E62" s="74"/>
      <c r="F62" s="74"/>
      <c r="G62" s="74"/>
      <c r="H62" s="74"/>
      <c r="I62" s="75"/>
      <c r="J62" s="75"/>
    </row>
    <row r="63" spans="1:10" ht="23.45" customHeight="1" x14ac:dyDescent="0.25">
      <c r="A63" s="59"/>
      <c r="B63" s="72"/>
      <c r="C63" s="73"/>
      <c r="D63" s="74"/>
      <c r="E63" s="74"/>
      <c r="F63" s="74"/>
      <c r="G63" s="74"/>
      <c r="H63" s="74"/>
      <c r="I63" s="75"/>
      <c r="J63" s="75"/>
    </row>
    <row r="64" spans="1:10" ht="23.45" customHeight="1" x14ac:dyDescent="0.25">
      <c r="A64" s="58"/>
      <c r="B64" s="72"/>
      <c r="C64" s="73"/>
      <c r="D64" s="74"/>
      <c r="E64" s="74"/>
      <c r="F64" s="74"/>
      <c r="G64" s="74"/>
      <c r="H64" s="76" t="str">
        <f>IF(WEEKDAY(H$3)=2,_xlfn.ISOWEEKNUM(H$3),"")</f>
        <v/>
      </c>
      <c r="I64" s="77" t="str">
        <f>IF(WEEKDAY(I$3)=2,_xlfn.ISOWEEKNUM(I$3),"")</f>
        <v/>
      </c>
      <c r="J64" s="77" t="str">
        <f>IF(WEEKDAY(J$3)=2,_xlfn.ISOWEEKNUM(J$3),"")</f>
        <v/>
      </c>
    </row>
    <row r="65" spans="1:10" ht="23.45" customHeight="1" x14ac:dyDescent="0.25">
      <c r="A65" s="57"/>
      <c r="B65" s="72"/>
      <c r="C65" s="73"/>
      <c r="D65" s="74"/>
      <c r="E65" s="74"/>
      <c r="F65" s="74"/>
      <c r="G65" s="74"/>
      <c r="H65" s="74"/>
      <c r="I65" s="75"/>
      <c r="J65" s="75"/>
    </row>
    <row r="66" spans="1:10" ht="23.45" customHeight="1" x14ac:dyDescent="0.25">
      <c r="A66" s="61"/>
      <c r="B66" s="72"/>
      <c r="C66" s="73"/>
      <c r="D66" s="74"/>
      <c r="E66" s="74"/>
      <c r="F66" s="74"/>
      <c r="G66" s="74"/>
      <c r="H66" s="74"/>
      <c r="I66" s="75"/>
      <c r="J66" s="75"/>
    </row>
    <row r="67" spans="1:10" ht="23.45" customHeight="1" x14ac:dyDescent="0.25">
      <c r="A67" s="60"/>
      <c r="B67" s="72"/>
      <c r="C67" s="73"/>
      <c r="D67" s="74"/>
      <c r="E67" s="74"/>
      <c r="F67" s="74"/>
      <c r="G67" s="74"/>
      <c r="H67" s="74"/>
      <c r="I67" s="75"/>
      <c r="J67" s="75"/>
    </row>
    <row r="68" spans="1:10" ht="23.45" customHeight="1" x14ac:dyDescent="0.25">
      <c r="A68" s="59"/>
      <c r="B68" s="72"/>
      <c r="C68" s="73"/>
      <c r="D68" s="74"/>
      <c r="E68" s="74"/>
      <c r="F68" s="74"/>
      <c r="G68" s="74"/>
      <c r="H68" s="74"/>
      <c r="I68" s="75"/>
      <c r="J68" s="75"/>
    </row>
    <row r="69" spans="1:10" ht="23.45" customHeight="1" x14ac:dyDescent="0.25">
      <c r="A69" s="58"/>
      <c r="B69" s="72"/>
      <c r="C69" s="73"/>
      <c r="D69" s="74"/>
      <c r="E69" s="74"/>
      <c r="F69" s="74"/>
      <c r="G69" s="74"/>
      <c r="H69" s="74"/>
      <c r="I69" s="75"/>
      <c r="J69" s="75"/>
    </row>
    <row r="70" spans="1:10" ht="23.45" customHeight="1" x14ac:dyDescent="0.25">
      <c r="A70" s="57"/>
      <c r="B70" s="72"/>
      <c r="C70" s="73"/>
      <c r="D70" s="74"/>
      <c r="E70" s="74"/>
      <c r="F70" s="74"/>
      <c r="G70" s="74"/>
      <c r="H70" s="74"/>
      <c r="I70" s="75"/>
      <c r="J70" s="75"/>
    </row>
    <row r="71" spans="1:10" ht="23.45" customHeight="1" x14ac:dyDescent="0.25">
      <c r="A71" s="61"/>
      <c r="B71" s="72"/>
      <c r="C71" s="73"/>
      <c r="D71" s="74"/>
      <c r="E71" s="74"/>
      <c r="F71" s="74"/>
      <c r="G71" s="74"/>
      <c r="H71" s="74"/>
      <c r="I71" s="75"/>
      <c r="J71" s="75"/>
    </row>
    <row r="72" spans="1:10" ht="23.45" customHeight="1" x14ac:dyDescent="0.25">
      <c r="A72" s="60"/>
      <c r="B72" s="72"/>
      <c r="C72" s="73"/>
      <c r="D72" s="74"/>
      <c r="E72" s="74"/>
      <c r="F72" s="74"/>
      <c r="G72" s="74"/>
      <c r="H72" s="74"/>
      <c r="I72" s="75"/>
      <c r="J72" s="75"/>
    </row>
    <row r="73" spans="1:10" ht="23.45" customHeight="1" x14ac:dyDescent="0.25">
      <c r="A73" s="59"/>
      <c r="B73" s="72"/>
      <c r="C73" s="73"/>
      <c r="D73" s="74"/>
      <c r="E73" s="74"/>
      <c r="F73" s="74"/>
      <c r="G73" s="74"/>
      <c r="H73" s="74"/>
      <c r="I73" s="75"/>
      <c r="J73" s="75"/>
    </row>
    <row r="74" spans="1:10" ht="23.45" customHeight="1" x14ac:dyDescent="0.25">
      <c r="A74" s="58"/>
      <c r="B74" s="72"/>
      <c r="C74" s="73"/>
      <c r="D74" s="74"/>
      <c r="E74" s="74"/>
      <c r="F74" s="74"/>
      <c r="G74" s="74"/>
      <c r="H74" s="76" t="str">
        <f>IF(WEEKDAY(H$3)=2,_xlfn.ISOWEEKNUM(H$3),"")</f>
        <v/>
      </c>
      <c r="I74" s="77" t="str">
        <f>IF(WEEKDAY(I$3)=2,_xlfn.ISOWEEKNUM(I$3),"")</f>
        <v/>
      </c>
      <c r="J74" s="77" t="str">
        <f>IF(WEEKDAY(J$3)=2,_xlfn.ISOWEEKNUM(J$3),"")</f>
        <v/>
      </c>
    </row>
    <row r="75" spans="1:10" ht="23.45" customHeight="1" x14ac:dyDescent="0.25">
      <c r="A75" s="57"/>
      <c r="B75" s="72"/>
      <c r="C75" s="73"/>
      <c r="D75" s="74"/>
      <c r="E75" s="74"/>
      <c r="F75" s="74"/>
      <c r="G75" s="74"/>
      <c r="H75" s="74"/>
      <c r="I75" s="75"/>
      <c r="J75" s="75"/>
    </row>
    <row r="76" spans="1:10" ht="23.45" customHeight="1" x14ac:dyDescent="0.25">
      <c r="A76" s="61"/>
      <c r="B76" s="72"/>
      <c r="C76" s="73"/>
      <c r="D76" s="74"/>
      <c r="E76" s="74"/>
      <c r="F76" s="74"/>
      <c r="G76" s="74"/>
      <c r="H76" s="74"/>
      <c r="I76" s="75"/>
      <c r="J76" s="75"/>
    </row>
    <row r="77" spans="1:10" ht="23.45" customHeight="1" x14ac:dyDescent="0.25">
      <c r="A77" s="60"/>
      <c r="B77" s="72"/>
      <c r="C77" s="73"/>
      <c r="D77" s="74"/>
      <c r="E77" s="74"/>
      <c r="F77" s="74"/>
      <c r="G77" s="74"/>
      <c r="H77" s="74"/>
      <c r="I77" s="75"/>
      <c r="J77" s="75"/>
    </row>
    <row r="78" spans="1:10" ht="23.45" customHeight="1" x14ac:dyDescent="0.25">
      <c r="A78" s="59"/>
      <c r="B78" s="72"/>
      <c r="C78" s="73"/>
      <c r="D78" s="74"/>
      <c r="E78" s="74"/>
      <c r="F78" s="74"/>
      <c r="G78" s="74"/>
      <c r="H78" s="74"/>
      <c r="I78" s="75"/>
      <c r="J78" s="75"/>
    </row>
    <row r="79" spans="1:10" ht="23.45" customHeight="1" x14ac:dyDescent="0.25">
      <c r="A79" s="58"/>
      <c r="B79" s="72"/>
      <c r="C79" s="73"/>
      <c r="D79" s="74"/>
      <c r="E79" s="74"/>
      <c r="F79" s="74"/>
      <c r="G79" s="74"/>
      <c r="H79" s="74"/>
      <c r="I79" s="75"/>
      <c r="J79" s="75"/>
    </row>
    <row r="80" spans="1:10" ht="23.45" customHeight="1" x14ac:dyDescent="0.25">
      <c r="A80" s="57"/>
      <c r="B80" s="72"/>
      <c r="C80" s="73"/>
      <c r="D80" s="74"/>
      <c r="E80" s="74"/>
      <c r="F80" s="74"/>
      <c r="G80" s="74"/>
      <c r="H80" s="74"/>
      <c r="I80" s="75"/>
      <c r="J80" s="75"/>
    </row>
    <row r="81" spans="1:10" ht="23.45" customHeight="1" x14ac:dyDescent="0.25">
      <c r="A81" s="61"/>
      <c r="B81" s="72"/>
      <c r="C81" s="73"/>
      <c r="D81" s="74"/>
      <c r="E81" s="74"/>
      <c r="F81" s="74"/>
      <c r="G81" s="74"/>
      <c r="H81" s="74"/>
      <c r="I81" s="75"/>
      <c r="J81" s="75"/>
    </row>
    <row r="82" spans="1:10" ht="23.45" customHeight="1" x14ac:dyDescent="0.25">
      <c r="A82" s="60"/>
      <c r="B82" s="72"/>
      <c r="C82" s="73"/>
      <c r="D82" s="74"/>
      <c r="E82" s="74"/>
      <c r="F82" s="74"/>
      <c r="G82" s="74"/>
      <c r="H82" s="74"/>
      <c r="I82" s="75"/>
      <c r="J82" s="75"/>
    </row>
    <row r="83" spans="1:10" ht="23.45" customHeight="1" x14ac:dyDescent="0.25">
      <c r="A83" s="59"/>
      <c r="B83" s="72"/>
      <c r="C83" s="73"/>
      <c r="D83" s="74"/>
      <c r="E83" s="74"/>
      <c r="F83" s="74"/>
      <c r="G83" s="74"/>
      <c r="H83" s="74"/>
      <c r="I83" s="75"/>
      <c r="J83" s="75"/>
    </row>
    <row r="84" spans="1:10" ht="23.45" customHeight="1" x14ac:dyDescent="0.25">
      <c r="A84" s="58"/>
      <c r="B84" s="72"/>
      <c r="C84" s="73"/>
      <c r="D84" s="74"/>
      <c r="E84" s="74"/>
      <c r="F84" s="74"/>
      <c r="G84" s="74"/>
      <c r="H84" s="76" t="str">
        <f>IF(WEEKDAY(H$3)=2,_xlfn.ISOWEEKNUM(H$3),"")</f>
        <v/>
      </c>
      <c r="I84" s="77" t="str">
        <f>IF(WEEKDAY(I$3)=2,_xlfn.ISOWEEKNUM(I$3),"")</f>
        <v/>
      </c>
      <c r="J84" s="77" t="str">
        <f>IF(WEEKDAY(J$3)=2,_xlfn.ISOWEEKNUM(J$3),"")</f>
        <v/>
      </c>
    </row>
    <row r="85" spans="1:10" ht="23.45" customHeight="1" x14ac:dyDescent="0.25">
      <c r="A85" s="57"/>
      <c r="B85" s="72"/>
      <c r="C85" s="73"/>
      <c r="D85" s="74"/>
      <c r="E85" s="74"/>
      <c r="F85" s="74"/>
      <c r="G85" s="74"/>
      <c r="H85" s="74"/>
      <c r="I85" s="75"/>
      <c r="J85" s="75"/>
    </row>
    <row r="86" spans="1:10" ht="23.45" customHeight="1" x14ac:dyDescent="0.25">
      <c r="A86" s="61"/>
      <c r="B86" s="72"/>
      <c r="C86" s="73"/>
      <c r="D86" s="74"/>
      <c r="E86" s="74"/>
      <c r="F86" s="74"/>
      <c r="G86" s="74"/>
      <c r="H86" s="74"/>
      <c r="I86" s="75"/>
      <c r="J86" s="75"/>
    </row>
    <row r="87" spans="1:10" ht="23.45" customHeight="1" x14ac:dyDescent="0.25">
      <c r="A87" s="60"/>
      <c r="B87" s="72"/>
      <c r="C87" s="73"/>
      <c r="D87" s="74"/>
      <c r="E87" s="74"/>
      <c r="F87" s="74"/>
      <c r="G87" s="74"/>
      <c r="H87" s="74"/>
      <c r="I87" s="75"/>
      <c r="J87" s="75"/>
    </row>
    <row r="88" spans="1:10" ht="23.45" customHeight="1" x14ac:dyDescent="0.25">
      <c r="A88" s="59"/>
      <c r="B88" s="72"/>
      <c r="C88" s="73"/>
      <c r="D88" s="74"/>
      <c r="E88" s="74"/>
      <c r="F88" s="74"/>
      <c r="G88" s="74"/>
      <c r="H88" s="74"/>
      <c r="I88" s="75"/>
      <c r="J88" s="75"/>
    </row>
    <row r="89" spans="1:10" ht="23.45" customHeight="1" x14ac:dyDescent="0.25">
      <c r="A89" s="58"/>
      <c r="B89" s="72"/>
      <c r="C89" s="73"/>
      <c r="D89" s="74"/>
      <c r="E89" s="74"/>
      <c r="F89" s="74"/>
      <c r="G89" s="74"/>
      <c r="H89" s="74"/>
      <c r="I89" s="75"/>
      <c r="J89" s="75"/>
    </row>
    <row r="90" spans="1:10" ht="23.45" customHeight="1" x14ac:dyDescent="0.25">
      <c r="A90" s="57"/>
      <c r="B90" s="72"/>
      <c r="C90" s="73"/>
      <c r="D90" s="74"/>
      <c r="E90" s="74"/>
      <c r="F90" s="74"/>
      <c r="G90" s="74"/>
      <c r="H90" s="74"/>
      <c r="I90" s="75"/>
      <c r="J90" s="75"/>
    </row>
    <row r="91" spans="1:10" ht="23.45" customHeight="1" x14ac:dyDescent="0.25">
      <c r="A91" s="61"/>
      <c r="B91" s="72"/>
      <c r="C91" s="73"/>
      <c r="D91" s="74"/>
      <c r="E91" s="74"/>
      <c r="F91" s="74"/>
      <c r="G91" s="74"/>
      <c r="H91" s="74"/>
      <c r="I91" s="75"/>
      <c r="J91" s="75"/>
    </row>
    <row r="92" spans="1:10" ht="23.45" customHeight="1" x14ac:dyDescent="0.25">
      <c r="A92" s="60"/>
      <c r="B92" s="72"/>
      <c r="C92" s="73"/>
      <c r="D92" s="74"/>
      <c r="E92" s="74"/>
      <c r="F92" s="74"/>
      <c r="G92" s="74"/>
      <c r="H92" s="74"/>
      <c r="I92" s="75"/>
      <c r="J92" s="75"/>
    </row>
    <row r="93" spans="1:10" ht="23.45" customHeight="1" x14ac:dyDescent="0.25">
      <c r="A93" s="59"/>
      <c r="B93" s="72"/>
      <c r="C93" s="73"/>
      <c r="D93" s="74"/>
      <c r="E93" s="74"/>
      <c r="F93" s="74"/>
      <c r="G93" s="74"/>
      <c r="H93" s="74"/>
      <c r="I93" s="75"/>
      <c r="J93" s="75"/>
    </row>
    <row r="94" spans="1:10" ht="23.45" customHeight="1" x14ac:dyDescent="0.25">
      <c r="A94" s="58"/>
      <c r="B94" s="72"/>
      <c r="C94" s="73"/>
      <c r="D94" s="74"/>
      <c r="E94" s="74"/>
      <c r="F94" s="74"/>
      <c r="G94" s="74"/>
      <c r="H94" s="76" t="str">
        <f>IF(WEEKDAY(H$3)=2,_xlfn.ISOWEEKNUM(H$3),"")</f>
        <v/>
      </c>
      <c r="I94" s="77" t="str">
        <f>IF(WEEKDAY(I$3)=2,_xlfn.ISOWEEKNUM(I$3),"")</f>
        <v/>
      </c>
      <c r="J94" s="77" t="str">
        <f>IF(WEEKDAY(J$3)=2,_xlfn.ISOWEEKNUM(J$3),"")</f>
        <v/>
      </c>
    </row>
    <row r="95" spans="1:10" ht="23.45" customHeight="1" x14ac:dyDescent="0.25">
      <c r="A95" s="57"/>
      <c r="B95" s="72"/>
      <c r="C95" s="73"/>
      <c r="D95" s="74"/>
      <c r="E95" s="74"/>
      <c r="F95" s="74"/>
      <c r="G95" s="74"/>
      <c r="H95" s="74"/>
      <c r="I95" s="75"/>
      <c r="J95" s="75"/>
    </row>
    <row r="96" spans="1:10" ht="23.45" customHeight="1" x14ac:dyDescent="0.25">
      <c r="A96" s="61"/>
      <c r="B96" s="72"/>
      <c r="C96" s="73"/>
      <c r="D96" s="74"/>
      <c r="E96" s="74"/>
      <c r="F96" s="74"/>
      <c r="G96" s="74"/>
      <c r="H96" s="74"/>
      <c r="I96" s="75"/>
      <c r="J96" s="75"/>
    </row>
    <row r="97" spans="1:10" ht="23.45" customHeight="1" x14ac:dyDescent="0.25">
      <c r="A97" s="60"/>
      <c r="B97" s="72"/>
      <c r="C97" s="73"/>
      <c r="D97" s="74"/>
      <c r="E97" s="74"/>
      <c r="F97" s="74"/>
      <c r="G97" s="74"/>
      <c r="H97" s="74"/>
      <c r="I97" s="75"/>
      <c r="J97" s="75"/>
    </row>
    <row r="98" spans="1:10" ht="23.45" customHeight="1" x14ac:dyDescent="0.25">
      <c r="A98" s="59"/>
      <c r="B98" s="72"/>
      <c r="C98" s="73"/>
      <c r="D98" s="74"/>
      <c r="E98" s="74"/>
      <c r="F98" s="74"/>
      <c r="G98" s="74"/>
      <c r="H98" s="74"/>
      <c r="I98" s="75"/>
      <c r="J98" s="75"/>
    </row>
    <row r="99" spans="1:10" ht="23.45" customHeight="1" x14ac:dyDescent="0.25">
      <c r="A99" s="58"/>
      <c r="B99" s="72"/>
      <c r="C99" s="73"/>
      <c r="D99" s="74"/>
      <c r="E99" s="74"/>
      <c r="F99" s="74"/>
      <c r="G99" s="74"/>
      <c r="H99" s="74"/>
      <c r="I99" s="75"/>
      <c r="J99" s="75"/>
    </row>
    <row r="100" spans="1:10" ht="23.45" customHeight="1" x14ac:dyDescent="0.25">
      <c r="A100" s="57"/>
      <c r="B100" s="72"/>
      <c r="C100" s="73"/>
      <c r="D100" s="74"/>
      <c r="E100" s="74"/>
      <c r="F100" s="74"/>
      <c r="G100" s="74"/>
      <c r="H100" s="74"/>
      <c r="I100" s="75"/>
      <c r="J100" s="75"/>
    </row>
    <row r="101" spans="1:10" ht="23.45" customHeight="1" x14ac:dyDescent="0.25">
      <c r="A101" s="61"/>
      <c r="B101" s="72"/>
      <c r="C101" s="73"/>
      <c r="D101" s="74"/>
      <c r="E101" s="74"/>
      <c r="F101" s="74"/>
      <c r="G101" s="74"/>
      <c r="H101" s="74"/>
      <c r="I101" s="75"/>
      <c r="J101" s="75"/>
    </row>
    <row r="102" spans="1:10" ht="23.45" customHeight="1" x14ac:dyDescent="0.25">
      <c r="A102" s="60"/>
      <c r="B102" s="72"/>
      <c r="C102" s="73"/>
      <c r="D102" s="74"/>
      <c r="E102" s="74"/>
      <c r="F102" s="74"/>
      <c r="G102" s="74"/>
      <c r="H102" s="74"/>
      <c r="I102" s="75"/>
      <c r="J102" s="75"/>
    </row>
    <row r="103" spans="1:10" ht="23.45" customHeight="1" x14ac:dyDescent="0.25">
      <c r="A103" s="59"/>
      <c r="B103" s="72"/>
      <c r="C103" s="73"/>
      <c r="D103" s="74"/>
      <c r="E103" s="74"/>
      <c r="F103" s="74"/>
      <c r="G103" s="74"/>
      <c r="H103" s="74"/>
      <c r="I103" s="75"/>
      <c r="J103" s="75"/>
    </row>
    <row r="104" spans="1:10" ht="23.45" customHeight="1" x14ac:dyDescent="0.25">
      <c r="A104" s="58"/>
      <c r="B104" s="72"/>
      <c r="C104" s="73"/>
      <c r="D104" s="74"/>
      <c r="E104" s="74"/>
      <c r="F104" s="74"/>
      <c r="G104" s="74"/>
      <c r="H104" s="76" t="str">
        <f>IF(WEEKDAY(H$3)=2,_xlfn.ISOWEEKNUM(H$3),"")</f>
        <v/>
      </c>
      <c r="I104" s="77" t="str">
        <f>IF(WEEKDAY(I$3)=2,_xlfn.ISOWEEKNUM(I$3),"")</f>
        <v/>
      </c>
      <c r="J104" s="77" t="str">
        <f>IF(WEEKDAY(J$3)=2,_xlfn.ISOWEEKNUM(J$3),"")</f>
        <v/>
      </c>
    </row>
    <row r="105" spans="1:10" ht="23.45" customHeight="1" x14ac:dyDescent="0.25">
      <c r="A105" s="57"/>
      <c r="B105" s="72"/>
      <c r="C105" s="73"/>
      <c r="D105" s="74"/>
      <c r="E105" s="74"/>
      <c r="F105" s="74"/>
      <c r="G105" s="74"/>
      <c r="H105" s="74"/>
      <c r="I105" s="75"/>
      <c r="J105" s="75"/>
    </row>
    <row r="106" spans="1:10" ht="23.45" customHeight="1" x14ac:dyDescent="0.25">
      <c r="A106" s="61"/>
      <c r="B106" s="72"/>
      <c r="C106" s="73"/>
      <c r="D106" s="74"/>
      <c r="E106" s="74"/>
      <c r="F106" s="74"/>
      <c r="G106" s="74"/>
      <c r="H106" s="74"/>
      <c r="I106" s="75"/>
      <c r="J106" s="75"/>
    </row>
    <row r="107" spans="1:10" ht="23.45" customHeight="1" x14ac:dyDescent="0.25">
      <c r="A107" s="60"/>
      <c r="B107" s="72"/>
      <c r="C107" s="73"/>
      <c r="D107" s="74"/>
      <c r="E107" s="74"/>
      <c r="F107" s="74"/>
      <c r="G107" s="74"/>
      <c r="H107" s="74"/>
      <c r="I107" s="75"/>
      <c r="J107" s="75"/>
    </row>
    <row r="108" spans="1:10" ht="23.45" customHeight="1" x14ac:dyDescent="0.25">
      <c r="A108" s="59"/>
      <c r="B108" s="72"/>
      <c r="C108" s="73"/>
      <c r="D108" s="74"/>
      <c r="E108" s="74"/>
      <c r="F108" s="74"/>
      <c r="G108" s="74"/>
      <c r="H108" s="74"/>
      <c r="I108" s="75"/>
      <c r="J108" s="75"/>
    </row>
    <row r="109" spans="1:10" ht="23.45" customHeight="1" x14ac:dyDescent="0.25">
      <c r="A109" s="58"/>
      <c r="B109" s="72"/>
      <c r="C109" s="73"/>
      <c r="D109" s="74"/>
      <c r="E109" s="74"/>
      <c r="F109" s="74"/>
      <c r="G109" s="74"/>
      <c r="H109" s="74"/>
      <c r="I109" s="75"/>
      <c r="J109" s="75"/>
    </row>
    <row r="110" spans="1:10" ht="23.45" customHeight="1" x14ac:dyDescent="0.25">
      <c r="A110" s="57"/>
      <c r="B110" s="72"/>
      <c r="C110" s="73"/>
      <c r="D110" s="74"/>
      <c r="E110" s="74"/>
      <c r="F110" s="74"/>
      <c r="G110" s="74"/>
      <c r="H110" s="74"/>
      <c r="I110" s="75"/>
      <c r="J110" s="75"/>
    </row>
    <row r="111" spans="1:10" ht="23.45" customHeight="1" x14ac:dyDescent="0.25">
      <c r="A111" s="61"/>
      <c r="B111" s="72"/>
      <c r="C111" s="73"/>
      <c r="D111" s="74"/>
      <c r="E111" s="74"/>
      <c r="F111" s="74"/>
      <c r="G111" s="74"/>
      <c r="H111" s="74"/>
      <c r="I111" s="75"/>
      <c r="J111" s="75"/>
    </row>
    <row r="112" spans="1:10" ht="23.45" customHeight="1" x14ac:dyDescent="0.25">
      <c r="A112" s="60"/>
      <c r="B112" s="72"/>
      <c r="C112" s="73"/>
      <c r="D112" s="74"/>
      <c r="E112" s="74"/>
      <c r="F112" s="74"/>
      <c r="G112" s="74"/>
      <c r="H112" s="74"/>
      <c r="I112" s="75"/>
      <c r="J112" s="75"/>
    </row>
    <row r="113" spans="1:10" ht="23.45" customHeight="1" x14ac:dyDescent="0.25">
      <c r="A113" s="59"/>
      <c r="B113" s="72"/>
      <c r="C113" s="73"/>
      <c r="D113" s="74"/>
      <c r="E113" s="74"/>
      <c r="F113" s="74"/>
      <c r="G113" s="74"/>
      <c r="H113" s="74"/>
      <c r="I113" s="75"/>
      <c r="J113" s="75"/>
    </row>
    <row r="114" spans="1:10" ht="23.45" customHeight="1" x14ac:dyDescent="0.25">
      <c r="A114" s="58"/>
      <c r="B114" s="72"/>
      <c r="C114" s="73"/>
      <c r="D114" s="74"/>
      <c r="E114" s="74"/>
      <c r="F114" s="74"/>
      <c r="G114" s="74"/>
      <c r="H114" s="76" t="str">
        <f>IF(WEEKDAY(H$3)=2,_xlfn.ISOWEEKNUM(H$3),"")</f>
        <v/>
      </c>
      <c r="I114" s="77" t="str">
        <f>IF(WEEKDAY(I$3)=2,_xlfn.ISOWEEKNUM(I$3),"")</f>
        <v/>
      </c>
      <c r="J114" s="77" t="str">
        <f>IF(WEEKDAY(J$3)=2,_xlfn.ISOWEEKNUM(J$3),"")</f>
        <v/>
      </c>
    </row>
    <row r="115" spans="1:10" ht="23.45" customHeight="1" x14ac:dyDescent="0.25">
      <c r="A115" s="57"/>
      <c r="B115" s="72"/>
      <c r="C115" s="73"/>
      <c r="D115" s="74"/>
      <c r="E115" s="74"/>
      <c r="F115" s="74"/>
      <c r="G115" s="74"/>
      <c r="H115" s="74"/>
      <c r="I115" s="75"/>
      <c r="J115" s="75"/>
    </row>
    <row r="116" spans="1:10" ht="23.45" customHeight="1" x14ac:dyDescent="0.25">
      <c r="A116" s="61"/>
      <c r="B116" s="72"/>
      <c r="C116" s="73"/>
      <c r="D116" s="74"/>
      <c r="E116" s="74"/>
      <c r="F116" s="74"/>
      <c r="G116" s="74"/>
      <c r="H116" s="74"/>
      <c r="I116" s="75"/>
      <c r="J116" s="75"/>
    </row>
    <row r="117" spans="1:10" ht="23.45" customHeight="1" x14ac:dyDescent="0.25">
      <c r="A117" s="60"/>
      <c r="B117" s="72"/>
      <c r="C117" s="73"/>
      <c r="D117" s="74"/>
      <c r="E117" s="74"/>
      <c r="F117" s="74"/>
      <c r="G117" s="74"/>
      <c r="H117" s="74"/>
      <c r="I117" s="75"/>
      <c r="J117" s="75"/>
    </row>
    <row r="118" spans="1:10" ht="23.45" customHeight="1" x14ac:dyDescent="0.25">
      <c r="A118" s="59"/>
      <c r="B118" s="72"/>
      <c r="C118" s="73"/>
      <c r="D118" s="74"/>
      <c r="E118" s="74"/>
      <c r="F118" s="74"/>
      <c r="G118" s="74"/>
      <c r="H118" s="74"/>
      <c r="I118" s="75"/>
      <c r="J118" s="75"/>
    </row>
    <row r="119" spans="1:10" ht="23.45" customHeight="1" x14ac:dyDescent="0.25">
      <c r="A119" s="58"/>
      <c r="B119" s="72"/>
      <c r="C119" s="73"/>
      <c r="D119" s="74"/>
      <c r="E119" s="74"/>
      <c r="F119" s="74"/>
      <c r="G119" s="74"/>
      <c r="H119" s="74"/>
      <c r="I119" s="75"/>
      <c r="J119" s="75"/>
    </row>
    <row r="120" spans="1:10" ht="23.45" customHeight="1" x14ac:dyDescent="0.25">
      <c r="A120" s="57"/>
      <c r="B120" s="72"/>
      <c r="C120" s="73"/>
      <c r="D120" s="74"/>
      <c r="E120" s="74"/>
      <c r="F120" s="74"/>
      <c r="G120" s="74"/>
      <c r="H120" s="74"/>
      <c r="I120" s="75"/>
      <c r="J120" s="75"/>
    </row>
    <row r="121" spans="1:10" s="82" customFormat="1" ht="23.45" customHeight="1" x14ac:dyDescent="0.25">
      <c r="A121" s="87"/>
      <c r="B121" s="72"/>
      <c r="C121" s="73"/>
      <c r="D121" s="74"/>
      <c r="E121" s="74"/>
      <c r="F121" s="74"/>
      <c r="G121" s="74"/>
      <c r="H121" s="74"/>
      <c r="I121" s="75"/>
      <c r="J121" s="75"/>
    </row>
    <row r="122" spans="1:10" s="84" customFormat="1" ht="23.45" customHeight="1" x14ac:dyDescent="0.25">
      <c r="A122" s="88"/>
      <c r="B122" s="72"/>
      <c r="C122" s="73"/>
      <c r="D122" s="74"/>
      <c r="E122" s="74"/>
      <c r="F122" s="74"/>
      <c r="G122" s="74"/>
      <c r="H122" s="74"/>
      <c r="I122" s="75"/>
      <c r="J122" s="75"/>
    </row>
    <row r="123" spans="1:10" s="86" customFormat="1" ht="23.45" customHeight="1" x14ac:dyDescent="0.25">
      <c r="A123" s="85"/>
      <c r="B123" s="72"/>
      <c r="C123" s="73"/>
      <c r="D123" s="74"/>
      <c r="E123" s="74"/>
      <c r="F123" s="74"/>
      <c r="G123" s="74"/>
      <c r="H123" s="74"/>
      <c r="I123" s="75"/>
      <c r="J123" s="75"/>
    </row>
    <row r="124" spans="1:10" s="84" customFormat="1" ht="23.45" customHeight="1" x14ac:dyDescent="0.25">
      <c r="A124" s="83"/>
      <c r="B124" s="72"/>
      <c r="C124" s="73"/>
      <c r="D124" s="74"/>
      <c r="E124" s="74"/>
      <c r="F124" s="74"/>
      <c r="G124" s="74"/>
      <c r="H124" s="74" t="str">
        <f>IF(WEEKDAY(H$3)=2,_xlfn.ISOWEEKNUM(H$3),"")</f>
        <v/>
      </c>
      <c r="I124" s="75" t="str">
        <f>IF(WEEKDAY(I$3)=2,_xlfn.ISOWEEKNUM(I$3),"")</f>
        <v/>
      </c>
      <c r="J124" s="75" t="str">
        <f>IF(WEEKDAY(J$3)=2,_xlfn.ISOWEEKNUM(J$3),"")</f>
        <v/>
      </c>
    </row>
    <row r="125" spans="1:10" ht="23.45" customHeight="1" x14ac:dyDescent="0.25">
      <c r="A125" s="57"/>
      <c r="B125" s="78"/>
      <c r="C125" s="79"/>
      <c r="D125" s="80"/>
      <c r="E125" s="80"/>
      <c r="F125" s="80"/>
      <c r="G125" s="80"/>
      <c r="H125" s="80"/>
      <c r="I125" s="81"/>
      <c r="J125" s="81"/>
    </row>
    <row r="162" spans="1:11" s="12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2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2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2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2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2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2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2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2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2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2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2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2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2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2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2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2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2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2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2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2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2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2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2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2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2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2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2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2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2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2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2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2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2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2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2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2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2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2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2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2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2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2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2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2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2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2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2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2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2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2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2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2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2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2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2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2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2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2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2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2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2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2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2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2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2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2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2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2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2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2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2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2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2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2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2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2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2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2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2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2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2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2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2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2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2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2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2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2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2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2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2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2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2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2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2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2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2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2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2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2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2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2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2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2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2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2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2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2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2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2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2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2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2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2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2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2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2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2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2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2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2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2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2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2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2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2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2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2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2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2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2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2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2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2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2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2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2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2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2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2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2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2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2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2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2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2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2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2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2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2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2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2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2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2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2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2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2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2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2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2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2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2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2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2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2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2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2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2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2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2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2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2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2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2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2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2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2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2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2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2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2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2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2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2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2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2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2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2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2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2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2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2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2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2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2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2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2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2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2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2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2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2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2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2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2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2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2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2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2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2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2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2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2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2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2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2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2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2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2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2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2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2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2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2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2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2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2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2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2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2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2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2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2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2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2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2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2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2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2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2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2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2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2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2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2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2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2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2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2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2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2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2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2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2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2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2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2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2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2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2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2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2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2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2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2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2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2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2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2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2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2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2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2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2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2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2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2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2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2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2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2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2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2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2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2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2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2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2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2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2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2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2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2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2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2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2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2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2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2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2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2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2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2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2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2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2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2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2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2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2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2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2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2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2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2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2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2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2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2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2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2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2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2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2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2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2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2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2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2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2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2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2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2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2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2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2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2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2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2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2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2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2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2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2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2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2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2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2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2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2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2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2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2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2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2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2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2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2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2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2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2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2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2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2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2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2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2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2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2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2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2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2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2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2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2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2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2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2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2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2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2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2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2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2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2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2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2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2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2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2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2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2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2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2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2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2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2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2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2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2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2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2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2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2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2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2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2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2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2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2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2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2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2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2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2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2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2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2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2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2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2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2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2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2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2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2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2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2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2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2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2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2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2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2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2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2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2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2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2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2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2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2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2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2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2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2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2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2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2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2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2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2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2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2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2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2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2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2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2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2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2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2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2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2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2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2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2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2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2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2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2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2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2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2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2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2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2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2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2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2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2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2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2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2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2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2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2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2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2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2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2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2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2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2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2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2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2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2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2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2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2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2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2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2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2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2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2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2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2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2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2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2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2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2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2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2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2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2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2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2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2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2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2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2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2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2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2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2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2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2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2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2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2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2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2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2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2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2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2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2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2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2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2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2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2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2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2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2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2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2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2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2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2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2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2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2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2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2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2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2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2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2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2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2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2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2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2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2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2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2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2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2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2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2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2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2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2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2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2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2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2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2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2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2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2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2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2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2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2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2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2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2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2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2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2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2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2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2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2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2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2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2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2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2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2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2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2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2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2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2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2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2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2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2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2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2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2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2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2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2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2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2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2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2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2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2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2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2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2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2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2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2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2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2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2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2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2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2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2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2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2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2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2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2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2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2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2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2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2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2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2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2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2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2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2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2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2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2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2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2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2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2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2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2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2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2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2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2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2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2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2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2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2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2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2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2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2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2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2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2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2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2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2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2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2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2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2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2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2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2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2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2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2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2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2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2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2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2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2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2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2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2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2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2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2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2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2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2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2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2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2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2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2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2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2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2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2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2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2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2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2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2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2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2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2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2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2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2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2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2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2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2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2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2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2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2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2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2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2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2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2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2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2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2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2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2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2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2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2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2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2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2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2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2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2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2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2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2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2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2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2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2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2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2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2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2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2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2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2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2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2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2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2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2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2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2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2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2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2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2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2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2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2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2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2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2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2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2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2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2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2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2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2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2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2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2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2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2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2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2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2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2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2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2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2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2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2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2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2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2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2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2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2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2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2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2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2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2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2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2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2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2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2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2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2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2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2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2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2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2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2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2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2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2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2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2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2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2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2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2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2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2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2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2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2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2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2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2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2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2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2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2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2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2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2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2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2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2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2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2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2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2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2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2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2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2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2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2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2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2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2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2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2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2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2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2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2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2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2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2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2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2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2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2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2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2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2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2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2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2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2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2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2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2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2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2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2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2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2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2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2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2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2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2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2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2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2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2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2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2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2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2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2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2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2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2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2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2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2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2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2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2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2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2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2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2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2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2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2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2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2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2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2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2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2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2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2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2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2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2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2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2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2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2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2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2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2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2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2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2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2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2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2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2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2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2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2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2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2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2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2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2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2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2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2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2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2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2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2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2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2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2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2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2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2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2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2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2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2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2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2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2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2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2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2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2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2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2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2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2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2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2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2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2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2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2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2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2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2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2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2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2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2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2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2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2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2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2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2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2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2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2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2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2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2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2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2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2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2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2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2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2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2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2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2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2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2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2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2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2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2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2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2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2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2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2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2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2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2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2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2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2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2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2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2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2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2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2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2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2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2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2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2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2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2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2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2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2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2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2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2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2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2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2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2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2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2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2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2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2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2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2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2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2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2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2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2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2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2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2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2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2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2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2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2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2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2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2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2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2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2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2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2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2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2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2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2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2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2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2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2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2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2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2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2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2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2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2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2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2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2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2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2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2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2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2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2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2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2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2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2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2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2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2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2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2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2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2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2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2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2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2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2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2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2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2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2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2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2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2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2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2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2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2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2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2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2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2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2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2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2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2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2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2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2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2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2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2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2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2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2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2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2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2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2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2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2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2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2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2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2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2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2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2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2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2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2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2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2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2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2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2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2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2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2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2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2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2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2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2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2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2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2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2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2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2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2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2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2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2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2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2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2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2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2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2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2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2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2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2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2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2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2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2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2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2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2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2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2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2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2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2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2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2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2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2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2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2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2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2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2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2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2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2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2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2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2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2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2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2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2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2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2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2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2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2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2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2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2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2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2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2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2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2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2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2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2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2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2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2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2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2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2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2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2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2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2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2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2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2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2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2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2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2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2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2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2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2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2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2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2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2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2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2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2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2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2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2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2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2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2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2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2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2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2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2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2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2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2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2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2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2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2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2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2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2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2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2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2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2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2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2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2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2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2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2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2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2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2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2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2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2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2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2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2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2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2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2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2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2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2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2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2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2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2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2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2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2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2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2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2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2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2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2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2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2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2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2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2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2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2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2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2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2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2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2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2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2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2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2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2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2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2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2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2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2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2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2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2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2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2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2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2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2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2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2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2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2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2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2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2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2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2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2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2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2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2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2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2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2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2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2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2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2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2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2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2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2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2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2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2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2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2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2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2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2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2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2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2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2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2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2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2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2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2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2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2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2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2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2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2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2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2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2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2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2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2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2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2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2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2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2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2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2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2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2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2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2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2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2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2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2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2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2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2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2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2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2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2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2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2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2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2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2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2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2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2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2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2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2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2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2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2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2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2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2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2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2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2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2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2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2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2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2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2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2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2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2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2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2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2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2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2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2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2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2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2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2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2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2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2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2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2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2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2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2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2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2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2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2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2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2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2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2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2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2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2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2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2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2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2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2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2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2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2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2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2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2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2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2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2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2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2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2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2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2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2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2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2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2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2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2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2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2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2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2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2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2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2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2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2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2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2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2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2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2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2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2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2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2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2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2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2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2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2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2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2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2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2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2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2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2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2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2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2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2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2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2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2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2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2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2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2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2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2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2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2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2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2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2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2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2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2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2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2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2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2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2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2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2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2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2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2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2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2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2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2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2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2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2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2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2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2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2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2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2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2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2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2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2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2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2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2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2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2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2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2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2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2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2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2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2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2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2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2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2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2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2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2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2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2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2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2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2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2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2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2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2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2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2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2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2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2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2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2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2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2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2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2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2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2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2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2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2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2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2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2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2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2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2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2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2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2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2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2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2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2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2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2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2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2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2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2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2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2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2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2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2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2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2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2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2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2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2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2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2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2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2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2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2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2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2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2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2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2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2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2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2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2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2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2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2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2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2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2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2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2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2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2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2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2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2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2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2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2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2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2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2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2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2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2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2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2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2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2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2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2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2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2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2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2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2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2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2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2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2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2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2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2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2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2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2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2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2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2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2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2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2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2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2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2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2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2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2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2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2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2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2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2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2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2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2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2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2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2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2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2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2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2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2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2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2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2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2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2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2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2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2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2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2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2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2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2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2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2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2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2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2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2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2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2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2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2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2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2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2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2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2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2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2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2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2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2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2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2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2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2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2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2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2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2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2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2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2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2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2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2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2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2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2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2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2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2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2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2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2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2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2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2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2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2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2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2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2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2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2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2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2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2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2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2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2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2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2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2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2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2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2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2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2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2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2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2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2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2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2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2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2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2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2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2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2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2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2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2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2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2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2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2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2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2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2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2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2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2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2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2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2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2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2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2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2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2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2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2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2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2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2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2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2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2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2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2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2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2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2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2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2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2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2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2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2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2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2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2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2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2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2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2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2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2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2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2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2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2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2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2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2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2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2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2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2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2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2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2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2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2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2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2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2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2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2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2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2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2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2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2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2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2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2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2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2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2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2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2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2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2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2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2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2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2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2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2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2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2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2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2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2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2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2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2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2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2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2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2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2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2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2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2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2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2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2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2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2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2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2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2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2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2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2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2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2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2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2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2">
          <controlPr defaultSize="0" autoLine="0" r:id="rId5">
            <anchor moveWithCells="1">
              <from>
                <xdr:col>1</xdr:col>
                <xdr:colOff>285750</xdr:colOff>
                <xdr:row>1</xdr:row>
                <xdr:rowOff>104775</xdr:rowOff>
              </from>
              <to>
                <xdr:col>2</xdr:col>
                <xdr:colOff>685800</xdr:colOff>
                <xdr:row>2</xdr:row>
                <xdr:rowOff>95250</xdr:rowOff>
              </to>
            </anchor>
          </controlPr>
        </control>
      </mc:Choice>
      <mc:Fallback>
        <control shapeId="3074" r:id="rId4" name="ComboBox2"/>
      </mc:Fallback>
    </mc:AlternateContent>
    <mc:AlternateContent xmlns:mc="http://schemas.openxmlformats.org/markup-compatibility/2006">
      <mc:Choice Requires="x14">
        <control shapeId="3073" r:id="rId6" name="ComboBox1">
          <controlPr defaultSize="0" autoLine="0" r:id="rId7">
            <anchor moveWithCells="1">
              <from>
                <xdr:col>1</xdr:col>
                <xdr:colOff>276225</xdr:colOff>
                <xdr:row>2</xdr:row>
                <xdr:rowOff>142875</xdr:rowOff>
              </from>
              <to>
                <xdr:col>2</xdr:col>
                <xdr:colOff>676275</xdr:colOff>
                <xdr:row>2</xdr:row>
                <xdr:rowOff>381000</xdr:rowOff>
              </to>
            </anchor>
          </controlPr>
        </control>
      </mc:Choice>
      <mc:Fallback>
        <control shapeId="3073" r:id="rId6" name="ComboBox1"/>
      </mc:Fallback>
    </mc:AlternateContent>
    <mc:AlternateContent xmlns:mc="http://schemas.openxmlformats.org/markup-compatibility/2006">
      <mc:Choice Requires="x14">
        <control shapeId="3075" r:id="rId8" name="Button 3">
          <controlPr defaultSize="0" print="0" autoFill="0" autoPict="0" macro="[0]!suiv">
            <anchor moveWithCells="1" sizeWithCells="1">
              <from>
                <xdr:col>2</xdr:col>
                <xdr:colOff>657225</xdr:colOff>
                <xdr:row>2</xdr:row>
                <xdr:rowOff>161925</xdr:rowOff>
              </from>
              <to>
                <xdr:col>2</xdr:col>
                <xdr:colOff>828675</xdr:colOff>
                <xdr:row>2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Button 4">
          <controlPr defaultSize="0" print="0" autoFill="0" autoPict="0" macro="[0]!Prec">
            <anchor moveWithCells="1" sizeWithCells="1">
              <from>
                <xdr:col>1</xdr:col>
                <xdr:colOff>47625</xdr:colOff>
                <xdr:row>2</xdr:row>
                <xdr:rowOff>161925</xdr:rowOff>
              </from>
              <to>
                <xdr:col>1</xdr:col>
                <xdr:colOff>228600</xdr:colOff>
                <xdr:row>2</xdr:row>
                <xdr:rowOff>352425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K2146"/>
  <sheetViews>
    <sheetView showGridLines="0" showRowColHeaders="0" zoomScale="86" zoomScaleNormal="86" workbookViewId="0">
      <selection activeCell="K4" sqref="K4"/>
    </sheetView>
  </sheetViews>
  <sheetFormatPr defaultColWidth="11.42578125" defaultRowHeight="15" x14ac:dyDescent="0.25"/>
  <cols>
    <col min="1" max="1" width="2" customWidth="1"/>
    <col min="2" max="2" width="3.5703125" customWidth="1"/>
    <col min="3" max="3" width="12.140625" customWidth="1"/>
    <col min="4" max="10" width="17.85546875" customWidth="1"/>
    <col min="11" max="11" width="10.85546875" customWidth="1"/>
  </cols>
  <sheetData>
    <row r="1" spans="1:11" ht="33.950000000000003" customHeight="1" x14ac:dyDescent="0.25">
      <c r="A1" s="6"/>
      <c r="C1" s="7"/>
    </row>
    <row r="2" spans="1:11" ht="19.5" customHeight="1" x14ac:dyDescent="0.25">
      <c r="A2" s="6"/>
      <c r="B2" s="14">
        <v>11</v>
      </c>
      <c r="C2" s="15">
        <v>2024</v>
      </c>
      <c r="D2" s="102">
        <v>45597</v>
      </c>
      <c r="E2" s="22"/>
      <c r="F2" s="22"/>
      <c r="G2" s="22"/>
      <c r="H2" s="22"/>
      <c r="I2" s="22"/>
      <c r="J2" s="23"/>
    </row>
    <row r="3" spans="1:11" ht="21.95" customHeight="1" x14ac:dyDescent="0.25">
      <c r="A3" s="8"/>
      <c r="B3" s="9"/>
      <c r="C3" s="24"/>
      <c r="D3" s="24" t="s">
        <v>2</v>
      </c>
      <c r="E3" s="24" t="s">
        <v>3</v>
      </c>
      <c r="F3" s="24" t="s">
        <v>4</v>
      </c>
      <c r="G3" s="24" t="s">
        <v>5</v>
      </c>
      <c r="H3" s="24" t="s">
        <v>6</v>
      </c>
      <c r="I3" s="24" t="s">
        <v>7</v>
      </c>
      <c r="J3" s="24" t="s">
        <v>1</v>
      </c>
    </row>
    <row r="4" spans="1:11" s="9" customFormat="1" ht="74.099999999999994" customHeight="1" x14ac:dyDescent="0.25">
      <c r="A4" s="10"/>
      <c r="B4"/>
      <c r="C4" s="11">
        <v>44</v>
      </c>
      <c r="D4" s="99">
        <v>45593</v>
      </c>
      <c r="E4" s="99">
        <v>45594</v>
      </c>
      <c r="F4" s="99">
        <v>45595</v>
      </c>
      <c r="G4" s="99">
        <v>45596</v>
      </c>
      <c r="H4" s="98">
        <v>45597</v>
      </c>
      <c r="I4" s="20">
        <v>45598</v>
      </c>
      <c r="J4" s="20">
        <v>45599</v>
      </c>
      <c r="K4"/>
    </row>
    <row r="5" spans="1:11" ht="146.1" customHeight="1" x14ac:dyDescent="0.25">
      <c r="A5" s="10"/>
      <c r="C5" s="11">
        <v>45</v>
      </c>
      <c r="D5" s="98">
        <v>45600</v>
      </c>
      <c r="E5" s="98">
        <v>45601</v>
      </c>
      <c r="F5" s="98">
        <v>45602</v>
      </c>
      <c r="G5" s="98">
        <v>45603</v>
      </c>
      <c r="H5" s="98">
        <v>45604</v>
      </c>
      <c r="I5" s="20">
        <v>45605</v>
      </c>
      <c r="J5" s="20">
        <v>45606</v>
      </c>
    </row>
    <row r="6" spans="1:11" ht="110.1" customHeight="1" x14ac:dyDescent="0.25">
      <c r="A6" s="10"/>
      <c r="C6" s="11">
        <v>46</v>
      </c>
      <c r="D6" s="98">
        <v>45607</v>
      </c>
      <c r="E6" s="98">
        <v>45608</v>
      </c>
      <c r="F6" s="98">
        <v>45609</v>
      </c>
      <c r="G6" s="98">
        <v>45610</v>
      </c>
      <c r="H6" s="98">
        <v>45611</v>
      </c>
      <c r="I6" s="20">
        <v>45612</v>
      </c>
      <c r="J6" s="20">
        <v>45613</v>
      </c>
    </row>
    <row r="7" spans="1:11" ht="92.1" customHeight="1" x14ac:dyDescent="0.25">
      <c r="A7" s="10"/>
      <c r="C7" s="11">
        <v>47</v>
      </c>
      <c r="D7" s="98">
        <v>45614</v>
      </c>
      <c r="E7" s="98">
        <v>45615</v>
      </c>
      <c r="F7" s="98">
        <v>45616</v>
      </c>
      <c r="G7" s="98">
        <v>45617</v>
      </c>
      <c r="H7" s="98">
        <v>45618</v>
      </c>
      <c r="I7" s="20">
        <v>45619</v>
      </c>
      <c r="J7" s="20">
        <v>45620</v>
      </c>
    </row>
    <row r="8" spans="1:11" ht="74.099999999999994" customHeight="1" x14ac:dyDescent="0.25">
      <c r="A8" s="10"/>
      <c r="C8" s="11">
        <v>48</v>
      </c>
      <c r="D8" s="98">
        <v>45621</v>
      </c>
      <c r="E8" s="98">
        <v>45622</v>
      </c>
      <c r="F8" s="98">
        <v>45623</v>
      </c>
      <c r="G8" s="98">
        <v>45624</v>
      </c>
      <c r="H8" s="98">
        <v>45625</v>
      </c>
      <c r="I8" s="20">
        <v>45626</v>
      </c>
      <c r="J8" s="21">
        <v>45627</v>
      </c>
    </row>
    <row r="9" spans="1:11" ht="110.1" customHeight="1" x14ac:dyDescent="0.25">
      <c r="A9" s="10"/>
      <c r="C9" s="11">
        <v>49</v>
      </c>
      <c r="D9" s="99">
        <v>45628</v>
      </c>
      <c r="E9" s="99">
        <v>45629</v>
      </c>
      <c r="F9" s="99">
        <v>45630</v>
      </c>
      <c r="G9" s="99">
        <v>45631</v>
      </c>
      <c r="H9" s="99">
        <v>45632</v>
      </c>
      <c r="I9" s="21">
        <v>45633</v>
      </c>
      <c r="J9" s="21">
        <v>45634</v>
      </c>
    </row>
    <row r="10" spans="1:11" ht="57.95" customHeight="1" x14ac:dyDescent="0.25">
      <c r="A10" s="10"/>
      <c r="C10" s="13" t="s">
        <v>10</v>
      </c>
      <c r="D10" s="16"/>
      <c r="E10" s="17"/>
      <c r="F10" s="17"/>
      <c r="G10" s="17"/>
      <c r="H10" s="17"/>
      <c r="I10" s="17"/>
      <c r="J10" s="18"/>
    </row>
    <row r="11" spans="1:11" ht="57.95" customHeight="1" x14ac:dyDescent="0.25"/>
    <row r="12" spans="1:11" ht="57.95" customHeight="1" x14ac:dyDescent="0.25"/>
    <row r="13" spans="1:11" ht="57.95" customHeight="1" x14ac:dyDescent="0.25"/>
    <row r="14" spans="1:11" ht="57.95" customHeight="1" x14ac:dyDescent="0.25"/>
    <row r="15" spans="1:11" ht="57.95" customHeight="1" x14ac:dyDescent="0.25"/>
    <row r="16" spans="1:11" ht="56.1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162" spans="1:11" s="12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2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2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2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2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2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2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2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2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2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2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2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2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2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2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2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2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2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2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2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2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2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2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2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2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2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2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2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2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2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2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2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2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2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2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2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2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2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2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2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2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2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2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2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2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2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2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2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2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2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2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2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2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2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2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2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2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2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2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2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2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2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2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2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2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2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2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2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2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2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2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2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2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2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2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2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2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2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2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2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2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2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2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2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2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2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2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2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2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2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2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2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2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2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2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2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2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2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2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2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2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2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2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2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2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2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2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2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2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2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2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2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2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2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2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2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2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2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2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2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2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2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2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2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2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2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2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2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2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2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2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2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2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2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2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2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2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2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2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2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2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2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2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2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2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2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2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2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2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2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2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2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2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2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2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2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2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2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2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2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2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2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2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2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2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2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2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2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2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2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2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2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2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2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2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2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2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2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2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2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2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2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2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2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2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2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2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2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2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2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2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2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2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2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2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2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2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2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2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2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2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2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2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2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2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2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2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2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2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2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2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2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2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2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2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2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2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2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2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2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2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2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2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2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2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2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2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2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2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2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2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2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2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2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2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2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2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2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2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2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2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2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2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2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2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2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2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2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2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2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2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2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2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2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2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2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2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2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2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2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2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2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2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2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2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2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2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2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2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2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2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2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2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2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2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2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2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2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2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2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2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2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2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2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2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2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2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2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2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2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2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2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2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2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2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2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2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2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2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2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2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2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2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2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2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2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2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2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2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2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2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2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2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2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2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2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2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2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2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2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2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2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2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2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2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2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2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2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2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2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2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2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2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2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2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2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2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2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2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2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2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2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2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2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2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2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2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2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2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2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2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2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2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2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2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2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2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2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2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2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2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2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2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2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2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2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2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2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2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2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2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2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2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2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2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2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2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2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2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2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2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2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2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2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2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2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2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2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2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2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2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2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2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2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2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2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2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2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2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2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2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2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2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2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2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2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2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2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2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2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2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2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2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2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2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2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2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2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2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2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2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2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2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2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2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2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2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2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2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2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2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2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2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2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2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2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2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2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2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2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2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2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2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2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2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2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2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2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2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2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2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2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2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2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2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2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2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2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2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2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2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2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2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2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2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2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2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2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2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2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2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2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2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2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2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2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2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2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2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2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2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2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2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2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2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2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2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2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2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2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2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2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2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2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2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2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2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2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2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2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2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2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2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2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2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2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2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2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2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2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2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2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2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2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2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2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2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2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2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2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2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2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2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2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2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2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2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2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2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2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2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2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2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2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2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2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2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2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2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2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2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2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2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2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2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2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2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2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2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2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2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2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2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2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2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2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2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2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2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2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2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2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2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2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2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2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2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2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2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2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2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2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2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2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2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2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2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2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2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2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2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2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2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2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2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2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2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2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2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2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2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2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2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2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2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2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2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2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2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2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2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2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2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2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2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2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2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2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2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2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2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2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2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2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2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2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2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2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2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2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2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2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2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2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2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2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2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2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2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2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2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2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2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2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2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2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2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2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2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2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2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2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2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2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2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2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2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2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2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2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2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2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2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2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2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2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2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2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2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2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2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2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2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2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2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2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2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2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2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2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2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2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2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2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2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2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2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2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2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2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2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2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2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2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2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2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2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2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2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2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2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2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2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2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2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2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2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2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2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2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2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2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2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2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2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2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2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2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2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2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2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2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2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2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2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2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2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2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2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2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2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2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2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2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2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2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2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2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2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2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2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2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2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2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2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2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2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2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2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2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2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2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2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2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2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2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2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2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2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2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2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2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2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2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2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2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2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2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2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2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2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2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2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2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2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2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2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2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2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2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2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2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2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2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2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2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2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2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2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2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2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2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2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2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2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2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2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2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2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2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2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2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2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2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2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2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2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2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2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2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2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2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2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2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2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2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2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2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2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2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2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2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2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2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2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2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2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2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2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2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2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2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2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2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2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2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2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2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2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2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2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2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2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2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2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2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2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2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2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2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2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2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2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2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2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2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2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2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2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2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2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2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2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2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2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2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2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2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2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2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2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2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2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2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2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2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2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2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2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2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2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2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2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2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2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2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2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2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2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2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2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2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2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2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2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2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2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2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2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2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2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2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2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2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2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2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2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2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2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2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2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2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2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2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2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2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2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2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2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2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2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2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2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2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2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2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2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2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2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2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2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2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2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2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2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2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2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2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2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2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2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2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2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2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2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2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2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2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2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2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2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2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2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2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2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2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2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2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2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2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2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2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2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2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2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2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2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2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2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2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2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2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2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2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2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2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2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2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2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2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2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2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2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2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2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2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2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2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2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2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2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2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2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2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2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2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2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2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2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2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2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2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2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2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2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2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2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2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2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2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2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2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2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2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2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2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2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2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2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2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2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2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2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2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2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2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2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2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2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2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2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2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2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2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2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2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2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2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2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2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2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2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2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2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2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2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2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2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2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2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2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2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2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2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2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2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2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2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2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2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2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2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2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2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2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2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2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2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2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2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2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2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2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2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2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2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2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2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2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2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2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2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2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2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2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2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2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2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2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2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2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2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2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2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2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2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2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2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2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2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2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2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2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2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2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2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2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2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2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2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2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2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2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2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2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2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2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2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2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2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2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2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2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2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2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2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2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2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2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2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2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2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2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2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2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2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2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2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2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2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2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2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2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2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2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2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2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2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2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2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2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2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2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2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2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2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2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2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2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2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2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2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2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2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2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2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2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2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2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2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2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2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2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2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2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2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2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2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2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2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2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2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2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2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2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2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2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2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2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2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2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2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2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2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2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2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2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2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2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2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2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2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2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2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2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2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2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2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2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2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2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2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2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2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2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2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2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2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2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2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2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2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2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2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2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2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2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2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2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2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2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2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2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2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2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2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2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2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2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2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2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2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2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2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2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2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2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2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2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2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2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2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2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2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2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2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2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2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2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2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2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2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2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2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2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2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2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2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2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2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2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2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2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2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2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2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2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2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2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2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2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2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2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2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2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2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2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2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2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2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2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2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2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2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2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2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2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2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2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2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2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2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2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2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2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2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2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2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2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2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2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2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2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2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2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2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2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2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2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2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2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2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2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2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2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2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2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2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2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2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2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2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2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2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2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2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2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2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2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2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2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2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2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2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2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2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2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2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2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2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2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2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2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2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2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2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2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2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2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2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2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2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2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2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2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2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2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2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2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2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2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2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2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2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2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2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2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2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2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2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2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2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2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2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2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2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2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2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2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2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2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2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2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2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2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2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2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2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2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2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2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2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2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2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2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2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2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2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2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2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2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2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2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2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2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2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2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2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2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2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2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2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2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2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2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2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2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2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2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2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2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2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2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2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2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2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2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2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2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2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2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2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2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2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2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2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2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2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2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2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2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2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2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2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2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2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2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2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2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2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2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2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2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2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2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2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2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2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2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2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2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2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2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2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2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2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2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2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2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2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2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2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2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2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2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2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2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2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2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2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2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2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2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2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2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2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2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2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2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2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2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2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2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2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2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2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2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2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2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2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2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2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2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2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2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2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2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2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2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2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2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2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2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2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2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2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2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2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2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2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2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2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2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2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2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2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2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2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2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2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2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2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2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2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2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2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2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2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2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2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2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2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2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2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2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2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2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2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2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2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2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2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2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2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2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2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2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2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2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2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2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2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2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2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2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2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2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2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2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2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2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2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2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2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2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2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2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2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2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2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2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2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2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2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2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2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2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2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2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2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2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2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2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2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2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2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2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2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2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2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2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2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2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2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2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2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2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2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2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2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2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2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2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2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2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2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2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2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2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2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2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2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2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2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2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2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2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2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2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2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2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2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2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2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2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2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2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2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2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2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2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2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2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2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2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2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2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2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2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2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2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2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2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2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2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2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2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2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2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2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2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2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2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2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2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2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2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2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2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2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2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2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2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2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2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2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2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2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2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2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2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2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2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2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2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2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2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2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2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2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2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2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2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2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2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2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2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2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2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2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2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2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2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2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2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2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2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2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2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2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2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2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2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2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2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2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2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2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2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2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2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2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2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2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2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2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2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2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2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2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2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2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2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2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2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2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2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2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2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2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2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2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2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2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2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2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2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2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2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2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2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2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2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2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2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2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2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2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2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2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2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2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2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2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2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2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2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2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2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2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2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2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2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2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2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2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2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2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2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2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2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2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2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2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2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2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2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2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2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2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2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2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2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2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2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2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2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2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2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2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2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2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2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2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2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2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2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2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2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2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2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2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2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2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2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2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2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2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2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2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2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2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2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2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2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2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2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2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2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2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2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2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2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2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2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2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2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2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2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2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2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2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2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2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2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2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2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2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2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2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2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2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2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2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2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2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2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2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2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2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2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2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2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2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2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2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2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2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2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2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2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2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2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2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2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2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2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2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2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2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2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2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2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2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2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2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2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2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2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2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2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2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2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2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2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2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2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2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2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2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2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2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2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2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2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2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2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2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2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2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2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2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2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2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2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2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2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2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2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2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2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2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2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2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2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2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2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2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2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2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2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2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2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2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2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2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2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2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2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2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2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2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2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2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2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2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2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2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2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2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2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2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2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2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2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2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2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2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2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2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2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2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2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2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2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2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2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2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2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2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2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2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2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2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2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2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2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2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2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2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2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2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2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2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2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4</xdr:col>
                <xdr:colOff>466725</xdr:colOff>
                <xdr:row>0</xdr:row>
                <xdr:rowOff>123825</xdr:rowOff>
              </from>
              <to>
                <xdr:col>5</xdr:col>
                <xdr:colOff>523875</xdr:colOff>
                <xdr:row>0</xdr:row>
                <xdr:rowOff>342900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3</xdr:col>
                <xdr:colOff>9525</xdr:colOff>
                <xdr:row>0</xdr:row>
                <xdr:rowOff>114300</xdr:rowOff>
              </from>
              <to>
                <xdr:col>4</xdr:col>
                <xdr:colOff>9525</xdr:colOff>
                <xdr:row>0</xdr:row>
                <xdr:rowOff>333375</xdr:rowOff>
              </to>
            </anchor>
          </controlPr>
        </control>
      </mc:Choice>
      <mc:Fallback>
        <control shapeId="1240" r:id="rId6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BV158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J8" sqref="J8"/>
    </sheetView>
  </sheetViews>
  <sheetFormatPr defaultColWidth="11.42578125" defaultRowHeight="15" x14ac:dyDescent="0.25"/>
  <cols>
    <col min="1" max="1" width="2" customWidth="1"/>
    <col min="2" max="2" width="3.5703125" customWidth="1"/>
    <col min="3" max="3" width="9.7109375" customWidth="1"/>
    <col min="4" max="34" width="5.42578125" customWidth="1"/>
    <col min="35" max="35" width="6.42578125" customWidth="1"/>
    <col min="36" max="37" width="4.7109375" customWidth="1"/>
    <col min="69" max="69" width="16" style="52" customWidth="1"/>
    <col min="70" max="70" width="7.42578125" style="12" customWidth="1"/>
    <col min="71" max="71" width="6.5703125" style="12" customWidth="1"/>
    <col min="72" max="74" width="10.85546875" style="12"/>
  </cols>
  <sheetData>
    <row r="1" spans="1:74" ht="26.45" customHeight="1" x14ac:dyDescent="0.25">
      <c r="C1" s="2"/>
      <c r="BQ1" s="25"/>
      <c r="BR1" s="26"/>
      <c r="BT1" s="27"/>
      <c r="BU1" s="27"/>
      <c r="BV1" s="27"/>
    </row>
    <row r="2" spans="1:74" x14ac:dyDescent="0.25">
      <c r="A2" s="4">
        <v>4</v>
      </c>
      <c r="C2" s="4">
        <v>8</v>
      </c>
      <c r="BQ2" s="25"/>
      <c r="BR2" s="28">
        <v>2015</v>
      </c>
      <c r="BS2" s="29"/>
      <c r="BT2" s="30" t="s">
        <v>11</v>
      </c>
      <c r="BU2" s="31">
        <f>DATE(C3,1,1)</f>
        <v>44562</v>
      </c>
      <c r="BV2" s="31">
        <f>DATE(YEAR(BQ1)+1,1,1)</f>
        <v>367</v>
      </c>
    </row>
    <row r="3" spans="1:74" s="9" customFormat="1" ht="20.100000000000001" customHeight="1" x14ac:dyDescent="0.25">
      <c r="B3" s="32"/>
      <c r="C3" s="33">
        <f>INDEX(BR2:BR17,C2)</f>
        <v>2022</v>
      </c>
      <c r="D3" s="34">
        <v>1</v>
      </c>
      <c r="E3" s="35">
        <v>2</v>
      </c>
      <c r="F3" s="35">
        <v>3</v>
      </c>
      <c r="G3" s="35">
        <v>4</v>
      </c>
      <c r="H3" s="35">
        <v>5</v>
      </c>
      <c r="I3" s="35">
        <v>6</v>
      </c>
      <c r="J3" s="35">
        <v>7</v>
      </c>
      <c r="K3" s="35">
        <v>8</v>
      </c>
      <c r="L3" s="35">
        <v>9</v>
      </c>
      <c r="M3" s="35">
        <v>10</v>
      </c>
      <c r="N3" s="35">
        <v>11</v>
      </c>
      <c r="O3" s="35">
        <v>12</v>
      </c>
      <c r="P3" s="35">
        <v>13</v>
      </c>
      <c r="Q3" s="35">
        <v>14</v>
      </c>
      <c r="R3" s="35">
        <v>15</v>
      </c>
      <c r="S3" s="35">
        <v>16</v>
      </c>
      <c r="T3" s="35">
        <v>17</v>
      </c>
      <c r="U3" s="35">
        <v>18</v>
      </c>
      <c r="V3" s="35">
        <v>19</v>
      </c>
      <c r="W3" s="35">
        <v>20</v>
      </c>
      <c r="X3" s="35">
        <v>21</v>
      </c>
      <c r="Y3" s="35">
        <v>22</v>
      </c>
      <c r="Z3" s="35">
        <v>23</v>
      </c>
      <c r="AA3" s="35">
        <v>24</v>
      </c>
      <c r="AB3" s="35">
        <v>25</v>
      </c>
      <c r="AC3" s="35">
        <v>26</v>
      </c>
      <c r="AD3" s="35">
        <v>27</v>
      </c>
      <c r="AE3" s="35">
        <v>28</v>
      </c>
      <c r="AF3" s="35">
        <v>29</v>
      </c>
      <c r="AG3" s="35">
        <v>30</v>
      </c>
      <c r="AH3" s="36">
        <v>31</v>
      </c>
      <c r="BQ3" s="37"/>
      <c r="BR3" s="28">
        <v>2016</v>
      </c>
      <c r="BS3" s="29"/>
      <c r="BT3" s="38" t="s">
        <v>12</v>
      </c>
      <c r="BU3" s="39">
        <f>ROUND(DATE(C3,4,MOD(234-11*MOD(C3,19),30))/7,)*7-6</f>
        <v>44668</v>
      </c>
      <c r="BV3" s="39">
        <f>ROUND(DATE(YEAR(BQ1)+1,4,MOD(234-11*MOD(YEAR(BQ1)+1,19),30))/7,)*7-6</f>
        <v>463</v>
      </c>
    </row>
    <row r="4" spans="1:74" ht="57.95" customHeight="1" x14ac:dyDescent="0.25">
      <c r="A4" s="10"/>
      <c r="B4" s="40" t="s">
        <v>13</v>
      </c>
      <c r="C4" s="41"/>
      <c r="D4" s="55" t="str">
        <f t="shared" ref="D4:F7" si="0">IF(WEEKDAY(DATE($C$3,ROW()-3,D$3))=2,"L","")</f>
        <v/>
      </c>
      <c r="E4" s="56" t="str">
        <f t="shared" si="0"/>
        <v/>
      </c>
      <c r="F4" s="56" t="str">
        <f t="shared" si="0"/>
        <v>L</v>
      </c>
      <c r="G4" s="56" t="str">
        <f t="shared" ref="G4:AH9" si="1">IF(WEEKDAY(DATE($C$3,ROW()-3,G$3))=2,"L","")</f>
        <v/>
      </c>
      <c r="H4" s="56" t="str">
        <f t="shared" si="1"/>
        <v/>
      </c>
      <c r="I4" s="56" t="str">
        <f t="shared" si="1"/>
        <v/>
      </c>
      <c r="J4" s="56" t="str">
        <f t="shared" si="1"/>
        <v/>
      </c>
      <c r="K4" s="56" t="str">
        <f t="shared" si="1"/>
        <v/>
      </c>
      <c r="L4" s="56" t="str">
        <f t="shared" si="1"/>
        <v/>
      </c>
      <c r="M4" s="56" t="str">
        <f t="shared" si="1"/>
        <v>L</v>
      </c>
      <c r="N4" s="56" t="str">
        <f t="shared" si="1"/>
        <v/>
      </c>
      <c r="O4" s="56" t="str">
        <f t="shared" si="1"/>
        <v/>
      </c>
      <c r="P4" s="56" t="str">
        <f t="shared" si="1"/>
        <v/>
      </c>
      <c r="Q4" s="56" t="str">
        <f t="shared" si="1"/>
        <v/>
      </c>
      <c r="R4" s="56" t="str">
        <f t="shared" si="1"/>
        <v/>
      </c>
      <c r="S4" s="56" t="str">
        <f t="shared" si="1"/>
        <v/>
      </c>
      <c r="T4" s="56" t="str">
        <f t="shared" si="1"/>
        <v>L</v>
      </c>
      <c r="U4" s="56" t="str">
        <f t="shared" si="1"/>
        <v/>
      </c>
      <c r="V4" s="56" t="str">
        <f t="shared" si="1"/>
        <v/>
      </c>
      <c r="W4" s="56" t="str">
        <f t="shared" si="1"/>
        <v/>
      </c>
      <c r="X4" s="56" t="str">
        <f t="shared" si="1"/>
        <v/>
      </c>
      <c r="Y4" s="56" t="str">
        <f t="shared" si="1"/>
        <v/>
      </c>
      <c r="Z4" s="56" t="str">
        <f t="shared" si="1"/>
        <v/>
      </c>
      <c r="AA4" s="56" t="str">
        <f t="shared" si="1"/>
        <v>L</v>
      </c>
      <c r="AB4" s="56" t="str">
        <f t="shared" si="1"/>
        <v/>
      </c>
      <c r="AC4" s="56" t="str">
        <f t="shared" si="1"/>
        <v/>
      </c>
      <c r="AD4" s="56" t="str">
        <f t="shared" si="1"/>
        <v/>
      </c>
      <c r="AE4" s="56" t="str">
        <f t="shared" si="1"/>
        <v/>
      </c>
      <c r="AF4" s="56" t="str">
        <f t="shared" si="1"/>
        <v/>
      </c>
      <c r="AG4" s="56" t="str">
        <f t="shared" si="1"/>
        <v/>
      </c>
      <c r="AH4" s="56" t="str">
        <f t="shared" si="1"/>
        <v>L</v>
      </c>
      <c r="BQ4" s="25"/>
      <c r="BR4" s="28">
        <v>2017</v>
      </c>
      <c r="BT4" s="30" t="s">
        <v>14</v>
      </c>
      <c r="BU4" s="31">
        <f>BU3+1</f>
        <v>44669</v>
      </c>
      <c r="BV4" s="31">
        <f>BV3+1</f>
        <v>464</v>
      </c>
    </row>
    <row r="5" spans="1:74" ht="57.95" customHeight="1" x14ac:dyDescent="0.25">
      <c r="A5" s="10"/>
      <c r="B5" s="42" t="s">
        <v>15</v>
      </c>
      <c r="C5" s="43"/>
      <c r="D5" s="55" t="str">
        <f t="shared" si="0"/>
        <v/>
      </c>
      <c r="E5" s="56" t="str">
        <f t="shared" si="0"/>
        <v/>
      </c>
      <c r="F5" s="56" t="str">
        <f t="shared" si="0"/>
        <v/>
      </c>
      <c r="G5" s="56" t="str">
        <f t="shared" si="1"/>
        <v/>
      </c>
      <c r="H5" s="56" t="str">
        <f t="shared" si="1"/>
        <v/>
      </c>
      <c r="I5" s="56" t="str">
        <f t="shared" si="1"/>
        <v/>
      </c>
      <c r="J5" s="56" t="str">
        <f t="shared" si="1"/>
        <v>L</v>
      </c>
      <c r="K5" s="56" t="str">
        <f t="shared" si="1"/>
        <v/>
      </c>
      <c r="L5" s="56" t="str">
        <f t="shared" si="1"/>
        <v/>
      </c>
      <c r="M5" s="56" t="str">
        <f t="shared" si="1"/>
        <v/>
      </c>
      <c r="N5" s="56" t="str">
        <f t="shared" si="1"/>
        <v/>
      </c>
      <c r="O5" s="56" t="str">
        <f t="shared" si="1"/>
        <v/>
      </c>
      <c r="P5" s="56" t="str">
        <f t="shared" si="1"/>
        <v/>
      </c>
      <c r="Q5" s="56" t="str">
        <f t="shared" si="1"/>
        <v>L</v>
      </c>
      <c r="R5" s="56" t="str">
        <f t="shared" si="1"/>
        <v/>
      </c>
      <c r="S5" s="56" t="str">
        <f t="shared" si="1"/>
        <v/>
      </c>
      <c r="T5" s="56" t="str">
        <f t="shared" si="1"/>
        <v/>
      </c>
      <c r="U5" s="56" t="str">
        <f t="shared" si="1"/>
        <v/>
      </c>
      <c r="V5" s="56" t="str">
        <f t="shared" si="1"/>
        <v/>
      </c>
      <c r="W5" s="56" t="str">
        <f t="shared" si="1"/>
        <v/>
      </c>
      <c r="X5" s="56" t="str">
        <f t="shared" si="1"/>
        <v>L</v>
      </c>
      <c r="Y5" s="56" t="str">
        <f t="shared" si="1"/>
        <v/>
      </c>
      <c r="Z5" s="56" t="str">
        <f t="shared" si="1"/>
        <v/>
      </c>
      <c r="AA5" s="56" t="str">
        <f t="shared" si="1"/>
        <v/>
      </c>
      <c r="AB5" s="56" t="str">
        <f t="shared" si="1"/>
        <v/>
      </c>
      <c r="AC5" s="56" t="str">
        <f t="shared" si="1"/>
        <v/>
      </c>
      <c r="AD5" s="56" t="str">
        <f t="shared" si="1"/>
        <v/>
      </c>
      <c r="AE5" s="56" t="str">
        <f t="shared" si="1"/>
        <v>L</v>
      </c>
      <c r="BQ5" s="25"/>
      <c r="BR5" s="28">
        <v>2018</v>
      </c>
      <c r="BT5" s="30" t="s">
        <v>16</v>
      </c>
      <c r="BU5" s="31">
        <f>DATE(C3,5,1)</f>
        <v>44682</v>
      </c>
      <c r="BV5" s="31">
        <f>DATE(YEAR(BQ1)+1,5,1)</f>
        <v>487</v>
      </c>
    </row>
    <row r="6" spans="1:74" ht="57.95" customHeight="1" x14ac:dyDescent="0.25">
      <c r="A6" s="10"/>
      <c r="B6" s="42" t="s">
        <v>17</v>
      </c>
      <c r="C6" s="43"/>
      <c r="D6" s="55" t="str">
        <f t="shared" si="0"/>
        <v/>
      </c>
      <c r="E6" s="56" t="str">
        <f t="shared" si="0"/>
        <v/>
      </c>
      <c r="F6" s="56" t="str">
        <f t="shared" si="0"/>
        <v/>
      </c>
      <c r="G6" s="56" t="str">
        <f t="shared" si="1"/>
        <v/>
      </c>
      <c r="H6" s="56" t="str">
        <f t="shared" si="1"/>
        <v/>
      </c>
      <c r="I6" s="56" t="str">
        <f t="shared" si="1"/>
        <v/>
      </c>
      <c r="J6" s="56" t="str">
        <f t="shared" si="1"/>
        <v>L</v>
      </c>
      <c r="K6" s="56" t="str">
        <f t="shared" si="1"/>
        <v/>
      </c>
      <c r="L6" s="56" t="str">
        <f t="shared" si="1"/>
        <v/>
      </c>
      <c r="M6" s="56" t="str">
        <f t="shared" si="1"/>
        <v/>
      </c>
      <c r="N6" s="56" t="str">
        <f t="shared" si="1"/>
        <v/>
      </c>
      <c r="O6" s="56" t="str">
        <f t="shared" si="1"/>
        <v/>
      </c>
      <c r="P6" s="56" t="str">
        <f t="shared" si="1"/>
        <v/>
      </c>
      <c r="Q6" s="56" t="str">
        <f t="shared" si="1"/>
        <v>L</v>
      </c>
      <c r="R6" s="56" t="str">
        <f t="shared" si="1"/>
        <v/>
      </c>
      <c r="S6" s="56" t="str">
        <f t="shared" si="1"/>
        <v/>
      </c>
      <c r="T6" s="56" t="str">
        <f t="shared" si="1"/>
        <v/>
      </c>
      <c r="U6" s="56" t="str">
        <f t="shared" si="1"/>
        <v/>
      </c>
      <c r="V6" s="56" t="str">
        <f t="shared" si="1"/>
        <v/>
      </c>
      <c r="W6" s="56" t="str">
        <f t="shared" si="1"/>
        <v/>
      </c>
      <c r="X6" s="56" t="str">
        <f t="shared" si="1"/>
        <v>L</v>
      </c>
      <c r="Y6" s="56" t="str">
        <f t="shared" si="1"/>
        <v/>
      </c>
      <c r="Z6" s="56" t="str">
        <f t="shared" si="1"/>
        <v/>
      </c>
      <c r="AA6" s="56" t="str">
        <f t="shared" si="1"/>
        <v/>
      </c>
      <c r="AB6" s="56" t="str">
        <f t="shared" si="1"/>
        <v/>
      </c>
      <c r="AC6" s="56" t="str">
        <f t="shared" si="1"/>
        <v/>
      </c>
      <c r="AD6" s="56" t="str">
        <f t="shared" si="1"/>
        <v/>
      </c>
      <c r="AE6" s="56" t="str">
        <f t="shared" si="1"/>
        <v>L</v>
      </c>
      <c r="AF6" s="56" t="str">
        <f t="shared" si="1"/>
        <v/>
      </c>
      <c r="AG6" s="56" t="str">
        <f t="shared" si="1"/>
        <v/>
      </c>
      <c r="AH6" s="56" t="str">
        <f t="shared" si="1"/>
        <v/>
      </c>
      <c r="BQ6" s="25"/>
      <c r="BR6" s="28">
        <v>2019</v>
      </c>
      <c r="BT6" s="30" t="s">
        <v>18</v>
      </c>
      <c r="BU6" s="31">
        <f>DATE(C3,5,8)</f>
        <v>44689</v>
      </c>
      <c r="BV6" s="31">
        <f>DATE(YEAR(BQ1)+1,5,8)</f>
        <v>494</v>
      </c>
    </row>
    <row r="7" spans="1:74" ht="57.95" customHeight="1" x14ac:dyDescent="0.25">
      <c r="A7" s="10"/>
      <c r="B7" s="42" t="s">
        <v>19</v>
      </c>
      <c r="C7" s="43"/>
      <c r="D7" s="55" t="str">
        <f t="shared" si="0"/>
        <v/>
      </c>
      <c r="E7" s="56" t="str">
        <f t="shared" si="0"/>
        <v/>
      </c>
      <c r="F7" s="56" t="str">
        <f t="shared" si="0"/>
        <v/>
      </c>
      <c r="G7" s="56" t="str">
        <f t="shared" si="1"/>
        <v>L</v>
      </c>
      <c r="H7" s="56" t="str">
        <f t="shared" si="1"/>
        <v/>
      </c>
      <c r="I7" s="56" t="str">
        <f t="shared" si="1"/>
        <v/>
      </c>
      <c r="J7" s="56" t="str">
        <f t="shared" si="1"/>
        <v/>
      </c>
      <c r="K7" s="56" t="str">
        <f t="shared" si="1"/>
        <v/>
      </c>
      <c r="L7" s="56" t="str">
        <f t="shared" si="1"/>
        <v/>
      </c>
      <c r="M7" s="56" t="str">
        <f t="shared" si="1"/>
        <v/>
      </c>
      <c r="N7" s="56" t="str">
        <f t="shared" si="1"/>
        <v>L</v>
      </c>
      <c r="O7" s="56" t="str">
        <f t="shared" si="1"/>
        <v/>
      </c>
      <c r="P7" s="56" t="str">
        <f t="shared" si="1"/>
        <v/>
      </c>
      <c r="Q7" s="56" t="str">
        <f t="shared" si="1"/>
        <v/>
      </c>
      <c r="R7" s="56" t="str">
        <f t="shared" si="1"/>
        <v/>
      </c>
      <c r="S7" s="56" t="str">
        <f t="shared" si="1"/>
        <v/>
      </c>
      <c r="T7" s="56" t="str">
        <f t="shared" si="1"/>
        <v/>
      </c>
      <c r="U7" s="56" t="str">
        <f t="shared" si="1"/>
        <v>L</v>
      </c>
      <c r="V7" s="56" t="str">
        <f t="shared" si="1"/>
        <v/>
      </c>
      <c r="W7" s="56" t="str">
        <f t="shared" si="1"/>
        <v/>
      </c>
      <c r="X7" s="56" t="str">
        <f t="shared" si="1"/>
        <v/>
      </c>
      <c r="Y7" s="56" t="str">
        <f t="shared" si="1"/>
        <v/>
      </c>
      <c r="Z7" s="56" t="str">
        <f t="shared" si="1"/>
        <v/>
      </c>
      <c r="AA7" s="56" t="str">
        <f t="shared" si="1"/>
        <v/>
      </c>
      <c r="AB7" s="56" t="str">
        <f t="shared" si="1"/>
        <v>L</v>
      </c>
      <c r="AC7" s="56" t="str">
        <f t="shared" si="1"/>
        <v/>
      </c>
      <c r="AD7" s="56" t="str">
        <f t="shared" si="1"/>
        <v/>
      </c>
      <c r="AE7" s="56" t="str">
        <f t="shared" si="1"/>
        <v/>
      </c>
      <c r="AF7" s="56" t="str">
        <f t="shared" si="1"/>
        <v/>
      </c>
      <c r="AG7" s="56" t="str">
        <f t="shared" si="1"/>
        <v/>
      </c>
      <c r="BQ7" s="25"/>
      <c r="BR7" s="28">
        <v>2020</v>
      </c>
      <c r="BT7" s="30" t="s">
        <v>20</v>
      </c>
      <c r="BU7" s="31">
        <f>BU3+39</f>
        <v>44707</v>
      </c>
      <c r="BV7" s="31">
        <f>BV3+39</f>
        <v>502</v>
      </c>
    </row>
    <row r="8" spans="1:74" ht="57.95" customHeight="1" x14ac:dyDescent="0.25">
      <c r="A8" s="10"/>
      <c r="B8" s="42" t="s">
        <v>21</v>
      </c>
      <c r="C8" s="43"/>
      <c r="D8" s="43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5"/>
      <c r="BQ8" s="25"/>
      <c r="BR8" s="28">
        <v>2021</v>
      </c>
      <c r="BS8" s="46"/>
      <c r="BT8" s="30" t="s">
        <v>22</v>
      </c>
      <c r="BU8" s="31">
        <f>BU3+49</f>
        <v>44717</v>
      </c>
      <c r="BV8" s="31">
        <f>BV3+49</f>
        <v>512</v>
      </c>
    </row>
    <row r="9" spans="1:74" ht="57.95" customHeight="1" x14ac:dyDescent="0.25">
      <c r="A9" s="10"/>
      <c r="B9" s="42" t="s">
        <v>23</v>
      </c>
      <c r="C9" s="43"/>
      <c r="D9" s="55" t="str">
        <f t="shared" ref="D9:F15" si="2">IF(WEEKDAY(DATE($C$3,ROW()-3,D$3))=2,"L","")</f>
        <v/>
      </c>
      <c r="E9" s="56" t="str">
        <f t="shared" si="2"/>
        <v/>
      </c>
      <c r="F9" s="56" t="str">
        <f t="shared" si="2"/>
        <v/>
      </c>
      <c r="G9" s="56" t="str">
        <f t="shared" si="1"/>
        <v/>
      </c>
      <c r="H9" s="56" t="str">
        <f t="shared" si="1"/>
        <v/>
      </c>
      <c r="I9" s="56" t="str">
        <f t="shared" si="1"/>
        <v>L</v>
      </c>
      <c r="J9" s="56" t="str">
        <f t="shared" si="1"/>
        <v/>
      </c>
      <c r="K9" s="56" t="str">
        <f t="shared" si="1"/>
        <v/>
      </c>
      <c r="L9" s="56" t="str">
        <f t="shared" si="1"/>
        <v/>
      </c>
      <c r="M9" s="56" t="str">
        <f t="shared" si="1"/>
        <v/>
      </c>
      <c r="N9" s="56" t="str">
        <f t="shared" si="1"/>
        <v/>
      </c>
      <c r="O9" s="56" t="str">
        <f t="shared" si="1"/>
        <v/>
      </c>
      <c r="P9" s="56" t="str">
        <f t="shared" si="1"/>
        <v>L</v>
      </c>
      <c r="Q9" s="56" t="str">
        <f t="shared" si="1"/>
        <v/>
      </c>
      <c r="R9" s="56" t="str">
        <f t="shared" si="1"/>
        <v/>
      </c>
      <c r="S9" s="56" t="str">
        <f t="shared" si="1"/>
        <v/>
      </c>
      <c r="T9" s="56" t="str">
        <f t="shared" si="1"/>
        <v/>
      </c>
      <c r="U9" s="56" t="str">
        <f t="shared" si="1"/>
        <v/>
      </c>
      <c r="V9" s="56" t="str">
        <f t="shared" si="1"/>
        <v/>
      </c>
      <c r="W9" s="56" t="str">
        <f t="shared" si="1"/>
        <v>L</v>
      </c>
      <c r="X9" s="56" t="str">
        <f t="shared" si="1"/>
        <v/>
      </c>
      <c r="Y9" s="56" t="str">
        <f t="shared" si="1"/>
        <v/>
      </c>
      <c r="Z9" s="56" t="str">
        <f t="shared" si="1"/>
        <v/>
      </c>
      <c r="AA9" s="56" t="str">
        <f t="shared" si="1"/>
        <v/>
      </c>
      <c r="AB9" s="56" t="str">
        <f t="shared" si="1"/>
        <v/>
      </c>
      <c r="AC9" s="56" t="str">
        <f t="shared" si="1"/>
        <v/>
      </c>
      <c r="AD9" s="56" t="str">
        <f t="shared" si="1"/>
        <v>L</v>
      </c>
      <c r="AE9" s="56" t="str">
        <f t="shared" si="1"/>
        <v/>
      </c>
      <c r="AF9" s="56" t="str">
        <f t="shared" si="1"/>
        <v/>
      </c>
      <c r="AG9" s="56" t="str">
        <f t="shared" si="1"/>
        <v/>
      </c>
      <c r="BQ9" s="25"/>
      <c r="BR9" s="28">
        <v>2022</v>
      </c>
      <c r="BS9" s="46"/>
      <c r="BT9" s="30" t="s">
        <v>24</v>
      </c>
      <c r="BU9" s="31">
        <f>BU8+1</f>
        <v>44718</v>
      </c>
      <c r="BV9" s="31">
        <f>BV8+1</f>
        <v>513</v>
      </c>
    </row>
    <row r="10" spans="1:74" ht="57.95" customHeight="1" x14ac:dyDescent="0.25">
      <c r="A10" s="10"/>
      <c r="B10" s="42" t="s">
        <v>25</v>
      </c>
      <c r="C10" s="43"/>
      <c r="D10" s="55" t="str">
        <f t="shared" si="2"/>
        <v/>
      </c>
      <c r="E10" s="56" t="str">
        <f t="shared" si="2"/>
        <v/>
      </c>
      <c r="F10" s="56" t="str">
        <f t="shared" si="2"/>
        <v/>
      </c>
      <c r="G10" s="56" t="str">
        <f t="shared" ref="G10:AG15" si="3">IF(WEEKDAY(DATE($C$3,ROW()-3,G$3))=2,"L","")</f>
        <v>L</v>
      </c>
      <c r="H10" s="56" t="str">
        <f t="shared" si="3"/>
        <v/>
      </c>
      <c r="I10" s="56" t="str">
        <f t="shared" si="3"/>
        <v/>
      </c>
      <c r="J10" s="56" t="str">
        <f t="shared" si="3"/>
        <v/>
      </c>
      <c r="K10" s="56" t="str">
        <f t="shared" si="3"/>
        <v/>
      </c>
      <c r="L10" s="56" t="str">
        <f t="shared" si="3"/>
        <v/>
      </c>
      <c r="M10" s="56" t="str">
        <f t="shared" si="3"/>
        <v/>
      </c>
      <c r="N10" s="56" t="str">
        <f t="shared" si="3"/>
        <v>L</v>
      </c>
      <c r="O10" s="56" t="str">
        <f t="shared" si="3"/>
        <v/>
      </c>
      <c r="P10" s="56" t="str">
        <f t="shared" si="3"/>
        <v/>
      </c>
      <c r="Q10" s="56" t="str">
        <f t="shared" si="3"/>
        <v/>
      </c>
      <c r="R10" s="56" t="str">
        <f t="shared" si="3"/>
        <v/>
      </c>
      <c r="S10" s="56" t="str">
        <f t="shared" si="3"/>
        <v/>
      </c>
      <c r="T10" s="56" t="str">
        <f t="shared" si="3"/>
        <v/>
      </c>
      <c r="U10" s="56" t="str">
        <f t="shared" si="3"/>
        <v>L</v>
      </c>
      <c r="V10" s="56" t="str">
        <f t="shared" si="3"/>
        <v/>
      </c>
      <c r="W10" s="56" t="str">
        <f t="shared" si="3"/>
        <v/>
      </c>
      <c r="X10" s="56" t="str">
        <f t="shared" si="3"/>
        <v/>
      </c>
      <c r="Y10" s="56" t="str">
        <f t="shared" si="3"/>
        <v/>
      </c>
      <c r="Z10" s="56" t="str">
        <f t="shared" si="3"/>
        <v/>
      </c>
      <c r="AA10" s="56" t="str">
        <f t="shared" si="3"/>
        <v/>
      </c>
      <c r="AB10" s="56" t="str">
        <f t="shared" si="3"/>
        <v>L</v>
      </c>
      <c r="AC10" s="56" t="str">
        <f t="shared" si="3"/>
        <v/>
      </c>
      <c r="AD10" s="56" t="str">
        <f t="shared" si="3"/>
        <v/>
      </c>
      <c r="AE10" s="56" t="str">
        <f t="shared" si="3"/>
        <v/>
      </c>
      <c r="AF10" s="56" t="str">
        <f t="shared" si="3"/>
        <v/>
      </c>
      <c r="AG10" s="56" t="str">
        <f t="shared" si="3"/>
        <v/>
      </c>
      <c r="AH10" s="56" t="str">
        <f t="shared" ref="AH10:AH15" si="4">IF(WEEKDAY(DATE($C$3,ROW()-3,AH$3))=2,"L","")</f>
        <v/>
      </c>
      <c r="BQ10" s="25"/>
      <c r="BR10" s="29">
        <v>2023</v>
      </c>
      <c r="BS10" s="46"/>
      <c r="BT10" s="30" t="s">
        <v>26</v>
      </c>
      <c r="BU10" s="31">
        <f>DATE(C3,7,14)</f>
        <v>44756</v>
      </c>
      <c r="BV10" s="31">
        <f>DATE(YEAR(BQ1)+1,7,14)</f>
        <v>561</v>
      </c>
    </row>
    <row r="11" spans="1:74" ht="57.95" customHeight="1" x14ac:dyDescent="0.25">
      <c r="A11" s="10"/>
      <c r="B11" s="42" t="s">
        <v>27</v>
      </c>
      <c r="C11" s="43"/>
      <c r="D11" s="55" t="str">
        <f t="shared" si="2"/>
        <v>L</v>
      </c>
      <c r="E11" s="56" t="str">
        <f t="shared" si="2"/>
        <v/>
      </c>
      <c r="F11" s="56" t="str">
        <f t="shared" si="2"/>
        <v/>
      </c>
      <c r="G11" s="56" t="str">
        <f t="shared" si="3"/>
        <v/>
      </c>
      <c r="H11" s="56" t="str">
        <f t="shared" si="3"/>
        <v/>
      </c>
      <c r="I11" s="56" t="str">
        <f t="shared" si="3"/>
        <v/>
      </c>
      <c r="J11" s="56" t="str">
        <f t="shared" si="3"/>
        <v/>
      </c>
      <c r="K11" s="56" t="str">
        <f t="shared" si="3"/>
        <v>L</v>
      </c>
      <c r="L11" s="56" t="str">
        <f t="shared" si="3"/>
        <v/>
      </c>
      <c r="M11" s="56" t="str">
        <f t="shared" si="3"/>
        <v/>
      </c>
      <c r="N11" s="56" t="str">
        <f t="shared" si="3"/>
        <v/>
      </c>
      <c r="O11" s="56" t="str">
        <f t="shared" si="3"/>
        <v/>
      </c>
      <c r="P11" s="56" t="str">
        <f t="shared" si="3"/>
        <v/>
      </c>
      <c r="Q11" s="56" t="str">
        <f t="shared" si="3"/>
        <v/>
      </c>
      <c r="R11" s="56" t="str">
        <f t="shared" si="3"/>
        <v>L</v>
      </c>
      <c r="S11" s="56" t="str">
        <f t="shared" si="3"/>
        <v/>
      </c>
      <c r="T11" s="56" t="str">
        <f t="shared" si="3"/>
        <v/>
      </c>
      <c r="U11" s="56" t="str">
        <f t="shared" si="3"/>
        <v/>
      </c>
      <c r="V11" s="56" t="str">
        <f t="shared" si="3"/>
        <v/>
      </c>
      <c r="W11" s="56" t="str">
        <f t="shared" si="3"/>
        <v/>
      </c>
      <c r="X11" s="56" t="str">
        <f t="shared" si="3"/>
        <v/>
      </c>
      <c r="Y11" s="56" t="str">
        <f t="shared" si="3"/>
        <v>L</v>
      </c>
      <c r="Z11" s="56" t="str">
        <f t="shared" si="3"/>
        <v/>
      </c>
      <c r="AA11" s="56" t="str">
        <f t="shared" si="3"/>
        <v/>
      </c>
      <c r="AB11" s="56" t="str">
        <f t="shared" si="3"/>
        <v/>
      </c>
      <c r="AC11" s="56" t="str">
        <f t="shared" si="3"/>
        <v/>
      </c>
      <c r="AD11" s="56" t="str">
        <f t="shared" si="3"/>
        <v/>
      </c>
      <c r="AE11" s="56" t="str">
        <f t="shared" si="3"/>
        <v/>
      </c>
      <c r="AF11" s="56" t="str">
        <f t="shared" si="3"/>
        <v>L</v>
      </c>
      <c r="AG11" s="56" t="str">
        <f t="shared" si="3"/>
        <v/>
      </c>
      <c r="AH11" s="56" t="str">
        <f t="shared" si="4"/>
        <v/>
      </c>
      <c r="BQ11" s="25"/>
      <c r="BR11" s="29">
        <v>2024</v>
      </c>
      <c r="BS11" s="47"/>
      <c r="BT11" s="38" t="s">
        <v>28</v>
      </c>
      <c r="BU11" s="39">
        <f>DATE(C3,8,15)</f>
        <v>44788</v>
      </c>
      <c r="BV11" s="39">
        <f>DATE(YEAR(BQ1)+1,8,15)</f>
        <v>593</v>
      </c>
    </row>
    <row r="12" spans="1:74" ht="57.95" customHeight="1" x14ac:dyDescent="0.25">
      <c r="A12" s="10"/>
      <c r="B12" s="42" t="s">
        <v>29</v>
      </c>
      <c r="C12" s="43"/>
      <c r="D12" s="55" t="str">
        <f t="shared" si="2"/>
        <v/>
      </c>
      <c r="E12" s="56" t="str">
        <f t="shared" si="2"/>
        <v/>
      </c>
      <c r="F12" s="56" t="str">
        <f t="shared" si="2"/>
        <v/>
      </c>
      <c r="G12" s="56" t="str">
        <f t="shared" si="3"/>
        <v/>
      </c>
      <c r="H12" s="56" t="str">
        <f t="shared" si="3"/>
        <v>L</v>
      </c>
      <c r="I12" s="56" t="str">
        <f t="shared" si="3"/>
        <v/>
      </c>
      <c r="J12" s="56" t="str">
        <f t="shared" si="3"/>
        <v/>
      </c>
      <c r="K12" s="56" t="str">
        <f t="shared" si="3"/>
        <v/>
      </c>
      <c r="L12" s="56" t="str">
        <f t="shared" si="3"/>
        <v/>
      </c>
      <c r="M12" s="56" t="str">
        <f t="shared" si="3"/>
        <v/>
      </c>
      <c r="N12" s="56" t="str">
        <f t="shared" si="3"/>
        <v/>
      </c>
      <c r="O12" s="56" t="str">
        <f t="shared" si="3"/>
        <v>L</v>
      </c>
      <c r="P12" s="56" t="str">
        <f t="shared" si="3"/>
        <v/>
      </c>
      <c r="Q12" s="56" t="str">
        <f t="shared" si="3"/>
        <v/>
      </c>
      <c r="R12" s="56" t="str">
        <f t="shared" si="3"/>
        <v/>
      </c>
      <c r="S12" s="56" t="str">
        <f t="shared" si="3"/>
        <v/>
      </c>
      <c r="T12" s="56" t="str">
        <f t="shared" si="3"/>
        <v/>
      </c>
      <c r="U12" s="56" t="str">
        <f t="shared" si="3"/>
        <v/>
      </c>
      <c r="V12" s="56" t="str">
        <f t="shared" si="3"/>
        <v>L</v>
      </c>
      <c r="W12" s="56" t="str">
        <f t="shared" si="3"/>
        <v/>
      </c>
      <c r="X12" s="56" t="str">
        <f t="shared" si="3"/>
        <v/>
      </c>
      <c r="Y12" s="56" t="str">
        <f t="shared" si="3"/>
        <v/>
      </c>
      <c r="Z12" s="56" t="str">
        <f t="shared" si="3"/>
        <v/>
      </c>
      <c r="AA12" s="56" t="str">
        <f t="shared" si="3"/>
        <v/>
      </c>
      <c r="AB12" s="56" t="str">
        <f t="shared" si="3"/>
        <v/>
      </c>
      <c r="AC12" s="56" t="str">
        <f t="shared" si="3"/>
        <v>L</v>
      </c>
      <c r="AD12" s="56" t="str">
        <f t="shared" si="3"/>
        <v/>
      </c>
      <c r="AE12" s="56" t="str">
        <f t="shared" si="3"/>
        <v/>
      </c>
      <c r="AF12" s="56" t="str">
        <f t="shared" si="3"/>
        <v/>
      </c>
      <c r="AG12" s="56" t="str">
        <f t="shared" si="3"/>
        <v/>
      </c>
      <c r="BQ12" s="25"/>
      <c r="BR12" s="29">
        <v>2025</v>
      </c>
      <c r="BS12" s="47"/>
      <c r="BT12" s="38" t="s">
        <v>30</v>
      </c>
      <c r="BU12" s="39">
        <f>DATE(C3,11,1)</f>
        <v>44866</v>
      </c>
      <c r="BV12" s="39">
        <f>DATE(YEAR(BQ1)+1,11,1)</f>
        <v>671</v>
      </c>
    </row>
    <row r="13" spans="1:74" ht="57.95" customHeight="1" x14ac:dyDescent="0.25">
      <c r="A13" s="10"/>
      <c r="B13" s="42" t="s">
        <v>31</v>
      </c>
      <c r="C13" s="43"/>
      <c r="D13" s="55" t="str">
        <f t="shared" si="2"/>
        <v/>
      </c>
      <c r="E13" s="56" t="str">
        <f t="shared" si="2"/>
        <v/>
      </c>
      <c r="F13" s="56" t="str">
        <f t="shared" si="2"/>
        <v>L</v>
      </c>
      <c r="G13" s="56" t="str">
        <f t="shared" si="3"/>
        <v/>
      </c>
      <c r="H13" s="56" t="str">
        <f t="shared" si="3"/>
        <v/>
      </c>
      <c r="I13" s="56" t="str">
        <f t="shared" si="3"/>
        <v/>
      </c>
      <c r="J13" s="56" t="str">
        <f t="shared" si="3"/>
        <v/>
      </c>
      <c r="K13" s="56" t="str">
        <f t="shared" si="3"/>
        <v/>
      </c>
      <c r="L13" s="56" t="str">
        <f t="shared" si="3"/>
        <v/>
      </c>
      <c r="M13" s="56" t="str">
        <f t="shared" si="3"/>
        <v>L</v>
      </c>
      <c r="N13" s="56" t="str">
        <f t="shared" si="3"/>
        <v/>
      </c>
      <c r="O13" s="56" t="str">
        <f t="shared" si="3"/>
        <v/>
      </c>
      <c r="P13" s="56" t="str">
        <f t="shared" si="3"/>
        <v/>
      </c>
      <c r="Q13" s="56" t="str">
        <f t="shared" si="3"/>
        <v/>
      </c>
      <c r="R13" s="56" t="str">
        <f t="shared" si="3"/>
        <v/>
      </c>
      <c r="S13" s="56" t="str">
        <f t="shared" si="3"/>
        <v/>
      </c>
      <c r="T13" s="56" t="str">
        <f t="shared" si="3"/>
        <v>L</v>
      </c>
      <c r="U13" s="56" t="str">
        <f t="shared" si="3"/>
        <v/>
      </c>
      <c r="V13" s="56" t="str">
        <f t="shared" si="3"/>
        <v/>
      </c>
      <c r="W13" s="56" t="str">
        <f t="shared" si="3"/>
        <v/>
      </c>
      <c r="X13" s="56" t="str">
        <f t="shared" si="3"/>
        <v/>
      </c>
      <c r="Y13" s="56" t="str">
        <f t="shared" si="3"/>
        <v/>
      </c>
      <c r="Z13" s="56" t="str">
        <f t="shared" si="3"/>
        <v/>
      </c>
      <c r="AA13" s="56" t="str">
        <f t="shared" si="3"/>
        <v>L</v>
      </c>
      <c r="AB13" s="56" t="str">
        <f t="shared" si="3"/>
        <v/>
      </c>
      <c r="AC13" s="56" t="str">
        <f t="shared" si="3"/>
        <v/>
      </c>
      <c r="AD13" s="56" t="str">
        <f t="shared" si="3"/>
        <v/>
      </c>
      <c r="AE13" s="56" t="str">
        <f t="shared" si="3"/>
        <v/>
      </c>
      <c r="AF13" s="56" t="str">
        <f t="shared" si="3"/>
        <v/>
      </c>
      <c r="AG13" s="56" t="str">
        <f t="shared" si="3"/>
        <v/>
      </c>
      <c r="AH13" s="56" t="str">
        <f t="shared" si="4"/>
        <v>L</v>
      </c>
      <c r="BQ13" s="25"/>
      <c r="BR13" s="29">
        <v>2026</v>
      </c>
      <c r="BS13" s="47"/>
      <c r="BT13" s="38" t="s">
        <v>32</v>
      </c>
      <c r="BU13" s="39">
        <f>DATE(C3,11,11)</f>
        <v>44876</v>
      </c>
      <c r="BV13" s="39">
        <f>DATE(YEAR(BQ1)+1,11,11)</f>
        <v>681</v>
      </c>
    </row>
    <row r="14" spans="1:74" ht="57.95" customHeight="1" x14ac:dyDescent="0.25">
      <c r="A14" s="10"/>
      <c r="B14" s="42" t="s">
        <v>33</v>
      </c>
      <c r="C14" s="43"/>
      <c r="D14" s="55" t="str">
        <f t="shared" si="2"/>
        <v/>
      </c>
      <c r="E14" s="56" t="str">
        <f t="shared" si="2"/>
        <v/>
      </c>
      <c r="F14" s="56" t="str">
        <f t="shared" si="2"/>
        <v/>
      </c>
      <c r="G14" s="56" t="str">
        <f t="shared" si="3"/>
        <v/>
      </c>
      <c r="H14" s="56" t="str">
        <f t="shared" si="3"/>
        <v/>
      </c>
      <c r="I14" s="56" t="str">
        <f t="shared" si="3"/>
        <v/>
      </c>
      <c r="J14" s="56" t="str">
        <f t="shared" si="3"/>
        <v>L</v>
      </c>
      <c r="K14" s="56" t="str">
        <f t="shared" si="3"/>
        <v/>
      </c>
      <c r="L14" s="56" t="str">
        <f t="shared" si="3"/>
        <v/>
      </c>
      <c r="M14" s="56" t="str">
        <f t="shared" si="3"/>
        <v/>
      </c>
      <c r="N14" s="56" t="str">
        <f t="shared" si="3"/>
        <v/>
      </c>
      <c r="O14" s="56" t="str">
        <f t="shared" si="3"/>
        <v/>
      </c>
      <c r="P14" s="56" t="str">
        <f t="shared" si="3"/>
        <v/>
      </c>
      <c r="Q14" s="56" t="str">
        <f t="shared" si="3"/>
        <v>L</v>
      </c>
      <c r="R14" s="56" t="str">
        <f t="shared" si="3"/>
        <v/>
      </c>
      <c r="S14" s="56" t="str">
        <f t="shared" si="3"/>
        <v/>
      </c>
      <c r="T14" s="56" t="str">
        <f t="shared" si="3"/>
        <v/>
      </c>
      <c r="U14" s="56" t="str">
        <f t="shared" si="3"/>
        <v/>
      </c>
      <c r="V14" s="56" t="str">
        <f t="shared" si="3"/>
        <v/>
      </c>
      <c r="W14" s="56" t="str">
        <f t="shared" si="3"/>
        <v/>
      </c>
      <c r="X14" s="56" t="str">
        <f t="shared" si="3"/>
        <v>L</v>
      </c>
      <c r="Y14" s="56" t="str">
        <f t="shared" si="3"/>
        <v/>
      </c>
      <c r="Z14" s="56" t="str">
        <f t="shared" si="3"/>
        <v/>
      </c>
      <c r="AA14" s="56" t="str">
        <f t="shared" si="3"/>
        <v/>
      </c>
      <c r="AB14" s="56" t="str">
        <f t="shared" si="3"/>
        <v/>
      </c>
      <c r="AC14" s="56" t="str">
        <f t="shared" si="3"/>
        <v/>
      </c>
      <c r="AD14" s="56" t="str">
        <f t="shared" si="3"/>
        <v/>
      </c>
      <c r="AE14" s="56" t="str">
        <f t="shared" si="3"/>
        <v>L</v>
      </c>
      <c r="AF14" s="56" t="str">
        <f t="shared" si="3"/>
        <v/>
      </c>
      <c r="AG14" s="56" t="str">
        <f t="shared" si="3"/>
        <v/>
      </c>
      <c r="BQ14" s="25"/>
      <c r="BR14" s="29">
        <v>2027</v>
      </c>
      <c r="BS14" s="47"/>
      <c r="BT14" s="38" t="s">
        <v>34</v>
      </c>
      <c r="BU14" s="39">
        <f>DATE(C3,12,25)</f>
        <v>44920</v>
      </c>
      <c r="BV14" s="39">
        <f>DATE(YEAR(BQ1)+1,12,25)</f>
        <v>725</v>
      </c>
    </row>
    <row r="15" spans="1:74" ht="57.95" customHeight="1" x14ac:dyDescent="0.25">
      <c r="A15" s="10"/>
      <c r="B15" s="48" t="s">
        <v>35</v>
      </c>
      <c r="C15" s="49"/>
      <c r="D15" s="55" t="str">
        <f t="shared" si="2"/>
        <v/>
      </c>
      <c r="E15" s="56" t="str">
        <f t="shared" si="2"/>
        <v/>
      </c>
      <c r="F15" s="56" t="str">
        <f t="shared" si="2"/>
        <v/>
      </c>
      <c r="G15" s="56" t="str">
        <f t="shared" si="3"/>
        <v/>
      </c>
      <c r="H15" s="56" t="str">
        <f t="shared" si="3"/>
        <v>L</v>
      </c>
      <c r="I15" s="56" t="str">
        <f t="shared" si="3"/>
        <v/>
      </c>
      <c r="J15" s="56" t="str">
        <f t="shared" si="3"/>
        <v/>
      </c>
      <c r="K15" s="56" t="str">
        <f t="shared" si="3"/>
        <v/>
      </c>
      <c r="L15" s="56" t="str">
        <f t="shared" si="3"/>
        <v/>
      </c>
      <c r="M15" s="56" t="str">
        <f t="shared" si="3"/>
        <v/>
      </c>
      <c r="N15" s="56" t="str">
        <f t="shared" si="3"/>
        <v/>
      </c>
      <c r="O15" s="56" t="str">
        <f t="shared" si="3"/>
        <v>L</v>
      </c>
      <c r="P15" s="56" t="str">
        <f t="shared" si="3"/>
        <v/>
      </c>
      <c r="Q15" s="56" t="str">
        <f t="shared" si="3"/>
        <v/>
      </c>
      <c r="R15" s="56" t="str">
        <f t="shared" si="3"/>
        <v/>
      </c>
      <c r="S15" s="56" t="str">
        <f t="shared" si="3"/>
        <v/>
      </c>
      <c r="T15" s="56" t="str">
        <f t="shared" si="3"/>
        <v/>
      </c>
      <c r="U15" s="56" t="str">
        <f t="shared" si="3"/>
        <v/>
      </c>
      <c r="V15" s="56" t="str">
        <f t="shared" si="3"/>
        <v>L</v>
      </c>
      <c r="W15" s="56" t="str">
        <f t="shared" si="3"/>
        <v/>
      </c>
      <c r="X15" s="56" t="str">
        <f t="shared" si="3"/>
        <v/>
      </c>
      <c r="Y15" s="56" t="str">
        <f t="shared" si="3"/>
        <v/>
      </c>
      <c r="Z15" s="56" t="str">
        <f t="shared" si="3"/>
        <v/>
      </c>
      <c r="AA15" s="56" t="str">
        <f t="shared" si="3"/>
        <v/>
      </c>
      <c r="AB15" s="56" t="str">
        <f t="shared" si="3"/>
        <v/>
      </c>
      <c r="AC15" s="56" t="str">
        <f t="shared" si="3"/>
        <v>L</v>
      </c>
      <c r="AD15" s="56" t="str">
        <f t="shared" si="3"/>
        <v/>
      </c>
      <c r="AE15" s="56" t="str">
        <f t="shared" si="3"/>
        <v/>
      </c>
      <c r="AF15" s="56" t="str">
        <f t="shared" si="3"/>
        <v/>
      </c>
      <c r="AG15" s="56" t="str">
        <f t="shared" si="3"/>
        <v/>
      </c>
      <c r="AH15" s="56" t="str">
        <f t="shared" si="4"/>
        <v/>
      </c>
      <c r="BQ15" s="25"/>
      <c r="BR15" s="29">
        <v>2028</v>
      </c>
      <c r="BS15" s="29"/>
      <c r="BT15" s="29"/>
      <c r="BU15" s="29"/>
      <c r="BV15" s="29"/>
    </row>
    <row r="16" spans="1:74" ht="22.5" customHeight="1" x14ac:dyDescent="0.25">
      <c r="BQ16" s="25"/>
      <c r="BR16" s="29">
        <v>2029</v>
      </c>
      <c r="BS16" s="29"/>
      <c r="BT16" s="29"/>
      <c r="BU16" s="29"/>
      <c r="BV16" s="29"/>
    </row>
    <row r="17" spans="39:74" ht="22.5" customHeight="1" x14ac:dyDescent="0.25">
      <c r="BQ17" s="25"/>
      <c r="BR17" s="29">
        <v>2030</v>
      </c>
      <c r="BS17" s="29"/>
      <c r="BT17" s="29"/>
      <c r="BU17" s="29"/>
      <c r="BV17" s="29"/>
    </row>
    <row r="18" spans="39:74" ht="22.5" customHeight="1" x14ac:dyDescent="0.25">
      <c r="BQ18" s="25"/>
      <c r="BR18" s="50"/>
      <c r="BS18" s="29"/>
      <c r="BT18" s="29"/>
      <c r="BU18" s="29"/>
      <c r="BV18" s="29"/>
    </row>
    <row r="19" spans="39:74" ht="22.5" customHeight="1" x14ac:dyDescent="0.25">
      <c r="BQ19" s="25"/>
      <c r="BR19" s="50"/>
      <c r="BS19" s="29"/>
      <c r="BT19" s="29"/>
      <c r="BU19" s="29"/>
      <c r="BV19" s="29"/>
    </row>
    <row r="20" spans="39:74" ht="22.5" customHeight="1" x14ac:dyDescent="0.25">
      <c r="BQ20" s="25"/>
      <c r="BR20" s="50"/>
      <c r="BS20" s="29"/>
      <c r="BT20" s="29"/>
      <c r="BU20" s="29"/>
      <c r="BV20" s="29"/>
    </row>
    <row r="21" spans="39:74" ht="22.5" customHeight="1" x14ac:dyDescent="0.25">
      <c r="BQ21" s="25"/>
      <c r="BR21" s="50"/>
      <c r="BS21" s="29"/>
      <c r="BT21" s="29"/>
      <c r="BU21" s="29"/>
      <c r="BV21" s="29"/>
    </row>
    <row r="22" spans="39:74" ht="22.5" customHeight="1" x14ac:dyDescent="0.25">
      <c r="BQ22" s="25"/>
      <c r="BR22" s="50"/>
      <c r="BS22" s="29"/>
      <c r="BT22" s="29"/>
      <c r="BU22" s="29"/>
      <c r="BV22" s="29"/>
    </row>
    <row r="23" spans="39:74" ht="22.5" customHeight="1" x14ac:dyDescent="0.25">
      <c r="BQ23" s="25"/>
      <c r="BR23" s="50"/>
      <c r="BS23" s="29"/>
      <c r="BT23" s="29"/>
      <c r="BU23" s="29"/>
      <c r="BV23" s="29"/>
    </row>
    <row r="24" spans="39:74" ht="22.5" customHeight="1" x14ac:dyDescent="0.25">
      <c r="BQ24" s="25"/>
      <c r="BR24" s="50"/>
      <c r="BS24" s="29"/>
      <c r="BT24" s="29"/>
      <c r="BU24" s="29"/>
      <c r="BV24" s="29"/>
    </row>
    <row r="25" spans="39:74" ht="22.5" customHeight="1" x14ac:dyDescent="0.25">
      <c r="BQ25" s="25"/>
      <c r="BR25" s="50"/>
      <c r="BS25" s="29"/>
      <c r="BT25" s="29"/>
      <c r="BU25" s="29"/>
      <c r="BV25" s="29"/>
    </row>
    <row r="26" spans="39:74" ht="22.5" customHeight="1" x14ac:dyDescent="0.25">
      <c r="BQ26" s="25"/>
      <c r="BR26" s="50"/>
      <c r="BS26" s="29"/>
      <c r="BT26" s="29"/>
      <c r="BU26" s="29"/>
      <c r="BV26" s="29"/>
    </row>
    <row r="27" spans="39:74" ht="22.5" customHeight="1" x14ac:dyDescent="0.25">
      <c r="BQ27" s="25"/>
      <c r="BR27" s="50"/>
      <c r="BS27" s="29"/>
      <c r="BT27" s="29"/>
      <c r="BU27" s="29"/>
      <c r="BV27" s="29"/>
    </row>
    <row r="28" spans="39:74" ht="22.5" customHeight="1" x14ac:dyDescent="0.25">
      <c r="BQ28" s="25"/>
      <c r="BR28" s="50"/>
      <c r="BS28" s="29"/>
      <c r="BT28" s="29"/>
      <c r="BU28" s="29"/>
      <c r="BV28" s="29"/>
    </row>
    <row r="29" spans="39:74" ht="22.5" customHeight="1" x14ac:dyDescent="0.25">
      <c r="BQ29" s="25"/>
      <c r="BR29" s="50"/>
      <c r="BS29" s="29"/>
      <c r="BT29" s="29"/>
      <c r="BU29" s="29"/>
      <c r="BV29" s="29"/>
    </row>
    <row r="30" spans="39:74" ht="22.5" customHeight="1" x14ac:dyDescent="0.25">
      <c r="AM30" s="51"/>
      <c r="BQ30" s="25"/>
      <c r="BR30" s="50"/>
      <c r="BS30" s="29"/>
      <c r="BT30" s="29"/>
      <c r="BU30" s="29"/>
      <c r="BV30" s="29"/>
    </row>
    <row r="31" spans="39:74" ht="22.5" customHeight="1" x14ac:dyDescent="0.25">
      <c r="AM31" s="51"/>
      <c r="BQ31" s="25"/>
      <c r="BR31" s="50"/>
      <c r="BS31" s="29"/>
      <c r="BT31" s="29"/>
      <c r="BU31" s="29"/>
      <c r="BV31" s="29"/>
    </row>
    <row r="32" spans="39:74" ht="22.5" customHeight="1" x14ac:dyDescent="0.25">
      <c r="BQ32" s="25"/>
      <c r="BR32" s="29"/>
      <c r="BS32" s="29"/>
      <c r="BT32" s="29"/>
      <c r="BU32" s="29"/>
      <c r="BV32" s="29"/>
    </row>
    <row r="33" spans="69:74" ht="22.5" customHeight="1" x14ac:dyDescent="0.25">
      <c r="BQ33" s="25"/>
      <c r="BR33" s="29"/>
      <c r="BS33" s="29"/>
      <c r="BT33" s="29"/>
      <c r="BU33" s="29"/>
      <c r="BV33" s="29"/>
    </row>
    <row r="34" spans="69:74" ht="22.5" customHeight="1" x14ac:dyDescent="0.25">
      <c r="BQ34" s="25"/>
      <c r="BR34" s="29"/>
      <c r="BS34" s="29"/>
      <c r="BT34" s="29"/>
      <c r="BU34" s="29"/>
      <c r="BV34" s="29"/>
    </row>
    <row r="35" spans="69:74" ht="22.5" customHeight="1" x14ac:dyDescent="0.25">
      <c r="BQ35" s="25"/>
      <c r="BR35" s="29"/>
      <c r="BS35" s="29"/>
      <c r="BT35" s="29"/>
      <c r="BU35" s="29"/>
      <c r="BV35" s="29"/>
    </row>
    <row r="36" spans="69:74" ht="22.5" customHeight="1" x14ac:dyDescent="0.25">
      <c r="BQ36" s="25"/>
      <c r="BR36" s="29"/>
      <c r="BS36" s="29"/>
      <c r="BT36" s="29"/>
      <c r="BU36" s="29"/>
      <c r="BV36" s="29"/>
    </row>
    <row r="37" spans="69:74" ht="22.5" customHeight="1" x14ac:dyDescent="0.25">
      <c r="BQ37" s="25"/>
      <c r="BR37" s="29"/>
      <c r="BS37" s="29"/>
      <c r="BT37" s="29"/>
      <c r="BU37" s="29"/>
      <c r="BV37" s="29"/>
    </row>
    <row r="38" spans="69:74" x14ac:dyDescent="0.25">
      <c r="BQ38" s="25"/>
      <c r="BR38" s="29"/>
      <c r="BS38" s="29"/>
      <c r="BT38" s="29"/>
      <c r="BU38" s="29"/>
      <c r="BV38" s="29"/>
    </row>
    <row r="39" spans="69:74" x14ac:dyDescent="0.25">
      <c r="BQ39" s="25"/>
      <c r="BR39" s="29"/>
      <c r="BS39" s="29"/>
      <c r="BT39" s="29"/>
      <c r="BU39" s="29"/>
      <c r="BV39" s="29"/>
    </row>
    <row r="40" spans="69:74" x14ac:dyDescent="0.25">
      <c r="BQ40" s="25"/>
      <c r="BR40" s="29"/>
      <c r="BS40" s="29"/>
      <c r="BT40" s="29"/>
      <c r="BU40" s="29"/>
      <c r="BV40" s="29"/>
    </row>
    <row r="41" spans="69:74" x14ac:dyDescent="0.25">
      <c r="BQ41" s="25"/>
      <c r="BR41" s="29"/>
      <c r="BS41" s="29"/>
      <c r="BT41" s="29"/>
      <c r="BU41" s="29"/>
      <c r="BV41" s="29"/>
    </row>
    <row r="42" spans="69:74" x14ac:dyDescent="0.25">
      <c r="BQ42" s="25"/>
      <c r="BR42" s="29"/>
      <c r="BS42" s="29"/>
      <c r="BT42" s="29"/>
      <c r="BU42" s="29"/>
      <c r="BV42" s="29"/>
    </row>
    <row r="43" spans="69:74" x14ac:dyDescent="0.25">
      <c r="BQ43" s="25"/>
      <c r="BR43" s="29"/>
      <c r="BS43" s="29"/>
      <c r="BT43" s="29"/>
      <c r="BU43" s="29"/>
      <c r="BV43" s="29"/>
    </row>
    <row r="44" spans="69:74" x14ac:dyDescent="0.25">
      <c r="BQ44" s="25"/>
      <c r="BR44" s="29"/>
      <c r="BS44" s="29"/>
      <c r="BT44" s="29"/>
      <c r="BU44" s="29"/>
      <c r="BV44" s="29"/>
    </row>
    <row r="45" spans="69:74" x14ac:dyDescent="0.25">
      <c r="BQ45" s="25"/>
      <c r="BR45" s="29"/>
      <c r="BS45" s="29"/>
      <c r="BT45" s="29"/>
      <c r="BU45" s="29"/>
      <c r="BV45" s="29"/>
    </row>
    <row r="46" spans="69:74" x14ac:dyDescent="0.25">
      <c r="BQ46" s="25"/>
      <c r="BR46" s="29"/>
      <c r="BS46" s="29"/>
      <c r="BT46" s="29"/>
      <c r="BU46" s="29"/>
      <c r="BV46" s="29"/>
    </row>
    <row r="47" spans="69:74" x14ac:dyDescent="0.25">
      <c r="BQ47" s="25"/>
      <c r="BR47" s="29"/>
      <c r="BS47" s="29"/>
      <c r="BT47" s="29"/>
      <c r="BU47" s="29"/>
      <c r="BV47" s="29"/>
    </row>
    <row r="48" spans="69:74" x14ac:dyDescent="0.25">
      <c r="BQ48" s="25"/>
      <c r="BR48" s="29"/>
      <c r="BS48" s="29"/>
      <c r="BT48" s="29"/>
      <c r="BU48" s="29"/>
      <c r="BV48" s="29"/>
    </row>
    <row r="49" spans="69:74" x14ac:dyDescent="0.25">
      <c r="BQ49" s="25"/>
      <c r="BR49" s="29"/>
      <c r="BS49" s="29"/>
      <c r="BT49" s="29"/>
      <c r="BU49" s="29"/>
      <c r="BV49" s="29"/>
    </row>
    <row r="50" spans="69:74" x14ac:dyDescent="0.25">
      <c r="BQ50" s="25"/>
      <c r="BR50" s="29"/>
      <c r="BS50" s="29"/>
      <c r="BT50" s="29"/>
      <c r="BU50" s="29"/>
      <c r="BV50" s="29"/>
    </row>
    <row r="51" spans="69:74" x14ac:dyDescent="0.25">
      <c r="BQ51" s="25"/>
      <c r="BR51" s="29"/>
      <c r="BS51" s="29"/>
      <c r="BT51" s="29"/>
      <c r="BU51" s="29"/>
      <c r="BV51" s="29"/>
    </row>
    <row r="52" spans="69:74" x14ac:dyDescent="0.25">
      <c r="BQ52" s="25"/>
      <c r="BR52" s="29"/>
      <c r="BS52" s="29"/>
      <c r="BT52" s="29"/>
      <c r="BU52" s="29"/>
      <c r="BV52" s="29"/>
    </row>
    <row r="53" spans="69:74" x14ac:dyDescent="0.25">
      <c r="BQ53" s="25"/>
      <c r="BR53" s="29"/>
      <c r="BS53" s="29"/>
      <c r="BT53" s="29"/>
      <c r="BU53" s="29"/>
      <c r="BV53" s="29"/>
    </row>
    <row r="54" spans="69:74" x14ac:dyDescent="0.25">
      <c r="BR54" s="29"/>
      <c r="BS54" s="29"/>
      <c r="BT54" s="29"/>
      <c r="BU54" s="29"/>
      <c r="BV54" s="29"/>
    </row>
    <row r="55" spans="69:74" x14ac:dyDescent="0.25">
      <c r="BR55" s="29"/>
      <c r="BS55" s="29"/>
      <c r="BT55" s="29"/>
      <c r="BU55" s="29"/>
      <c r="BV55" s="29"/>
    </row>
    <row r="56" spans="69:74" x14ac:dyDescent="0.25">
      <c r="BR56" s="29"/>
      <c r="BS56" s="29"/>
      <c r="BT56" s="29"/>
      <c r="BU56" s="29"/>
      <c r="BV56" s="29"/>
    </row>
    <row r="57" spans="69:74" x14ac:dyDescent="0.25">
      <c r="BR57" s="29"/>
      <c r="BS57" s="29"/>
      <c r="BT57" s="29"/>
      <c r="BU57" s="29"/>
      <c r="BV57" s="29"/>
    </row>
    <row r="58" spans="69:74" x14ac:dyDescent="0.25">
      <c r="BR58" s="29"/>
      <c r="BS58" s="29"/>
      <c r="BT58" s="29"/>
      <c r="BU58" s="29"/>
      <c r="BV58" s="29"/>
    </row>
    <row r="59" spans="69:74" x14ac:dyDescent="0.25">
      <c r="BR59" s="29"/>
      <c r="BS59" s="29"/>
      <c r="BT59" s="29"/>
      <c r="BU59" s="29"/>
      <c r="BV59" s="29"/>
    </row>
    <row r="60" spans="69:74" x14ac:dyDescent="0.25">
      <c r="BR60" s="29"/>
      <c r="BS60" s="29"/>
      <c r="BT60" s="29"/>
      <c r="BU60" s="29"/>
      <c r="BV60" s="29"/>
    </row>
    <row r="61" spans="69:74" x14ac:dyDescent="0.25">
      <c r="BR61" s="29"/>
      <c r="BS61" s="29"/>
      <c r="BT61" s="29"/>
      <c r="BU61" s="29"/>
      <c r="BV61" s="29"/>
    </row>
    <row r="62" spans="69:74" x14ac:dyDescent="0.25">
      <c r="BR62" s="29"/>
      <c r="BS62" s="29"/>
      <c r="BT62" s="29"/>
      <c r="BU62" s="29"/>
      <c r="BV62" s="29"/>
    </row>
    <row r="63" spans="69:74" x14ac:dyDescent="0.25">
      <c r="BR63" s="29"/>
      <c r="BS63" s="29"/>
      <c r="BT63" s="29"/>
      <c r="BU63" s="29"/>
      <c r="BV63" s="29"/>
    </row>
    <row r="64" spans="69:74" x14ac:dyDescent="0.25">
      <c r="BR64" s="29"/>
      <c r="BS64" s="29"/>
      <c r="BT64" s="29"/>
      <c r="BU64" s="29"/>
      <c r="BV64" s="29"/>
    </row>
    <row r="65" spans="70:74" x14ac:dyDescent="0.25">
      <c r="BR65" s="29"/>
      <c r="BS65" s="29"/>
      <c r="BT65" s="29"/>
      <c r="BU65" s="29"/>
      <c r="BV65" s="29"/>
    </row>
    <row r="66" spans="70:74" x14ac:dyDescent="0.25">
      <c r="BR66" s="29"/>
      <c r="BS66" s="29"/>
      <c r="BT66" s="29"/>
      <c r="BU66" s="29"/>
      <c r="BV66" s="29"/>
    </row>
    <row r="67" spans="70:74" x14ac:dyDescent="0.25">
      <c r="BR67" s="29"/>
      <c r="BS67" s="29"/>
      <c r="BT67" s="29"/>
      <c r="BU67" s="29"/>
      <c r="BV67" s="29"/>
    </row>
    <row r="68" spans="70:74" x14ac:dyDescent="0.25">
      <c r="BR68" s="29"/>
      <c r="BS68" s="29"/>
      <c r="BT68" s="29"/>
      <c r="BU68" s="29"/>
      <c r="BV68" s="29"/>
    </row>
    <row r="69" spans="70:74" x14ac:dyDescent="0.25">
      <c r="BR69" s="29"/>
      <c r="BS69" s="29"/>
      <c r="BT69" s="29"/>
      <c r="BU69" s="29"/>
      <c r="BV69" s="29"/>
    </row>
    <row r="70" spans="70:74" x14ac:dyDescent="0.25">
      <c r="BR70" s="29"/>
      <c r="BS70" s="29"/>
      <c r="BT70" s="29"/>
      <c r="BU70" s="29"/>
      <c r="BV70" s="29"/>
    </row>
    <row r="71" spans="70:74" x14ac:dyDescent="0.25">
      <c r="BR71" s="29"/>
      <c r="BS71" s="29"/>
      <c r="BT71" s="29"/>
      <c r="BU71" s="29"/>
      <c r="BV71" s="29"/>
    </row>
    <row r="72" spans="70:74" x14ac:dyDescent="0.25">
      <c r="BR72" s="29"/>
      <c r="BS72" s="29"/>
      <c r="BT72" s="29"/>
      <c r="BU72" s="29"/>
      <c r="BV72" s="29"/>
    </row>
    <row r="73" spans="70:74" x14ac:dyDescent="0.25">
      <c r="BR73" s="29"/>
      <c r="BS73" s="29"/>
      <c r="BT73" s="29"/>
      <c r="BU73" s="29"/>
      <c r="BV73" s="29"/>
    </row>
    <row r="74" spans="70:74" x14ac:dyDescent="0.25">
      <c r="BR74" s="29"/>
      <c r="BS74" s="29"/>
      <c r="BT74" s="29"/>
      <c r="BU74" s="29"/>
      <c r="BV74" s="29"/>
    </row>
    <row r="75" spans="70:74" x14ac:dyDescent="0.25">
      <c r="BR75" s="29"/>
      <c r="BS75" s="29"/>
      <c r="BT75" s="29"/>
      <c r="BU75" s="29"/>
      <c r="BV75" s="29"/>
    </row>
    <row r="76" spans="70:74" x14ac:dyDescent="0.25">
      <c r="BR76" s="29"/>
      <c r="BS76" s="29"/>
      <c r="BT76" s="29"/>
      <c r="BU76" s="29"/>
      <c r="BV76" s="29"/>
    </row>
    <row r="77" spans="70:74" x14ac:dyDescent="0.25">
      <c r="BR77" s="29"/>
      <c r="BS77" s="29"/>
      <c r="BT77" s="29"/>
      <c r="BU77" s="29"/>
      <c r="BV77" s="29"/>
    </row>
    <row r="78" spans="70:74" x14ac:dyDescent="0.25">
      <c r="BR78" s="29"/>
      <c r="BS78" s="29"/>
      <c r="BT78" s="29"/>
      <c r="BU78" s="29"/>
      <c r="BV78" s="29"/>
    </row>
    <row r="79" spans="70:74" x14ac:dyDescent="0.25">
      <c r="BR79" s="29"/>
      <c r="BS79" s="29"/>
      <c r="BT79" s="29"/>
      <c r="BU79" s="29"/>
      <c r="BV79" s="29"/>
    </row>
    <row r="80" spans="70:74" x14ac:dyDescent="0.25">
      <c r="BR80" s="29"/>
      <c r="BS80" s="29"/>
      <c r="BT80" s="29"/>
      <c r="BU80" s="29"/>
      <c r="BV80" s="29"/>
    </row>
    <row r="81" spans="70:74" x14ac:dyDescent="0.25">
      <c r="BR81" s="29"/>
      <c r="BS81" s="29"/>
      <c r="BT81" s="29"/>
      <c r="BU81" s="29"/>
      <c r="BV81" s="29"/>
    </row>
    <row r="82" spans="70:74" x14ac:dyDescent="0.25">
      <c r="BR82" s="29"/>
      <c r="BS82" s="29"/>
      <c r="BT82" s="29"/>
      <c r="BU82" s="29"/>
      <c r="BV82" s="29"/>
    </row>
    <row r="83" spans="70:74" x14ac:dyDescent="0.25">
      <c r="BR83" s="29"/>
      <c r="BS83" s="29"/>
      <c r="BT83" s="29"/>
      <c r="BU83" s="29"/>
      <c r="BV83" s="29"/>
    </row>
    <row r="84" spans="70:74" x14ac:dyDescent="0.25">
      <c r="BR84" s="29"/>
      <c r="BS84" s="29"/>
      <c r="BT84" s="29"/>
      <c r="BU84" s="29"/>
      <c r="BV84" s="29"/>
    </row>
    <row r="85" spans="70:74" x14ac:dyDescent="0.25">
      <c r="BR85" s="29"/>
      <c r="BS85" s="29"/>
      <c r="BT85" s="29"/>
      <c r="BU85" s="29"/>
      <c r="BV85" s="29"/>
    </row>
    <row r="86" spans="70:74" x14ac:dyDescent="0.25">
      <c r="BR86" s="29"/>
      <c r="BS86" s="29"/>
      <c r="BT86" s="29"/>
      <c r="BU86" s="29"/>
      <c r="BV86" s="29"/>
    </row>
    <row r="87" spans="70:74" x14ac:dyDescent="0.25">
      <c r="BR87" s="29"/>
      <c r="BS87" s="29"/>
      <c r="BT87" s="29"/>
      <c r="BU87" s="29"/>
      <c r="BV87" s="29"/>
    </row>
    <row r="88" spans="70:74" x14ac:dyDescent="0.25">
      <c r="BR88" s="29"/>
      <c r="BS88" s="29"/>
      <c r="BT88" s="29"/>
      <c r="BU88" s="29"/>
      <c r="BV88" s="29"/>
    </row>
    <row r="89" spans="70:74" x14ac:dyDescent="0.25">
      <c r="BR89" s="29"/>
      <c r="BS89" s="29"/>
      <c r="BT89" s="29"/>
      <c r="BU89" s="29"/>
      <c r="BV89" s="29"/>
    </row>
    <row r="90" spans="70:74" x14ac:dyDescent="0.25">
      <c r="BR90" s="29"/>
      <c r="BS90" s="29"/>
      <c r="BT90" s="29"/>
      <c r="BU90" s="29"/>
      <c r="BV90" s="29"/>
    </row>
    <row r="91" spans="70:74" x14ac:dyDescent="0.25">
      <c r="BR91" s="29"/>
      <c r="BS91" s="29"/>
      <c r="BT91" s="29"/>
      <c r="BU91" s="29"/>
      <c r="BV91" s="29"/>
    </row>
    <row r="92" spans="70:74" x14ac:dyDescent="0.25">
      <c r="BR92" s="29"/>
      <c r="BS92" s="29"/>
      <c r="BT92" s="29"/>
      <c r="BU92" s="29"/>
      <c r="BV92" s="29"/>
    </row>
    <row r="93" spans="70:74" x14ac:dyDescent="0.25">
      <c r="BR93" s="29"/>
      <c r="BS93" s="29"/>
      <c r="BT93" s="29"/>
      <c r="BU93" s="29"/>
      <c r="BV93" s="29"/>
    </row>
    <row r="94" spans="70:74" x14ac:dyDescent="0.25">
      <c r="BR94" s="29"/>
      <c r="BS94" s="29"/>
      <c r="BT94" s="29"/>
      <c r="BU94" s="29"/>
      <c r="BV94" s="29"/>
    </row>
    <row r="95" spans="70:74" x14ac:dyDescent="0.25">
      <c r="BR95" s="29"/>
      <c r="BS95" s="29"/>
      <c r="BT95" s="29"/>
      <c r="BU95" s="29"/>
      <c r="BV95" s="29"/>
    </row>
    <row r="96" spans="70:74" x14ac:dyDescent="0.25">
      <c r="BR96" s="29"/>
      <c r="BS96" s="29"/>
      <c r="BT96" s="29"/>
      <c r="BU96" s="29"/>
      <c r="BV96" s="29"/>
    </row>
    <row r="97" spans="70:74" x14ac:dyDescent="0.25">
      <c r="BR97" s="29"/>
      <c r="BS97" s="29"/>
      <c r="BT97" s="29"/>
      <c r="BU97" s="29"/>
      <c r="BV97" s="29"/>
    </row>
    <row r="98" spans="70:74" x14ac:dyDescent="0.25">
      <c r="BR98" s="29"/>
      <c r="BS98" s="29"/>
      <c r="BT98" s="29"/>
      <c r="BU98" s="29"/>
      <c r="BV98" s="29"/>
    </row>
    <row r="99" spans="70:74" x14ac:dyDescent="0.25">
      <c r="BR99" s="29"/>
      <c r="BS99" s="29"/>
      <c r="BT99" s="29"/>
      <c r="BU99" s="29"/>
      <c r="BV99" s="29"/>
    </row>
    <row r="100" spans="70:74" x14ac:dyDescent="0.25">
      <c r="BR100" s="29"/>
      <c r="BS100" s="29"/>
      <c r="BT100" s="29"/>
      <c r="BU100" s="29"/>
      <c r="BV100" s="29"/>
    </row>
    <row r="101" spans="70:74" x14ac:dyDescent="0.25">
      <c r="BR101" s="29"/>
      <c r="BS101" s="29"/>
      <c r="BT101" s="29"/>
      <c r="BU101" s="29"/>
      <c r="BV101" s="29"/>
    </row>
    <row r="102" spans="70:74" x14ac:dyDescent="0.25">
      <c r="BR102" s="29"/>
      <c r="BS102" s="29"/>
      <c r="BT102" s="29"/>
      <c r="BU102" s="29"/>
      <c r="BV102" s="29"/>
    </row>
    <row r="103" spans="70:74" x14ac:dyDescent="0.25">
      <c r="BR103" s="29"/>
      <c r="BS103" s="29"/>
      <c r="BT103" s="29"/>
      <c r="BU103" s="29"/>
      <c r="BV103" s="29"/>
    </row>
    <row r="104" spans="70:74" x14ac:dyDescent="0.25">
      <c r="BR104" s="29"/>
      <c r="BS104" s="29"/>
      <c r="BT104" s="29"/>
      <c r="BU104" s="29"/>
      <c r="BV104" s="29"/>
    </row>
    <row r="105" spans="70:74" x14ac:dyDescent="0.25">
      <c r="BR105" s="29"/>
      <c r="BS105" s="29"/>
      <c r="BT105" s="29"/>
      <c r="BU105" s="29"/>
      <c r="BV105" s="29"/>
    </row>
    <row r="106" spans="70:74" x14ac:dyDescent="0.25">
      <c r="BR106" s="29"/>
      <c r="BS106" s="29"/>
      <c r="BT106" s="29"/>
      <c r="BU106" s="29"/>
      <c r="BV106" s="29"/>
    </row>
    <row r="107" spans="70:74" x14ac:dyDescent="0.25">
      <c r="BR107" s="29"/>
      <c r="BS107" s="29"/>
      <c r="BT107" s="29"/>
      <c r="BU107" s="29"/>
      <c r="BV107" s="29"/>
    </row>
    <row r="108" spans="70:74" x14ac:dyDescent="0.25">
      <c r="BR108" s="29"/>
      <c r="BS108" s="29"/>
      <c r="BT108" s="29"/>
      <c r="BU108" s="29"/>
      <c r="BV108" s="29"/>
    </row>
    <row r="109" spans="70:74" x14ac:dyDescent="0.25">
      <c r="BR109" s="29"/>
      <c r="BS109" s="29"/>
      <c r="BT109" s="29"/>
      <c r="BU109" s="29"/>
      <c r="BV109" s="29"/>
    </row>
    <row r="110" spans="70:74" x14ac:dyDescent="0.25">
      <c r="BR110" s="29"/>
      <c r="BS110" s="29"/>
      <c r="BT110" s="29"/>
      <c r="BU110" s="29"/>
      <c r="BV110" s="29"/>
    </row>
    <row r="111" spans="70:74" x14ac:dyDescent="0.25">
      <c r="BR111" s="29"/>
      <c r="BS111" s="29"/>
      <c r="BT111" s="29"/>
      <c r="BU111" s="29"/>
      <c r="BV111" s="29"/>
    </row>
    <row r="112" spans="70:74" x14ac:dyDescent="0.25">
      <c r="BR112" s="29"/>
      <c r="BS112" s="29"/>
      <c r="BT112" s="29"/>
      <c r="BU112" s="29"/>
      <c r="BV112" s="29"/>
    </row>
    <row r="113" spans="70:74" x14ac:dyDescent="0.25">
      <c r="BR113" s="29"/>
      <c r="BS113" s="29"/>
      <c r="BT113" s="29"/>
      <c r="BU113" s="29"/>
      <c r="BV113" s="29"/>
    </row>
    <row r="114" spans="70:74" x14ac:dyDescent="0.25">
      <c r="BR114" s="29"/>
      <c r="BS114" s="29"/>
      <c r="BT114" s="29"/>
      <c r="BU114" s="29"/>
      <c r="BV114" s="29"/>
    </row>
    <row r="115" spans="70:74" x14ac:dyDescent="0.25">
      <c r="BR115" s="29"/>
      <c r="BS115" s="29"/>
      <c r="BT115" s="29"/>
      <c r="BU115" s="29"/>
      <c r="BV115" s="29"/>
    </row>
    <row r="116" spans="70:74" x14ac:dyDescent="0.25">
      <c r="BR116" s="29"/>
      <c r="BS116" s="29"/>
      <c r="BT116" s="29"/>
      <c r="BU116" s="29"/>
      <c r="BV116" s="29"/>
    </row>
    <row r="117" spans="70:74" x14ac:dyDescent="0.25">
      <c r="BR117" s="29"/>
      <c r="BS117" s="29"/>
      <c r="BT117" s="29"/>
      <c r="BU117" s="29"/>
      <c r="BV117" s="29"/>
    </row>
    <row r="118" spans="70:74" x14ac:dyDescent="0.25">
      <c r="BR118" s="29"/>
      <c r="BS118" s="29"/>
      <c r="BT118" s="29"/>
      <c r="BU118" s="29"/>
      <c r="BV118" s="29"/>
    </row>
    <row r="119" spans="70:74" x14ac:dyDescent="0.25">
      <c r="BR119" s="29"/>
      <c r="BS119" s="29"/>
      <c r="BT119" s="29"/>
      <c r="BU119" s="29"/>
      <c r="BV119" s="29"/>
    </row>
    <row r="120" spans="70:74" x14ac:dyDescent="0.25">
      <c r="BR120" s="29"/>
      <c r="BS120" s="29"/>
      <c r="BT120" s="29"/>
      <c r="BU120" s="29"/>
      <c r="BV120" s="29"/>
    </row>
    <row r="121" spans="70:74" x14ac:dyDescent="0.25">
      <c r="BR121" s="29"/>
      <c r="BS121" s="29"/>
      <c r="BT121" s="29"/>
      <c r="BU121" s="29"/>
      <c r="BV121" s="29"/>
    </row>
    <row r="122" spans="70:74" x14ac:dyDescent="0.25">
      <c r="BR122" s="29"/>
      <c r="BS122" s="29"/>
      <c r="BT122" s="29"/>
      <c r="BU122" s="29"/>
      <c r="BV122" s="29"/>
    </row>
    <row r="123" spans="70:74" x14ac:dyDescent="0.25">
      <c r="BR123" s="29"/>
      <c r="BS123" s="29"/>
      <c r="BT123" s="29"/>
      <c r="BU123" s="29"/>
      <c r="BV123" s="29"/>
    </row>
    <row r="124" spans="70:74" x14ac:dyDescent="0.25">
      <c r="BR124" s="29"/>
      <c r="BS124" s="29"/>
      <c r="BT124" s="29"/>
      <c r="BU124" s="29"/>
      <c r="BV124" s="29"/>
    </row>
    <row r="125" spans="70:74" x14ac:dyDescent="0.25">
      <c r="BR125" s="29"/>
      <c r="BS125" s="29"/>
      <c r="BT125" s="29"/>
      <c r="BU125" s="29"/>
      <c r="BV125" s="29"/>
    </row>
    <row r="126" spans="70:74" x14ac:dyDescent="0.25">
      <c r="BR126" s="29"/>
      <c r="BS126" s="29"/>
      <c r="BT126" s="29"/>
      <c r="BU126" s="29"/>
      <c r="BV126" s="29"/>
    </row>
    <row r="127" spans="70:74" x14ac:dyDescent="0.25">
      <c r="BR127" s="29"/>
      <c r="BS127" s="29"/>
      <c r="BT127" s="29"/>
      <c r="BU127" s="29"/>
      <c r="BV127" s="29"/>
    </row>
    <row r="128" spans="70:74" x14ac:dyDescent="0.25">
      <c r="BR128" s="29"/>
      <c r="BS128" s="29"/>
      <c r="BT128" s="29"/>
      <c r="BU128" s="29"/>
      <c r="BV128" s="29"/>
    </row>
    <row r="129" spans="70:74" x14ac:dyDescent="0.25">
      <c r="BR129" s="29"/>
      <c r="BS129" s="29"/>
      <c r="BT129" s="29"/>
      <c r="BU129" s="29"/>
      <c r="BV129" s="29"/>
    </row>
    <row r="130" spans="70:74" x14ac:dyDescent="0.25">
      <c r="BR130" s="29"/>
      <c r="BS130" s="29"/>
      <c r="BT130" s="29"/>
      <c r="BU130" s="29"/>
      <c r="BV130" s="29"/>
    </row>
    <row r="131" spans="70:74" x14ac:dyDescent="0.25">
      <c r="BR131" s="29"/>
      <c r="BS131" s="29"/>
      <c r="BT131" s="29"/>
      <c r="BU131" s="29"/>
      <c r="BV131" s="29"/>
    </row>
    <row r="132" spans="70:74" x14ac:dyDescent="0.25">
      <c r="BR132" s="29"/>
      <c r="BS132" s="29"/>
      <c r="BT132" s="29"/>
      <c r="BU132" s="29"/>
      <c r="BV132" s="29"/>
    </row>
    <row r="133" spans="70:74" x14ac:dyDescent="0.25">
      <c r="BR133" s="29"/>
      <c r="BS133" s="29"/>
      <c r="BT133" s="29"/>
      <c r="BU133" s="29"/>
      <c r="BV133" s="29"/>
    </row>
    <row r="134" spans="70:74" x14ac:dyDescent="0.25">
      <c r="BR134" s="29"/>
      <c r="BS134" s="29"/>
      <c r="BT134" s="29"/>
      <c r="BU134" s="29"/>
      <c r="BV134" s="29"/>
    </row>
    <row r="135" spans="70:74" x14ac:dyDescent="0.25">
      <c r="BR135" s="29"/>
      <c r="BS135" s="29"/>
      <c r="BT135" s="29"/>
      <c r="BU135" s="29"/>
      <c r="BV135" s="29"/>
    </row>
    <row r="136" spans="70:74" x14ac:dyDescent="0.25">
      <c r="BR136" s="29"/>
      <c r="BS136" s="29"/>
      <c r="BT136" s="29"/>
      <c r="BU136" s="29"/>
      <c r="BV136" s="29"/>
    </row>
    <row r="137" spans="70:74" x14ac:dyDescent="0.25">
      <c r="BR137" s="29"/>
      <c r="BS137" s="29"/>
      <c r="BT137" s="29"/>
      <c r="BU137" s="29"/>
      <c r="BV137" s="29"/>
    </row>
    <row r="138" spans="70:74" x14ac:dyDescent="0.25">
      <c r="BR138" s="29"/>
      <c r="BS138" s="29"/>
      <c r="BT138" s="29"/>
      <c r="BU138" s="29"/>
      <c r="BV138" s="29"/>
    </row>
    <row r="139" spans="70:74" x14ac:dyDescent="0.25">
      <c r="BR139" s="29"/>
      <c r="BS139" s="29"/>
      <c r="BT139" s="29"/>
      <c r="BU139" s="29"/>
      <c r="BV139" s="29"/>
    </row>
    <row r="140" spans="70:74" x14ac:dyDescent="0.25">
      <c r="BR140" s="29"/>
      <c r="BS140" s="29"/>
      <c r="BT140" s="29"/>
      <c r="BU140" s="29"/>
      <c r="BV140" s="29"/>
    </row>
    <row r="141" spans="70:74" x14ac:dyDescent="0.25">
      <c r="BR141" s="29"/>
      <c r="BS141" s="29"/>
      <c r="BT141" s="29"/>
      <c r="BU141" s="29"/>
      <c r="BV141" s="29"/>
    </row>
    <row r="142" spans="70:74" x14ac:dyDescent="0.25">
      <c r="BR142" s="29"/>
      <c r="BS142" s="29"/>
      <c r="BT142" s="29"/>
      <c r="BU142" s="29"/>
      <c r="BV142" s="29"/>
    </row>
    <row r="143" spans="70:74" x14ac:dyDescent="0.25">
      <c r="BR143" s="29"/>
      <c r="BS143" s="29"/>
      <c r="BT143" s="29"/>
      <c r="BU143" s="29"/>
      <c r="BV143" s="29"/>
    </row>
    <row r="144" spans="70:74" x14ac:dyDescent="0.25">
      <c r="BR144" s="29"/>
      <c r="BS144" s="29"/>
      <c r="BT144" s="29"/>
      <c r="BU144" s="29"/>
      <c r="BV144" s="29"/>
    </row>
    <row r="145" spans="70:74" x14ac:dyDescent="0.25">
      <c r="BR145" s="29"/>
      <c r="BS145" s="29"/>
      <c r="BT145" s="29"/>
      <c r="BU145" s="29"/>
      <c r="BV145" s="29"/>
    </row>
    <row r="146" spans="70:74" x14ac:dyDescent="0.25">
      <c r="BR146" s="29"/>
      <c r="BS146" s="29"/>
      <c r="BT146" s="29"/>
      <c r="BU146" s="29"/>
      <c r="BV146" s="29"/>
    </row>
    <row r="147" spans="70:74" x14ac:dyDescent="0.25">
      <c r="BR147" s="29"/>
      <c r="BS147" s="29"/>
      <c r="BT147" s="29"/>
      <c r="BU147" s="29"/>
      <c r="BV147" s="29"/>
    </row>
    <row r="148" spans="70:74" x14ac:dyDescent="0.25">
      <c r="BR148" s="29"/>
      <c r="BS148" s="29"/>
      <c r="BT148" s="29"/>
      <c r="BU148" s="29"/>
      <c r="BV148" s="29"/>
    </row>
    <row r="149" spans="70:74" x14ac:dyDescent="0.25">
      <c r="BR149" s="29"/>
      <c r="BS149" s="29"/>
      <c r="BT149" s="29"/>
      <c r="BU149" s="29"/>
      <c r="BV149" s="29"/>
    </row>
    <row r="150" spans="70:74" x14ac:dyDescent="0.25">
      <c r="BR150" s="29"/>
      <c r="BS150" s="29"/>
      <c r="BT150" s="29"/>
      <c r="BU150" s="29"/>
      <c r="BV150" s="29"/>
    </row>
    <row r="151" spans="70:74" x14ac:dyDescent="0.25">
      <c r="BR151" s="29"/>
      <c r="BS151" s="29"/>
      <c r="BT151" s="29"/>
      <c r="BU151" s="29"/>
      <c r="BV151" s="29"/>
    </row>
    <row r="152" spans="70:74" x14ac:dyDescent="0.25">
      <c r="BR152" s="29"/>
      <c r="BS152" s="29"/>
      <c r="BT152" s="29"/>
      <c r="BU152" s="29"/>
      <c r="BV152" s="29"/>
    </row>
    <row r="153" spans="70:74" x14ac:dyDescent="0.25">
      <c r="BR153" s="29"/>
      <c r="BS153" s="29"/>
      <c r="BT153" s="29"/>
      <c r="BU153" s="29"/>
      <c r="BV153" s="29"/>
    </row>
    <row r="154" spans="70:74" x14ac:dyDescent="0.25">
      <c r="BR154" s="29"/>
      <c r="BS154" s="29"/>
      <c r="BT154" s="29"/>
      <c r="BU154" s="29"/>
      <c r="BV154" s="29"/>
    </row>
    <row r="155" spans="70:74" x14ac:dyDescent="0.25">
      <c r="BR155" s="29"/>
      <c r="BS155" s="29"/>
      <c r="BT155" s="29"/>
      <c r="BU155" s="29"/>
      <c r="BV155" s="29"/>
    </row>
    <row r="156" spans="70:74" x14ac:dyDescent="0.25">
      <c r="BR156" s="29"/>
      <c r="BS156" s="29"/>
      <c r="BT156" s="29"/>
      <c r="BU156" s="29"/>
      <c r="BV156" s="29"/>
    </row>
    <row r="157" spans="70:74" x14ac:dyDescent="0.25">
      <c r="BR157" s="29"/>
      <c r="BS157" s="29"/>
      <c r="BT157" s="29"/>
      <c r="BU157" s="29"/>
      <c r="BV157" s="29"/>
    </row>
    <row r="158" spans="70:74" x14ac:dyDescent="0.25">
      <c r="BR158" s="29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142875</xdr:rowOff>
                  </from>
                  <to>
                    <xdr:col>2</xdr:col>
                    <xdr:colOff>676275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1</vt:i4>
      </vt:variant>
    </vt:vector>
  </HeadingPairs>
  <TitlesOfParts>
    <vt:vector size="6" baseType="lpstr">
      <vt:lpstr>Cfg</vt:lpstr>
      <vt:lpstr>Data</vt:lpstr>
      <vt:lpstr>Hebdo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BSA</cp:lastModifiedBy>
  <dcterms:created xsi:type="dcterms:W3CDTF">2015-05-13T13:15:15Z</dcterms:created>
  <dcterms:modified xsi:type="dcterms:W3CDTF">2024-01-11T01:03:29Z</dcterms:modified>
</cp:coreProperties>
</file>