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A144908-F92B-4765-A704-CAA998D2983C}" xr6:coauthVersionLast="47" xr6:coauthVersionMax="47" xr10:uidLastSave="{00000000-0000-0000-0000-000000000000}"/>
  <bookViews>
    <workbookView xWindow="-120" yWindow="-120" windowWidth="29040" windowHeight="15855" activeTab="6" xr2:uid="{00000000-000D-0000-FFFF-FFFF00000000}"/>
  </bookViews>
  <sheets>
    <sheet name="Base" sheetId="1" r:id="rId1"/>
    <sheet name="Donnee" sheetId="9" state="hidden" r:id="rId2"/>
    <sheet name="Fond" sheetId="12" r:id="rId3"/>
    <sheet name="Dos" sheetId="13" r:id="rId4"/>
    <sheet name="Feuille Tiroirs" sheetId="14" r:id="rId5"/>
    <sheet name="Meuble" sheetId="22" r:id="rId6"/>
    <sheet name="Rapport" sheetId="23" r:id="rId7"/>
  </sheets>
  <definedNames>
    <definedName name="_xlnm._FilterDatabase" localSheetId="5" hidden="1">Meuble!$A$1:$A$1</definedName>
    <definedName name="_xlnm.Print_Area" localSheetId="6">Rapport!$A$1:$L$28</definedName>
    <definedName name="_xlnm.Print_Titles" localSheetId="6">Rapport!$1:$3</definedName>
    <definedName name="DernLigneImprimer">Rapport!$O$1</definedName>
    <definedName name="DonnéesExternes_1" localSheetId="0" hidden="1">Base!$E$9:$E$17</definedName>
    <definedName name="DonnéesExternes_1" localSheetId="1" hidden="1">Donnee!$A$1:$T$131</definedName>
    <definedName name="DonnéesExternes_1" localSheetId="3" hidden="1">Dos!$A$1:$T$12</definedName>
    <definedName name="DonnéesExternes_1" localSheetId="2" hidden="1">Fond!$A$1:$T$9</definedName>
    <definedName name="DonnéesExternes_1" localSheetId="5" hidden="1">Meuble!$A$1:$A$15</definedName>
    <definedName name="DonnéesExternes_2" localSheetId="5" hidden="1">Meuble!$C$4:$V$37</definedName>
    <definedName name="image">Rapport!$B$13</definedName>
    <definedName name="SOURCE">Base!$B$2</definedName>
    <definedName name="TMeuble">Meuble!#REF!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" i="23" l="1" a="1"/>
  <c r="O1" i="23" s="1"/>
  <c r="I115" i="23"/>
  <c r="I114" i="23"/>
  <c r="I113" i="23"/>
  <c r="H113" i="23"/>
  <c r="G115" i="23"/>
  <c r="G114" i="23"/>
  <c r="G113" i="23"/>
  <c r="F113" i="23"/>
  <c r="E113" i="23"/>
  <c r="K113" i="23"/>
  <c r="J113" i="23"/>
  <c r="L109" i="23"/>
  <c r="K109" i="23"/>
  <c r="J109" i="23"/>
  <c r="I111" i="23"/>
  <c r="I110" i="23"/>
  <c r="I109" i="23"/>
  <c r="H109" i="23"/>
  <c r="G111" i="23"/>
  <c r="G110" i="23"/>
  <c r="G109" i="23"/>
  <c r="F109" i="23"/>
  <c r="E109" i="23"/>
  <c r="L105" i="23"/>
  <c r="K105" i="23"/>
  <c r="J105" i="23"/>
  <c r="I107" i="23"/>
  <c r="I106" i="23"/>
  <c r="I105" i="23"/>
  <c r="H105" i="23"/>
  <c r="G107" i="23"/>
  <c r="G106" i="23"/>
  <c r="G105" i="23"/>
  <c r="F105" i="23"/>
  <c r="E105" i="23"/>
  <c r="L101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L97" i="23" l="1"/>
  <c r="K97" i="23"/>
  <c r="J97" i="23"/>
  <c r="I99" i="23"/>
  <c r="I98" i="23"/>
  <c r="I97" i="23"/>
  <c r="H97" i="23"/>
  <c r="G99" i="23"/>
  <c r="G98" i="23"/>
  <c r="G97" i="23"/>
  <c r="F97" i="23"/>
  <c r="L93" i="23"/>
  <c r="K93" i="23"/>
  <c r="J93" i="23"/>
  <c r="I95" i="23"/>
  <c r="I94" i="23"/>
  <c r="I93" i="23"/>
  <c r="H93" i="23"/>
  <c r="G95" i="23"/>
  <c r="G94" i="23"/>
  <c r="G93" i="23"/>
  <c r="F93" i="23"/>
  <c r="E93" i="23"/>
  <c r="A89" i="23"/>
  <c r="A4" i="23"/>
  <c r="L89" i="23" l="1"/>
  <c r="E89" i="23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E5" i="23" l="1"/>
  <c r="E9" i="23"/>
  <c r="E13" i="23"/>
  <c r="E17" i="23"/>
  <c r="E21" i="23"/>
  <c r="E25" i="23"/>
  <c r="E29" i="23"/>
  <c r="E33" i="23"/>
  <c r="L85" i="23"/>
  <c r="J85" i="23"/>
  <c r="I85" i="23"/>
  <c r="I87" i="23"/>
  <c r="I86" i="23"/>
  <c r="H85" i="23"/>
  <c r="G87" i="23"/>
  <c r="G86" i="23"/>
  <c r="G85" i="23"/>
  <c r="F85" i="23"/>
  <c r="E85" i="23"/>
  <c r="L81" i="23"/>
  <c r="K81" i="23"/>
  <c r="J81" i="23"/>
  <c r="I83" i="23"/>
  <c r="I82" i="23"/>
  <c r="I81" i="23"/>
  <c r="H81" i="23"/>
  <c r="G83" i="23"/>
  <c r="G82" i="23"/>
  <c r="G81" i="23"/>
  <c r="F81" i="23"/>
  <c r="E81" i="23"/>
  <c r="L77" i="23"/>
  <c r="K77" i="23"/>
  <c r="J77" i="23"/>
  <c r="I79" i="23"/>
  <c r="I78" i="23"/>
  <c r="I77" i="23"/>
  <c r="H77" i="23"/>
  <c r="G79" i="23"/>
  <c r="G78" i="23"/>
  <c r="G77" i="23"/>
  <c r="F77" i="23"/>
  <c r="E77" i="23"/>
  <c r="L73" i="23"/>
  <c r="K73" i="23"/>
  <c r="J73" i="23"/>
  <c r="I75" i="23"/>
  <c r="I74" i="23"/>
  <c r="I73" i="23"/>
  <c r="H73" i="23"/>
  <c r="G75" i="23"/>
  <c r="G74" i="23"/>
  <c r="G73" i="23"/>
  <c r="F73" i="23"/>
  <c r="L69" i="23"/>
  <c r="K69" i="23"/>
  <c r="J69" i="23"/>
  <c r="I71" i="23"/>
  <c r="I70" i="23"/>
  <c r="I69" i="23"/>
  <c r="H69" i="23"/>
  <c r="G71" i="23"/>
  <c r="G70" i="23"/>
  <c r="G69" i="23"/>
  <c r="F69" i="23"/>
  <c r="L65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L61" i="23"/>
  <c r="L57" i="23"/>
  <c r="L53" i="23"/>
  <c r="L49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L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L37" i="23"/>
  <c r="F41" i="23"/>
  <c r="F37" i="23"/>
  <c r="F33" i="23"/>
  <c r="F29" i="23"/>
  <c r="F5" i="23"/>
  <c r="F9" i="23"/>
  <c r="F13" i="23"/>
  <c r="F17" i="23"/>
  <c r="F25" i="23"/>
  <c r="F21" i="23"/>
  <c r="E2" i="23"/>
  <c r="L41" i="23"/>
  <c r="K41" i="23"/>
  <c r="J41" i="23"/>
  <c r="I43" i="23"/>
  <c r="I42" i="23"/>
  <c r="I41" i="23"/>
  <c r="H41" i="23"/>
  <c r="G43" i="23"/>
  <c r="G42" i="23"/>
  <c r="G41" i="23"/>
  <c r="L25" i="23"/>
  <c r="L33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L29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L21" i="23"/>
  <c r="L17" i="23"/>
  <c r="L13" i="23"/>
  <c r="L9" i="23"/>
  <c r="L5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29" i="14" l="1"/>
  <c r="G25" i="14"/>
  <c r="G21" i="14"/>
  <c r="G16" i="14"/>
  <c r="G12" i="14"/>
  <c r="G28" i="14"/>
  <c r="G24" i="14"/>
  <c r="G20" i="14"/>
  <c r="G15" i="14"/>
  <c r="G17" i="14"/>
  <c r="G22" i="14"/>
  <c r="G27" i="14"/>
  <c r="G23" i="14"/>
  <c r="G19" i="14"/>
  <c r="G14" i="14"/>
  <c r="G26" i="14"/>
  <c r="G18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2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3" xr16:uid="{93C9E034-B1AA-4874-B29A-B657B8AF7921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4" xr16:uid="{00000000-0015-0000-FFFF-FFFF03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5" xr16:uid="{68DB8D64-9CE2-4856-9AE0-A6DFCEA7C3FC}" keepAlive="1" name="Requête - Matière" description="Connexion à la requête « Matière » dans le classeur." type="5" refreshedVersion="8" background="1" saveData="1">
    <dbPr connection="Provider=Microsoft.Mashup.OleDb.1;Data Source=$Workbook$;Location=Matière;Extended Properties=&quot;&quot;" command="SELECT * FROM [Matière]"/>
  </connection>
  <connection id="6" xr16:uid="{8AFE8334-DCDB-4CC8-94EA-455EFB43E188}" keepAlive="1" name="Requête - Meuble" description="Connexion à la requête « Meuble » dans le classeur." type="5" refreshedVersion="8" background="1" saveData="1">
    <dbPr connection="Provider=Microsoft.Mashup.OleDb.1;Data Source=$Workbook$;Location=Meuble;Extended Properties=&quot;&quot;" command="SELECT * FROM [Meuble]"/>
  </connection>
  <connection id="7" xr16:uid="{D03F7400-894B-45FC-AAA7-D01842C6DB11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<sst xmlns="http://schemas.openxmlformats.org/spreadsheetml/2006/main" count="3607" uniqueCount="414">
  <si>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</si>
  <si>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</si>
  <si>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</si>
  <si>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</si>
  <si>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</si>
  <si>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</si>
  <si>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</si>
  <si>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</si>
  <si>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</si>
  <si>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</si>
  <si>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</si>
  <si>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</si>
  <si>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</si>
  <si>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</si>
  <si>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</si>
  <si>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</si>
  <si>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</si>
  <si>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</si>
  <si>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</si>
  <si>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</si>
  <si>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</si>
  <si>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</si>
  <si>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</si>
  <si>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</si>
  <si>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</si>
  <si>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</si>
  <si>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</si>
  <si>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FACADE TIROIR</t>
  </si>
  <si>
    <t>Fond</t>
  </si>
  <si>
    <t>562</t>
  </si>
  <si>
    <t>16</t>
  </si>
  <si>
    <t>0</t>
  </si>
  <si>
    <t>2</t>
  </si>
  <si>
    <t>1</t>
  </si>
  <si>
    <t>19</t>
  </si>
  <si>
    <t>550</t>
  </si>
  <si>
    <t>Fichier CSV</t>
  </si>
  <si>
    <t>Nom Client</t>
  </si>
  <si>
    <t>Numéro Client</t>
  </si>
  <si>
    <t>Qté</t>
  </si>
  <si>
    <t>Dos Bois</t>
  </si>
  <si>
    <t>DOS</t>
  </si>
  <si>
    <t>8</t>
  </si>
  <si>
    <t>3</t>
  </si>
  <si>
    <t>596</t>
  </si>
  <si>
    <t>SEPARATION H</t>
  </si>
  <si>
    <t>TABLETTE FIXE</t>
  </si>
  <si>
    <t>TABLETTE MOBILE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</si>
  <si>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</si>
  <si>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</si>
  <si>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</si>
  <si>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</si>
  <si>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</si>
  <si>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</si>
  <si>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</si>
  <si>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</si>
  <si>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</si>
  <si>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</si>
  <si>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</si>
  <si>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</si>
  <si>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</si>
  <si>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</si>
  <si>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</si>
  <si>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t>MELA_19_EGG_U999_PM</t>
  </si>
  <si>
    <t>MELA_19_EGG_U963_ST9</t>
  </si>
  <si>
    <t>MELA_19_POL_C179_ESA</t>
  </si>
  <si>
    <t>600</t>
  </si>
  <si>
    <t>540</t>
  </si>
  <si>
    <t>FIL D</t>
  </si>
  <si>
    <t>620</t>
  </si>
  <si>
    <t>PLIN</t>
  </si>
  <si>
    <t>PORTE DROITE</t>
  </si>
  <si>
    <t>PORTE GAUCHE</t>
  </si>
  <si>
    <t>Z:\2020 CAD\Base CAD V8\Clients\SHOWROOM\Foire_et_salon\Rapport_Cuisine_foire_et_salon_2024.csv</t>
  </si>
  <si>
    <t>STRAT_08_FIN_1AT_IM</t>
  </si>
  <si>
    <t>MELA_16_EGG_U963_ST9</t>
  </si>
  <si>
    <t>MELA_08_EGG_U963_ST9</t>
  </si>
  <si>
    <t>STRAT_08_POL_C179_ESA</t>
  </si>
  <si>
    <t>BAND_B2760A68</t>
  </si>
  <si>
    <t>BAND</t>
  </si>
  <si>
    <t>DIVERS</t>
  </si>
  <si>
    <t>100</t>
  </si>
  <si>
    <t>ABS_EGG_U999_PM_1X23</t>
  </si>
  <si>
    <t>C:\Base CAD V8\Exports\DXF\Cuisine_Expo_foire_et_salon_2024\DIVERS\BAND.dxf</t>
  </si>
  <si>
    <t>CAIS SPOT_7EEF929C</t>
  </si>
  <si>
    <t>CAIS SPOT</t>
  </si>
  <si>
    <t>MHPG2</t>
  </si>
  <si>
    <t>1562</t>
  </si>
  <si>
    <t>340</t>
  </si>
  <si>
    <t>C:\Base CAD V8\Exports\DXF\Cuisine_Expo_foire_et_salon_2024\MHPG2\CAIS SPOT.dxf</t>
  </si>
  <si>
    <t>CAIS_DF38284C</t>
  </si>
  <si>
    <t>CAIS</t>
  </si>
  <si>
    <t>500</t>
  </si>
  <si>
    <t>ABS_EGG_U963_ST9_1X23</t>
  </si>
  <si>
    <t>C:\Base CAD V8\Exports\DXF\Cuisine_Expo_foire_et_salon_2024\DIVERS\CAIS.dxf</t>
  </si>
  <si>
    <t>COTE DROIT_435BCC58</t>
  </si>
  <si>
    <t>BISP2C</t>
  </si>
  <si>
    <t>760</t>
  </si>
  <si>
    <t>590</t>
  </si>
  <si>
    <t>C:\Base CAD V8\Exports\DXF\Cuisine_Expo_foire_et_salon_2024\BISP2C\COTE DROIT.dxf</t>
  </si>
  <si>
    <t>COTE DROIT_4C933CE8</t>
  </si>
  <si>
    <t>BI2CTA</t>
  </si>
  <si>
    <t>C:\Base CAD V8\Exports\DXF\Cuisine_Expo_foire_et_salon_2024\BI2CTA\COTE DROIT.dxf</t>
  </si>
  <si>
    <t>COTE DROIT_595E4050</t>
  </si>
  <si>
    <t>BSEC</t>
  </si>
  <si>
    <t>C:\Base CAD V8\Exports\DXF\Cuisine_Expo_foire_et_salon_2024\BSEC\COTE DROIT.dxf</t>
  </si>
  <si>
    <t>COTE DROIT_6A43E31C</t>
  </si>
  <si>
    <t>BPOUBSTA</t>
  </si>
  <si>
    <t>C:\Base CAD V8\Exports\DXF\Cuisine_Expo_foire_et_salon_2024\BPOUBSTA\COTE DROIT.dxf</t>
  </si>
  <si>
    <t>COTE DROIT_9793F658</t>
  </si>
  <si>
    <t>MHPD</t>
  </si>
  <si>
    <t>601</t>
  </si>
  <si>
    <t>C:\Base CAD V8\Exports\DXF\Cuisine_Expo_foire_et_salon_2024\MHPD\COTE DROIT.dxf</t>
  </si>
  <si>
    <t>COTE DROIT_A0551E5C</t>
  </si>
  <si>
    <t>AFTG195</t>
  </si>
  <si>
    <t>1950</t>
  </si>
  <si>
    <t>C:\Base CAD V8\Exports\DXF\Cuisine_Expo_foire_et_salon_2024\AFTG195\COTE DROIT.dxf</t>
  </si>
  <si>
    <t>COTE DROIT_AC7995B4</t>
  </si>
  <si>
    <t>BICTA</t>
  </si>
  <si>
    <t>C:\Base CAD V8\Exports\DXF\Cuisine_Expo_foire_et_salon_2024\BICTA\COTE DROIT.dxf</t>
  </si>
  <si>
    <t>COTE DROIT_C6D521A0</t>
  </si>
  <si>
    <t>MHPG1</t>
  </si>
  <si>
    <t>C:\Base CAD V8\Exports\DXF\Cuisine_Expo_foire_et_salon_2024\MHPG1\COTE DROIT.dxf</t>
  </si>
  <si>
    <t>C:\Base CAD V8\Exports\DXF\Cuisine_Expo_foire_et_salon_2024\MHPG2\COTE DROIT.dxf</t>
  </si>
  <si>
    <t>COTE DROIT_D4598350</t>
  </si>
  <si>
    <t>B2CT</t>
  </si>
  <si>
    <t>C:\Base CAD V8\Exports\DXF\Cuisine_Expo_foire_et_salon_2024\B2CT\COTE DROIT.dxf</t>
  </si>
  <si>
    <t>COTE DROIT_E0F55080</t>
  </si>
  <si>
    <t>AFMO195</t>
  </si>
  <si>
    <t>C:\Base CAD V8\Exports\DXF\Cuisine_Expo_foire_et_salon_2024\AFMO195\COTE DROIT.dxf</t>
  </si>
  <si>
    <t>COTE DROIT_F48BE108</t>
  </si>
  <si>
    <t>BIPD</t>
  </si>
  <si>
    <t>560</t>
  </si>
  <si>
    <t>C:\Base CAD V8\Exports\DXF\Cuisine_Expo_foire_et_salon_2024\BIPD\COTE DROIT.dxf</t>
  </si>
  <si>
    <t>COTE GAUCH_1CE00EA0</t>
  </si>
  <si>
    <t>C:\Base CAD V8\Exports\DXF\Cuisine_Expo_foire_et_salon_2024\BSEC\COTE GAUCHE.dxf</t>
  </si>
  <si>
    <t>COTE GAUCH_250CBD70</t>
  </si>
  <si>
    <t>C:\Base CAD V8\Exports\DXF\Cuisine_Expo_foire_et_salon_2024\B2CT\COTE GAUCHE.dxf</t>
  </si>
  <si>
    <t>COTE GAUCH_26607E34</t>
  </si>
  <si>
    <t>C:\Base CAD V8\Exports\DXF\Cuisine_Expo_foire_et_salon_2024\BPOUBSTA\COTE GAUCHE.dxf</t>
  </si>
  <si>
    <t>COTE GAUCH_34BB4FAC</t>
  </si>
  <si>
    <t>C:\Base CAD V8\Exports\DXF\Cuisine_Expo_foire_et_salon_2024\MHPD\COTE GAUCHE.dxf</t>
  </si>
  <si>
    <t>COTE GAUCH_36BFA198</t>
  </si>
  <si>
    <t>C:\Base CAD V8\Exports\DXF\Cuisine_Expo_foire_et_salon_2024\AFTG195\COTE GAUCHE.dxf</t>
  </si>
  <si>
    <t>COTE GAUCH_3720E2E0</t>
  </si>
  <si>
    <t>C:\Base CAD V8\Exports\DXF\Cuisine_Expo_foire_et_salon_2024\BIPD\COTE GAUCHE.dxf</t>
  </si>
  <si>
    <t>COTE GAUCH_5285A75C</t>
  </si>
  <si>
    <t>C:\Base CAD V8\Exports\DXF\Cuisine_Expo_foire_et_salon_2024\BI2CTA\COTE GAUCHE.dxf</t>
  </si>
  <si>
    <t>COTE GAUCH_613267EC</t>
  </si>
  <si>
    <t>C:\Base CAD V8\Exports\DXF\Cuisine_Expo_foire_et_salon_2024\BISP2C\COTE GAUCHE.dxf</t>
  </si>
  <si>
    <t>COTE GAUCH_813720BC</t>
  </si>
  <si>
    <t>C:\Base CAD V8\Exports\DXF\Cuisine_Expo_foire_et_salon_2024\AFMO195\COTE GAUCHE.dxf</t>
  </si>
  <si>
    <t>COTE GAUCH_97319454</t>
  </si>
  <si>
    <t>C:\Base CAD V8\Exports\DXF\Cuisine_Expo_foire_et_salon_2024\BICTA\COTE GAUCHE.dxf</t>
  </si>
  <si>
    <t>COTE GAUCH_F316AEA4</t>
  </si>
  <si>
    <t>C:\Base CAD V8\Exports\DXF\Cuisine_Expo_foire_et_salon_2024\MHPG1\COTE GAUCHE.dxf</t>
  </si>
  <si>
    <t>C:\Base CAD V8\Exports\DXF\Cuisine_Expo_foire_et_salon_2024\MHPG2\COTE GAUCHE.dxf</t>
  </si>
  <si>
    <t>CREDENCE_275F4850</t>
  </si>
  <si>
    <t>CREDENCE</t>
  </si>
  <si>
    <t>1600</t>
  </si>
  <si>
    <t>11</t>
  </si>
  <si>
    <t>C:\Base CAD V8\Exports\DXF\Cuisine_Expo_foire_et_salon_2024\DIVERS\CREDENCE.dxf</t>
  </si>
  <si>
    <t>DESS ILOT_4350E3EC</t>
  </si>
  <si>
    <t>DESS ILOT</t>
  </si>
  <si>
    <t>1825</t>
  </si>
  <si>
    <t>1210</t>
  </si>
  <si>
    <t>20</t>
  </si>
  <si>
    <t>C:\Base CAD V8\Exports\DXF\Cuisine_Expo_foire_et_salon_2024\DIVERS\DESS ILOT.dxf</t>
  </si>
  <si>
    <t>DESSOUS_15AAEB78</t>
  </si>
  <si>
    <t>572</t>
  </si>
  <si>
    <t>C:\Base CAD V8\Exports\DXF\Cuisine_Expo_foire_et_salon_2024\AFTG195\DESSOUS.dxf</t>
  </si>
  <si>
    <t>DESSOUS_21E6FD64</t>
  </si>
  <si>
    <t>482</t>
  </si>
  <si>
    <t>C:\Base CAD V8\Exports\DXF\Cuisine_Expo_foire_et_salon_2024\MHPD\DESSOUS.dxf</t>
  </si>
  <si>
    <t>C:\Base CAD V8\Exports\DXF\Cuisine_Expo_foire_et_salon_2024\MHPG1\DESSOUS.dxf</t>
  </si>
  <si>
    <t>DESSOUS_2E0F9498</t>
  </si>
  <si>
    <t>862</t>
  </si>
  <si>
    <t>450</t>
  </si>
  <si>
    <t>C:\Base CAD V8\Exports\DXF\Cuisine_Expo_foire_et_salon_2024\BISP2C\DESSOUS.dxf</t>
  </si>
  <si>
    <t>DESSOUS_2EDE4334</t>
  </si>
  <si>
    <t>C:\Base CAD V8\Exports\DXF\Cuisine_Expo_foire_et_salon_2024\AFMO195\DESSOUS.dxf</t>
  </si>
  <si>
    <t>C:\Base CAD V8\Exports\DXF\Cuisine_Expo_foire_et_salon_2024\B2CT\DESSOUS.dxf</t>
  </si>
  <si>
    <t>DESSOUS_2F3D842C</t>
  </si>
  <si>
    <t>362</t>
  </si>
  <si>
    <t>C:\Base CAD V8\Exports\DXF\Cuisine_Expo_foire_et_salon_2024\BPOUBSTA\DESSOUS.dxf</t>
  </si>
  <si>
    <t>DESSOUS_7C375E7C</t>
  </si>
  <si>
    <t>C:\Base CAD V8\Exports\DXF\Cuisine_Expo_foire_et_salon_2024\BIPD\DESSOUS.dxf</t>
  </si>
  <si>
    <t>DESSOUS_B5C912EC</t>
  </si>
  <si>
    <t>262</t>
  </si>
  <si>
    <t>570</t>
  </si>
  <si>
    <t>C:\Base CAD V8\Exports\DXF\Cuisine_Expo_foire_et_salon_2024\BICTA\DESSOUS.dxf</t>
  </si>
  <si>
    <t>DESSOUS_D6C7FD88</t>
  </si>
  <si>
    <t>C:\Base CAD V8\Exports\DXF\Cuisine_Expo_foire_et_salon_2024\BI2CTA\DESSOUS.dxf</t>
  </si>
  <si>
    <t>DESSOUS_F27D15D4</t>
  </si>
  <si>
    <t>520</t>
  </si>
  <si>
    <t>C:\Base CAD V8\Exports\DXF\Cuisine_Expo_foire_et_salon_2024\BSEC\DESSOUS.dxf</t>
  </si>
  <si>
    <t>DESSOUS_FE6CE7E4</t>
  </si>
  <si>
    <t>484</t>
  </si>
  <si>
    <t>C:\Base CAD V8\Exports\DXF\Cuisine_Expo_foire_et_salon_2024\MHPG2\DESSOUS.dxf</t>
  </si>
  <si>
    <t>DESSUS_15AAEB78</t>
  </si>
  <si>
    <t>C:\Base CAD V8\Exports\DXF\Cuisine_Expo_foire_et_salon_2024\AFTG195\DESSUS.dxf</t>
  </si>
  <si>
    <t>DESSUS_21E6FD64</t>
  </si>
  <si>
    <t>C:\Base CAD V8\Exports\DXF\Cuisine_Expo_foire_et_salon_2024\MHPD\DESSUS.dxf</t>
  </si>
  <si>
    <t>C:\Base CAD V8\Exports\DXF\Cuisine_Expo_foire_et_salon_2024\MHPG1\DESSUS.dxf</t>
  </si>
  <si>
    <t>DESSUS_2EDE4334</t>
  </si>
  <si>
    <t>C:\Base CAD V8\Exports\DXF\Cuisine_Expo_foire_et_salon_2024\AFMO195\DESSUS.dxf</t>
  </si>
  <si>
    <t>DESSUS_FE6CE7E4</t>
  </si>
  <si>
    <t>C:\Base CAD V8\Exports\DXF\Cuisine_Expo_foire_et_salon_2024\MHPG2\DESSUS.dxf</t>
  </si>
  <si>
    <t>DOS BOIS_0EC439FC</t>
  </si>
  <si>
    <t>Dos bois</t>
  </si>
  <si>
    <t>511</t>
  </si>
  <si>
    <t>83</t>
  </si>
  <si>
    <t>C:\Base CAD V8\Exports\DXF\Cuisine_Expo_foire_et_salon_2024\BI2CTA\Dos bois.dxf</t>
  </si>
  <si>
    <t>DOS BOIS_1E2B8AB4</t>
  </si>
  <si>
    <t>211</t>
  </si>
  <si>
    <t>C:\Base CAD V8\Exports\DXF\Cuisine_Expo_foire_et_salon_2024\BICTA\Dos bois.dxf</t>
  </si>
  <si>
    <t>DOS BOIS_280A2514</t>
  </si>
  <si>
    <t>811</t>
  </si>
  <si>
    <t>184</t>
  </si>
  <si>
    <t>C:\Base CAD V8\Exports\DXF\Cuisine_Expo_foire_et_salon_2024\BISP2C\Dos bois.dxf</t>
  </si>
  <si>
    <t>DOS BOIS_2E9700BC</t>
  </si>
  <si>
    <t>C:\Base CAD V8\Exports\DXF\Cuisine_Expo_foire_et_salon_2024\BSEC\Dos bois.dxf</t>
  </si>
  <si>
    <t>C:\Base CAD V8\Exports\DXF\Cuisine_Expo_foire_et_salon_2024\B2CT\Dos bois.dxf</t>
  </si>
  <si>
    <t>DOS BOIS_3026DB7C</t>
  </si>
  <si>
    <t>311</t>
  </si>
  <si>
    <t>C:\Base CAD V8\Exports\DXF\Cuisine_Expo_foire_et_salon_2024\BPOUBSTA\Dos bois.dxf</t>
  </si>
  <si>
    <t>DOS BOIS_7BBA25A0</t>
  </si>
  <si>
    <t>DOS BOIS_91F17EA0</t>
  </si>
  <si>
    <t>C:\Base CAD V8\Exports\DXF\Cuisine_Expo_foire_et_salon_2024\AFMO195\Dos bois.dxf</t>
  </si>
  <si>
    <t>DOS BOIS_A5545D64</t>
  </si>
  <si>
    <t>521</t>
  </si>
  <si>
    <t>C:\Base CAD V8\Exports\DXF\Cuisine_Expo_foire_et_salon_2024\AFTG195\Dos bois.dxf</t>
  </si>
  <si>
    <t>DOS BOIS_E629A9F0</t>
  </si>
  <si>
    <t>DOS_1464D7A8</t>
  </si>
  <si>
    <t>392</t>
  </si>
  <si>
    <t>587</t>
  </si>
  <si>
    <t>C:\Base CAD V8\Exports\DXF\Cuisine_Expo_foire_et_salon_2024\AFTG195\DOS.dxf</t>
  </si>
  <si>
    <t>DOS_2A199DA4</t>
  </si>
  <si>
    <t>578</t>
  </si>
  <si>
    <t>497</t>
  </si>
  <si>
    <t>C:\Base CAD V8\Exports\DXF\Cuisine_Expo_foire_et_salon_2024\MHPD\DOS.dxf</t>
  </si>
  <si>
    <t>C:\Base CAD V8\Exports\DXF\Cuisine_Expo_foire_et_salon_2024\MHPG1\DOS.dxf</t>
  </si>
  <si>
    <t>DOS_3224DF50</t>
  </si>
  <si>
    <t>737</t>
  </si>
  <si>
    <t>577</t>
  </si>
  <si>
    <t>C:\Base CAD V8\Exports\DXF\Cuisine_Expo_foire_et_salon_2024\B2CT\DOS.dxf</t>
  </si>
  <si>
    <t>DOS_3F669E80</t>
  </si>
  <si>
    <t>377</t>
  </si>
  <si>
    <t>C:\Base CAD V8\Exports\DXF\Cuisine_Expo_foire_et_salon_2024\BPOUBSTA\DOS.dxf</t>
  </si>
  <si>
    <t>DOS_59613C48</t>
  </si>
  <si>
    <t>343</t>
  </si>
  <si>
    <t>C:\Base CAD V8\Exports\DXF\Cuisine_Expo_foire_et_salon_2024\AFMO195\DOS.dxf</t>
  </si>
  <si>
    <t>DOS_72919E00</t>
  </si>
  <si>
    <t>499</t>
  </si>
  <si>
    <t>C:\Base CAD V8\Exports\DXF\Cuisine_Expo_foire_et_salon_2024\MHPG2\DOS.dxf</t>
  </si>
  <si>
    <t>DOS_75AEFC60</t>
  </si>
  <si>
    <t>287</t>
  </si>
  <si>
    <t>DOS_BFAA26E8</t>
  </si>
  <si>
    <t>DOSIL_BA88F308</t>
  </si>
  <si>
    <t>DOS ILOT</t>
  </si>
  <si>
    <t>C:\Base CAD V8\Exports\DXF\Cuisine_Expo_foire_et_salon_2024\BI2CTA\DOS ILOT.dxf</t>
  </si>
  <si>
    <t>C:\Base CAD V8\Exports\DXF\Cuisine_Expo_foire_et_salon_2024\BIPD\DOS ILOT.dxf</t>
  </si>
  <si>
    <t>C:\Base CAD V8\Exports\DXF\Cuisine_Expo_foire_et_salon_2024\BICTA\DOS ILOT.dxf</t>
  </si>
  <si>
    <t>C:\Base CAD V8\Exports\DXF\Cuisine_Expo_foire_et_salon_2024\BISP2C\DOS ILOT.dxf</t>
  </si>
  <si>
    <t>FACADE TIR_04B7E8BC</t>
  </si>
  <si>
    <t>396</t>
  </si>
  <si>
    <t>756</t>
  </si>
  <si>
    <t>C:\Base CAD V8\Exports\DXF\Cuisine_Expo_foire_et_salon_2024\BPOUBSTA\FACADE TIROIR.dxf</t>
  </si>
  <si>
    <t>FACADE TIR_06936B80</t>
  </si>
  <si>
    <t>896</t>
  </si>
  <si>
    <t>296</t>
  </si>
  <si>
    <t>C:\Base CAD V8\Exports\DXF\Cuisine_Expo_foire_et_salon_2024\BISP2C\FACADE TIROIR.dxf</t>
  </si>
  <si>
    <t>FACADE TIR_15095A28</t>
  </si>
  <si>
    <t>FACADE TIR_28D860B0</t>
  </si>
  <si>
    <t>156</t>
  </si>
  <si>
    <t>C:\Base CAD V8\Exports\DXF\Cuisine_Expo_foire_et_salon_2024\BI2CTA\FACADE TIROIR.dxf</t>
  </si>
  <si>
    <t>FACADE TIR_29613320</t>
  </si>
  <si>
    <t>315</t>
  </si>
  <si>
    <t>C:\Base CAD V8\Exports\DXF\Cuisine_Expo_foire_et_salon_2024\BICTA\FACADE TIROIR.dxf</t>
  </si>
  <si>
    <t>FACADE TIR_653CA7D4</t>
  </si>
  <si>
    <t>C:\Base CAD V8\Exports\DXF\Cuisine_Expo_foire_et_salon_2024\BSEC\FACADE TIROIR.dxf</t>
  </si>
  <si>
    <t>FACADE TIR_84EF2D4C</t>
  </si>
  <si>
    <t>C:\Base CAD V8\Exports\DXF\Cuisine_Expo_foire_et_salon_2024\B2CT\FACADE TIROIR.dxf</t>
  </si>
  <si>
    <t>FACADE TIR_8B0B1518</t>
  </si>
  <si>
    <t>FACADE TIR_975A03C0</t>
  </si>
  <si>
    <t>C:\Base CAD V8\Exports\DXF\Cuisine_Expo_foire_et_salon_2024\AFMO195\FACADE TIROIR.dxf</t>
  </si>
  <si>
    <t>FACADE TIR_BEA9772C</t>
  </si>
  <si>
    <t>FACADE TIR_CB50445C</t>
  </si>
  <si>
    <t>FACADE TIR_D637377C</t>
  </si>
  <si>
    <t>604</t>
  </si>
  <si>
    <t>C:\Base CAD V8\Exports\DXF\Cuisine_Expo_foire_et_salon_2024\AFTG195\FACADE TIROIR.dxf</t>
  </si>
  <si>
    <t>FACADE TIR_F8B77BEC</t>
  </si>
  <si>
    <t>FACADE TIR_FDF0B98C</t>
  </si>
  <si>
    <t>FIL D_DDE69BC8</t>
  </si>
  <si>
    <t>C:\Base CAD V8\Exports\DXF\Cuisine_Expo_foire_et_salon_2024\AFTG195\FIL D.dxf</t>
  </si>
  <si>
    <t>FOND_1E39071C</t>
  </si>
  <si>
    <t>474</t>
  </si>
  <si>
    <t>C:\Base CAD V8\Exports\DXF\Cuisine_Expo_foire_et_salon_2024\B2CT\Fond.dxf</t>
  </si>
  <si>
    <t>FOND_36D75BD0</t>
  </si>
  <si>
    <t>C:\Base CAD V8\Exports\DXF\Cuisine_Expo_foire_et_salon_2024\BICTA\Fond.dxf</t>
  </si>
  <si>
    <t>FOND_7BFF8C98</t>
  </si>
  <si>
    <t>424</t>
  </si>
  <si>
    <t>C:\Base CAD V8\Exports\DXF\Cuisine_Expo_foire_et_salon_2024\BISP2C\Fond.dxf</t>
  </si>
  <si>
    <t>FOND_924D335C</t>
  </si>
  <si>
    <t>C:\Base CAD V8\Exports\DXF\Cuisine_Expo_foire_et_salon_2024\BPOUBSTA\Fond.dxf</t>
  </si>
  <si>
    <t>FOND_A45685D8</t>
  </si>
  <si>
    <t>C:\Base CAD V8\Exports\DXF\Cuisine_Expo_foire_et_salon_2024\BSEC\Fond.dxf</t>
  </si>
  <si>
    <t>FOND_AB470C44</t>
  </si>
  <si>
    <t>C:\Base CAD V8\Exports\DXF\Cuisine_Expo_foire_et_salon_2024\AFMO195\Fond.dxf</t>
  </si>
  <si>
    <t>C:\Base CAD V8\Exports\DXF\Cuisine_Expo_foire_et_salon_2024\BI2CTA\Fond.dxf</t>
  </si>
  <si>
    <t>FOND_FA4D1224</t>
  </si>
  <si>
    <t>C:\Base CAD V8\Exports\DXF\Cuisine_Expo_foire_et_salon_2024\AFTG195\Fond.dxf</t>
  </si>
  <si>
    <t>JOUE_22464328</t>
  </si>
  <si>
    <t>JOUE</t>
  </si>
  <si>
    <t>361</t>
  </si>
  <si>
    <t>C:\Base CAD V8\Exports\DXF\Cuisine_Expo_foire_et_salon_2024\AFMO195\JOUE.dxf</t>
  </si>
  <si>
    <t>JOUE_AF80F85C</t>
  </si>
  <si>
    <t>1171</t>
  </si>
  <si>
    <t>876</t>
  </si>
  <si>
    <t>C:\Base CAD V8\Exports\DXF\Cuisine_Expo_foire_et_salon_2024\BICTA\JOUE.dxf</t>
  </si>
  <si>
    <t>PLAN_13EC59C8</t>
  </si>
  <si>
    <t>PLAN</t>
  </si>
  <si>
    <t>C:\Base CAD V8\Exports\DXF\Cuisine_Expo_foire_et_salon_2024\DIVERS\PLAN.dxf</t>
  </si>
  <si>
    <t>PLIN_4F626BD4</t>
  </si>
  <si>
    <t>PLINTHES</t>
  </si>
  <si>
    <t>502</t>
  </si>
  <si>
    <t>115</t>
  </si>
  <si>
    <t>C:\Base CAD V8\Exports\DXF\Cuisine_Expo_foire_et_salon_2024\PLINTHES\PLIN.dxf</t>
  </si>
  <si>
    <t>PLIN_53208050</t>
  </si>
  <si>
    <t>539.1446</t>
  </si>
  <si>
    <t>PLIN_7BA2AA44</t>
  </si>
  <si>
    <t>PLIN_AD6D5DCC</t>
  </si>
  <si>
    <t>1749</t>
  </si>
  <si>
    <t>PLIN_D2D01810</t>
  </si>
  <si>
    <t>650</t>
  </si>
  <si>
    <t>PLIN_DB5CC20C</t>
  </si>
  <si>
    <t>2150</t>
  </si>
  <si>
    <t>PLIN_EE8EABAC</t>
  </si>
  <si>
    <t>1149</t>
  </si>
  <si>
    <t>PORTE DROI_25389594</t>
  </si>
  <si>
    <t>616</t>
  </si>
  <si>
    <t>514</t>
  </si>
  <si>
    <t>C:\Base CAD V8\Exports\DXF\Cuisine_Expo_foire_et_salon_2024\MHPD\PORTE DROITE.dxf</t>
  </si>
  <si>
    <t>PORTE DROI_8EB11A24</t>
  </si>
  <si>
    <t>594</t>
  </si>
  <si>
    <t>C:\Base CAD V8\Exports\DXF\Cuisine_Expo_foire_et_salon_2024\BIPD\PORTE DROITE.dxf</t>
  </si>
  <si>
    <t>PORTE GAUC_08602378</t>
  </si>
  <si>
    <t>518</t>
  </si>
  <si>
    <t>C:\Base CAD V8\Exports\DXF\Cuisine_Expo_foire_et_salon_2024\MHPG2\PORTE GAUCHE.dxf</t>
  </si>
  <si>
    <t>PORTE GAUC_C2C58300</t>
  </si>
  <si>
    <t>C:\Base CAD V8\Exports\DXF\Cuisine_Expo_foire_et_salon_2024\MHPG1\PORTE GAUCHE.dxf</t>
  </si>
  <si>
    <t>PORTE GAUC_FE491258</t>
  </si>
  <si>
    <t>1240</t>
  </si>
  <si>
    <t>C:\Base CAD V8\Exports\DXF\Cuisine_Expo_foire_et_salon_2024\AFTG195\PORTE GAUCHE.dxf</t>
  </si>
  <si>
    <t>PORTE HAUT_BA786EF0</t>
  </si>
  <si>
    <t>PORTE HAUTE</t>
  </si>
  <si>
    <t>356</t>
  </si>
  <si>
    <t>C:\Base CAD V8\Exports\DXF\Cuisine_Expo_foire_et_salon_2024\AFMO195\PORTE HAUTE.dxf</t>
  </si>
  <si>
    <t>PORTE HAUT_D2CE0EFC</t>
  </si>
  <si>
    <t>402</t>
  </si>
  <si>
    <t>C:\Base CAD V8\Exports\DXF\Cuisine_Expo_foire_et_salon_2024\AFTG195\PORTE HAUTE.dxf</t>
  </si>
  <si>
    <t>RET_FIL_DAD7E714</t>
  </si>
  <si>
    <t>RET_FIL</t>
  </si>
  <si>
    <t>C:\Base CAD V8\Exports\DXF\Cuisine_Expo_foire_et_salon_2024\AFTG195\RET_FIL.dxf</t>
  </si>
  <si>
    <t>SEPARATION_2EDE4334</t>
  </si>
  <si>
    <t>C:\Base CAD V8\Exports\DXF\Cuisine_Expo_foire_et_salon_2024\AFMO195\SEPARATION H.dxf</t>
  </si>
  <si>
    <t>SEPARATION_5CF5EC9C</t>
  </si>
  <si>
    <t>C:\Base CAD V8\Exports\DXF\Cuisine_Expo_foire_et_salon_2024\AFTG195\SEPARATION H.dxf</t>
  </si>
  <si>
    <t>TABLE_973B35CC</t>
  </si>
  <si>
    <t>TABLE</t>
  </si>
  <si>
    <t>50</t>
  </si>
  <si>
    <t>C:\Base CAD V8\Exports\DXF\Cuisine_Expo_foire_et_salon_2024\DIVERS\TABLE.dxf</t>
  </si>
  <si>
    <t>TABLETTE F_F27D15D4</t>
  </si>
  <si>
    <t>C:\Base CAD V8\Exports\DXF\Cuisine_Expo_foire_et_salon_2024\AFMO195\TABLETTE FIXE.dxf</t>
  </si>
  <si>
    <t>TABLETTE M_35FB6834</t>
  </si>
  <si>
    <t>483</t>
  </si>
  <si>
    <t>300</t>
  </si>
  <si>
    <t>C:\Base CAD V8\Exports\DXF\Cuisine_Expo_foire_et_salon_2024\MHPG2\TABLETTE MOBILE.dxf</t>
  </si>
  <si>
    <t>TABLETTE M_475823A4</t>
  </si>
  <si>
    <t>481</t>
  </si>
  <si>
    <t>C:\Base CAD V8\Exports\DXF\Cuisine_Expo_foire_et_salon_2024\MHPD\TABLETTE MOBILE.dxf</t>
  </si>
  <si>
    <t>C:\Base CAD V8\Exports\DXF\Cuisine_Expo_foire_et_salon_2024\MHPG1\TABLETTE MOBILE.dxf</t>
  </si>
  <si>
    <t>TABLETTE M_4DD0F230</t>
  </si>
  <si>
    <t>561</t>
  </si>
  <si>
    <t>531</t>
  </si>
  <si>
    <t>C:\Base CAD V8\Exports\DXF\Cuisine_Expo_foire_et_salon_2024\BIPD\TABLETTE MOBILE.dxf</t>
  </si>
  <si>
    <t>TRAV_7EDC75F0</t>
  </si>
  <si>
    <t>TRAV</t>
  </si>
  <si>
    <t>225</t>
  </si>
  <si>
    <t>C:\Base CAD V8\Exports\DXF\Cuisine_Expo_foire_et_salon_2024\BISP2C\TRAV.dxf</t>
  </si>
  <si>
    <t>TRAVERSE A_025B259C</t>
  </si>
  <si>
    <t>TRAVERSE AR</t>
  </si>
  <si>
    <t>134</t>
  </si>
  <si>
    <t>C:\Base CAD V8\Exports\DXF\Cuisine_Expo_foire_et_salon_2024\BPOUBSTA\TRAVERSE AR.dxf</t>
  </si>
  <si>
    <t>TRAVERSE A_4B7F6DF8</t>
  </si>
  <si>
    <t>TRAVERSE AV</t>
  </si>
  <si>
    <t>104</t>
  </si>
  <si>
    <t>C:\Base CAD V8\Exports\DXF\Cuisine_Expo_foire_et_salon_2024\B2CT\TRAVERSE AV.dxf</t>
  </si>
  <si>
    <t>TRAVERSE A_5C03BDE8</t>
  </si>
  <si>
    <t>C:\Base CAD V8\Exports\DXF\Cuisine_Expo_foire_et_salon_2024\B2CT\TRAVERSE AR.dxf</t>
  </si>
  <si>
    <t>TRAVERSE A_6810F658</t>
  </si>
  <si>
    <t>C:\Base CAD V8\Exports\DXF\Cuisine_Expo_foire_et_salon_2024\BSEC\TRAVERSE AR.dxf</t>
  </si>
  <si>
    <t>TRAVERSE A_816CD148</t>
  </si>
  <si>
    <t>C:\Base CAD V8\Exports\DXF\Cuisine_Expo_foire_et_salon_2024\BPOUBSTA\TRAVERSE AV.dxf</t>
  </si>
  <si>
    <t>TRAVERSE A_9575EB88</t>
  </si>
  <si>
    <t>C:\Base CAD V8\Exports\DXF\Cuisine_Expo_foire_et_salon_2024\BICTA\TRAVERSE AV.dxf</t>
  </si>
  <si>
    <t>TRAVERSE A_ACB02AB4</t>
  </si>
  <si>
    <t>C:\Base CAD V8\Exports\DXF\Cuisine_Expo_foire_et_salon_2024\BI2CTA\TRAVERSE AV.dxf</t>
  </si>
  <si>
    <t>C:\Base CAD V8\Exports\DXF\Cuisine_Expo_foire_et_salon_2024\BIPD\TRAVERSE AV.dxf</t>
  </si>
  <si>
    <t>TRAVERSE A_F0C62938</t>
  </si>
  <si>
    <t>160</t>
  </si>
  <si>
    <t>C:\Base CAD V8\Exports\DXF\Cuisine_Expo_foire_et_salon_2024\BSEC\TRAVERSE AV.dxf</t>
  </si>
  <si>
    <t>Foire et Salon</t>
  </si>
  <si>
    <t>première ligne vide de la colonne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</si>
</sst>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8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10" xfId="0" applyBorder="1"/>
    <xf numFmtId="0" fontId="0" fillId="0" borderId="13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0" fillId="0" borderId="3" xfId="0" applyBorder="1" applyAlignment="1">
      <alignment horizontal="right" vertical="center"/>
    </xf>
    <xf numFmtId="0" fontId="16" fillId="0" borderId="4" xfId="0" applyFont="1" applyBorder="1" applyAlignment="1">
      <alignment horizontal="left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6" fillId="0" borderId="4" xfId="0" applyFont="1" applyBorder="1" applyAlignment="1">
      <alignment horizontal="left" vertical="top"/>
    </xf>
    <xf numFmtId="0" fontId="16" fillId="0" borderId="4" xfId="0" applyFont="1" applyBorder="1" applyAlignment="1">
      <alignment horizontal="left" wrapText="1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21" fillId="0" borderId="0" xfId="0" applyFont="1"/>
  </cellXfs>
  <cellStyles count="2">
    <cellStyle name="Neutraal" xfId="1" builtinId="28"/>
    <cellStyle name="Standaard" xfId="0" builtinId="0"/>
  </cellStyles>
  <dxfs count="95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94"/>
      <tableStyleElement type="headerRow" dxfId="93"/>
      <tableStyleElement type="firstRowStripe" dxfId="92"/>
    </tableStyle>
    <tableStyle name="TableStyleQueryResult" pivot="0" count="3" xr9:uid="{00000000-0011-0000-FFFF-FFFF01000000}">
      <tableStyleElement type="wholeTable" dxfId="91"/>
      <tableStyleElement type="headerRow" dxfId="90"/>
      <tableStyleElement type="firstRowStripe" dxfId="8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4</xdr:row>
          <xdr:rowOff>38100</xdr:rowOff>
        </xdr:from>
        <xdr:to>
          <xdr:col>3</xdr:col>
          <xdr:colOff>657225</xdr:colOff>
          <xdr:row>7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005C00B5-CA7A-46DC-8598-5FAF6334291D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21"/>
      <queryTableField id="2" name="Column2" tableColumnId="222"/>
      <queryTableField id="3" name="Column3" tableColumnId="223"/>
      <queryTableField id="4" name="Column4" tableColumnId="224"/>
      <queryTableField id="5" name="Column5" tableColumnId="225"/>
      <queryTableField id="6" name="Column6" tableColumnId="226"/>
      <queryTableField id="7" name="Column7" tableColumnId="227"/>
      <queryTableField id="8" name="Column8" tableColumnId="228"/>
      <queryTableField id="9" name="Column9" tableColumnId="229"/>
      <queryTableField id="10" name="Column10" tableColumnId="230"/>
      <queryTableField id="11" name="Matière" tableColumnId="231"/>
      <queryTableField id="12" name="Column12" tableColumnId="232"/>
      <queryTableField id="13" name="Column13" tableColumnId="233"/>
      <queryTableField id="14" name="Column14" tableColumnId="234"/>
      <queryTableField id="15" name="Column15" tableColumnId="235"/>
      <queryTableField id="16" name="Column16" tableColumnId="236"/>
      <queryTableField id="17" name="Column17" tableColumnId="237"/>
      <queryTableField id="18" name="Column18" tableColumnId="238"/>
      <queryTableField id="19" name="Column19" tableColumnId="239"/>
      <queryTableField id="20" name="Column20" tableColumnId="24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4" xr16:uid="{00000000-0016-0000-0200-000001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21"/>
      <queryTableField id="2" name="Column2" tableColumnId="222"/>
      <queryTableField id="3" name="Column3" tableColumnId="223"/>
      <queryTableField id="4" name="Column4" tableColumnId="224"/>
      <queryTableField id="5" name="Column5" tableColumnId="225"/>
      <queryTableField id="6" name="Column6" tableColumnId="226"/>
      <queryTableField id="7" name="Column7" tableColumnId="227"/>
      <queryTableField id="8" name="Column8" tableColumnId="228"/>
      <queryTableField id="9" name="Column9" tableColumnId="229"/>
      <queryTableField id="10" name="Column10" tableColumnId="230"/>
      <queryTableField id="11" name="Matière" tableColumnId="231"/>
      <queryTableField id="12" name="Column12" tableColumnId="232"/>
      <queryTableField id="13" name="Column13" tableColumnId="233"/>
      <queryTableField id="14" name="Column14" tableColumnId="234"/>
      <queryTableField id="15" name="Column15" tableColumnId="235"/>
      <queryTableField id="16" name="Column16" tableColumnId="236"/>
      <queryTableField id="17" name="Column17" tableColumnId="237"/>
      <queryTableField id="18" name="Column18" tableColumnId="238"/>
      <queryTableField id="19" name="Column19" tableColumnId="239"/>
      <queryTableField id="20" name="Column20" tableColumnId="24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2" xr16:uid="{00000000-0016-0000-03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21"/>
      <queryTableField id="2" name="Column2" tableColumnId="222"/>
      <queryTableField id="3" name="Column3" tableColumnId="223"/>
      <queryTableField id="4" name="Column4" tableColumnId="224"/>
      <queryTableField id="5" name="Column5" tableColumnId="225"/>
      <queryTableField id="6" name="Column6" tableColumnId="226"/>
      <queryTableField id="7" name="Column7" tableColumnId="227"/>
      <queryTableField id="8" name="Column8" tableColumnId="228"/>
      <queryTableField id="9" name="Column9" tableColumnId="229"/>
      <queryTableField id="10" name="Column10" tableColumnId="230"/>
      <queryTableField id="11" name="Matière" tableColumnId="231"/>
      <queryTableField id="12" name="Column12" tableColumnId="232"/>
      <queryTableField id="13" name="Column13" tableColumnId="233"/>
      <queryTableField id="14" name="Column14" tableColumnId="234"/>
      <queryTableField id="15" name="Column15" tableColumnId="235"/>
      <queryTableField id="16" name="Column16" tableColumnId="236"/>
      <queryTableField id="17" name="Column17" tableColumnId="237"/>
      <queryTableField id="18" name="Column18" tableColumnId="238"/>
      <queryTableField id="19" name="Column19" tableColumnId="239"/>
      <queryTableField id="20" name="Column20" tableColumnId="24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A4D1EFE4-5286-4FF1-A3B4-7047B9FBD6C5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3" xr16:uid="{ADBE64A7-9628-4295-97D2-39ACAD5D17A2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BB79BD1-2304-4508-8825-C1A7F0E587C4}" name="Matière" displayName="Matière" ref="E9:E17" tableType="queryTable" totalsRowShown="0">
  <autoFilter ref="E9:E17" xr:uid="{0BB79BD1-2304-4508-8825-C1A7F0E587C4}"/>
  <tableColumns count="1">
    <tableColumn id="3" xr3:uid="{3A34F2AC-C63A-4DC0-9465-544521C7230D}" uniqueName="3" name="Matière" queryTableFieldId="2" dataDxfId="8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0000000}" name="Donnee" displayName="Donnee" ref="A1:T131" tableType="queryTable" totalsRowShown="0" headerRowDxfId="87" dataDxfId="86">
  <autoFilter ref="A1:T131" xr:uid="{00000000-000C-0000-FFFF-FFFF00000000}"/>
  <tableColumns count="20">
    <tableColumn id="221" xr3:uid="{6EE6173C-8529-4920-9617-782B6B405D48}" uniqueName="221" name="Column1" queryTableFieldId="1" dataDxfId="85"/>
    <tableColumn id="222" xr3:uid="{A56EE59A-EF4D-41BC-9BB7-923778C5455A}" uniqueName="222" name="Column2" queryTableFieldId="2" dataDxfId="84"/>
    <tableColumn id="223" xr3:uid="{BA01DDC5-4C95-43C4-B4FB-47F1273421DD}" uniqueName="223" name="Column3" queryTableFieldId="3" dataDxfId="83"/>
    <tableColumn id="224" xr3:uid="{3300D28E-7F7C-445A-A607-DAAD683DD562}" uniqueName="224" name="Column4" queryTableFieldId="4" dataDxfId="82"/>
    <tableColumn id="225" xr3:uid="{B9301378-2F63-4729-B847-FE6726F5A284}" uniqueName="225" name="Column5" queryTableFieldId="5" dataDxfId="81"/>
    <tableColumn id="226" xr3:uid="{BA0B5D44-4AB6-427D-B2CD-6941E42551F0}" uniqueName="226" name="Column6" queryTableFieldId="6" dataDxfId="80"/>
    <tableColumn id="227" xr3:uid="{67A58801-FB0F-44D6-9014-BDAD823BDC97}" uniqueName="227" name="Column7" queryTableFieldId="7" dataDxfId="79"/>
    <tableColumn id="228" xr3:uid="{16BDDCD5-367B-40F6-B837-F1BF95B44ED1}" uniqueName="228" name="Column8" queryTableFieldId="8" dataDxfId="78"/>
    <tableColumn id="229" xr3:uid="{8F72FDF0-8918-47DD-9E1D-94820CA1C679}" uniqueName="229" name="Column9" queryTableFieldId="9" dataDxfId="77"/>
    <tableColumn id="230" xr3:uid="{1B81B4D3-7919-4DAD-B089-1F51D6B403BA}" uniqueName="230" name="Column10" queryTableFieldId="10" dataDxfId="76"/>
    <tableColumn id="231" xr3:uid="{0A802A36-A63A-4122-A67F-813F09F872CC}" uniqueName="231" name="Matière" queryTableFieldId="11" dataDxfId="75"/>
    <tableColumn id="232" xr3:uid="{BA6111BC-B266-4396-96E4-E011BF87E29A}" uniqueName="232" name="Column12" queryTableFieldId="12" dataDxfId="74"/>
    <tableColumn id="233" xr3:uid="{81170994-1579-4E54-8F5A-DAC187DDDEF3}" uniqueName="233" name="Column13" queryTableFieldId="13" dataDxfId="73"/>
    <tableColumn id="234" xr3:uid="{ACD46100-278A-4A49-8296-7A174CF9E7F1}" uniqueName="234" name="Column14" queryTableFieldId="14" dataDxfId="72"/>
    <tableColumn id="235" xr3:uid="{51A5DFBA-43AB-47C4-B935-85E73F3843AB}" uniqueName="235" name="Column15" queryTableFieldId="15" dataDxfId="71"/>
    <tableColumn id="236" xr3:uid="{0E16F053-B09B-47BC-A2A1-53F28C1F0FED}" uniqueName="236" name="Column16" queryTableFieldId="16" dataDxfId="70"/>
    <tableColumn id="237" xr3:uid="{B4E258D7-E1C3-4C26-BAE6-AC7ECDE12F14}" uniqueName="237" name="Column17" queryTableFieldId="17" dataDxfId="69"/>
    <tableColumn id="238" xr3:uid="{644B7DC0-ED3B-42C7-8067-EC739F087A6D}" uniqueName="238" name="Column18" queryTableFieldId="18" dataDxfId="68"/>
    <tableColumn id="239" xr3:uid="{B1CFF291-2965-453A-BA01-43542E21EEFF}" uniqueName="239" name="Column19" queryTableFieldId="19" dataDxfId="67"/>
    <tableColumn id="240" xr3:uid="{321525B2-D9A4-4789-8E41-BE6737D8F678}" uniqueName="240" name="Column20" queryTableFieldId="20" dataDxfId="66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Fond" displayName="Fond" ref="A1:T9" tableType="queryTable" totalsRowShown="0" headerRowDxfId="65" dataDxfId="64">
  <autoFilter ref="A1:T9" xr:uid="{00000000-000C-0000-FFFF-FFFF01000000}"/>
  <sortState xmlns:xlrd2="http://schemas.microsoft.com/office/spreadsheetml/2017/richdata2" ref="A2:T9">
    <sortCondition ref="C1:C9"/>
  </sortState>
  <tableColumns count="20">
    <tableColumn id="221" xr3:uid="{58791D45-41D7-4642-B8BF-6A37EF78568C}" uniqueName="221" name="Column1" queryTableFieldId="1" dataDxfId="63"/>
    <tableColumn id="222" xr3:uid="{F9CE9C65-6123-4139-B38A-F88DE9D5DC92}" uniqueName="222" name="Column2" queryTableFieldId="2" dataDxfId="62"/>
    <tableColumn id="223" xr3:uid="{53CA2B2E-C723-483A-9634-A7D7E331A5CD}" uniqueName="223" name="Column3" queryTableFieldId="3" dataDxfId="61"/>
    <tableColumn id="224" xr3:uid="{FE82F029-ACA6-4342-85E6-92ACE51EFBFC}" uniqueName="224" name="Column4" queryTableFieldId="4" dataDxfId="60"/>
    <tableColumn id="225" xr3:uid="{B21681A1-1CEC-4339-9F10-16A9304A81F9}" uniqueName="225" name="Column5" queryTableFieldId="5" dataDxfId="59"/>
    <tableColumn id="226" xr3:uid="{DFCC3BA7-3ACF-4854-916B-E96053B5DA20}" uniqueName="226" name="Column6" queryTableFieldId="6" dataDxfId="58"/>
    <tableColumn id="227" xr3:uid="{3EE8E356-731C-4D17-9421-A53C2904C45A}" uniqueName="227" name="Column7" queryTableFieldId="7" dataDxfId="57"/>
    <tableColumn id="228" xr3:uid="{99963300-0E64-4E47-9938-BE194BC22842}" uniqueName="228" name="Column8" queryTableFieldId="8" dataDxfId="56"/>
    <tableColumn id="229" xr3:uid="{C93F1A5D-2FB7-4874-ABAD-FD2B38B90148}" uniqueName="229" name="Column9" queryTableFieldId="9" dataDxfId="55"/>
    <tableColumn id="230" xr3:uid="{DDB01099-CB7B-4595-BE15-16E97381E2B6}" uniqueName="230" name="Column10" queryTableFieldId="10" dataDxfId="54"/>
    <tableColumn id="231" xr3:uid="{AC0382F0-4D66-4FD6-913D-A6A58E19C623}" uniqueName="231" name="Matière" queryTableFieldId="11" dataDxfId="53"/>
    <tableColumn id="232" xr3:uid="{16056914-66F3-4977-AF0C-D16D00504DAC}" uniqueName="232" name="Column12" queryTableFieldId="12" dataDxfId="52"/>
    <tableColumn id="233" xr3:uid="{03E268E3-ECD7-4475-9A07-75E2CCAB2334}" uniqueName="233" name="Column13" queryTableFieldId="13" dataDxfId="51"/>
    <tableColumn id="234" xr3:uid="{DEDC660C-92D2-486C-A28C-44A43E11C6DE}" uniqueName="234" name="Column14" queryTableFieldId="14" dataDxfId="50"/>
    <tableColumn id="235" xr3:uid="{C070C167-D5F1-4E59-AB98-F6781FB58D48}" uniqueName="235" name="Column15" queryTableFieldId="15" dataDxfId="49"/>
    <tableColumn id="236" xr3:uid="{43BA9CA2-BCC5-4142-A82E-5B83474A3E95}" uniqueName="236" name="Column16" queryTableFieldId="16" dataDxfId="48"/>
    <tableColumn id="237" xr3:uid="{EFA47180-CBAF-4568-B617-B888D5F35EF7}" uniqueName="237" name="Column17" queryTableFieldId="17" dataDxfId="47"/>
    <tableColumn id="238" xr3:uid="{61A2D5DE-DAE0-4AD0-9128-4C0724CDB819}" uniqueName="238" name="Column18" queryTableFieldId="18" dataDxfId="46"/>
    <tableColumn id="239" xr3:uid="{F2ABEE47-2BCF-4D74-A985-B8051EB366D0}" uniqueName="239" name="Column19" queryTableFieldId="19" dataDxfId="45"/>
    <tableColumn id="240" xr3:uid="{B24CE126-255B-4026-89D9-59EE2ADB129A}" uniqueName="240" name="Column20" queryTableFieldId="20" dataDxfId="44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2000000}" name="Dos_Bois" displayName="Dos_Bois" ref="A1:T12" tableType="queryTable" totalsRowShown="0" headerRowDxfId="43" dataDxfId="42">
  <autoFilter ref="A1:T12" xr:uid="{00000000-000C-0000-FFFF-FFFF02000000}"/>
  <sortState xmlns:xlrd2="http://schemas.microsoft.com/office/spreadsheetml/2017/richdata2" ref="A2:T12">
    <sortCondition ref="C1:C12"/>
  </sortState>
  <tableColumns count="20">
    <tableColumn id="221" xr3:uid="{D7A4A114-9220-4ED6-96D7-F79C55284786}" uniqueName="221" name="Column1" queryTableFieldId="1" dataDxfId="41"/>
    <tableColumn id="222" xr3:uid="{E64D8E8E-075B-4B8A-BB42-914C7F269561}" uniqueName="222" name="Column2" queryTableFieldId="2" dataDxfId="40"/>
    <tableColumn id="223" xr3:uid="{92CA87A7-1381-450B-9945-9B5F365DE7AD}" uniqueName="223" name="Column3" queryTableFieldId="3" dataDxfId="39"/>
    <tableColumn id="224" xr3:uid="{3DAE9CDE-D667-4056-803C-F95618FEEF60}" uniqueName="224" name="Column4" queryTableFieldId="4" dataDxfId="38"/>
    <tableColumn id="225" xr3:uid="{A9E9BE61-6680-47E2-9A5E-E5219A4E4DA1}" uniqueName="225" name="Column5" queryTableFieldId="5" dataDxfId="37"/>
    <tableColumn id="226" xr3:uid="{5295DED3-C2C2-466E-A321-A0B6DF1BAB63}" uniqueName="226" name="Column6" queryTableFieldId="6" dataDxfId="36"/>
    <tableColumn id="227" xr3:uid="{871BDB87-D843-4669-AA6C-FD30E4A0D0FE}" uniqueName="227" name="Column7" queryTableFieldId="7" dataDxfId="35"/>
    <tableColumn id="228" xr3:uid="{60142570-17A0-41DE-97D6-AC96229D5377}" uniqueName="228" name="Column8" queryTableFieldId="8" dataDxfId="34"/>
    <tableColumn id="229" xr3:uid="{66EA408B-563F-47E5-9982-639477DD77EE}" uniqueName="229" name="Column9" queryTableFieldId="9" dataDxfId="33"/>
    <tableColumn id="230" xr3:uid="{CA510568-9277-4247-BDEE-A3D4BD829AF8}" uniqueName="230" name="Column10" queryTableFieldId="10" dataDxfId="32"/>
    <tableColumn id="231" xr3:uid="{3BDF1A93-B9ED-4CDF-8590-57C30A4E42E2}" uniqueName="231" name="Matière" queryTableFieldId="11" dataDxfId="31"/>
    <tableColumn id="232" xr3:uid="{D879A99E-932B-4077-AF76-5F849712C1C3}" uniqueName="232" name="Column12" queryTableFieldId="12" dataDxfId="30"/>
    <tableColumn id="233" xr3:uid="{114206B6-C982-49FF-B5AD-7BE45E58E9AA}" uniqueName="233" name="Column13" queryTableFieldId="13" dataDxfId="29"/>
    <tableColumn id="234" xr3:uid="{88C249B6-F033-43B3-841B-74ACC731AD37}" uniqueName="234" name="Column14" queryTableFieldId="14" dataDxfId="28"/>
    <tableColumn id="235" xr3:uid="{8FECBF06-797F-42A3-BA04-2700A779CBBA}" uniqueName="235" name="Column15" queryTableFieldId="15" dataDxfId="27"/>
    <tableColumn id="236" xr3:uid="{A319E872-2173-4B86-994A-1CAEE1F0D7FC}" uniqueName="236" name="Column16" queryTableFieldId="16" dataDxfId="26"/>
    <tableColumn id="237" xr3:uid="{4E0B5B05-09FA-45DF-8C66-36C5ACC1DBF6}" uniqueName="237" name="Column17" queryTableFieldId="17" dataDxfId="25"/>
    <tableColumn id="238" xr3:uid="{CA994002-42F4-4495-B391-0D8AF8464AA9}" uniqueName="238" name="Column18" queryTableFieldId="18" dataDxfId="24"/>
    <tableColumn id="239" xr3:uid="{8206F345-28B2-408B-891E-0B8149769801}" uniqueName="239" name="Column19" queryTableFieldId="19" dataDxfId="23"/>
    <tableColumn id="240" xr3:uid="{05A06A5B-00A4-45CE-AEBC-7D947FEE75E4}" uniqueName="240" name="Column20" queryTableFieldId="20" dataDxfId="22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20F2EDAA-5609-4D5D-84C0-54CEA5868695}" name="Meuble" displayName="Meuble" ref="A1:A15" tableType="queryTable" totalsRowShown="0" headerRowDxfId="21">
  <autoFilter ref="A1:A15" xr:uid="{20F2EDAA-5609-4D5D-84C0-54CEA5868695}"/>
  <tableColumns count="1">
    <tableColumn id="2" xr3:uid="{B544ED2B-B899-4AFF-BBB5-6EC6231C190D}" uniqueName="2" name="Column3" queryTableFieldId="1" dataDxfId="2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74BC3D-0620-41D9-936B-0C34AECC25D8}" name="FiltreMeuble" displayName="FiltreMeuble" ref="C4:V37" tableType="queryTable" totalsRowShown="0">
  <autoFilter ref="C4:V37" xr:uid="{4274BC3D-0620-41D9-936B-0C34AECC25D8}"/>
  <sortState xmlns:xlrd2="http://schemas.microsoft.com/office/spreadsheetml/2017/richdata2" ref="C5:V13">
    <sortCondition ref="M4:M15" customList="Coloris Caisse,Coloris 1,Coloris 2"/>
  </sortState>
  <tableColumns count="20">
    <tableColumn id="21" xr3:uid="{202693B0-CF42-42F8-B09C-0621286A2758}" uniqueName="21" name="Column1" queryTableFieldId="1"/>
    <tableColumn id="2" xr3:uid="{C2F444C6-3712-4F74-AE6D-1C6EE20640AE}" uniqueName="2" name="Column2" queryTableFieldId="2"/>
    <tableColumn id="3" xr3:uid="{ABFA7E81-8B60-450E-A271-54E0F385E4D0}" uniqueName="3" name="Column3" queryTableFieldId="3"/>
    <tableColumn id="4" xr3:uid="{B1D0B0F4-0971-4CDB-A17A-CCBCEC85CDD7}" uniqueName="4" name="Column4" queryTableFieldId="4"/>
    <tableColumn id="5" xr3:uid="{5535383A-4C35-4257-9366-185406835C02}" uniqueName="5" name="Column5" queryTableFieldId="5"/>
    <tableColumn id="6" xr3:uid="{4705CAFC-68FC-4A73-B32E-AE49451AF1FF}" uniqueName="6" name="Column6" queryTableFieldId="6"/>
    <tableColumn id="7" xr3:uid="{9AD01306-AA15-44C7-BDC4-E634F8735A23}" uniqueName="7" name="Column7" queryTableFieldId="7"/>
    <tableColumn id="8" xr3:uid="{55682EDB-B6ED-42E8-B1C9-48917544B2F4}" uniqueName="8" name="Column8" queryTableFieldId="8"/>
    <tableColumn id="9" xr3:uid="{6AC3246D-F754-491B-8541-B09C6851DD63}" uniqueName="9" name="Column9" queryTableFieldId="9"/>
    <tableColumn id="10" xr3:uid="{36176C7B-436D-4300-9AD4-E594C357ED40}" uniqueName="10" name="Column10" queryTableFieldId="10"/>
    <tableColumn id="11" xr3:uid="{DEDB2302-66E4-4944-9133-8DE58FDB4EEB}" uniqueName="11" name="Column11" queryTableFieldId="11"/>
    <tableColumn id="12" xr3:uid="{761533E4-56FF-459D-9E60-A0AF4AC76903}" uniqueName="12" name="Column12" queryTableFieldId="12"/>
    <tableColumn id="13" xr3:uid="{0A4E9F41-33AA-43E1-8425-D67C38EE6D7B}" uniqueName="13" name="Column13" queryTableFieldId="13"/>
    <tableColumn id="14" xr3:uid="{BFE40A2B-0311-4C9D-996B-957202F6774D}" uniqueName="14" name="Column14" queryTableFieldId="14"/>
    <tableColumn id="15" xr3:uid="{73657098-775B-4F1A-9DB9-0086CD62B62F}" uniqueName="15" name="Column15" queryTableFieldId="15"/>
    <tableColumn id="16" xr3:uid="{3AECAC38-6A93-47E0-B007-2D177DB60F6C}" uniqueName="16" name="Column16" queryTableFieldId="16"/>
    <tableColumn id="17" xr3:uid="{499867A2-3FA0-4FAB-8AD2-C6B8D33F275C}" uniqueName="17" name="Column17" queryTableFieldId="17"/>
    <tableColumn id="18" xr3:uid="{B6E452E2-AA15-4FD2-A617-C3367C99B750}" uniqueName="18" name="Column18" queryTableFieldId="18"/>
    <tableColumn id="19" xr3:uid="{04565260-7D57-47B6-8A8F-EC524A5517BF}" uniqueName="19" name="Column19" queryTableFieldId="19"/>
    <tableColumn id="20" xr3:uid="{7DCD80F8-3630-4D2C-89A7-3D6C5E6EB74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FE126A-9ABF-476F-914E-080EA9049EE7}" name="tCritere" displayName="tCritere" ref="C1:C2" totalsRowShown="0" headerRowDxfId="19" headerRowBorderDxfId="18" tableBorderDxfId="17">
  <autoFilter ref="C1:C2" xr:uid="{0DFE126A-9ABF-476F-914E-080EA9049EE7}"/>
  <tableColumns count="1">
    <tableColumn id="1" xr3:uid="{95D7D377-9B8B-495F-8C11-33E3DA370804}" name="Column3"/>
  </tableColumns>
  <tableStyleInfo name="TableStyleQueryPreview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B12" sqref="B12"/>
    </sheetView>
  </sheetViews>
  <sheetFormatPr defaultColWidth="11.42578125" defaultRowHeight="15" x14ac:dyDescent="0.25"/>
  <cols>
    <col min="1" max="1" width="20.28515625" bestFit="1" customWidth="1"/>
    <col min="2" max="2" width="47.28515625" bestFit="1" customWidth="1"/>
    <col min="5" max="5" width="23.5703125" bestFit="1" customWidth="1"/>
    <col min="6" max="6" width="21.42578125" bestFit="1" customWidth="1"/>
  </cols>
  <sheetData>
    <row r="1" spans="1:26" x14ac:dyDescent="0.25">
      <c r="A1" s="40"/>
      <c r="B1" t="s">
        <v>36</v>
      </c>
      <c r="Z1" s="1"/>
    </row>
    <row r="2" spans="1:26" x14ac:dyDescent="0.25">
      <c r="A2" s="40"/>
      <c r="B2" s="18" t="s">
        <v>73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37</v>
      </c>
      <c r="B5" s="2" t="s">
        <v>412</v>
      </c>
      <c r="Z5" s="1"/>
    </row>
    <row r="6" spans="1:26" ht="21" x14ac:dyDescent="0.35">
      <c r="A6" s="13" t="s">
        <v>38</v>
      </c>
      <c r="B6" s="2">
        <v>888</v>
      </c>
      <c r="Z6" s="1"/>
    </row>
    <row r="7" spans="1:26" ht="21" x14ac:dyDescent="0.35">
      <c r="A7" s="13" t="s">
        <v>55</v>
      </c>
      <c r="B7" s="8" t="s">
        <v>56</v>
      </c>
      <c r="Z7" s="1"/>
    </row>
    <row r="8" spans="1:26" ht="21" x14ac:dyDescent="0.35">
      <c r="A8" s="13"/>
      <c r="E8" s="7" t="s">
        <v>60</v>
      </c>
      <c r="Z8" s="1"/>
    </row>
    <row r="9" spans="1:26" ht="24" x14ac:dyDescent="0.35">
      <c r="A9" s="13" t="s">
        <v>52</v>
      </c>
      <c r="B9" t="s">
        <v>63</v>
      </c>
      <c r="C9" s="16" t="s">
        <v>58</v>
      </c>
      <c r="E9" t="s">
        <v>59</v>
      </c>
      <c r="Y9" s="1"/>
    </row>
    <row r="10" spans="1:26" ht="24" x14ac:dyDescent="0.35">
      <c r="A10" s="13" t="s">
        <v>53</v>
      </c>
      <c r="B10" t="s">
        <v>65</v>
      </c>
      <c r="C10" s="14" t="s">
        <v>62</v>
      </c>
      <c r="E10" t="s">
        <v>63</v>
      </c>
      <c r="Y10" s="1"/>
    </row>
    <row r="11" spans="1:26" ht="24" x14ac:dyDescent="0.35">
      <c r="A11" s="13" t="s">
        <v>54</v>
      </c>
      <c r="B11" t="s">
        <v>64</v>
      </c>
      <c r="C11" s="15" t="s">
        <v>61</v>
      </c>
      <c r="E11" t="s">
        <v>64</v>
      </c>
      <c r="Y11" s="1"/>
    </row>
    <row r="12" spans="1:26" x14ac:dyDescent="0.25">
      <c r="E12" t="s">
        <v>65</v>
      </c>
      <c r="Y12" s="1"/>
    </row>
    <row r="13" spans="1:26" x14ac:dyDescent="0.25">
      <c r="E13" t="s">
        <v>74</v>
      </c>
      <c r="Y13" s="1"/>
    </row>
    <row r="14" spans="1:26" x14ac:dyDescent="0.25">
      <c r="E14" t="s">
        <v>75</v>
      </c>
      <c r="Y14" s="1"/>
    </row>
    <row r="15" spans="1:26" x14ac:dyDescent="0.25">
      <c r="E15" t="s">
        <v>20</v>
      </c>
      <c r="Y15" s="1"/>
    </row>
    <row r="16" spans="1:26" x14ac:dyDescent="0.25">
      <c r="E16" t="s">
        <v>76</v>
      </c>
      <c r="Y16" s="1"/>
    </row>
    <row r="17" spans="5:26" x14ac:dyDescent="0.25">
      <c r="E17" t="s">
        <v>77</v>
      </c>
      <c r="Z17" s="1"/>
    </row>
    <row r="18" spans="5:26" x14ac:dyDescent="0.25">
      <c r="Z18" s="1"/>
    </row>
    <row r="19" spans="5:26" x14ac:dyDescent="0.25">
      <c r="Z19" s="1"/>
    </row>
    <row r="20" spans="5:26" x14ac:dyDescent="0.25">
      <c r="Z20" s="1"/>
    </row>
    <row r="21" spans="5:26" x14ac:dyDescent="0.25">
      <c r="Z21" s="1"/>
    </row>
    <row r="22" spans="5:26" x14ac:dyDescent="0.25">
      <c r="Z22" s="1"/>
    </row>
    <row r="23" spans="5:26" x14ac:dyDescent="0.25">
      <c r="Z23" s="1"/>
    </row>
    <row r="24" spans="5:26" x14ac:dyDescent="0.25">
      <c r="Z24" s="1"/>
    </row>
    <row r="25" spans="5:26" x14ac:dyDescent="0.25">
      <c r="Z25" s="1"/>
    </row>
    <row r="26" spans="5:26" x14ac:dyDescent="0.25">
      <c r="Z26" s="1"/>
    </row>
    <row r="27" spans="5:26" x14ac:dyDescent="0.25">
      <c r="Z27" s="1"/>
    </row>
    <row r="28" spans="5:26" x14ac:dyDescent="0.25">
      <c r="Z28" s="1"/>
    </row>
    <row r="29" spans="5:26" x14ac:dyDescent="0.25">
      <c r="Z29" s="1"/>
    </row>
    <row r="30" spans="5:26" x14ac:dyDescent="0.25">
      <c r="Z30" s="1"/>
    </row>
    <row r="31" spans="5:26" x14ac:dyDescent="0.25">
      <c r="Z31" s="1"/>
    </row>
    <row r="32" spans="5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131"/>
  <sheetViews>
    <sheetView workbookViewId="0">
      <selection activeCell="B8" sqref="B8"/>
    </sheetView>
  </sheetViews>
  <sheetFormatPr defaultColWidth="11.42578125" defaultRowHeight="15" x14ac:dyDescent="0.25"/>
  <cols>
    <col min="1" max="1" width="22.28515625" bestFit="1" customWidth="1"/>
    <col min="2" max="2" width="16.5703125" bestFit="1" customWidth="1"/>
    <col min="3" max="9" width="11.140625" bestFit="1" customWidth="1"/>
    <col min="10" max="10" width="12.140625" bestFit="1" customWidth="1"/>
    <col min="11" max="11" width="23.5703125" bestFit="1" customWidth="1"/>
    <col min="12" max="15" width="23.7109375" bestFit="1" customWidth="1"/>
    <col min="16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59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78</v>
      </c>
      <c r="B2" t="s">
        <v>79</v>
      </c>
      <c r="C2" t="s">
        <v>80</v>
      </c>
      <c r="D2" t="s">
        <v>44</v>
      </c>
      <c r="E2" t="s">
        <v>81</v>
      </c>
      <c r="F2" t="s">
        <v>34</v>
      </c>
      <c r="G2" t="s">
        <v>31</v>
      </c>
      <c r="H2" t="s">
        <v>33</v>
      </c>
      <c r="I2" t="s">
        <v>21</v>
      </c>
      <c r="J2" t="s">
        <v>22</v>
      </c>
      <c r="K2" t="s">
        <v>63</v>
      </c>
      <c r="L2" t="s">
        <v>82</v>
      </c>
      <c r="M2" t="s">
        <v>20</v>
      </c>
      <c r="N2" t="s">
        <v>82</v>
      </c>
      <c r="O2" t="s">
        <v>82</v>
      </c>
      <c r="P2" t="s">
        <v>20</v>
      </c>
      <c r="Q2" t="s">
        <v>20</v>
      </c>
      <c r="R2" t="s">
        <v>20</v>
      </c>
      <c r="S2" t="s">
        <v>80</v>
      </c>
      <c r="T2" s="1" t="s">
        <v>83</v>
      </c>
    </row>
    <row r="3" spans="1:20" x14ac:dyDescent="0.25">
      <c r="A3" t="s">
        <v>84</v>
      </c>
      <c r="B3" t="s">
        <v>85</v>
      </c>
      <c r="C3" t="s">
        <v>86</v>
      </c>
      <c r="D3" t="s">
        <v>87</v>
      </c>
      <c r="E3" t="s">
        <v>88</v>
      </c>
      <c r="F3" t="s">
        <v>34</v>
      </c>
      <c r="G3" t="s">
        <v>31</v>
      </c>
      <c r="H3" t="s">
        <v>33</v>
      </c>
      <c r="I3" t="s">
        <v>21</v>
      </c>
      <c r="J3" t="s">
        <v>22</v>
      </c>
      <c r="K3" t="s">
        <v>63</v>
      </c>
      <c r="L3" t="s">
        <v>82</v>
      </c>
      <c r="M3" t="s">
        <v>20</v>
      </c>
      <c r="N3" t="s">
        <v>82</v>
      </c>
      <c r="O3" t="s">
        <v>82</v>
      </c>
      <c r="P3" t="s">
        <v>20</v>
      </c>
      <c r="Q3" t="s">
        <v>20</v>
      </c>
      <c r="R3" t="s">
        <v>20</v>
      </c>
      <c r="S3" t="s">
        <v>86</v>
      </c>
      <c r="T3" s="1" t="s">
        <v>89</v>
      </c>
    </row>
    <row r="4" spans="1:20" x14ac:dyDescent="0.25">
      <c r="A4" t="s">
        <v>90</v>
      </c>
      <c r="B4" t="s">
        <v>91</v>
      </c>
      <c r="C4" t="s">
        <v>80</v>
      </c>
      <c r="D4" t="s">
        <v>66</v>
      </c>
      <c r="E4" t="s">
        <v>92</v>
      </c>
      <c r="F4" t="s">
        <v>34</v>
      </c>
      <c r="G4" t="s">
        <v>31</v>
      </c>
      <c r="H4" t="s">
        <v>33</v>
      </c>
      <c r="I4" t="s">
        <v>21</v>
      </c>
      <c r="J4" t="s">
        <v>22</v>
      </c>
      <c r="K4" t="s">
        <v>64</v>
      </c>
      <c r="L4" t="s">
        <v>20</v>
      </c>
      <c r="M4" t="s">
        <v>20</v>
      </c>
      <c r="N4" t="s">
        <v>20</v>
      </c>
      <c r="O4" t="s">
        <v>93</v>
      </c>
      <c r="P4" t="s">
        <v>20</v>
      </c>
      <c r="Q4" t="s">
        <v>20</v>
      </c>
      <c r="R4" t="s">
        <v>20</v>
      </c>
      <c r="S4" t="s">
        <v>80</v>
      </c>
      <c r="T4" t="s">
        <v>94</v>
      </c>
    </row>
    <row r="5" spans="1:20" x14ac:dyDescent="0.25">
      <c r="A5" t="s">
        <v>95</v>
      </c>
      <c r="B5" t="s">
        <v>23</v>
      </c>
      <c r="C5" t="s">
        <v>96</v>
      </c>
      <c r="D5" t="s">
        <v>97</v>
      </c>
      <c r="E5" t="s">
        <v>98</v>
      </c>
      <c r="F5" t="s">
        <v>34</v>
      </c>
      <c r="G5" t="s">
        <v>33</v>
      </c>
      <c r="H5" t="s">
        <v>33</v>
      </c>
      <c r="I5" t="s">
        <v>21</v>
      </c>
      <c r="J5" t="s">
        <v>22</v>
      </c>
      <c r="K5" t="s">
        <v>64</v>
      </c>
      <c r="L5" t="s">
        <v>20</v>
      </c>
      <c r="M5" t="s">
        <v>20</v>
      </c>
      <c r="N5" t="s">
        <v>20</v>
      </c>
      <c r="O5" t="s">
        <v>82</v>
      </c>
      <c r="P5" t="s">
        <v>20</v>
      </c>
      <c r="Q5" t="s">
        <v>20</v>
      </c>
      <c r="R5" t="s">
        <v>20</v>
      </c>
      <c r="S5" t="s">
        <v>96</v>
      </c>
      <c r="T5" t="s">
        <v>99</v>
      </c>
    </row>
    <row r="6" spans="1:20" x14ac:dyDescent="0.25">
      <c r="A6" t="s">
        <v>100</v>
      </c>
      <c r="B6" t="s">
        <v>23</v>
      </c>
      <c r="C6" t="s">
        <v>101</v>
      </c>
      <c r="D6" t="s">
        <v>97</v>
      </c>
      <c r="E6" t="s">
        <v>98</v>
      </c>
      <c r="F6" t="s">
        <v>34</v>
      </c>
      <c r="G6" t="s">
        <v>33</v>
      </c>
      <c r="H6" t="s">
        <v>33</v>
      </c>
      <c r="I6" t="s">
        <v>21</v>
      </c>
      <c r="J6" t="s">
        <v>22</v>
      </c>
      <c r="K6" t="s">
        <v>64</v>
      </c>
      <c r="L6" t="s">
        <v>93</v>
      </c>
      <c r="M6" t="s">
        <v>82</v>
      </c>
      <c r="N6" t="s">
        <v>93</v>
      </c>
      <c r="O6" t="s">
        <v>82</v>
      </c>
      <c r="P6" t="s">
        <v>20</v>
      </c>
      <c r="Q6" t="s">
        <v>20</v>
      </c>
      <c r="R6" t="s">
        <v>20</v>
      </c>
      <c r="S6" t="s">
        <v>101</v>
      </c>
      <c r="T6" t="s">
        <v>102</v>
      </c>
    </row>
    <row r="7" spans="1:20" x14ac:dyDescent="0.25">
      <c r="A7" t="s">
        <v>103</v>
      </c>
      <c r="B7" t="s">
        <v>23</v>
      </c>
      <c r="C7" t="s">
        <v>104</v>
      </c>
      <c r="D7" t="s">
        <v>97</v>
      </c>
      <c r="E7" t="s">
        <v>98</v>
      </c>
      <c r="F7" t="s">
        <v>34</v>
      </c>
      <c r="G7" t="s">
        <v>33</v>
      </c>
      <c r="H7" t="s">
        <v>33</v>
      </c>
      <c r="I7" t="s">
        <v>21</v>
      </c>
      <c r="J7" t="s">
        <v>22</v>
      </c>
      <c r="K7" t="s">
        <v>64</v>
      </c>
      <c r="L7" t="s">
        <v>20</v>
      </c>
      <c r="M7" t="s">
        <v>20</v>
      </c>
      <c r="N7" t="s">
        <v>20</v>
      </c>
      <c r="O7" t="s">
        <v>82</v>
      </c>
      <c r="P7" t="s">
        <v>20</v>
      </c>
      <c r="Q7" t="s">
        <v>20</v>
      </c>
      <c r="R7" t="s">
        <v>20</v>
      </c>
      <c r="S7" t="s">
        <v>104</v>
      </c>
      <c r="T7" t="s">
        <v>105</v>
      </c>
    </row>
    <row r="8" spans="1:20" x14ac:dyDescent="0.25">
      <c r="A8" t="s">
        <v>106</v>
      </c>
      <c r="B8" t="s">
        <v>23</v>
      </c>
      <c r="C8" t="s">
        <v>107</v>
      </c>
      <c r="D8" t="s">
        <v>97</v>
      </c>
      <c r="E8" t="s">
        <v>98</v>
      </c>
      <c r="F8" t="s">
        <v>34</v>
      </c>
      <c r="G8" t="s">
        <v>33</v>
      </c>
      <c r="H8" t="s">
        <v>33</v>
      </c>
      <c r="I8" t="s">
        <v>21</v>
      </c>
      <c r="J8" t="s">
        <v>22</v>
      </c>
      <c r="K8" t="s">
        <v>64</v>
      </c>
      <c r="L8" t="s">
        <v>20</v>
      </c>
      <c r="M8" t="s">
        <v>20</v>
      </c>
      <c r="N8" t="s">
        <v>20</v>
      </c>
      <c r="O8" t="s">
        <v>82</v>
      </c>
      <c r="P8" t="s">
        <v>20</v>
      </c>
      <c r="Q8" t="s">
        <v>20</v>
      </c>
      <c r="R8" t="s">
        <v>20</v>
      </c>
      <c r="S8" t="s">
        <v>107</v>
      </c>
      <c r="T8" t="s">
        <v>108</v>
      </c>
    </row>
    <row r="9" spans="1:20" x14ac:dyDescent="0.25">
      <c r="A9" t="s">
        <v>109</v>
      </c>
      <c r="B9" t="s">
        <v>23</v>
      </c>
      <c r="C9" t="s">
        <v>110</v>
      </c>
      <c r="D9" t="s">
        <v>111</v>
      </c>
      <c r="E9" t="s">
        <v>88</v>
      </c>
      <c r="F9" t="s">
        <v>34</v>
      </c>
      <c r="G9" t="s">
        <v>33</v>
      </c>
      <c r="H9" t="s">
        <v>33</v>
      </c>
      <c r="I9" t="s">
        <v>21</v>
      </c>
      <c r="J9" t="s">
        <v>22</v>
      </c>
      <c r="K9" t="s">
        <v>64</v>
      </c>
      <c r="L9" t="s">
        <v>93</v>
      </c>
      <c r="M9" t="s">
        <v>20</v>
      </c>
      <c r="N9" t="s">
        <v>93</v>
      </c>
      <c r="O9" t="s">
        <v>82</v>
      </c>
      <c r="P9" t="s">
        <v>20</v>
      </c>
      <c r="Q9" t="s">
        <v>20</v>
      </c>
      <c r="R9" t="s">
        <v>20</v>
      </c>
      <c r="S9" t="s">
        <v>110</v>
      </c>
      <c r="T9" t="s">
        <v>112</v>
      </c>
    </row>
    <row r="10" spans="1:20" x14ac:dyDescent="0.25">
      <c r="A10" t="s">
        <v>113</v>
      </c>
      <c r="B10" t="s">
        <v>23</v>
      </c>
      <c r="C10" t="s">
        <v>114</v>
      </c>
      <c r="D10" t="s">
        <v>115</v>
      </c>
      <c r="E10" t="s">
        <v>98</v>
      </c>
      <c r="F10" t="s">
        <v>34</v>
      </c>
      <c r="G10" t="s">
        <v>33</v>
      </c>
      <c r="H10" t="s">
        <v>33</v>
      </c>
      <c r="I10" t="s">
        <v>21</v>
      </c>
      <c r="J10" t="s">
        <v>22</v>
      </c>
      <c r="K10" t="s">
        <v>65</v>
      </c>
      <c r="L10" t="s">
        <v>82</v>
      </c>
      <c r="M10" t="s">
        <v>20</v>
      </c>
      <c r="N10" t="s">
        <v>82</v>
      </c>
      <c r="O10" t="s">
        <v>82</v>
      </c>
      <c r="P10" t="s">
        <v>20</v>
      </c>
      <c r="Q10" t="s">
        <v>20</v>
      </c>
      <c r="R10" t="s">
        <v>20</v>
      </c>
      <c r="S10" t="s">
        <v>114</v>
      </c>
      <c r="T10" t="s">
        <v>116</v>
      </c>
    </row>
    <row r="11" spans="1:20" x14ac:dyDescent="0.25">
      <c r="A11" t="s">
        <v>117</v>
      </c>
      <c r="B11" t="s">
        <v>23</v>
      </c>
      <c r="C11" t="s">
        <v>118</v>
      </c>
      <c r="D11" t="s">
        <v>97</v>
      </c>
      <c r="E11" t="s">
        <v>98</v>
      </c>
      <c r="F11" t="s">
        <v>34</v>
      </c>
      <c r="G11" t="s">
        <v>33</v>
      </c>
      <c r="H11" t="s">
        <v>33</v>
      </c>
      <c r="I11" t="s">
        <v>21</v>
      </c>
      <c r="J11" t="s">
        <v>22</v>
      </c>
      <c r="K11" t="s">
        <v>64</v>
      </c>
      <c r="L11" t="s">
        <v>20</v>
      </c>
      <c r="M11" t="s">
        <v>20</v>
      </c>
      <c r="N11" t="s">
        <v>20</v>
      </c>
      <c r="O11" t="s">
        <v>82</v>
      </c>
      <c r="P11" t="s">
        <v>20</v>
      </c>
      <c r="Q11" t="s">
        <v>20</v>
      </c>
      <c r="R11" t="s">
        <v>20</v>
      </c>
      <c r="S11" t="s">
        <v>118</v>
      </c>
      <c r="T11" t="s">
        <v>119</v>
      </c>
    </row>
    <row r="12" spans="1:20" x14ac:dyDescent="0.25">
      <c r="A12" t="s">
        <v>120</v>
      </c>
      <c r="B12" t="s">
        <v>23</v>
      </c>
      <c r="C12" t="s">
        <v>121</v>
      </c>
      <c r="D12" t="s">
        <v>111</v>
      </c>
      <c r="E12" t="s">
        <v>88</v>
      </c>
      <c r="F12" t="s">
        <v>34</v>
      </c>
      <c r="G12" t="s">
        <v>33</v>
      </c>
      <c r="H12" t="s">
        <v>33</v>
      </c>
      <c r="I12" t="s">
        <v>21</v>
      </c>
      <c r="J12" t="s">
        <v>22</v>
      </c>
      <c r="K12" t="s">
        <v>64</v>
      </c>
      <c r="L12" t="s">
        <v>93</v>
      </c>
      <c r="M12" t="s">
        <v>20</v>
      </c>
      <c r="N12" t="s">
        <v>93</v>
      </c>
      <c r="O12" t="s">
        <v>82</v>
      </c>
      <c r="P12" t="s">
        <v>20</v>
      </c>
      <c r="Q12" t="s">
        <v>20</v>
      </c>
      <c r="R12" t="s">
        <v>20</v>
      </c>
      <c r="S12" t="s">
        <v>121</v>
      </c>
      <c r="T12" t="s">
        <v>122</v>
      </c>
    </row>
    <row r="13" spans="1:20" x14ac:dyDescent="0.25">
      <c r="A13" t="s">
        <v>120</v>
      </c>
      <c r="B13" t="s">
        <v>23</v>
      </c>
      <c r="C13" t="s">
        <v>86</v>
      </c>
      <c r="D13" t="s">
        <v>111</v>
      </c>
      <c r="E13" t="s">
        <v>88</v>
      </c>
      <c r="F13" t="s">
        <v>34</v>
      </c>
      <c r="G13" t="s">
        <v>33</v>
      </c>
      <c r="H13" t="s">
        <v>33</v>
      </c>
      <c r="I13" t="s">
        <v>21</v>
      </c>
      <c r="J13" t="s">
        <v>22</v>
      </c>
      <c r="K13" t="s">
        <v>64</v>
      </c>
      <c r="L13" t="s">
        <v>93</v>
      </c>
      <c r="M13" t="s">
        <v>20</v>
      </c>
      <c r="N13" t="s">
        <v>93</v>
      </c>
      <c r="O13" t="s">
        <v>82</v>
      </c>
      <c r="P13" t="s">
        <v>20</v>
      </c>
      <c r="Q13" t="s">
        <v>20</v>
      </c>
      <c r="R13" t="s">
        <v>20</v>
      </c>
      <c r="S13" t="s">
        <v>86</v>
      </c>
      <c r="T13" t="s">
        <v>123</v>
      </c>
    </row>
    <row r="14" spans="1:20" x14ac:dyDescent="0.25">
      <c r="A14" t="s">
        <v>124</v>
      </c>
      <c r="B14" t="s">
        <v>23</v>
      </c>
      <c r="C14" t="s">
        <v>125</v>
      </c>
      <c r="D14" t="s">
        <v>97</v>
      </c>
      <c r="E14" t="s">
        <v>98</v>
      </c>
      <c r="F14" t="s">
        <v>34</v>
      </c>
      <c r="G14" t="s">
        <v>33</v>
      </c>
      <c r="H14" t="s">
        <v>33</v>
      </c>
      <c r="I14" t="s">
        <v>21</v>
      </c>
      <c r="J14" t="s">
        <v>22</v>
      </c>
      <c r="K14" t="s">
        <v>64</v>
      </c>
      <c r="L14" t="s">
        <v>20</v>
      </c>
      <c r="M14" t="s">
        <v>20</v>
      </c>
      <c r="N14" t="s">
        <v>20</v>
      </c>
      <c r="O14" t="s">
        <v>82</v>
      </c>
      <c r="P14" t="s">
        <v>20</v>
      </c>
      <c r="Q14" t="s">
        <v>20</v>
      </c>
      <c r="R14" t="s">
        <v>20</v>
      </c>
      <c r="S14" t="s">
        <v>125</v>
      </c>
      <c r="T14" t="s">
        <v>126</v>
      </c>
    </row>
    <row r="15" spans="1:20" x14ac:dyDescent="0.25">
      <c r="A15" t="s">
        <v>127</v>
      </c>
      <c r="B15" t="s">
        <v>23</v>
      </c>
      <c r="C15" t="s">
        <v>128</v>
      </c>
      <c r="D15" t="s">
        <v>115</v>
      </c>
      <c r="E15" t="s">
        <v>98</v>
      </c>
      <c r="F15" t="s">
        <v>34</v>
      </c>
      <c r="G15" t="s">
        <v>33</v>
      </c>
      <c r="H15" t="s">
        <v>33</v>
      </c>
      <c r="I15" t="s">
        <v>21</v>
      </c>
      <c r="J15" t="s">
        <v>22</v>
      </c>
      <c r="K15" t="s">
        <v>65</v>
      </c>
      <c r="L15" t="s">
        <v>82</v>
      </c>
      <c r="M15" t="s">
        <v>20</v>
      </c>
      <c r="N15" t="s">
        <v>93</v>
      </c>
      <c r="O15" t="s">
        <v>82</v>
      </c>
      <c r="P15" t="s">
        <v>20</v>
      </c>
      <c r="Q15" t="s">
        <v>20</v>
      </c>
      <c r="R15" t="s">
        <v>20</v>
      </c>
      <c r="S15" t="s">
        <v>128</v>
      </c>
      <c r="T15" t="s">
        <v>129</v>
      </c>
    </row>
    <row r="16" spans="1:20" x14ac:dyDescent="0.25">
      <c r="A16" t="s">
        <v>130</v>
      </c>
      <c r="B16" t="s">
        <v>23</v>
      </c>
      <c r="C16" t="s">
        <v>131</v>
      </c>
      <c r="D16" t="s">
        <v>97</v>
      </c>
      <c r="E16" t="s">
        <v>132</v>
      </c>
      <c r="F16" t="s">
        <v>34</v>
      </c>
      <c r="G16" t="s">
        <v>33</v>
      </c>
      <c r="H16" t="s">
        <v>33</v>
      </c>
      <c r="I16" t="s">
        <v>21</v>
      </c>
      <c r="J16" t="s">
        <v>22</v>
      </c>
      <c r="K16" t="s">
        <v>63</v>
      </c>
      <c r="L16" t="s">
        <v>82</v>
      </c>
      <c r="M16" t="s">
        <v>82</v>
      </c>
      <c r="N16" t="s">
        <v>82</v>
      </c>
      <c r="O16" t="s">
        <v>82</v>
      </c>
      <c r="P16" t="s">
        <v>20</v>
      </c>
      <c r="Q16" t="s">
        <v>20</v>
      </c>
      <c r="R16" t="s">
        <v>20</v>
      </c>
      <c r="S16" t="s">
        <v>131</v>
      </c>
      <c r="T16" t="s">
        <v>133</v>
      </c>
    </row>
    <row r="17" spans="1:20" x14ac:dyDescent="0.25">
      <c r="A17" t="s">
        <v>134</v>
      </c>
      <c r="B17" t="s">
        <v>24</v>
      </c>
      <c r="C17" t="s">
        <v>104</v>
      </c>
      <c r="D17" t="s">
        <v>97</v>
      </c>
      <c r="E17" t="s">
        <v>98</v>
      </c>
      <c r="F17" t="s">
        <v>34</v>
      </c>
      <c r="G17" t="s">
        <v>33</v>
      </c>
      <c r="H17" t="s">
        <v>33</v>
      </c>
      <c r="I17" t="s">
        <v>21</v>
      </c>
      <c r="J17" t="s">
        <v>22</v>
      </c>
      <c r="K17" t="s">
        <v>64</v>
      </c>
      <c r="L17" t="s">
        <v>20</v>
      </c>
      <c r="M17" t="s">
        <v>20</v>
      </c>
      <c r="N17" t="s">
        <v>20</v>
      </c>
      <c r="O17" t="s">
        <v>82</v>
      </c>
      <c r="P17" t="s">
        <v>20</v>
      </c>
      <c r="Q17" t="s">
        <v>20</v>
      </c>
      <c r="R17" t="s">
        <v>20</v>
      </c>
      <c r="S17" t="s">
        <v>104</v>
      </c>
      <c r="T17" t="s">
        <v>135</v>
      </c>
    </row>
    <row r="18" spans="1:20" x14ac:dyDescent="0.25">
      <c r="A18" t="s">
        <v>136</v>
      </c>
      <c r="B18" t="s">
        <v>24</v>
      </c>
      <c r="C18" t="s">
        <v>125</v>
      </c>
      <c r="D18" t="s">
        <v>97</v>
      </c>
      <c r="E18" t="s">
        <v>98</v>
      </c>
      <c r="F18" t="s">
        <v>34</v>
      </c>
      <c r="G18" t="s">
        <v>33</v>
      </c>
      <c r="H18" t="s">
        <v>33</v>
      </c>
      <c r="I18" t="s">
        <v>21</v>
      </c>
      <c r="J18" t="s">
        <v>22</v>
      </c>
      <c r="K18" t="s">
        <v>64</v>
      </c>
      <c r="L18" t="s">
        <v>20</v>
      </c>
      <c r="M18" t="s">
        <v>20</v>
      </c>
      <c r="N18" t="s">
        <v>20</v>
      </c>
      <c r="O18" t="s">
        <v>82</v>
      </c>
      <c r="P18" t="s">
        <v>20</v>
      </c>
      <c r="Q18" t="s">
        <v>20</v>
      </c>
      <c r="R18" t="s">
        <v>20</v>
      </c>
      <c r="S18" t="s">
        <v>125</v>
      </c>
      <c r="T18" t="s">
        <v>137</v>
      </c>
    </row>
    <row r="19" spans="1:20" x14ac:dyDescent="0.25">
      <c r="A19" t="s">
        <v>138</v>
      </c>
      <c r="B19" t="s">
        <v>24</v>
      </c>
      <c r="C19" t="s">
        <v>107</v>
      </c>
      <c r="D19" t="s">
        <v>97</v>
      </c>
      <c r="E19" t="s">
        <v>98</v>
      </c>
      <c r="F19" t="s">
        <v>34</v>
      </c>
      <c r="G19" t="s">
        <v>33</v>
      </c>
      <c r="H19" t="s">
        <v>33</v>
      </c>
      <c r="I19" t="s">
        <v>21</v>
      </c>
      <c r="J19" t="s">
        <v>22</v>
      </c>
      <c r="K19" t="s">
        <v>64</v>
      </c>
      <c r="L19" t="s">
        <v>20</v>
      </c>
      <c r="M19" t="s">
        <v>20</v>
      </c>
      <c r="N19" t="s">
        <v>20</v>
      </c>
      <c r="O19" t="s">
        <v>82</v>
      </c>
      <c r="P19" t="s">
        <v>20</v>
      </c>
      <c r="Q19" t="s">
        <v>20</v>
      </c>
      <c r="R19" t="s">
        <v>20</v>
      </c>
      <c r="S19" t="s">
        <v>107</v>
      </c>
      <c r="T19" t="s">
        <v>139</v>
      </c>
    </row>
    <row r="20" spans="1:20" x14ac:dyDescent="0.25">
      <c r="A20" t="s">
        <v>140</v>
      </c>
      <c r="B20" t="s">
        <v>24</v>
      </c>
      <c r="C20" t="s">
        <v>110</v>
      </c>
      <c r="D20" t="s">
        <v>111</v>
      </c>
      <c r="E20" t="s">
        <v>88</v>
      </c>
      <c r="F20" t="s">
        <v>34</v>
      </c>
      <c r="G20" t="s">
        <v>33</v>
      </c>
      <c r="H20" t="s">
        <v>33</v>
      </c>
      <c r="I20" t="s">
        <v>21</v>
      </c>
      <c r="J20" t="s">
        <v>22</v>
      </c>
      <c r="K20" t="s">
        <v>64</v>
      </c>
      <c r="L20" t="s">
        <v>93</v>
      </c>
      <c r="M20" t="s">
        <v>20</v>
      </c>
      <c r="N20" t="s">
        <v>93</v>
      </c>
      <c r="O20" t="s">
        <v>82</v>
      </c>
      <c r="P20" t="s">
        <v>20</v>
      </c>
      <c r="Q20" t="s">
        <v>20</v>
      </c>
      <c r="R20" t="s">
        <v>20</v>
      </c>
      <c r="S20" t="s">
        <v>110</v>
      </c>
      <c r="T20" t="s">
        <v>141</v>
      </c>
    </row>
    <row r="21" spans="1:20" x14ac:dyDescent="0.25">
      <c r="A21" t="s">
        <v>142</v>
      </c>
      <c r="B21" t="s">
        <v>24</v>
      </c>
      <c r="C21" t="s">
        <v>114</v>
      </c>
      <c r="D21" t="s">
        <v>115</v>
      </c>
      <c r="E21" t="s">
        <v>98</v>
      </c>
      <c r="F21" t="s">
        <v>34</v>
      </c>
      <c r="G21" t="s">
        <v>33</v>
      </c>
      <c r="H21" t="s">
        <v>33</v>
      </c>
      <c r="I21" t="s">
        <v>21</v>
      </c>
      <c r="J21" t="s">
        <v>22</v>
      </c>
      <c r="K21" t="s">
        <v>64</v>
      </c>
      <c r="L21" t="s">
        <v>93</v>
      </c>
      <c r="M21" t="s">
        <v>20</v>
      </c>
      <c r="N21" t="s">
        <v>93</v>
      </c>
      <c r="O21" t="s">
        <v>82</v>
      </c>
      <c r="P21" t="s">
        <v>20</v>
      </c>
      <c r="Q21" t="s">
        <v>20</v>
      </c>
      <c r="R21" t="s">
        <v>20</v>
      </c>
      <c r="S21" t="s">
        <v>114</v>
      </c>
      <c r="T21" t="s">
        <v>143</v>
      </c>
    </row>
    <row r="22" spans="1:20" x14ac:dyDescent="0.25">
      <c r="A22" t="s">
        <v>144</v>
      </c>
      <c r="B22" t="s">
        <v>24</v>
      </c>
      <c r="C22" t="s">
        <v>131</v>
      </c>
      <c r="D22" t="s">
        <v>97</v>
      </c>
      <c r="E22" t="s">
        <v>132</v>
      </c>
      <c r="F22" t="s">
        <v>34</v>
      </c>
      <c r="G22" t="s">
        <v>33</v>
      </c>
      <c r="H22" t="s">
        <v>33</v>
      </c>
      <c r="I22" t="s">
        <v>21</v>
      </c>
      <c r="J22" t="s">
        <v>22</v>
      </c>
      <c r="K22" t="s">
        <v>64</v>
      </c>
      <c r="L22" t="s">
        <v>20</v>
      </c>
      <c r="M22" t="s">
        <v>20</v>
      </c>
      <c r="N22" t="s">
        <v>20</v>
      </c>
      <c r="O22" t="s">
        <v>82</v>
      </c>
      <c r="P22" t="s">
        <v>20</v>
      </c>
      <c r="Q22" t="s">
        <v>20</v>
      </c>
      <c r="R22" t="s">
        <v>20</v>
      </c>
      <c r="S22" t="s">
        <v>131</v>
      </c>
      <c r="T22" t="s">
        <v>145</v>
      </c>
    </row>
    <row r="23" spans="1:20" x14ac:dyDescent="0.25">
      <c r="A23" t="s">
        <v>146</v>
      </c>
      <c r="B23" t="s">
        <v>24</v>
      </c>
      <c r="C23" t="s">
        <v>101</v>
      </c>
      <c r="D23" t="s">
        <v>97</v>
      </c>
      <c r="E23" t="s">
        <v>98</v>
      </c>
      <c r="F23" t="s">
        <v>34</v>
      </c>
      <c r="G23" t="s">
        <v>33</v>
      </c>
      <c r="H23" t="s">
        <v>33</v>
      </c>
      <c r="I23" t="s">
        <v>21</v>
      </c>
      <c r="J23" t="s">
        <v>22</v>
      </c>
      <c r="K23" t="s">
        <v>63</v>
      </c>
      <c r="L23" t="s">
        <v>82</v>
      </c>
      <c r="M23" t="s">
        <v>82</v>
      </c>
      <c r="N23" t="s">
        <v>82</v>
      </c>
      <c r="O23" t="s">
        <v>82</v>
      </c>
      <c r="P23" t="s">
        <v>20</v>
      </c>
      <c r="Q23" t="s">
        <v>20</v>
      </c>
      <c r="R23" t="s">
        <v>20</v>
      </c>
      <c r="S23" t="s">
        <v>101</v>
      </c>
      <c r="T23" t="s">
        <v>147</v>
      </c>
    </row>
    <row r="24" spans="1:20" x14ac:dyDescent="0.25">
      <c r="A24" t="s">
        <v>148</v>
      </c>
      <c r="B24" t="s">
        <v>24</v>
      </c>
      <c r="C24" t="s">
        <v>96</v>
      </c>
      <c r="D24" t="s">
        <v>97</v>
      </c>
      <c r="E24" t="s">
        <v>98</v>
      </c>
      <c r="F24" t="s">
        <v>34</v>
      </c>
      <c r="G24" t="s">
        <v>33</v>
      </c>
      <c r="H24" t="s">
        <v>33</v>
      </c>
      <c r="I24" t="s">
        <v>21</v>
      </c>
      <c r="J24" t="s">
        <v>22</v>
      </c>
      <c r="K24" t="s">
        <v>64</v>
      </c>
      <c r="L24" t="s">
        <v>20</v>
      </c>
      <c r="M24" t="s">
        <v>20</v>
      </c>
      <c r="N24" t="s">
        <v>20</v>
      </c>
      <c r="O24" t="s">
        <v>82</v>
      </c>
      <c r="P24" t="s">
        <v>20</v>
      </c>
      <c r="Q24" t="s">
        <v>20</v>
      </c>
      <c r="R24" t="s">
        <v>20</v>
      </c>
      <c r="S24" t="s">
        <v>96</v>
      </c>
      <c r="T24" t="s">
        <v>149</v>
      </c>
    </row>
    <row r="25" spans="1:20" x14ac:dyDescent="0.25">
      <c r="A25" t="s">
        <v>150</v>
      </c>
      <c r="B25" t="s">
        <v>24</v>
      </c>
      <c r="C25" t="s">
        <v>128</v>
      </c>
      <c r="D25" t="s">
        <v>115</v>
      </c>
      <c r="E25" t="s">
        <v>98</v>
      </c>
      <c r="F25" t="s">
        <v>34</v>
      </c>
      <c r="G25" t="s">
        <v>33</v>
      </c>
      <c r="H25" t="s">
        <v>33</v>
      </c>
      <c r="I25" t="s">
        <v>21</v>
      </c>
      <c r="J25" t="s">
        <v>22</v>
      </c>
      <c r="K25" t="s">
        <v>65</v>
      </c>
      <c r="L25" t="s">
        <v>82</v>
      </c>
      <c r="M25" t="s">
        <v>20</v>
      </c>
      <c r="N25" t="s">
        <v>82</v>
      </c>
      <c r="O25" t="s">
        <v>82</v>
      </c>
      <c r="P25" t="s">
        <v>20</v>
      </c>
      <c r="Q25" t="s">
        <v>20</v>
      </c>
      <c r="R25" t="s">
        <v>20</v>
      </c>
      <c r="S25" t="s">
        <v>128</v>
      </c>
      <c r="T25" t="s">
        <v>151</v>
      </c>
    </row>
    <row r="26" spans="1:20" x14ac:dyDescent="0.25">
      <c r="A26" t="s">
        <v>152</v>
      </c>
      <c r="B26" t="s">
        <v>24</v>
      </c>
      <c r="C26" t="s">
        <v>118</v>
      </c>
      <c r="D26" t="s">
        <v>97</v>
      </c>
      <c r="E26" t="s">
        <v>98</v>
      </c>
      <c r="F26" t="s">
        <v>34</v>
      </c>
      <c r="G26" t="s">
        <v>33</v>
      </c>
      <c r="H26" t="s">
        <v>33</v>
      </c>
      <c r="I26" t="s">
        <v>21</v>
      </c>
      <c r="J26" t="s">
        <v>22</v>
      </c>
      <c r="K26" t="s">
        <v>64</v>
      </c>
      <c r="L26" t="s">
        <v>20</v>
      </c>
      <c r="M26" t="s">
        <v>20</v>
      </c>
      <c r="N26" t="s">
        <v>20</v>
      </c>
      <c r="O26" t="s">
        <v>82</v>
      </c>
      <c r="P26" t="s">
        <v>20</v>
      </c>
      <c r="Q26" t="s">
        <v>20</v>
      </c>
      <c r="R26" t="s">
        <v>20</v>
      </c>
      <c r="S26" t="s">
        <v>118</v>
      </c>
      <c r="T26" t="s">
        <v>153</v>
      </c>
    </row>
    <row r="27" spans="1:20" x14ac:dyDescent="0.25">
      <c r="A27" t="s">
        <v>154</v>
      </c>
      <c r="B27" t="s">
        <v>24</v>
      </c>
      <c r="C27" t="s">
        <v>121</v>
      </c>
      <c r="D27" t="s">
        <v>111</v>
      </c>
      <c r="E27" t="s">
        <v>88</v>
      </c>
      <c r="F27" t="s">
        <v>34</v>
      </c>
      <c r="G27" t="s">
        <v>33</v>
      </c>
      <c r="H27" t="s">
        <v>33</v>
      </c>
      <c r="I27" t="s">
        <v>21</v>
      </c>
      <c r="J27" t="s">
        <v>22</v>
      </c>
      <c r="K27" t="s">
        <v>64</v>
      </c>
      <c r="L27" t="s">
        <v>93</v>
      </c>
      <c r="M27" t="s">
        <v>20</v>
      </c>
      <c r="N27" t="s">
        <v>93</v>
      </c>
      <c r="O27" t="s">
        <v>82</v>
      </c>
      <c r="P27" t="s">
        <v>20</v>
      </c>
      <c r="Q27" t="s">
        <v>20</v>
      </c>
      <c r="R27" t="s">
        <v>20</v>
      </c>
      <c r="S27" t="s">
        <v>121</v>
      </c>
      <c r="T27" t="s">
        <v>155</v>
      </c>
    </row>
    <row r="28" spans="1:20" x14ac:dyDescent="0.25">
      <c r="A28" t="s">
        <v>154</v>
      </c>
      <c r="B28" t="s">
        <v>24</v>
      </c>
      <c r="C28" t="s">
        <v>86</v>
      </c>
      <c r="D28" t="s">
        <v>111</v>
      </c>
      <c r="E28" t="s">
        <v>88</v>
      </c>
      <c r="F28" t="s">
        <v>34</v>
      </c>
      <c r="G28" t="s">
        <v>33</v>
      </c>
      <c r="H28" t="s">
        <v>33</v>
      </c>
      <c r="I28" t="s">
        <v>21</v>
      </c>
      <c r="J28" t="s">
        <v>22</v>
      </c>
      <c r="K28" t="s">
        <v>64</v>
      </c>
      <c r="L28" t="s">
        <v>93</v>
      </c>
      <c r="M28" t="s">
        <v>20</v>
      </c>
      <c r="N28" t="s">
        <v>93</v>
      </c>
      <c r="O28" t="s">
        <v>82</v>
      </c>
      <c r="P28" t="s">
        <v>20</v>
      </c>
      <c r="Q28" t="s">
        <v>20</v>
      </c>
      <c r="R28" t="s">
        <v>20</v>
      </c>
      <c r="S28" t="s">
        <v>86</v>
      </c>
      <c r="T28" t="s">
        <v>156</v>
      </c>
    </row>
    <row r="29" spans="1:20" x14ac:dyDescent="0.25">
      <c r="A29" t="s">
        <v>157</v>
      </c>
      <c r="B29" t="s">
        <v>158</v>
      </c>
      <c r="C29" t="s">
        <v>80</v>
      </c>
      <c r="D29" t="s">
        <v>159</v>
      </c>
      <c r="E29" t="s">
        <v>35</v>
      </c>
      <c r="F29" t="s">
        <v>160</v>
      </c>
      <c r="G29" t="s">
        <v>31</v>
      </c>
      <c r="H29" t="s">
        <v>33</v>
      </c>
      <c r="I29" t="s">
        <v>21</v>
      </c>
      <c r="J29" t="s">
        <v>22</v>
      </c>
      <c r="K29" t="s">
        <v>74</v>
      </c>
      <c r="L29" t="s">
        <v>20</v>
      </c>
      <c r="M29" t="s">
        <v>20</v>
      </c>
      <c r="N29" t="s">
        <v>20</v>
      </c>
      <c r="O29" t="s">
        <v>20</v>
      </c>
      <c r="P29" t="s">
        <v>20</v>
      </c>
      <c r="Q29" t="s">
        <v>20</v>
      </c>
      <c r="R29" t="s">
        <v>20</v>
      </c>
      <c r="S29" t="s">
        <v>80</v>
      </c>
      <c r="T29" t="s">
        <v>161</v>
      </c>
    </row>
    <row r="30" spans="1:20" x14ac:dyDescent="0.25">
      <c r="A30" t="s">
        <v>162</v>
      </c>
      <c r="B30" t="s">
        <v>163</v>
      </c>
      <c r="C30" t="s">
        <v>80</v>
      </c>
      <c r="D30" t="s">
        <v>164</v>
      </c>
      <c r="E30" t="s">
        <v>165</v>
      </c>
      <c r="F30" t="s">
        <v>166</v>
      </c>
      <c r="G30" t="s">
        <v>31</v>
      </c>
      <c r="H30" t="s">
        <v>33</v>
      </c>
      <c r="I30" t="s">
        <v>21</v>
      </c>
      <c r="J30" t="s">
        <v>22</v>
      </c>
      <c r="K30" t="s">
        <v>74</v>
      </c>
      <c r="L30" t="s">
        <v>20</v>
      </c>
      <c r="M30" t="s">
        <v>20</v>
      </c>
      <c r="N30" t="s">
        <v>20</v>
      </c>
      <c r="O30" t="s">
        <v>20</v>
      </c>
      <c r="P30" t="s">
        <v>20</v>
      </c>
      <c r="Q30" t="s">
        <v>20</v>
      </c>
      <c r="R30" t="s">
        <v>20</v>
      </c>
      <c r="S30" t="s">
        <v>80</v>
      </c>
      <c r="T30" t="s">
        <v>167</v>
      </c>
    </row>
    <row r="31" spans="1:20" x14ac:dyDescent="0.25">
      <c r="A31" t="s">
        <v>168</v>
      </c>
      <c r="B31" t="s">
        <v>25</v>
      </c>
      <c r="C31" t="s">
        <v>114</v>
      </c>
      <c r="D31" t="s">
        <v>169</v>
      </c>
      <c r="E31" t="s">
        <v>35</v>
      </c>
      <c r="F31" t="s">
        <v>34</v>
      </c>
      <c r="G31" t="s">
        <v>33</v>
      </c>
      <c r="H31" t="s">
        <v>33</v>
      </c>
      <c r="I31" t="s">
        <v>21</v>
      </c>
      <c r="J31" t="s">
        <v>22</v>
      </c>
      <c r="K31" t="s">
        <v>64</v>
      </c>
      <c r="L31" t="s">
        <v>20</v>
      </c>
      <c r="M31" t="s">
        <v>20</v>
      </c>
      <c r="N31" t="s">
        <v>20</v>
      </c>
      <c r="O31" t="s">
        <v>82</v>
      </c>
      <c r="P31" t="s">
        <v>20</v>
      </c>
      <c r="Q31" t="s">
        <v>20</v>
      </c>
      <c r="R31" t="s">
        <v>20</v>
      </c>
      <c r="S31" t="s">
        <v>114</v>
      </c>
      <c r="T31" t="s">
        <v>170</v>
      </c>
    </row>
    <row r="32" spans="1:20" x14ac:dyDescent="0.25">
      <c r="A32" t="s">
        <v>171</v>
      </c>
      <c r="B32" t="s">
        <v>25</v>
      </c>
      <c r="C32" t="s">
        <v>110</v>
      </c>
      <c r="D32" t="s">
        <v>172</v>
      </c>
      <c r="E32" t="s">
        <v>88</v>
      </c>
      <c r="F32" t="s">
        <v>34</v>
      </c>
      <c r="G32" t="s">
        <v>33</v>
      </c>
      <c r="H32" t="s">
        <v>33</v>
      </c>
      <c r="I32" t="s">
        <v>21</v>
      </c>
      <c r="J32" t="s">
        <v>22</v>
      </c>
      <c r="K32" t="s">
        <v>64</v>
      </c>
      <c r="L32" t="s">
        <v>20</v>
      </c>
      <c r="M32" t="s">
        <v>20</v>
      </c>
      <c r="N32" t="s">
        <v>20</v>
      </c>
      <c r="O32" t="s">
        <v>82</v>
      </c>
      <c r="P32" t="s">
        <v>20</v>
      </c>
      <c r="Q32" t="s">
        <v>20</v>
      </c>
      <c r="R32" t="s">
        <v>20</v>
      </c>
      <c r="S32" t="s">
        <v>110</v>
      </c>
      <c r="T32" t="s">
        <v>173</v>
      </c>
    </row>
    <row r="33" spans="1:20" x14ac:dyDescent="0.25">
      <c r="A33" t="s">
        <v>171</v>
      </c>
      <c r="B33" t="s">
        <v>25</v>
      </c>
      <c r="C33" t="s">
        <v>121</v>
      </c>
      <c r="D33" t="s">
        <v>172</v>
      </c>
      <c r="E33" t="s">
        <v>88</v>
      </c>
      <c r="F33" t="s">
        <v>34</v>
      </c>
      <c r="G33" t="s">
        <v>33</v>
      </c>
      <c r="H33" t="s">
        <v>33</v>
      </c>
      <c r="I33" t="s">
        <v>21</v>
      </c>
      <c r="J33" t="s">
        <v>22</v>
      </c>
      <c r="K33" t="s">
        <v>64</v>
      </c>
      <c r="L33" t="s">
        <v>20</v>
      </c>
      <c r="M33" t="s">
        <v>20</v>
      </c>
      <c r="N33" t="s">
        <v>20</v>
      </c>
      <c r="O33" t="s">
        <v>82</v>
      </c>
      <c r="P33" t="s">
        <v>20</v>
      </c>
      <c r="Q33" t="s">
        <v>20</v>
      </c>
      <c r="R33" t="s">
        <v>20</v>
      </c>
      <c r="S33" t="s">
        <v>121</v>
      </c>
      <c r="T33" t="s">
        <v>174</v>
      </c>
    </row>
    <row r="34" spans="1:20" x14ac:dyDescent="0.25">
      <c r="A34" t="s">
        <v>175</v>
      </c>
      <c r="B34" t="s">
        <v>25</v>
      </c>
      <c r="C34" t="s">
        <v>96</v>
      </c>
      <c r="D34" t="s">
        <v>176</v>
      </c>
      <c r="E34" t="s">
        <v>177</v>
      </c>
      <c r="F34" t="s">
        <v>34</v>
      </c>
      <c r="G34" t="s">
        <v>33</v>
      </c>
      <c r="H34" t="s">
        <v>33</v>
      </c>
      <c r="I34" t="s">
        <v>21</v>
      </c>
      <c r="J34" t="s">
        <v>22</v>
      </c>
      <c r="K34" t="s">
        <v>64</v>
      </c>
      <c r="L34" t="s">
        <v>20</v>
      </c>
      <c r="M34" t="s">
        <v>20</v>
      </c>
      <c r="N34" t="s">
        <v>20</v>
      </c>
      <c r="O34" t="s">
        <v>82</v>
      </c>
      <c r="P34" t="s">
        <v>20</v>
      </c>
      <c r="Q34" t="s">
        <v>20</v>
      </c>
      <c r="R34" t="s">
        <v>20</v>
      </c>
      <c r="S34" t="s">
        <v>96</v>
      </c>
      <c r="T34" t="s">
        <v>178</v>
      </c>
    </row>
    <row r="35" spans="1:20" x14ac:dyDescent="0.25">
      <c r="A35" t="s">
        <v>179</v>
      </c>
      <c r="B35" t="s">
        <v>25</v>
      </c>
      <c r="C35" t="s">
        <v>128</v>
      </c>
      <c r="D35" t="s">
        <v>29</v>
      </c>
      <c r="E35" t="s">
        <v>35</v>
      </c>
      <c r="F35" t="s">
        <v>34</v>
      </c>
      <c r="G35" t="s">
        <v>33</v>
      </c>
      <c r="H35" t="s">
        <v>33</v>
      </c>
      <c r="I35" t="s">
        <v>21</v>
      </c>
      <c r="J35" t="s">
        <v>22</v>
      </c>
      <c r="K35" t="s">
        <v>64</v>
      </c>
      <c r="L35" t="s">
        <v>20</v>
      </c>
      <c r="M35" t="s">
        <v>20</v>
      </c>
      <c r="N35" t="s">
        <v>20</v>
      </c>
      <c r="O35" t="s">
        <v>82</v>
      </c>
      <c r="P35" t="s">
        <v>20</v>
      </c>
      <c r="Q35" t="s">
        <v>20</v>
      </c>
      <c r="R35" t="s">
        <v>20</v>
      </c>
      <c r="S35" t="s">
        <v>128</v>
      </c>
      <c r="T35" t="s">
        <v>180</v>
      </c>
    </row>
    <row r="36" spans="1:20" x14ac:dyDescent="0.25">
      <c r="A36" t="s">
        <v>179</v>
      </c>
      <c r="B36" t="s">
        <v>25</v>
      </c>
      <c r="C36" t="s">
        <v>125</v>
      </c>
      <c r="D36" t="s">
        <v>29</v>
      </c>
      <c r="E36" t="s">
        <v>35</v>
      </c>
      <c r="F36" t="s">
        <v>34</v>
      </c>
      <c r="G36" t="s">
        <v>33</v>
      </c>
      <c r="H36" t="s">
        <v>33</v>
      </c>
      <c r="I36" t="s">
        <v>21</v>
      </c>
      <c r="J36" t="s">
        <v>22</v>
      </c>
      <c r="K36" t="s">
        <v>64</v>
      </c>
      <c r="L36" t="s">
        <v>20</v>
      </c>
      <c r="M36" t="s">
        <v>20</v>
      </c>
      <c r="N36" t="s">
        <v>20</v>
      </c>
      <c r="O36" t="s">
        <v>82</v>
      </c>
      <c r="P36" t="s">
        <v>20</v>
      </c>
      <c r="Q36" t="s">
        <v>20</v>
      </c>
      <c r="R36" t="s">
        <v>20</v>
      </c>
      <c r="S36" t="s">
        <v>125</v>
      </c>
      <c r="T36" t="s">
        <v>181</v>
      </c>
    </row>
    <row r="37" spans="1:20" x14ac:dyDescent="0.25">
      <c r="A37" t="s">
        <v>182</v>
      </c>
      <c r="B37" t="s">
        <v>25</v>
      </c>
      <c r="C37" t="s">
        <v>107</v>
      </c>
      <c r="D37" t="s">
        <v>183</v>
      </c>
      <c r="E37" t="s">
        <v>35</v>
      </c>
      <c r="F37" t="s">
        <v>34</v>
      </c>
      <c r="G37" t="s">
        <v>33</v>
      </c>
      <c r="H37" t="s">
        <v>33</v>
      </c>
      <c r="I37" t="s">
        <v>21</v>
      </c>
      <c r="J37" t="s">
        <v>22</v>
      </c>
      <c r="K37" t="s">
        <v>64</v>
      </c>
      <c r="L37" t="s">
        <v>20</v>
      </c>
      <c r="M37" t="s">
        <v>20</v>
      </c>
      <c r="N37" t="s">
        <v>20</v>
      </c>
      <c r="O37" t="s">
        <v>82</v>
      </c>
      <c r="P37" t="s">
        <v>20</v>
      </c>
      <c r="Q37" t="s">
        <v>20</v>
      </c>
      <c r="R37" t="s">
        <v>20</v>
      </c>
      <c r="S37" t="s">
        <v>107</v>
      </c>
      <c r="T37" t="s">
        <v>184</v>
      </c>
    </row>
    <row r="38" spans="1:20" x14ac:dyDescent="0.25">
      <c r="A38" t="s">
        <v>185</v>
      </c>
      <c r="B38" t="s">
        <v>25</v>
      </c>
      <c r="C38" t="s">
        <v>131</v>
      </c>
      <c r="D38" t="s">
        <v>29</v>
      </c>
      <c r="E38" t="s">
        <v>67</v>
      </c>
      <c r="F38" t="s">
        <v>34</v>
      </c>
      <c r="G38" t="s">
        <v>33</v>
      </c>
      <c r="H38" t="s">
        <v>33</v>
      </c>
      <c r="I38" t="s">
        <v>21</v>
      </c>
      <c r="J38" t="s">
        <v>22</v>
      </c>
      <c r="K38" t="s">
        <v>64</v>
      </c>
      <c r="L38" t="s">
        <v>20</v>
      </c>
      <c r="M38" t="s">
        <v>20</v>
      </c>
      <c r="N38" t="s">
        <v>20</v>
      </c>
      <c r="O38" t="s">
        <v>82</v>
      </c>
      <c r="P38" t="s">
        <v>20</v>
      </c>
      <c r="Q38" t="s">
        <v>20</v>
      </c>
      <c r="R38" t="s">
        <v>20</v>
      </c>
      <c r="S38" t="s">
        <v>131</v>
      </c>
      <c r="T38" t="s">
        <v>186</v>
      </c>
    </row>
    <row r="39" spans="1:20" x14ac:dyDescent="0.25">
      <c r="A39" t="s">
        <v>187</v>
      </c>
      <c r="B39" t="s">
        <v>25</v>
      </c>
      <c r="C39" t="s">
        <v>118</v>
      </c>
      <c r="D39" t="s">
        <v>188</v>
      </c>
      <c r="E39" t="s">
        <v>189</v>
      </c>
      <c r="F39" t="s">
        <v>34</v>
      </c>
      <c r="G39" t="s">
        <v>33</v>
      </c>
      <c r="H39" t="s">
        <v>33</v>
      </c>
      <c r="I39" t="s">
        <v>21</v>
      </c>
      <c r="J39" t="s">
        <v>22</v>
      </c>
      <c r="K39" t="s">
        <v>64</v>
      </c>
      <c r="L39" t="s">
        <v>20</v>
      </c>
      <c r="M39" t="s">
        <v>20</v>
      </c>
      <c r="N39" t="s">
        <v>20</v>
      </c>
      <c r="O39" t="s">
        <v>82</v>
      </c>
      <c r="P39" t="s">
        <v>20</v>
      </c>
      <c r="Q39" t="s">
        <v>20</v>
      </c>
      <c r="R39" t="s">
        <v>20</v>
      </c>
      <c r="S39" t="s">
        <v>118</v>
      </c>
      <c r="T39" t="s">
        <v>190</v>
      </c>
    </row>
    <row r="40" spans="1:20" x14ac:dyDescent="0.25">
      <c r="A40" t="s">
        <v>191</v>
      </c>
      <c r="B40" t="s">
        <v>25</v>
      </c>
      <c r="C40" t="s">
        <v>101</v>
      </c>
      <c r="D40" t="s">
        <v>29</v>
      </c>
      <c r="E40" t="s">
        <v>189</v>
      </c>
      <c r="F40" t="s">
        <v>34</v>
      </c>
      <c r="G40" t="s">
        <v>33</v>
      </c>
      <c r="H40" t="s">
        <v>33</v>
      </c>
      <c r="I40" t="s">
        <v>21</v>
      </c>
      <c r="J40" t="s">
        <v>22</v>
      </c>
      <c r="K40" t="s">
        <v>64</v>
      </c>
      <c r="L40" t="s">
        <v>20</v>
      </c>
      <c r="M40" t="s">
        <v>20</v>
      </c>
      <c r="N40" t="s">
        <v>20</v>
      </c>
      <c r="O40" t="s">
        <v>82</v>
      </c>
      <c r="P40" t="s">
        <v>20</v>
      </c>
      <c r="Q40" t="s">
        <v>20</v>
      </c>
      <c r="R40" t="s">
        <v>20</v>
      </c>
      <c r="S40" t="s">
        <v>101</v>
      </c>
      <c r="T40" t="s">
        <v>192</v>
      </c>
    </row>
    <row r="41" spans="1:20" x14ac:dyDescent="0.25">
      <c r="A41" t="s">
        <v>193</v>
      </c>
      <c r="B41" t="s">
        <v>25</v>
      </c>
      <c r="C41" t="s">
        <v>104</v>
      </c>
      <c r="D41" t="s">
        <v>29</v>
      </c>
      <c r="E41" t="s">
        <v>194</v>
      </c>
      <c r="F41" t="s">
        <v>34</v>
      </c>
      <c r="G41" t="s">
        <v>33</v>
      </c>
      <c r="H41" t="s">
        <v>33</v>
      </c>
      <c r="I41" t="s">
        <v>21</v>
      </c>
      <c r="J41" t="s">
        <v>22</v>
      </c>
      <c r="K41" t="s">
        <v>64</v>
      </c>
      <c r="L41" t="s">
        <v>20</v>
      </c>
      <c r="M41" t="s">
        <v>20</v>
      </c>
      <c r="N41" t="s">
        <v>20</v>
      </c>
      <c r="O41" t="s">
        <v>82</v>
      </c>
      <c r="P41" t="s">
        <v>20</v>
      </c>
      <c r="Q41" t="s">
        <v>20</v>
      </c>
      <c r="R41" t="s">
        <v>20</v>
      </c>
      <c r="S41" t="s">
        <v>104</v>
      </c>
      <c r="T41" t="s">
        <v>195</v>
      </c>
    </row>
    <row r="42" spans="1:20" x14ac:dyDescent="0.25">
      <c r="A42" t="s">
        <v>196</v>
      </c>
      <c r="B42" t="s">
        <v>25</v>
      </c>
      <c r="C42" t="s">
        <v>86</v>
      </c>
      <c r="D42" t="s">
        <v>197</v>
      </c>
      <c r="E42" t="s">
        <v>88</v>
      </c>
      <c r="F42" t="s">
        <v>34</v>
      </c>
      <c r="G42" t="s">
        <v>33</v>
      </c>
      <c r="H42" t="s">
        <v>33</v>
      </c>
      <c r="I42" t="s">
        <v>21</v>
      </c>
      <c r="J42" t="s">
        <v>22</v>
      </c>
      <c r="K42" t="s">
        <v>64</v>
      </c>
      <c r="L42" t="s">
        <v>20</v>
      </c>
      <c r="M42" t="s">
        <v>20</v>
      </c>
      <c r="N42" t="s">
        <v>20</v>
      </c>
      <c r="O42" t="s">
        <v>82</v>
      </c>
      <c r="P42" t="s">
        <v>20</v>
      </c>
      <c r="Q42" t="s">
        <v>20</v>
      </c>
      <c r="R42" t="s">
        <v>20</v>
      </c>
      <c r="S42" t="s">
        <v>86</v>
      </c>
      <c r="T42" t="s">
        <v>198</v>
      </c>
    </row>
    <row r="43" spans="1:20" x14ac:dyDescent="0.25">
      <c r="A43" t="s">
        <v>199</v>
      </c>
      <c r="B43" t="s">
        <v>26</v>
      </c>
      <c r="C43" t="s">
        <v>114</v>
      </c>
      <c r="D43" t="s">
        <v>169</v>
      </c>
      <c r="E43" t="s">
        <v>35</v>
      </c>
      <c r="F43" t="s">
        <v>34</v>
      </c>
      <c r="G43" t="s">
        <v>33</v>
      </c>
      <c r="H43" t="s">
        <v>33</v>
      </c>
      <c r="I43" t="s">
        <v>21</v>
      </c>
      <c r="J43" t="s">
        <v>22</v>
      </c>
      <c r="K43" t="s">
        <v>64</v>
      </c>
      <c r="L43" t="s">
        <v>20</v>
      </c>
      <c r="M43" t="s">
        <v>20</v>
      </c>
      <c r="N43" t="s">
        <v>20</v>
      </c>
      <c r="O43" t="s">
        <v>82</v>
      </c>
      <c r="P43" t="s">
        <v>20</v>
      </c>
      <c r="Q43" t="s">
        <v>20</v>
      </c>
      <c r="R43" t="s">
        <v>20</v>
      </c>
      <c r="S43" t="s">
        <v>114</v>
      </c>
      <c r="T43" t="s">
        <v>200</v>
      </c>
    </row>
    <row r="44" spans="1:20" x14ac:dyDescent="0.25">
      <c r="A44" t="s">
        <v>201</v>
      </c>
      <c r="B44" t="s">
        <v>26</v>
      </c>
      <c r="C44" t="s">
        <v>110</v>
      </c>
      <c r="D44" t="s">
        <v>172</v>
      </c>
      <c r="E44" t="s">
        <v>88</v>
      </c>
      <c r="F44" t="s">
        <v>34</v>
      </c>
      <c r="G44" t="s">
        <v>33</v>
      </c>
      <c r="H44" t="s">
        <v>33</v>
      </c>
      <c r="I44" t="s">
        <v>21</v>
      </c>
      <c r="J44" t="s">
        <v>22</v>
      </c>
      <c r="K44" t="s">
        <v>64</v>
      </c>
      <c r="L44" t="s">
        <v>20</v>
      </c>
      <c r="M44" t="s">
        <v>20</v>
      </c>
      <c r="N44" t="s">
        <v>20</v>
      </c>
      <c r="O44" t="s">
        <v>82</v>
      </c>
      <c r="P44" t="s">
        <v>20</v>
      </c>
      <c r="Q44" t="s">
        <v>20</v>
      </c>
      <c r="R44" t="s">
        <v>20</v>
      </c>
      <c r="S44" t="s">
        <v>110</v>
      </c>
      <c r="T44" t="s">
        <v>202</v>
      </c>
    </row>
    <row r="45" spans="1:20" x14ac:dyDescent="0.25">
      <c r="A45" t="s">
        <v>201</v>
      </c>
      <c r="B45" t="s">
        <v>26</v>
      </c>
      <c r="C45" t="s">
        <v>121</v>
      </c>
      <c r="D45" t="s">
        <v>172</v>
      </c>
      <c r="E45" t="s">
        <v>88</v>
      </c>
      <c r="F45" t="s">
        <v>34</v>
      </c>
      <c r="G45" t="s">
        <v>33</v>
      </c>
      <c r="H45" t="s">
        <v>33</v>
      </c>
      <c r="I45" t="s">
        <v>21</v>
      </c>
      <c r="J45" t="s">
        <v>22</v>
      </c>
      <c r="K45" t="s">
        <v>64</v>
      </c>
      <c r="L45" t="s">
        <v>20</v>
      </c>
      <c r="M45" t="s">
        <v>20</v>
      </c>
      <c r="N45" t="s">
        <v>20</v>
      </c>
      <c r="O45" t="s">
        <v>82</v>
      </c>
      <c r="P45" t="s">
        <v>20</v>
      </c>
      <c r="Q45" t="s">
        <v>20</v>
      </c>
      <c r="R45" t="s">
        <v>20</v>
      </c>
      <c r="S45" t="s">
        <v>121</v>
      </c>
      <c r="T45" t="s">
        <v>203</v>
      </c>
    </row>
    <row r="46" spans="1:20" x14ac:dyDescent="0.25">
      <c r="A46" t="s">
        <v>204</v>
      </c>
      <c r="B46" t="s">
        <v>26</v>
      </c>
      <c r="C46" t="s">
        <v>128</v>
      </c>
      <c r="D46" t="s">
        <v>29</v>
      </c>
      <c r="E46" t="s">
        <v>35</v>
      </c>
      <c r="F46" t="s">
        <v>34</v>
      </c>
      <c r="G46" t="s">
        <v>33</v>
      </c>
      <c r="H46" t="s">
        <v>33</v>
      </c>
      <c r="I46" t="s">
        <v>21</v>
      </c>
      <c r="J46" t="s">
        <v>22</v>
      </c>
      <c r="K46" t="s">
        <v>64</v>
      </c>
      <c r="L46" t="s">
        <v>20</v>
      </c>
      <c r="M46" t="s">
        <v>20</v>
      </c>
      <c r="N46" t="s">
        <v>20</v>
      </c>
      <c r="O46" t="s">
        <v>82</v>
      </c>
      <c r="P46" t="s">
        <v>20</v>
      </c>
      <c r="Q46" t="s">
        <v>20</v>
      </c>
      <c r="R46" t="s">
        <v>20</v>
      </c>
      <c r="S46" t="s">
        <v>128</v>
      </c>
      <c r="T46" t="s">
        <v>205</v>
      </c>
    </row>
    <row r="47" spans="1:20" x14ac:dyDescent="0.25">
      <c r="A47" t="s">
        <v>206</v>
      </c>
      <c r="B47" t="s">
        <v>26</v>
      </c>
      <c r="C47" t="s">
        <v>86</v>
      </c>
      <c r="D47" t="s">
        <v>197</v>
      </c>
      <c r="E47" t="s">
        <v>88</v>
      </c>
      <c r="F47" t="s">
        <v>34</v>
      </c>
      <c r="G47" t="s">
        <v>33</v>
      </c>
      <c r="H47" t="s">
        <v>33</v>
      </c>
      <c r="I47" t="s">
        <v>21</v>
      </c>
      <c r="J47" t="s">
        <v>22</v>
      </c>
      <c r="K47" t="s">
        <v>64</v>
      </c>
      <c r="L47" t="s">
        <v>20</v>
      </c>
      <c r="M47" t="s">
        <v>20</v>
      </c>
      <c r="N47" t="s">
        <v>20</v>
      </c>
      <c r="O47" t="s">
        <v>82</v>
      </c>
      <c r="P47" t="s">
        <v>20</v>
      </c>
      <c r="Q47" t="s">
        <v>20</v>
      </c>
      <c r="R47" t="s">
        <v>20</v>
      </c>
      <c r="S47" t="s">
        <v>86</v>
      </c>
      <c r="T47" t="s">
        <v>207</v>
      </c>
    </row>
    <row r="48" spans="1:20" x14ac:dyDescent="0.25">
      <c r="A48" t="s">
        <v>208</v>
      </c>
      <c r="B48" t="s">
        <v>209</v>
      </c>
      <c r="C48" t="s">
        <v>101</v>
      </c>
      <c r="D48" t="s">
        <v>210</v>
      </c>
      <c r="E48" t="s">
        <v>211</v>
      </c>
      <c r="F48" t="s">
        <v>30</v>
      </c>
      <c r="G48" t="s">
        <v>31</v>
      </c>
      <c r="H48" t="s">
        <v>33</v>
      </c>
      <c r="I48" t="s">
        <v>21</v>
      </c>
      <c r="J48" t="s">
        <v>22</v>
      </c>
      <c r="K48" t="s">
        <v>75</v>
      </c>
      <c r="L48" t="s">
        <v>20</v>
      </c>
      <c r="M48" t="s">
        <v>20</v>
      </c>
      <c r="N48" t="s">
        <v>20</v>
      </c>
      <c r="O48" t="s">
        <v>93</v>
      </c>
      <c r="P48" t="s">
        <v>20</v>
      </c>
      <c r="Q48" t="s">
        <v>20</v>
      </c>
      <c r="R48" t="s">
        <v>20</v>
      </c>
      <c r="S48" t="s">
        <v>101</v>
      </c>
      <c r="T48" t="s">
        <v>212</v>
      </c>
    </row>
    <row r="49" spans="1:20" x14ac:dyDescent="0.25">
      <c r="A49" t="s">
        <v>213</v>
      </c>
      <c r="B49" t="s">
        <v>209</v>
      </c>
      <c r="C49" t="s">
        <v>118</v>
      </c>
      <c r="D49" t="s">
        <v>214</v>
      </c>
      <c r="E49" t="s">
        <v>211</v>
      </c>
      <c r="F49" t="s">
        <v>30</v>
      </c>
      <c r="G49" t="s">
        <v>31</v>
      </c>
      <c r="H49" t="s">
        <v>32</v>
      </c>
      <c r="I49" t="s">
        <v>21</v>
      </c>
      <c r="J49" t="s">
        <v>22</v>
      </c>
      <c r="K49" t="s">
        <v>75</v>
      </c>
      <c r="L49" t="s">
        <v>20</v>
      </c>
      <c r="M49" t="s">
        <v>20</v>
      </c>
      <c r="N49" t="s">
        <v>20</v>
      </c>
      <c r="O49" t="s">
        <v>93</v>
      </c>
      <c r="P49" t="s">
        <v>20</v>
      </c>
      <c r="Q49" t="s">
        <v>20</v>
      </c>
      <c r="R49" t="s">
        <v>20</v>
      </c>
      <c r="S49" t="s">
        <v>118</v>
      </c>
      <c r="T49" t="s">
        <v>215</v>
      </c>
    </row>
    <row r="50" spans="1:20" x14ac:dyDescent="0.25">
      <c r="A50" t="s">
        <v>216</v>
      </c>
      <c r="B50" t="s">
        <v>209</v>
      </c>
      <c r="C50" t="s">
        <v>96</v>
      </c>
      <c r="D50" t="s">
        <v>217</v>
      </c>
      <c r="E50" t="s">
        <v>218</v>
      </c>
      <c r="F50" t="s">
        <v>30</v>
      </c>
      <c r="G50" t="s">
        <v>31</v>
      </c>
      <c r="H50" t="s">
        <v>32</v>
      </c>
      <c r="I50" t="s">
        <v>21</v>
      </c>
      <c r="J50" t="s">
        <v>22</v>
      </c>
      <c r="K50" t="s">
        <v>75</v>
      </c>
      <c r="L50" t="s">
        <v>20</v>
      </c>
      <c r="M50" t="s">
        <v>20</v>
      </c>
      <c r="N50" t="s">
        <v>20</v>
      </c>
      <c r="O50" t="s">
        <v>93</v>
      </c>
      <c r="P50" t="s">
        <v>20</v>
      </c>
      <c r="Q50" t="s">
        <v>20</v>
      </c>
      <c r="R50" t="s">
        <v>20</v>
      </c>
      <c r="S50" t="s">
        <v>96</v>
      </c>
      <c r="T50" t="s">
        <v>219</v>
      </c>
    </row>
    <row r="51" spans="1:20" x14ac:dyDescent="0.25">
      <c r="A51" t="s">
        <v>220</v>
      </c>
      <c r="B51" t="s">
        <v>209</v>
      </c>
      <c r="C51" t="s">
        <v>104</v>
      </c>
      <c r="D51" t="s">
        <v>210</v>
      </c>
      <c r="E51" t="s">
        <v>218</v>
      </c>
      <c r="F51" t="s">
        <v>30</v>
      </c>
      <c r="G51" t="s">
        <v>31</v>
      </c>
      <c r="H51" t="s">
        <v>33</v>
      </c>
      <c r="I51" t="s">
        <v>20</v>
      </c>
      <c r="J51" t="s">
        <v>20</v>
      </c>
      <c r="K51" t="s">
        <v>20</v>
      </c>
      <c r="L51" t="s">
        <v>20</v>
      </c>
      <c r="M51" t="s">
        <v>20</v>
      </c>
      <c r="N51" t="s">
        <v>20</v>
      </c>
      <c r="O51" t="s">
        <v>20</v>
      </c>
      <c r="P51" t="s">
        <v>20</v>
      </c>
      <c r="Q51" t="s">
        <v>20</v>
      </c>
      <c r="R51" t="s">
        <v>20</v>
      </c>
      <c r="S51" t="s">
        <v>104</v>
      </c>
      <c r="T51" t="s">
        <v>221</v>
      </c>
    </row>
    <row r="52" spans="1:20" x14ac:dyDescent="0.25">
      <c r="A52" t="s">
        <v>220</v>
      </c>
      <c r="B52" t="s">
        <v>209</v>
      </c>
      <c r="C52" t="s">
        <v>125</v>
      </c>
      <c r="D52" t="s">
        <v>210</v>
      </c>
      <c r="E52" t="s">
        <v>218</v>
      </c>
      <c r="F52" t="s">
        <v>30</v>
      </c>
      <c r="G52" t="s">
        <v>31</v>
      </c>
      <c r="H52" t="s">
        <v>32</v>
      </c>
      <c r="I52" t="s">
        <v>20</v>
      </c>
      <c r="J52" t="s">
        <v>20</v>
      </c>
      <c r="K52" t="s">
        <v>20</v>
      </c>
      <c r="L52" t="s">
        <v>20</v>
      </c>
      <c r="M52" t="s">
        <v>20</v>
      </c>
      <c r="N52" t="s">
        <v>20</v>
      </c>
      <c r="O52" t="s">
        <v>20</v>
      </c>
      <c r="P52" t="s">
        <v>20</v>
      </c>
      <c r="Q52" t="s">
        <v>20</v>
      </c>
      <c r="R52" t="s">
        <v>20</v>
      </c>
      <c r="S52" t="s">
        <v>125</v>
      </c>
      <c r="T52" t="s">
        <v>222</v>
      </c>
    </row>
    <row r="53" spans="1:20" x14ac:dyDescent="0.25">
      <c r="A53" t="s">
        <v>223</v>
      </c>
      <c r="B53" t="s">
        <v>209</v>
      </c>
      <c r="C53" t="s">
        <v>107</v>
      </c>
      <c r="D53" t="s">
        <v>224</v>
      </c>
      <c r="E53" t="s">
        <v>211</v>
      </c>
      <c r="F53" t="s">
        <v>30</v>
      </c>
      <c r="G53" t="s">
        <v>31</v>
      </c>
      <c r="H53" t="s">
        <v>33</v>
      </c>
      <c r="I53" t="s">
        <v>21</v>
      </c>
      <c r="J53" t="s">
        <v>22</v>
      </c>
      <c r="K53" t="s">
        <v>75</v>
      </c>
      <c r="L53" t="s">
        <v>20</v>
      </c>
      <c r="M53" t="s">
        <v>20</v>
      </c>
      <c r="N53" t="s">
        <v>20</v>
      </c>
      <c r="O53" t="s">
        <v>93</v>
      </c>
      <c r="P53" t="s">
        <v>20</v>
      </c>
      <c r="Q53" t="s">
        <v>20</v>
      </c>
      <c r="R53" t="s">
        <v>20</v>
      </c>
      <c r="S53" t="s">
        <v>107</v>
      </c>
      <c r="T53" t="s">
        <v>225</v>
      </c>
    </row>
    <row r="54" spans="1:20" x14ac:dyDescent="0.25">
      <c r="A54" t="s">
        <v>226</v>
      </c>
      <c r="B54" t="s">
        <v>209</v>
      </c>
      <c r="C54" t="s">
        <v>118</v>
      </c>
      <c r="D54" t="s">
        <v>214</v>
      </c>
      <c r="E54" t="s">
        <v>218</v>
      </c>
      <c r="F54" t="s">
        <v>30</v>
      </c>
      <c r="G54" t="s">
        <v>31</v>
      </c>
      <c r="H54" t="s">
        <v>33</v>
      </c>
      <c r="I54" t="s">
        <v>21</v>
      </c>
      <c r="J54" t="s">
        <v>22</v>
      </c>
      <c r="K54" t="s">
        <v>75</v>
      </c>
      <c r="L54" t="s">
        <v>20</v>
      </c>
      <c r="M54" t="s">
        <v>20</v>
      </c>
      <c r="N54" t="s">
        <v>20</v>
      </c>
      <c r="O54" t="s">
        <v>93</v>
      </c>
      <c r="P54" t="s">
        <v>20</v>
      </c>
      <c r="Q54" t="s">
        <v>20</v>
      </c>
      <c r="R54" t="s">
        <v>20</v>
      </c>
      <c r="S54" t="s">
        <v>118</v>
      </c>
      <c r="T54" t="s">
        <v>215</v>
      </c>
    </row>
    <row r="55" spans="1:20" x14ac:dyDescent="0.25">
      <c r="A55" t="s">
        <v>227</v>
      </c>
      <c r="B55" t="s">
        <v>209</v>
      </c>
      <c r="C55" t="s">
        <v>128</v>
      </c>
      <c r="D55" t="s">
        <v>210</v>
      </c>
      <c r="E55" t="s">
        <v>218</v>
      </c>
      <c r="F55" t="s">
        <v>30</v>
      </c>
      <c r="G55" t="s">
        <v>31</v>
      </c>
      <c r="H55" t="s">
        <v>32</v>
      </c>
      <c r="I55" t="s">
        <v>21</v>
      </c>
      <c r="J55" t="s">
        <v>22</v>
      </c>
      <c r="K55" t="s">
        <v>75</v>
      </c>
      <c r="L55" t="s">
        <v>20</v>
      </c>
      <c r="M55" t="s">
        <v>20</v>
      </c>
      <c r="N55" t="s">
        <v>20</v>
      </c>
      <c r="O55" t="s">
        <v>93</v>
      </c>
      <c r="P55" t="s">
        <v>20</v>
      </c>
      <c r="Q55" t="s">
        <v>20</v>
      </c>
      <c r="R55" t="s">
        <v>20</v>
      </c>
      <c r="S55" t="s">
        <v>128</v>
      </c>
      <c r="T55" t="s">
        <v>228</v>
      </c>
    </row>
    <row r="56" spans="1:20" x14ac:dyDescent="0.25">
      <c r="A56" t="s">
        <v>227</v>
      </c>
      <c r="B56" t="s">
        <v>209</v>
      </c>
      <c r="C56" t="s">
        <v>101</v>
      </c>
      <c r="D56" t="s">
        <v>210</v>
      </c>
      <c r="E56" t="s">
        <v>218</v>
      </c>
      <c r="F56" t="s">
        <v>30</v>
      </c>
      <c r="G56" t="s">
        <v>31</v>
      </c>
      <c r="H56" t="s">
        <v>32</v>
      </c>
      <c r="I56" t="s">
        <v>21</v>
      </c>
      <c r="J56" t="s">
        <v>22</v>
      </c>
      <c r="K56" t="s">
        <v>75</v>
      </c>
      <c r="L56" t="s">
        <v>20</v>
      </c>
      <c r="M56" t="s">
        <v>20</v>
      </c>
      <c r="N56" t="s">
        <v>20</v>
      </c>
      <c r="O56" t="s">
        <v>93</v>
      </c>
      <c r="P56" t="s">
        <v>20</v>
      </c>
      <c r="Q56" t="s">
        <v>20</v>
      </c>
      <c r="R56" t="s">
        <v>20</v>
      </c>
      <c r="S56" t="s">
        <v>101</v>
      </c>
      <c r="T56" t="s">
        <v>212</v>
      </c>
    </row>
    <row r="57" spans="1:20" x14ac:dyDescent="0.25">
      <c r="A57" t="s">
        <v>229</v>
      </c>
      <c r="B57" t="s">
        <v>209</v>
      </c>
      <c r="C57" t="s">
        <v>114</v>
      </c>
      <c r="D57" t="s">
        <v>230</v>
      </c>
      <c r="E57" t="s">
        <v>218</v>
      </c>
      <c r="F57" t="s">
        <v>30</v>
      </c>
      <c r="G57" t="s">
        <v>31</v>
      </c>
      <c r="H57" t="s">
        <v>33</v>
      </c>
      <c r="I57" t="s">
        <v>21</v>
      </c>
      <c r="J57" t="s">
        <v>22</v>
      </c>
      <c r="K57" t="s">
        <v>75</v>
      </c>
      <c r="L57" t="s">
        <v>20</v>
      </c>
      <c r="M57" t="s">
        <v>20</v>
      </c>
      <c r="N57" t="s">
        <v>20</v>
      </c>
      <c r="O57" t="s">
        <v>93</v>
      </c>
      <c r="P57" t="s">
        <v>20</v>
      </c>
      <c r="Q57" t="s">
        <v>20</v>
      </c>
      <c r="R57" t="s">
        <v>20</v>
      </c>
      <c r="S57" t="s">
        <v>114</v>
      </c>
      <c r="T57" t="s">
        <v>231</v>
      </c>
    </row>
    <row r="58" spans="1:20" x14ac:dyDescent="0.25">
      <c r="A58" t="s">
        <v>232</v>
      </c>
      <c r="B58" t="s">
        <v>209</v>
      </c>
      <c r="C58" t="s">
        <v>125</v>
      </c>
      <c r="D58" t="s">
        <v>210</v>
      </c>
      <c r="E58" t="s">
        <v>211</v>
      </c>
      <c r="F58" t="s">
        <v>30</v>
      </c>
      <c r="G58" t="s">
        <v>31</v>
      </c>
      <c r="H58" t="s">
        <v>33</v>
      </c>
      <c r="I58" t="s">
        <v>20</v>
      </c>
      <c r="J58" t="s">
        <v>20</v>
      </c>
      <c r="K58" t="s">
        <v>20</v>
      </c>
      <c r="L58" t="s">
        <v>20</v>
      </c>
      <c r="M58" t="s">
        <v>20</v>
      </c>
      <c r="N58" t="s">
        <v>20</v>
      </c>
      <c r="O58" t="s">
        <v>20</v>
      </c>
      <c r="P58" t="s">
        <v>20</v>
      </c>
      <c r="Q58" t="s">
        <v>20</v>
      </c>
      <c r="R58" t="s">
        <v>20</v>
      </c>
      <c r="S58" t="s">
        <v>125</v>
      </c>
      <c r="T58" t="s">
        <v>222</v>
      </c>
    </row>
    <row r="59" spans="1:20" x14ac:dyDescent="0.25">
      <c r="A59" t="s">
        <v>233</v>
      </c>
      <c r="B59" t="s">
        <v>41</v>
      </c>
      <c r="C59" t="s">
        <v>114</v>
      </c>
      <c r="D59" t="s">
        <v>234</v>
      </c>
      <c r="E59" t="s">
        <v>235</v>
      </c>
      <c r="F59" t="s">
        <v>42</v>
      </c>
      <c r="G59" t="s">
        <v>33</v>
      </c>
      <c r="H59" t="s">
        <v>33</v>
      </c>
      <c r="I59" t="s">
        <v>21</v>
      </c>
      <c r="J59" t="s">
        <v>22</v>
      </c>
      <c r="K59" t="s">
        <v>76</v>
      </c>
      <c r="L59" t="s">
        <v>20</v>
      </c>
      <c r="M59" t="s">
        <v>20</v>
      </c>
      <c r="N59" t="s">
        <v>20</v>
      </c>
      <c r="O59" t="s">
        <v>20</v>
      </c>
      <c r="P59" t="s">
        <v>20</v>
      </c>
      <c r="Q59" t="s">
        <v>20</v>
      </c>
      <c r="R59" t="s">
        <v>20</v>
      </c>
      <c r="S59" t="s">
        <v>114</v>
      </c>
      <c r="T59" t="s">
        <v>236</v>
      </c>
    </row>
    <row r="60" spans="1:20" x14ac:dyDescent="0.25">
      <c r="A60" t="s">
        <v>237</v>
      </c>
      <c r="B60" t="s">
        <v>41</v>
      </c>
      <c r="C60" t="s">
        <v>110</v>
      </c>
      <c r="D60" t="s">
        <v>238</v>
      </c>
      <c r="E60" t="s">
        <v>239</v>
      </c>
      <c r="F60" t="s">
        <v>42</v>
      </c>
      <c r="G60" t="s">
        <v>33</v>
      </c>
      <c r="H60" t="s">
        <v>33</v>
      </c>
      <c r="I60" t="s">
        <v>21</v>
      </c>
      <c r="J60" t="s">
        <v>22</v>
      </c>
      <c r="K60" t="s">
        <v>76</v>
      </c>
      <c r="L60" t="s">
        <v>20</v>
      </c>
      <c r="M60" t="s">
        <v>20</v>
      </c>
      <c r="N60" t="s">
        <v>20</v>
      </c>
      <c r="O60" t="s">
        <v>20</v>
      </c>
      <c r="P60" t="s">
        <v>20</v>
      </c>
      <c r="Q60" t="s">
        <v>20</v>
      </c>
      <c r="R60" t="s">
        <v>20</v>
      </c>
      <c r="S60" t="s">
        <v>110</v>
      </c>
      <c r="T60" t="s">
        <v>240</v>
      </c>
    </row>
    <row r="61" spans="1:20" x14ac:dyDescent="0.25">
      <c r="A61" t="s">
        <v>237</v>
      </c>
      <c r="B61" t="s">
        <v>41</v>
      </c>
      <c r="C61" t="s">
        <v>121</v>
      </c>
      <c r="D61" t="s">
        <v>238</v>
      </c>
      <c r="E61" t="s">
        <v>239</v>
      </c>
      <c r="F61" t="s">
        <v>42</v>
      </c>
      <c r="G61" t="s">
        <v>33</v>
      </c>
      <c r="H61" t="s">
        <v>33</v>
      </c>
      <c r="I61" t="s">
        <v>21</v>
      </c>
      <c r="J61" t="s">
        <v>22</v>
      </c>
      <c r="K61" t="s">
        <v>76</v>
      </c>
      <c r="L61" t="s">
        <v>20</v>
      </c>
      <c r="M61" t="s">
        <v>20</v>
      </c>
      <c r="N61" t="s">
        <v>20</v>
      </c>
      <c r="O61" t="s">
        <v>20</v>
      </c>
      <c r="P61" t="s">
        <v>20</v>
      </c>
      <c r="Q61" t="s">
        <v>20</v>
      </c>
      <c r="R61" t="s">
        <v>20</v>
      </c>
      <c r="S61" t="s">
        <v>121</v>
      </c>
      <c r="T61" t="s">
        <v>241</v>
      </c>
    </row>
    <row r="62" spans="1:20" x14ac:dyDescent="0.25">
      <c r="A62" t="s">
        <v>242</v>
      </c>
      <c r="B62" t="s">
        <v>41</v>
      </c>
      <c r="C62" t="s">
        <v>125</v>
      </c>
      <c r="D62" t="s">
        <v>243</v>
      </c>
      <c r="E62" t="s">
        <v>244</v>
      </c>
      <c r="F62" t="s">
        <v>42</v>
      </c>
      <c r="G62" t="s">
        <v>33</v>
      </c>
      <c r="H62" t="s">
        <v>33</v>
      </c>
      <c r="I62" t="s">
        <v>21</v>
      </c>
      <c r="J62" t="s">
        <v>22</v>
      </c>
      <c r="K62" t="s">
        <v>76</v>
      </c>
      <c r="L62" t="s">
        <v>20</v>
      </c>
      <c r="M62" t="s">
        <v>20</v>
      </c>
      <c r="N62" t="s">
        <v>20</v>
      </c>
      <c r="O62" t="s">
        <v>20</v>
      </c>
      <c r="P62" t="s">
        <v>20</v>
      </c>
      <c r="Q62" t="s">
        <v>20</v>
      </c>
      <c r="R62" t="s">
        <v>20</v>
      </c>
      <c r="S62" t="s">
        <v>125</v>
      </c>
      <c r="T62" t="s">
        <v>245</v>
      </c>
    </row>
    <row r="63" spans="1:20" x14ac:dyDescent="0.25">
      <c r="A63" t="s">
        <v>246</v>
      </c>
      <c r="B63" t="s">
        <v>41</v>
      </c>
      <c r="C63" t="s">
        <v>107</v>
      </c>
      <c r="D63" t="s">
        <v>243</v>
      </c>
      <c r="E63" t="s">
        <v>247</v>
      </c>
      <c r="F63" t="s">
        <v>42</v>
      </c>
      <c r="G63" t="s">
        <v>33</v>
      </c>
      <c r="H63" t="s">
        <v>33</v>
      </c>
      <c r="I63" t="s">
        <v>21</v>
      </c>
      <c r="J63" t="s">
        <v>22</v>
      </c>
      <c r="K63" t="s">
        <v>76</v>
      </c>
      <c r="L63" t="s">
        <v>20</v>
      </c>
      <c r="M63" t="s">
        <v>20</v>
      </c>
      <c r="N63" t="s">
        <v>20</v>
      </c>
      <c r="O63" t="s">
        <v>20</v>
      </c>
      <c r="P63" t="s">
        <v>20</v>
      </c>
      <c r="Q63" t="s">
        <v>20</v>
      </c>
      <c r="R63" t="s">
        <v>20</v>
      </c>
      <c r="S63" t="s">
        <v>107</v>
      </c>
      <c r="T63" t="s">
        <v>248</v>
      </c>
    </row>
    <row r="64" spans="1:20" x14ac:dyDescent="0.25">
      <c r="A64" t="s">
        <v>249</v>
      </c>
      <c r="B64" t="s">
        <v>41</v>
      </c>
      <c r="C64" t="s">
        <v>128</v>
      </c>
      <c r="D64" t="s">
        <v>250</v>
      </c>
      <c r="E64" t="s">
        <v>244</v>
      </c>
      <c r="F64" t="s">
        <v>42</v>
      </c>
      <c r="G64" t="s">
        <v>33</v>
      </c>
      <c r="H64" t="s">
        <v>33</v>
      </c>
      <c r="I64" t="s">
        <v>21</v>
      </c>
      <c r="J64" t="s">
        <v>22</v>
      </c>
      <c r="K64" t="s">
        <v>76</v>
      </c>
      <c r="L64" t="s">
        <v>20</v>
      </c>
      <c r="M64" t="s">
        <v>20</v>
      </c>
      <c r="N64" t="s">
        <v>20</v>
      </c>
      <c r="O64" t="s">
        <v>20</v>
      </c>
      <c r="P64" t="s">
        <v>20</v>
      </c>
      <c r="Q64" t="s">
        <v>20</v>
      </c>
      <c r="R64" t="s">
        <v>20</v>
      </c>
      <c r="S64" t="s">
        <v>128</v>
      </c>
      <c r="T64" t="s">
        <v>251</v>
      </c>
    </row>
    <row r="65" spans="1:20" x14ac:dyDescent="0.25">
      <c r="A65" t="s">
        <v>252</v>
      </c>
      <c r="B65" t="s">
        <v>41</v>
      </c>
      <c r="C65" t="s">
        <v>86</v>
      </c>
      <c r="D65" t="s">
        <v>238</v>
      </c>
      <c r="E65" t="s">
        <v>253</v>
      </c>
      <c r="F65" t="s">
        <v>42</v>
      </c>
      <c r="G65" t="s">
        <v>33</v>
      </c>
      <c r="H65" t="s">
        <v>33</v>
      </c>
      <c r="I65" t="s">
        <v>21</v>
      </c>
      <c r="J65" t="s">
        <v>22</v>
      </c>
      <c r="K65" t="s">
        <v>76</v>
      </c>
      <c r="L65" t="s">
        <v>20</v>
      </c>
      <c r="M65" t="s">
        <v>20</v>
      </c>
      <c r="N65" t="s">
        <v>20</v>
      </c>
      <c r="O65" t="s">
        <v>20</v>
      </c>
      <c r="P65" t="s">
        <v>20</v>
      </c>
      <c r="Q65" t="s">
        <v>20</v>
      </c>
      <c r="R65" t="s">
        <v>20</v>
      </c>
      <c r="S65" t="s">
        <v>86</v>
      </c>
      <c r="T65" t="s">
        <v>254</v>
      </c>
    </row>
    <row r="66" spans="1:20" x14ac:dyDescent="0.25">
      <c r="A66" t="s">
        <v>255</v>
      </c>
      <c r="B66" t="s">
        <v>41</v>
      </c>
      <c r="C66" t="s">
        <v>114</v>
      </c>
      <c r="D66" t="s">
        <v>256</v>
      </c>
      <c r="E66" t="s">
        <v>235</v>
      </c>
      <c r="F66" t="s">
        <v>42</v>
      </c>
      <c r="G66" t="s">
        <v>33</v>
      </c>
      <c r="H66" t="s">
        <v>33</v>
      </c>
      <c r="I66" t="s">
        <v>21</v>
      </c>
      <c r="J66" t="s">
        <v>22</v>
      </c>
      <c r="K66" t="s">
        <v>76</v>
      </c>
      <c r="L66" t="s">
        <v>20</v>
      </c>
      <c r="M66" t="s">
        <v>20</v>
      </c>
      <c r="N66" t="s">
        <v>20</v>
      </c>
      <c r="O66" t="s">
        <v>20</v>
      </c>
      <c r="P66" t="s">
        <v>20</v>
      </c>
      <c r="Q66" t="s">
        <v>20</v>
      </c>
      <c r="R66" t="s">
        <v>20</v>
      </c>
      <c r="S66" t="s">
        <v>114</v>
      </c>
      <c r="T66" t="s">
        <v>236</v>
      </c>
    </row>
    <row r="67" spans="1:20" x14ac:dyDescent="0.25">
      <c r="A67" t="s">
        <v>257</v>
      </c>
      <c r="B67" t="s">
        <v>41</v>
      </c>
      <c r="C67" t="s">
        <v>128</v>
      </c>
      <c r="D67" t="s">
        <v>244</v>
      </c>
      <c r="E67" t="s">
        <v>244</v>
      </c>
      <c r="F67" t="s">
        <v>42</v>
      </c>
      <c r="G67" t="s">
        <v>33</v>
      </c>
      <c r="H67" t="s">
        <v>33</v>
      </c>
      <c r="I67" t="s">
        <v>21</v>
      </c>
      <c r="J67" t="s">
        <v>22</v>
      </c>
      <c r="K67" t="s">
        <v>76</v>
      </c>
      <c r="L67" t="s">
        <v>20</v>
      </c>
      <c r="M67" t="s">
        <v>20</v>
      </c>
      <c r="N67" t="s">
        <v>20</v>
      </c>
      <c r="O67" t="s">
        <v>20</v>
      </c>
      <c r="P67" t="s">
        <v>20</v>
      </c>
      <c r="Q67" t="s">
        <v>20</v>
      </c>
      <c r="R67" t="s">
        <v>20</v>
      </c>
      <c r="S67" t="s">
        <v>128</v>
      </c>
      <c r="T67" t="s">
        <v>251</v>
      </c>
    </row>
    <row r="68" spans="1:20" x14ac:dyDescent="0.25">
      <c r="A68" t="s">
        <v>258</v>
      </c>
      <c r="B68" t="s">
        <v>259</v>
      </c>
      <c r="C68" t="s">
        <v>101</v>
      </c>
      <c r="D68" t="s">
        <v>97</v>
      </c>
      <c r="E68" t="s">
        <v>29</v>
      </c>
      <c r="F68" t="s">
        <v>34</v>
      </c>
      <c r="G68" t="s">
        <v>33</v>
      </c>
      <c r="H68" t="s">
        <v>33</v>
      </c>
      <c r="I68" t="s">
        <v>21</v>
      </c>
      <c r="J68" t="s">
        <v>22</v>
      </c>
      <c r="K68" t="s">
        <v>63</v>
      </c>
      <c r="L68" t="s">
        <v>82</v>
      </c>
      <c r="M68" t="s">
        <v>82</v>
      </c>
      <c r="N68" t="s">
        <v>82</v>
      </c>
      <c r="O68" t="s">
        <v>82</v>
      </c>
      <c r="P68" t="s">
        <v>20</v>
      </c>
      <c r="Q68" t="s">
        <v>20</v>
      </c>
      <c r="R68" t="s">
        <v>20</v>
      </c>
      <c r="S68" t="s">
        <v>101</v>
      </c>
      <c r="T68" t="s">
        <v>260</v>
      </c>
    </row>
    <row r="69" spans="1:20" x14ac:dyDescent="0.25">
      <c r="A69" t="s">
        <v>258</v>
      </c>
      <c r="B69" t="s">
        <v>259</v>
      </c>
      <c r="C69" t="s">
        <v>131</v>
      </c>
      <c r="D69" t="s">
        <v>97</v>
      </c>
      <c r="E69" t="s">
        <v>29</v>
      </c>
      <c r="F69" t="s">
        <v>34</v>
      </c>
      <c r="G69" t="s">
        <v>33</v>
      </c>
      <c r="H69" t="s">
        <v>33</v>
      </c>
      <c r="I69" t="s">
        <v>21</v>
      </c>
      <c r="J69" t="s">
        <v>22</v>
      </c>
      <c r="K69" t="s">
        <v>64</v>
      </c>
      <c r="L69" t="s">
        <v>20</v>
      </c>
      <c r="M69" t="s">
        <v>20</v>
      </c>
      <c r="N69" t="s">
        <v>20</v>
      </c>
      <c r="O69" t="s">
        <v>20</v>
      </c>
      <c r="P69" t="s">
        <v>20</v>
      </c>
      <c r="Q69" t="s">
        <v>20</v>
      </c>
      <c r="R69" t="s">
        <v>20</v>
      </c>
      <c r="S69" t="s">
        <v>131</v>
      </c>
      <c r="T69" t="s">
        <v>261</v>
      </c>
    </row>
    <row r="70" spans="1:20" x14ac:dyDescent="0.25">
      <c r="A70" t="s">
        <v>258</v>
      </c>
      <c r="B70" t="s">
        <v>259</v>
      </c>
      <c r="C70" t="s">
        <v>118</v>
      </c>
      <c r="D70" t="s">
        <v>97</v>
      </c>
      <c r="E70" t="s">
        <v>188</v>
      </c>
      <c r="F70" t="s">
        <v>34</v>
      </c>
      <c r="G70" t="s">
        <v>33</v>
      </c>
      <c r="H70" t="s">
        <v>33</v>
      </c>
      <c r="I70" t="s">
        <v>21</v>
      </c>
      <c r="J70" t="s">
        <v>22</v>
      </c>
      <c r="K70" t="s">
        <v>64</v>
      </c>
      <c r="L70" t="s">
        <v>20</v>
      </c>
      <c r="M70" t="s">
        <v>20</v>
      </c>
      <c r="N70" t="s">
        <v>20</v>
      </c>
      <c r="O70" t="s">
        <v>20</v>
      </c>
      <c r="P70" t="s">
        <v>20</v>
      </c>
      <c r="Q70" t="s">
        <v>20</v>
      </c>
      <c r="R70" t="s">
        <v>20</v>
      </c>
      <c r="S70" t="s">
        <v>118</v>
      </c>
      <c r="T70" t="s">
        <v>262</v>
      </c>
    </row>
    <row r="71" spans="1:20" x14ac:dyDescent="0.25">
      <c r="A71" t="s">
        <v>258</v>
      </c>
      <c r="B71" t="s">
        <v>259</v>
      </c>
      <c r="C71" t="s">
        <v>96</v>
      </c>
      <c r="D71" t="s">
        <v>97</v>
      </c>
      <c r="E71" t="s">
        <v>176</v>
      </c>
      <c r="F71" t="s">
        <v>34</v>
      </c>
      <c r="G71" t="s">
        <v>33</v>
      </c>
      <c r="H71" t="s">
        <v>33</v>
      </c>
      <c r="I71" t="s">
        <v>21</v>
      </c>
      <c r="J71" t="s">
        <v>22</v>
      </c>
      <c r="K71" t="s">
        <v>64</v>
      </c>
      <c r="L71" t="s">
        <v>20</v>
      </c>
      <c r="M71" t="s">
        <v>20</v>
      </c>
      <c r="N71" t="s">
        <v>20</v>
      </c>
      <c r="O71" t="s">
        <v>20</v>
      </c>
      <c r="P71" t="s">
        <v>20</v>
      </c>
      <c r="Q71" t="s">
        <v>20</v>
      </c>
      <c r="R71" t="s">
        <v>20</v>
      </c>
      <c r="S71" t="s">
        <v>96</v>
      </c>
      <c r="T71" t="s">
        <v>263</v>
      </c>
    </row>
    <row r="72" spans="1:20" x14ac:dyDescent="0.25">
      <c r="A72" t="s">
        <v>264</v>
      </c>
      <c r="B72" t="s">
        <v>27</v>
      </c>
      <c r="C72" t="s">
        <v>107</v>
      </c>
      <c r="D72" t="s">
        <v>265</v>
      </c>
      <c r="E72" t="s">
        <v>266</v>
      </c>
      <c r="F72" t="s">
        <v>34</v>
      </c>
      <c r="G72" t="s">
        <v>33</v>
      </c>
      <c r="H72" t="s">
        <v>33</v>
      </c>
      <c r="I72" t="s">
        <v>21</v>
      </c>
      <c r="J72" t="s">
        <v>22</v>
      </c>
      <c r="K72" t="s">
        <v>63</v>
      </c>
      <c r="L72" t="s">
        <v>82</v>
      </c>
      <c r="M72" t="s">
        <v>82</v>
      </c>
      <c r="N72" t="s">
        <v>82</v>
      </c>
      <c r="O72" t="s">
        <v>82</v>
      </c>
      <c r="P72" t="s">
        <v>20</v>
      </c>
      <c r="Q72" t="s">
        <v>20</v>
      </c>
      <c r="R72" t="s">
        <v>20</v>
      </c>
      <c r="S72" t="s">
        <v>107</v>
      </c>
      <c r="T72" t="s">
        <v>267</v>
      </c>
    </row>
    <row r="73" spans="1:20" x14ac:dyDescent="0.25">
      <c r="A73" t="s">
        <v>268</v>
      </c>
      <c r="B73" t="s">
        <v>27</v>
      </c>
      <c r="C73" t="s">
        <v>96</v>
      </c>
      <c r="D73" t="s">
        <v>269</v>
      </c>
      <c r="E73" t="s">
        <v>270</v>
      </c>
      <c r="F73" t="s">
        <v>34</v>
      </c>
      <c r="G73" t="s">
        <v>33</v>
      </c>
      <c r="H73" t="s">
        <v>33</v>
      </c>
      <c r="I73" t="s">
        <v>21</v>
      </c>
      <c r="J73" t="s">
        <v>22</v>
      </c>
      <c r="K73" t="s">
        <v>63</v>
      </c>
      <c r="L73" t="s">
        <v>82</v>
      </c>
      <c r="M73" t="s">
        <v>82</v>
      </c>
      <c r="N73" t="s">
        <v>82</v>
      </c>
      <c r="O73" t="s">
        <v>82</v>
      </c>
      <c r="P73" t="s">
        <v>20</v>
      </c>
      <c r="Q73" t="s">
        <v>20</v>
      </c>
      <c r="R73" t="s">
        <v>20</v>
      </c>
      <c r="S73" t="s">
        <v>96</v>
      </c>
      <c r="T73" t="s">
        <v>271</v>
      </c>
    </row>
    <row r="74" spans="1:20" x14ac:dyDescent="0.25">
      <c r="A74" t="s">
        <v>272</v>
      </c>
      <c r="B74" t="s">
        <v>27</v>
      </c>
      <c r="C74" t="s">
        <v>96</v>
      </c>
      <c r="D74" t="s">
        <v>269</v>
      </c>
      <c r="E74" t="s">
        <v>270</v>
      </c>
      <c r="F74" t="s">
        <v>34</v>
      </c>
      <c r="G74" t="s">
        <v>33</v>
      </c>
      <c r="H74" t="s">
        <v>33</v>
      </c>
      <c r="I74" t="s">
        <v>21</v>
      </c>
      <c r="J74" t="s">
        <v>22</v>
      </c>
      <c r="K74" t="s">
        <v>63</v>
      </c>
      <c r="L74" t="s">
        <v>82</v>
      </c>
      <c r="M74" t="s">
        <v>82</v>
      </c>
      <c r="N74" t="s">
        <v>82</v>
      </c>
      <c r="O74" t="s">
        <v>82</v>
      </c>
      <c r="P74" t="s">
        <v>20</v>
      </c>
      <c r="Q74" t="s">
        <v>20</v>
      </c>
      <c r="R74" t="s">
        <v>20</v>
      </c>
      <c r="S74" t="s">
        <v>96</v>
      </c>
      <c r="T74" t="s">
        <v>271</v>
      </c>
    </row>
    <row r="75" spans="1:20" x14ac:dyDescent="0.25">
      <c r="A75" t="s">
        <v>273</v>
      </c>
      <c r="B75" t="s">
        <v>27</v>
      </c>
      <c r="C75" t="s">
        <v>101</v>
      </c>
      <c r="D75" t="s">
        <v>44</v>
      </c>
      <c r="E75" t="s">
        <v>274</v>
      </c>
      <c r="F75" t="s">
        <v>34</v>
      </c>
      <c r="G75" t="s">
        <v>33</v>
      </c>
      <c r="H75" t="s">
        <v>33</v>
      </c>
      <c r="I75" t="s">
        <v>21</v>
      </c>
      <c r="J75" t="s">
        <v>22</v>
      </c>
      <c r="K75" t="s">
        <v>63</v>
      </c>
      <c r="L75" t="s">
        <v>82</v>
      </c>
      <c r="M75" t="s">
        <v>82</v>
      </c>
      <c r="N75" t="s">
        <v>82</v>
      </c>
      <c r="O75" t="s">
        <v>82</v>
      </c>
      <c r="P75" t="s">
        <v>20</v>
      </c>
      <c r="Q75" t="s">
        <v>20</v>
      </c>
      <c r="R75" t="s">
        <v>20</v>
      </c>
      <c r="S75" t="s">
        <v>101</v>
      </c>
      <c r="T75" t="s">
        <v>275</v>
      </c>
    </row>
    <row r="76" spans="1:20" x14ac:dyDescent="0.25">
      <c r="A76" t="s">
        <v>276</v>
      </c>
      <c r="B76" t="s">
        <v>27</v>
      </c>
      <c r="C76" t="s">
        <v>118</v>
      </c>
      <c r="D76" t="s">
        <v>277</v>
      </c>
      <c r="E76" t="s">
        <v>266</v>
      </c>
      <c r="F76" t="s">
        <v>34</v>
      </c>
      <c r="G76" t="s">
        <v>33</v>
      </c>
      <c r="H76" t="s">
        <v>33</v>
      </c>
      <c r="I76" t="s">
        <v>21</v>
      </c>
      <c r="J76" t="s">
        <v>22</v>
      </c>
      <c r="K76" t="s">
        <v>63</v>
      </c>
      <c r="L76" t="s">
        <v>82</v>
      </c>
      <c r="M76" t="s">
        <v>82</v>
      </c>
      <c r="N76" t="s">
        <v>82</v>
      </c>
      <c r="O76" t="s">
        <v>82</v>
      </c>
      <c r="P76" t="s">
        <v>20</v>
      </c>
      <c r="Q76" t="s">
        <v>20</v>
      </c>
      <c r="R76" t="s">
        <v>20</v>
      </c>
      <c r="S76" t="s">
        <v>118</v>
      </c>
      <c r="T76" t="s">
        <v>278</v>
      </c>
    </row>
    <row r="77" spans="1:20" x14ac:dyDescent="0.25">
      <c r="A77" t="s">
        <v>279</v>
      </c>
      <c r="B77" t="s">
        <v>27</v>
      </c>
      <c r="C77" t="s">
        <v>104</v>
      </c>
      <c r="D77" t="s">
        <v>44</v>
      </c>
      <c r="E77" t="s">
        <v>266</v>
      </c>
      <c r="F77" t="s">
        <v>34</v>
      </c>
      <c r="G77" t="s">
        <v>33</v>
      </c>
      <c r="H77" t="s">
        <v>33</v>
      </c>
      <c r="I77" t="s">
        <v>21</v>
      </c>
      <c r="J77" t="s">
        <v>22</v>
      </c>
      <c r="K77" t="s">
        <v>63</v>
      </c>
      <c r="L77" t="s">
        <v>82</v>
      </c>
      <c r="M77" t="s">
        <v>82</v>
      </c>
      <c r="N77" t="s">
        <v>82</v>
      </c>
      <c r="O77" t="s">
        <v>82</v>
      </c>
      <c r="P77" t="s">
        <v>20</v>
      </c>
      <c r="Q77" t="s">
        <v>20</v>
      </c>
      <c r="R77" t="s">
        <v>20</v>
      </c>
      <c r="S77" t="s">
        <v>104</v>
      </c>
      <c r="T77" t="s">
        <v>280</v>
      </c>
    </row>
    <row r="78" spans="1:20" x14ac:dyDescent="0.25">
      <c r="A78" t="s">
        <v>281</v>
      </c>
      <c r="B78" t="s">
        <v>27</v>
      </c>
      <c r="C78" t="s">
        <v>125</v>
      </c>
      <c r="D78" t="s">
        <v>44</v>
      </c>
      <c r="E78" t="s">
        <v>274</v>
      </c>
      <c r="F78" t="s">
        <v>34</v>
      </c>
      <c r="G78" t="s">
        <v>33</v>
      </c>
      <c r="H78" t="s">
        <v>33</v>
      </c>
      <c r="I78" t="s">
        <v>21</v>
      </c>
      <c r="J78" t="s">
        <v>22</v>
      </c>
      <c r="K78" t="s">
        <v>63</v>
      </c>
      <c r="L78" t="s">
        <v>82</v>
      </c>
      <c r="M78" t="s">
        <v>82</v>
      </c>
      <c r="N78" t="s">
        <v>82</v>
      </c>
      <c r="O78" t="s">
        <v>82</v>
      </c>
      <c r="P78" t="s">
        <v>20</v>
      </c>
      <c r="Q78" t="s">
        <v>20</v>
      </c>
      <c r="R78" t="s">
        <v>20</v>
      </c>
      <c r="S78" t="s">
        <v>125</v>
      </c>
      <c r="T78" t="s">
        <v>282</v>
      </c>
    </row>
    <row r="79" spans="1:20" x14ac:dyDescent="0.25">
      <c r="A79" t="s">
        <v>283</v>
      </c>
      <c r="B79" t="s">
        <v>27</v>
      </c>
      <c r="C79" t="s">
        <v>96</v>
      </c>
      <c r="D79" t="s">
        <v>269</v>
      </c>
      <c r="E79" t="s">
        <v>274</v>
      </c>
      <c r="F79" t="s">
        <v>34</v>
      </c>
      <c r="G79" t="s">
        <v>33</v>
      </c>
      <c r="H79" t="s">
        <v>33</v>
      </c>
      <c r="I79" t="s">
        <v>21</v>
      </c>
      <c r="J79" t="s">
        <v>22</v>
      </c>
      <c r="K79" t="s">
        <v>63</v>
      </c>
      <c r="L79" t="s">
        <v>82</v>
      </c>
      <c r="M79" t="s">
        <v>82</v>
      </c>
      <c r="N79" t="s">
        <v>82</v>
      </c>
      <c r="O79" t="s">
        <v>82</v>
      </c>
      <c r="P79" t="s">
        <v>20</v>
      </c>
      <c r="Q79" t="s">
        <v>20</v>
      </c>
      <c r="R79" t="s">
        <v>20</v>
      </c>
      <c r="S79" t="s">
        <v>96</v>
      </c>
      <c r="T79" t="s">
        <v>271</v>
      </c>
    </row>
    <row r="80" spans="1:20" x14ac:dyDescent="0.25">
      <c r="A80" t="s">
        <v>284</v>
      </c>
      <c r="B80" t="s">
        <v>27</v>
      </c>
      <c r="C80" t="s">
        <v>128</v>
      </c>
      <c r="D80" t="s">
        <v>44</v>
      </c>
      <c r="E80" t="s">
        <v>270</v>
      </c>
      <c r="F80" t="s">
        <v>34</v>
      </c>
      <c r="G80" t="s">
        <v>33</v>
      </c>
      <c r="H80" t="s">
        <v>33</v>
      </c>
      <c r="I80" t="s">
        <v>21</v>
      </c>
      <c r="J80" t="s">
        <v>22</v>
      </c>
      <c r="K80" t="s">
        <v>63</v>
      </c>
      <c r="L80" t="s">
        <v>82</v>
      </c>
      <c r="M80" t="s">
        <v>82</v>
      </c>
      <c r="N80" t="s">
        <v>82</v>
      </c>
      <c r="O80" t="s">
        <v>82</v>
      </c>
      <c r="P80" t="s">
        <v>20</v>
      </c>
      <c r="Q80" t="s">
        <v>20</v>
      </c>
      <c r="R80" t="s">
        <v>20</v>
      </c>
      <c r="S80" t="s">
        <v>128</v>
      </c>
      <c r="T80" t="s">
        <v>285</v>
      </c>
    </row>
    <row r="81" spans="1:20" x14ac:dyDescent="0.25">
      <c r="A81" t="s">
        <v>286</v>
      </c>
      <c r="B81" t="s">
        <v>27</v>
      </c>
      <c r="C81" t="s">
        <v>128</v>
      </c>
      <c r="D81" t="s">
        <v>44</v>
      </c>
      <c r="E81" t="s">
        <v>270</v>
      </c>
      <c r="F81" t="s">
        <v>34</v>
      </c>
      <c r="G81" t="s">
        <v>33</v>
      </c>
      <c r="H81" t="s">
        <v>33</v>
      </c>
      <c r="I81" t="s">
        <v>21</v>
      </c>
      <c r="J81" t="s">
        <v>22</v>
      </c>
      <c r="K81" t="s">
        <v>63</v>
      </c>
      <c r="L81" t="s">
        <v>82</v>
      </c>
      <c r="M81" t="s">
        <v>82</v>
      </c>
      <c r="N81" t="s">
        <v>82</v>
      </c>
      <c r="O81" t="s">
        <v>82</v>
      </c>
      <c r="P81" t="s">
        <v>20</v>
      </c>
      <c r="Q81" t="s">
        <v>20</v>
      </c>
      <c r="R81" t="s">
        <v>20</v>
      </c>
      <c r="S81" t="s">
        <v>128</v>
      </c>
      <c r="T81" t="s">
        <v>285</v>
      </c>
    </row>
    <row r="82" spans="1:20" x14ac:dyDescent="0.25">
      <c r="A82" t="s">
        <v>286</v>
      </c>
      <c r="B82" t="s">
        <v>27</v>
      </c>
      <c r="C82" t="s">
        <v>101</v>
      </c>
      <c r="D82" t="s">
        <v>44</v>
      </c>
      <c r="E82" t="s">
        <v>270</v>
      </c>
      <c r="F82" t="s">
        <v>34</v>
      </c>
      <c r="G82" t="s">
        <v>33</v>
      </c>
      <c r="H82" t="s">
        <v>33</v>
      </c>
      <c r="I82" t="s">
        <v>21</v>
      </c>
      <c r="J82" t="s">
        <v>22</v>
      </c>
      <c r="K82" t="s">
        <v>63</v>
      </c>
      <c r="L82" t="s">
        <v>82</v>
      </c>
      <c r="M82" t="s">
        <v>82</v>
      </c>
      <c r="N82" t="s">
        <v>82</v>
      </c>
      <c r="O82" t="s">
        <v>82</v>
      </c>
      <c r="P82" t="s">
        <v>20</v>
      </c>
      <c r="Q82" t="s">
        <v>20</v>
      </c>
      <c r="R82" t="s">
        <v>20</v>
      </c>
      <c r="S82" t="s">
        <v>101</v>
      </c>
      <c r="T82" t="s">
        <v>275</v>
      </c>
    </row>
    <row r="83" spans="1:20" x14ac:dyDescent="0.25">
      <c r="A83" t="s">
        <v>287</v>
      </c>
      <c r="B83" t="s">
        <v>27</v>
      </c>
      <c r="C83" t="s">
        <v>101</v>
      </c>
      <c r="D83" t="s">
        <v>44</v>
      </c>
      <c r="E83" t="s">
        <v>270</v>
      </c>
      <c r="F83" t="s">
        <v>34</v>
      </c>
      <c r="G83" t="s">
        <v>33</v>
      </c>
      <c r="H83" t="s">
        <v>33</v>
      </c>
      <c r="I83" t="s">
        <v>21</v>
      </c>
      <c r="J83" t="s">
        <v>22</v>
      </c>
      <c r="K83" t="s">
        <v>63</v>
      </c>
      <c r="L83" t="s">
        <v>82</v>
      </c>
      <c r="M83" t="s">
        <v>82</v>
      </c>
      <c r="N83" t="s">
        <v>82</v>
      </c>
      <c r="O83" t="s">
        <v>82</v>
      </c>
      <c r="P83" t="s">
        <v>20</v>
      </c>
      <c r="Q83" t="s">
        <v>20</v>
      </c>
      <c r="R83" t="s">
        <v>20</v>
      </c>
      <c r="S83" t="s">
        <v>101</v>
      </c>
      <c r="T83" t="s">
        <v>275</v>
      </c>
    </row>
    <row r="84" spans="1:20" x14ac:dyDescent="0.25">
      <c r="A84" t="s">
        <v>288</v>
      </c>
      <c r="B84" t="s">
        <v>27</v>
      </c>
      <c r="C84" t="s">
        <v>114</v>
      </c>
      <c r="D84" t="s">
        <v>289</v>
      </c>
      <c r="E84" t="s">
        <v>270</v>
      </c>
      <c r="F84" t="s">
        <v>34</v>
      </c>
      <c r="G84" t="s">
        <v>33</v>
      </c>
      <c r="H84" t="s">
        <v>33</v>
      </c>
      <c r="I84" t="s">
        <v>21</v>
      </c>
      <c r="J84" t="s">
        <v>22</v>
      </c>
      <c r="K84" t="s">
        <v>63</v>
      </c>
      <c r="L84" t="s">
        <v>82</v>
      </c>
      <c r="M84" t="s">
        <v>82</v>
      </c>
      <c r="N84" t="s">
        <v>82</v>
      </c>
      <c r="O84" t="s">
        <v>82</v>
      </c>
      <c r="P84" t="s">
        <v>20</v>
      </c>
      <c r="Q84" t="s">
        <v>20</v>
      </c>
      <c r="R84" t="s">
        <v>20</v>
      </c>
      <c r="S84" t="s">
        <v>114</v>
      </c>
      <c r="T84" t="s">
        <v>290</v>
      </c>
    </row>
    <row r="85" spans="1:20" x14ac:dyDescent="0.25">
      <c r="A85" t="s">
        <v>291</v>
      </c>
      <c r="B85" t="s">
        <v>27</v>
      </c>
      <c r="C85" t="s">
        <v>125</v>
      </c>
      <c r="D85" t="s">
        <v>44</v>
      </c>
      <c r="E85" t="s">
        <v>270</v>
      </c>
      <c r="F85" t="s">
        <v>34</v>
      </c>
      <c r="G85" t="s">
        <v>33</v>
      </c>
      <c r="H85" t="s">
        <v>33</v>
      </c>
      <c r="I85" t="s">
        <v>21</v>
      </c>
      <c r="J85" t="s">
        <v>22</v>
      </c>
      <c r="K85" t="s">
        <v>63</v>
      </c>
      <c r="L85" t="s">
        <v>82</v>
      </c>
      <c r="M85" t="s">
        <v>82</v>
      </c>
      <c r="N85" t="s">
        <v>82</v>
      </c>
      <c r="O85" t="s">
        <v>82</v>
      </c>
      <c r="P85" t="s">
        <v>20</v>
      </c>
      <c r="Q85" t="s">
        <v>20</v>
      </c>
      <c r="R85" t="s">
        <v>20</v>
      </c>
      <c r="S85" t="s">
        <v>125</v>
      </c>
      <c r="T85" t="s">
        <v>282</v>
      </c>
    </row>
    <row r="86" spans="1:20" x14ac:dyDescent="0.25">
      <c r="A86" t="s">
        <v>292</v>
      </c>
      <c r="B86" t="s">
        <v>27</v>
      </c>
      <c r="C86" t="s">
        <v>125</v>
      </c>
      <c r="D86" t="s">
        <v>44</v>
      </c>
      <c r="E86" t="s">
        <v>270</v>
      </c>
      <c r="F86" t="s">
        <v>34</v>
      </c>
      <c r="G86" t="s">
        <v>33</v>
      </c>
      <c r="H86" t="s">
        <v>33</v>
      </c>
      <c r="I86" t="s">
        <v>21</v>
      </c>
      <c r="J86" t="s">
        <v>22</v>
      </c>
      <c r="K86" t="s">
        <v>63</v>
      </c>
      <c r="L86" t="s">
        <v>82</v>
      </c>
      <c r="M86" t="s">
        <v>82</v>
      </c>
      <c r="N86" t="s">
        <v>82</v>
      </c>
      <c r="O86" t="s">
        <v>82</v>
      </c>
      <c r="P86" t="s">
        <v>20</v>
      </c>
      <c r="Q86" t="s">
        <v>20</v>
      </c>
      <c r="R86" t="s">
        <v>20</v>
      </c>
      <c r="S86" t="s">
        <v>125</v>
      </c>
      <c r="T86" t="s">
        <v>282</v>
      </c>
    </row>
    <row r="87" spans="1:20" x14ac:dyDescent="0.25">
      <c r="A87" t="s">
        <v>293</v>
      </c>
      <c r="B87" t="s">
        <v>68</v>
      </c>
      <c r="C87" t="s">
        <v>114</v>
      </c>
      <c r="D87" t="s">
        <v>115</v>
      </c>
      <c r="E87" t="s">
        <v>81</v>
      </c>
      <c r="F87" t="s">
        <v>34</v>
      </c>
      <c r="G87" t="s">
        <v>31</v>
      </c>
      <c r="H87" t="s">
        <v>33</v>
      </c>
      <c r="I87" t="s">
        <v>21</v>
      </c>
      <c r="J87" t="s">
        <v>22</v>
      </c>
      <c r="K87" t="s">
        <v>63</v>
      </c>
      <c r="L87" t="s">
        <v>82</v>
      </c>
      <c r="M87" t="s">
        <v>82</v>
      </c>
      <c r="N87" t="s">
        <v>82</v>
      </c>
      <c r="O87" t="s">
        <v>82</v>
      </c>
      <c r="P87" t="s">
        <v>20</v>
      </c>
      <c r="Q87" t="s">
        <v>20</v>
      </c>
      <c r="R87" t="s">
        <v>20</v>
      </c>
      <c r="S87" t="s">
        <v>114</v>
      </c>
      <c r="T87" t="s">
        <v>294</v>
      </c>
    </row>
    <row r="88" spans="1:20" x14ac:dyDescent="0.25">
      <c r="A88" t="s">
        <v>295</v>
      </c>
      <c r="B88" t="s">
        <v>28</v>
      </c>
      <c r="C88" t="s">
        <v>125</v>
      </c>
      <c r="D88" t="s">
        <v>296</v>
      </c>
      <c r="E88" t="s">
        <v>210</v>
      </c>
      <c r="F88" t="s">
        <v>30</v>
      </c>
      <c r="G88" t="s">
        <v>31</v>
      </c>
      <c r="H88" t="s">
        <v>43</v>
      </c>
      <c r="I88" t="s">
        <v>20</v>
      </c>
      <c r="J88" t="s">
        <v>20</v>
      </c>
      <c r="K88" t="s">
        <v>20</v>
      </c>
      <c r="L88" t="s">
        <v>20</v>
      </c>
      <c r="M88" t="s">
        <v>20</v>
      </c>
      <c r="N88" t="s">
        <v>20</v>
      </c>
      <c r="O88" t="s">
        <v>20</v>
      </c>
      <c r="P88" t="s">
        <v>20</v>
      </c>
      <c r="Q88" t="s">
        <v>20</v>
      </c>
      <c r="R88" t="s">
        <v>20</v>
      </c>
      <c r="S88" t="s">
        <v>125</v>
      </c>
      <c r="T88" t="s">
        <v>297</v>
      </c>
    </row>
    <row r="89" spans="1:20" x14ac:dyDescent="0.25">
      <c r="A89" t="s">
        <v>298</v>
      </c>
      <c r="B89" t="s">
        <v>28</v>
      </c>
      <c r="C89" t="s">
        <v>118</v>
      </c>
      <c r="D89" t="s">
        <v>296</v>
      </c>
      <c r="E89" t="s">
        <v>214</v>
      </c>
      <c r="F89" t="s">
        <v>30</v>
      </c>
      <c r="G89" t="s">
        <v>31</v>
      </c>
      <c r="H89" t="s">
        <v>43</v>
      </c>
      <c r="I89" t="s">
        <v>21</v>
      </c>
      <c r="J89" t="s">
        <v>22</v>
      </c>
      <c r="K89" t="s">
        <v>75</v>
      </c>
      <c r="L89" t="s">
        <v>20</v>
      </c>
      <c r="M89" t="s">
        <v>20</v>
      </c>
      <c r="N89" t="s">
        <v>20</v>
      </c>
      <c r="O89" t="s">
        <v>20</v>
      </c>
      <c r="P89" t="s">
        <v>20</v>
      </c>
      <c r="Q89" t="s">
        <v>20</v>
      </c>
      <c r="R89" t="s">
        <v>20</v>
      </c>
      <c r="S89" t="s">
        <v>118</v>
      </c>
      <c r="T89" t="s">
        <v>299</v>
      </c>
    </row>
    <row r="90" spans="1:20" x14ac:dyDescent="0.25">
      <c r="A90" t="s">
        <v>300</v>
      </c>
      <c r="B90" t="s">
        <v>28</v>
      </c>
      <c r="C90" t="s">
        <v>96</v>
      </c>
      <c r="D90" t="s">
        <v>301</v>
      </c>
      <c r="E90" t="s">
        <v>217</v>
      </c>
      <c r="F90" t="s">
        <v>30</v>
      </c>
      <c r="G90" t="s">
        <v>31</v>
      </c>
      <c r="H90" t="s">
        <v>32</v>
      </c>
      <c r="I90" t="s">
        <v>21</v>
      </c>
      <c r="J90" t="s">
        <v>22</v>
      </c>
      <c r="K90" t="s">
        <v>75</v>
      </c>
      <c r="L90" t="s">
        <v>20</v>
      </c>
      <c r="M90" t="s">
        <v>20</v>
      </c>
      <c r="N90" t="s">
        <v>20</v>
      </c>
      <c r="O90" t="s">
        <v>20</v>
      </c>
      <c r="P90" t="s">
        <v>20</v>
      </c>
      <c r="Q90" t="s">
        <v>20</v>
      </c>
      <c r="R90" t="s">
        <v>20</v>
      </c>
      <c r="S90" t="s">
        <v>96</v>
      </c>
      <c r="T90" t="s">
        <v>302</v>
      </c>
    </row>
    <row r="91" spans="1:20" x14ac:dyDescent="0.25">
      <c r="A91" t="s">
        <v>303</v>
      </c>
      <c r="B91" t="s">
        <v>28</v>
      </c>
      <c r="C91" t="s">
        <v>107</v>
      </c>
      <c r="D91" t="s">
        <v>296</v>
      </c>
      <c r="E91" t="s">
        <v>224</v>
      </c>
      <c r="F91" t="s">
        <v>30</v>
      </c>
      <c r="G91" t="s">
        <v>31</v>
      </c>
      <c r="H91" t="s">
        <v>33</v>
      </c>
      <c r="I91" t="s">
        <v>21</v>
      </c>
      <c r="J91" t="s">
        <v>22</v>
      </c>
      <c r="K91" t="s">
        <v>75</v>
      </c>
      <c r="L91" t="s">
        <v>20</v>
      </c>
      <c r="M91" t="s">
        <v>20</v>
      </c>
      <c r="N91" t="s">
        <v>20</v>
      </c>
      <c r="O91" t="s">
        <v>20</v>
      </c>
      <c r="P91" t="s">
        <v>20</v>
      </c>
      <c r="Q91" t="s">
        <v>20</v>
      </c>
      <c r="R91" t="s">
        <v>20</v>
      </c>
      <c r="S91" t="s">
        <v>107</v>
      </c>
      <c r="T91" t="s">
        <v>304</v>
      </c>
    </row>
    <row r="92" spans="1:20" x14ac:dyDescent="0.25">
      <c r="A92" t="s">
        <v>305</v>
      </c>
      <c r="B92" t="s">
        <v>28</v>
      </c>
      <c r="C92" t="s">
        <v>104</v>
      </c>
      <c r="D92" t="s">
        <v>301</v>
      </c>
      <c r="E92" t="s">
        <v>210</v>
      </c>
      <c r="F92" t="s">
        <v>30</v>
      </c>
      <c r="G92" t="s">
        <v>31</v>
      </c>
      <c r="H92" t="s">
        <v>33</v>
      </c>
      <c r="I92" t="s">
        <v>20</v>
      </c>
      <c r="J92" t="s">
        <v>20</v>
      </c>
      <c r="K92" t="s">
        <v>20</v>
      </c>
      <c r="L92" t="s">
        <v>20</v>
      </c>
      <c r="M92" t="s">
        <v>20</v>
      </c>
      <c r="N92" t="s">
        <v>20</v>
      </c>
      <c r="O92" t="s">
        <v>20</v>
      </c>
      <c r="P92" t="s">
        <v>20</v>
      </c>
      <c r="Q92" t="s">
        <v>20</v>
      </c>
      <c r="R92" t="s">
        <v>20</v>
      </c>
      <c r="S92" t="s">
        <v>104</v>
      </c>
      <c r="T92" t="s">
        <v>306</v>
      </c>
    </row>
    <row r="93" spans="1:20" x14ac:dyDescent="0.25">
      <c r="A93" t="s">
        <v>307</v>
      </c>
      <c r="B93" t="s">
        <v>28</v>
      </c>
      <c r="C93" t="s">
        <v>128</v>
      </c>
      <c r="D93" t="s">
        <v>296</v>
      </c>
      <c r="E93" t="s">
        <v>210</v>
      </c>
      <c r="F93" t="s">
        <v>30</v>
      </c>
      <c r="G93" t="s">
        <v>31</v>
      </c>
      <c r="H93" t="s">
        <v>32</v>
      </c>
      <c r="I93" t="s">
        <v>21</v>
      </c>
      <c r="J93" t="s">
        <v>22</v>
      </c>
      <c r="K93" t="s">
        <v>75</v>
      </c>
      <c r="L93" t="s">
        <v>20</v>
      </c>
      <c r="M93" t="s">
        <v>20</v>
      </c>
      <c r="N93" t="s">
        <v>20</v>
      </c>
      <c r="O93" t="s">
        <v>20</v>
      </c>
      <c r="P93" t="s">
        <v>20</v>
      </c>
      <c r="Q93" t="s">
        <v>20</v>
      </c>
      <c r="R93" t="s">
        <v>20</v>
      </c>
      <c r="S93" t="s">
        <v>128</v>
      </c>
      <c r="T93" t="s">
        <v>308</v>
      </c>
    </row>
    <row r="94" spans="1:20" x14ac:dyDescent="0.25">
      <c r="A94" t="s">
        <v>307</v>
      </c>
      <c r="B94" t="s">
        <v>28</v>
      </c>
      <c r="C94" t="s">
        <v>101</v>
      </c>
      <c r="D94" t="s">
        <v>296</v>
      </c>
      <c r="E94" t="s">
        <v>210</v>
      </c>
      <c r="F94" t="s">
        <v>30</v>
      </c>
      <c r="G94" t="s">
        <v>31</v>
      </c>
      <c r="H94" t="s">
        <v>43</v>
      </c>
      <c r="I94" t="s">
        <v>21</v>
      </c>
      <c r="J94" t="s">
        <v>22</v>
      </c>
      <c r="K94" t="s">
        <v>75</v>
      </c>
      <c r="L94" t="s">
        <v>20</v>
      </c>
      <c r="M94" t="s">
        <v>20</v>
      </c>
      <c r="N94" t="s">
        <v>20</v>
      </c>
      <c r="O94" t="s">
        <v>20</v>
      </c>
      <c r="P94" t="s">
        <v>20</v>
      </c>
      <c r="Q94" t="s">
        <v>20</v>
      </c>
      <c r="R94" t="s">
        <v>20</v>
      </c>
      <c r="S94" t="s">
        <v>101</v>
      </c>
      <c r="T94" t="s">
        <v>309</v>
      </c>
    </row>
    <row r="95" spans="1:20" x14ac:dyDescent="0.25">
      <c r="A95" t="s">
        <v>310</v>
      </c>
      <c r="B95" t="s">
        <v>28</v>
      </c>
      <c r="C95" t="s">
        <v>114</v>
      </c>
      <c r="D95" t="s">
        <v>296</v>
      </c>
      <c r="E95" t="s">
        <v>230</v>
      </c>
      <c r="F95" t="s">
        <v>30</v>
      </c>
      <c r="G95" t="s">
        <v>31</v>
      </c>
      <c r="H95" t="s">
        <v>33</v>
      </c>
      <c r="I95" t="s">
        <v>21</v>
      </c>
      <c r="J95" t="s">
        <v>22</v>
      </c>
      <c r="K95" t="s">
        <v>75</v>
      </c>
      <c r="L95" t="s">
        <v>20</v>
      </c>
      <c r="M95" t="s">
        <v>20</v>
      </c>
      <c r="N95" t="s">
        <v>20</v>
      </c>
      <c r="O95" t="s">
        <v>20</v>
      </c>
      <c r="P95" t="s">
        <v>20</v>
      </c>
      <c r="Q95" t="s">
        <v>20</v>
      </c>
      <c r="R95" t="s">
        <v>20</v>
      </c>
      <c r="S95" t="s">
        <v>114</v>
      </c>
      <c r="T95" t="s">
        <v>311</v>
      </c>
    </row>
    <row r="96" spans="1:20" x14ac:dyDescent="0.25">
      <c r="A96" t="s">
        <v>312</v>
      </c>
      <c r="B96" t="s">
        <v>313</v>
      </c>
      <c r="C96" t="s">
        <v>128</v>
      </c>
      <c r="D96" t="s">
        <v>69</v>
      </c>
      <c r="E96" t="s">
        <v>314</v>
      </c>
      <c r="F96" t="s">
        <v>34</v>
      </c>
      <c r="G96" t="s">
        <v>31</v>
      </c>
      <c r="H96" t="s">
        <v>32</v>
      </c>
      <c r="I96" t="s">
        <v>21</v>
      </c>
      <c r="J96" t="s">
        <v>22</v>
      </c>
      <c r="K96" t="s">
        <v>63</v>
      </c>
      <c r="L96" t="s">
        <v>82</v>
      </c>
      <c r="M96" t="s">
        <v>82</v>
      </c>
      <c r="N96" t="s">
        <v>82</v>
      </c>
      <c r="O96" t="s">
        <v>82</v>
      </c>
      <c r="P96" t="s">
        <v>20</v>
      </c>
      <c r="Q96" t="s">
        <v>20</v>
      </c>
      <c r="R96" t="s">
        <v>20</v>
      </c>
      <c r="S96" t="s">
        <v>128</v>
      </c>
      <c r="T96" t="s">
        <v>315</v>
      </c>
    </row>
    <row r="97" spans="1:20" x14ac:dyDescent="0.25">
      <c r="A97" t="s">
        <v>316</v>
      </c>
      <c r="B97" t="s">
        <v>313</v>
      </c>
      <c r="C97" t="s">
        <v>118</v>
      </c>
      <c r="D97" t="s">
        <v>317</v>
      </c>
      <c r="E97" t="s">
        <v>318</v>
      </c>
      <c r="F97" t="s">
        <v>34</v>
      </c>
      <c r="G97" t="s">
        <v>31</v>
      </c>
      <c r="H97" t="s">
        <v>33</v>
      </c>
      <c r="I97" t="s">
        <v>21</v>
      </c>
      <c r="J97" t="s">
        <v>22</v>
      </c>
      <c r="K97" t="s">
        <v>63</v>
      </c>
      <c r="L97" t="s">
        <v>82</v>
      </c>
      <c r="M97" t="s">
        <v>82</v>
      </c>
      <c r="N97" t="s">
        <v>82</v>
      </c>
      <c r="O97" t="s">
        <v>82</v>
      </c>
      <c r="P97" t="s">
        <v>20</v>
      </c>
      <c r="Q97" t="s">
        <v>20</v>
      </c>
      <c r="R97" t="s">
        <v>20</v>
      </c>
      <c r="S97" t="s">
        <v>118</v>
      </c>
      <c r="T97" t="s">
        <v>319</v>
      </c>
    </row>
    <row r="98" spans="1:20" x14ac:dyDescent="0.25">
      <c r="A98" t="s">
        <v>320</v>
      </c>
      <c r="B98" t="s">
        <v>321</v>
      </c>
      <c r="C98" t="s">
        <v>80</v>
      </c>
      <c r="D98" t="s">
        <v>159</v>
      </c>
      <c r="E98" t="s">
        <v>69</v>
      </c>
      <c r="F98" t="s">
        <v>166</v>
      </c>
      <c r="G98" t="s">
        <v>33</v>
      </c>
      <c r="H98" t="s">
        <v>33</v>
      </c>
      <c r="I98" t="s">
        <v>21</v>
      </c>
      <c r="J98" t="s">
        <v>22</v>
      </c>
      <c r="K98" t="s">
        <v>77</v>
      </c>
      <c r="L98" t="s">
        <v>20</v>
      </c>
      <c r="M98" t="s">
        <v>20</v>
      </c>
      <c r="N98" t="s">
        <v>20</v>
      </c>
      <c r="O98" t="s">
        <v>20</v>
      </c>
      <c r="P98" t="s">
        <v>20</v>
      </c>
      <c r="Q98" t="s">
        <v>20</v>
      </c>
      <c r="R98" t="s">
        <v>20</v>
      </c>
      <c r="S98" t="s">
        <v>80</v>
      </c>
      <c r="T98" t="s">
        <v>322</v>
      </c>
    </row>
    <row r="99" spans="1:20" x14ac:dyDescent="0.25">
      <c r="A99" t="s">
        <v>323</v>
      </c>
      <c r="B99" t="s">
        <v>70</v>
      </c>
      <c r="C99" t="s">
        <v>324</v>
      </c>
      <c r="D99" t="s">
        <v>325</v>
      </c>
      <c r="E99" t="s">
        <v>326</v>
      </c>
      <c r="F99" t="s">
        <v>34</v>
      </c>
      <c r="G99" t="s">
        <v>31</v>
      </c>
      <c r="H99" t="s">
        <v>33</v>
      </c>
      <c r="I99" t="s">
        <v>21</v>
      </c>
      <c r="J99" t="s">
        <v>22</v>
      </c>
      <c r="K99" t="s">
        <v>63</v>
      </c>
      <c r="L99" t="s">
        <v>20</v>
      </c>
      <c r="M99" t="s">
        <v>20</v>
      </c>
      <c r="N99" t="s">
        <v>20</v>
      </c>
      <c r="O99" t="s">
        <v>82</v>
      </c>
      <c r="P99" t="s">
        <v>20</v>
      </c>
      <c r="Q99" t="s">
        <v>20</v>
      </c>
      <c r="R99" t="s">
        <v>20</v>
      </c>
      <c r="S99" t="s">
        <v>324</v>
      </c>
      <c r="T99" t="s">
        <v>327</v>
      </c>
    </row>
    <row r="100" spans="1:20" x14ac:dyDescent="0.25">
      <c r="A100" t="s">
        <v>328</v>
      </c>
      <c r="B100" t="s">
        <v>70</v>
      </c>
      <c r="C100" t="s">
        <v>324</v>
      </c>
      <c r="D100" t="s">
        <v>329</v>
      </c>
      <c r="E100" t="s">
        <v>326</v>
      </c>
      <c r="F100" t="s">
        <v>34</v>
      </c>
      <c r="G100" t="s">
        <v>31</v>
      </c>
      <c r="H100" t="s">
        <v>33</v>
      </c>
      <c r="I100" t="s">
        <v>21</v>
      </c>
      <c r="J100" t="s">
        <v>22</v>
      </c>
      <c r="K100" t="s">
        <v>63</v>
      </c>
      <c r="L100" t="s">
        <v>20</v>
      </c>
      <c r="M100" t="s">
        <v>20</v>
      </c>
      <c r="N100" t="s">
        <v>20</v>
      </c>
      <c r="O100" t="s">
        <v>82</v>
      </c>
      <c r="P100" t="s">
        <v>20</v>
      </c>
      <c r="Q100" t="s">
        <v>20</v>
      </c>
      <c r="R100" t="s">
        <v>20</v>
      </c>
      <c r="S100" t="s">
        <v>324</v>
      </c>
      <c r="T100" t="s">
        <v>327</v>
      </c>
    </row>
    <row r="101" spans="1:20" x14ac:dyDescent="0.25">
      <c r="A101" t="s">
        <v>330</v>
      </c>
      <c r="B101" t="s">
        <v>70</v>
      </c>
      <c r="C101" t="s">
        <v>324</v>
      </c>
      <c r="D101" t="s">
        <v>66</v>
      </c>
      <c r="E101" t="s">
        <v>326</v>
      </c>
      <c r="F101" t="s">
        <v>34</v>
      </c>
      <c r="G101" t="s">
        <v>31</v>
      </c>
      <c r="H101" t="s">
        <v>32</v>
      </c>
      <c r="I101" t="s">
        <v>21</v>
      </c>
      <c r="J101" t="s">
        <v>22</v>
      </c>
      <c r="K101" t="s">
        <v>63</v>
      </c>
      <c r="L101" t="s">
        <v>20</v>
      </c>
      <c r="M101" t="s">
        <v>20</v>
      </c>
      <c r="N101" t="s">
        <v>20</v>
      </c>
      <c r="O101" t="s">
        <v>82</v>
      </c>
      <c r="P101" t="s">
        <v>20</v>
      </c>
      <c r="Q101" t="s">
        <v>20</v>
      </c>
      <c r="R101" t="s">
        <v>20</v>
      </c>
      <c r="S101" t="s">
        <v>324</v>
      </c>
      <c r="T101" t="s">
        <v>327</v>
      </c>
    </row>
    <row r="102" spans="1:20" x14ac:dyDescent="0.25">
      <c r="A102" t="s">
        <v>331</v>
      </c>
      <c r="B102" t="s">
        <v>70</v>
      </c>
      <c r="C102" t="s">
        <v>324</v>
      </c>
      <c r="D102" t="s">
        <v>332</v>
      </c>
      <c r="E102" t="s">
        <v>326</v>
      </c>
      <c r="F102" t="s">
        <v>34</v>
      </c>
      <c r="G102" t="s">
        <v>31</v>
      </c>
      <c r="H102" t="s">
        <v>33</v>
      </c>
      <c r="I102" t="s">
        <v>21</v>
      </c>
      <c r="J102" t="s">
        <v>22</v>
      </c>
      <c r="K102" t="s">
        <v>63</v>
      </c>
      <c r="L102" t="s">
        <v>20</v>
      </c>
      <c r="M102" t="s">
        <v>20</v>
      </c>
      <c r="N102" t="s">
        <v>20</v>
      </c>
      <c r="O102" t="s">
        <v>82</v>
      </c>
      <c r="P102" t="s">
        <v>20</v>
      </c>
      <c r="Q102" t="s">
        <v>20</v>
      </c>
      <c r="R102" t="s">
        <v>20</v>
      </c>
      <c r="S102" t="s">
        <v>324</v>
      </c>
      <c r="T102" t="s">
        <v>327</v>
      </c>
    </row>
    <row r="103" spans="1:20" x14ac:dyDescent="0.25">
      <c r="A103" t="s">
        <v>333</v>
      </c>
      <c r="B103" t="s">
        <v>70</v>
      </c>
      <c r="C103" t="s">
        <v>324</v>
      </c>
      <c r="D103" t="s">
        <v>334</v>
      </c>
      <c r="E103" t="s">
        <v>326</v>
      </c>
      <c r="F103" t="s">
        <v>34</v>
      </c>
      <c r="G103" t="s">
        <v>31</v>
      </c>
      <c r="H103" t="s">
        <v>33</v>
      </c>
      <c r="I103" t="s">
        <v>21</v>
      </c>
      <c r="J103" t="s">
        <v>22</v>
      </c>
      <c r="K103" t="s">
        <v>63</v>
      </c>
      <c r="L103" t="s">
        <v>82</v>
      </c>
      <c r="M103" t="s">
        <v>20</v>
      </c>
      <c r="N103" t="s">
        <v>82</v>
      </c>
      <c r="O103" t="s">
        <v>82</v>
      </c>
      <c r="P103" t="s">
        <v>20</v>
      </c>
      <c r="Q103" t="s">
        <v>20</v>
      </c>
      <c r="R103" t="s">
        <v>20</v>
      </c>
      <c r="S103" t="s">
        <v>324</v>
      </c>
      <c r="T103" t="s">
        <v>327</v>
      </c>
    </row>
    <row r="104" spans="1:20" x14ac:dyDescent="0.25">
      <c r="A104" t="s">
        <v>335</v>
      </c>
      <c r="B104" t="s">
        <v>70</v>
      </c>
      <c r="C104" t="s">
        <v>324</v>
      </c>
      <c r="D104" t="s">
        <v>336</v>
      </c>
      <c r="E104" t="s">
        <v>326</v>
      </c>
      <c r="F104" t="s">
        <v>34</v>
      </c>
      <c r="G104" t="s">
        <v>31</v>
      </c>
      <c r="H104" t="s">
        <v>33</v>
      </c>
      <c r="I104" t="s">
        <v>21</v>
      </c>
      <c r="J104" t="s">
        <v>22</v>
      </c>
      <c r="K104" t="s">
        <v>63</v>
      </c>
      <c r="L104" t="s">
        <v>82</v>
      </c>
      <c r="M104" t="s">
        <v>20</v>
      </c>
      <c r="N104" t="s">
        <v>82</v>
      </c>
      <c r="O104" t="s">
        <v>82</v>
      </c>
      <c r="P104" t="s">
        <v>20</v>
      </c>
      <c r="Q104" t="s">
        <v>20</v>
      </c>
      <c r="R104" t="s">
        <v>20</v>
      </c>
      <c r="S104" t="s">
        <v>324</v>
      </c>
      <c r="T104" t="s">
        <v>327</v>
      </c>
    </row>
    <row r="105" spans="1:20" x14ac:dyDescent="0.25">
      <c r="A105" t="s">
        <v>337</v>
      </c>
      <c r="B105" t="s">
        <v>70</v>
      </c>
      <c r="C105" t="s">
        <v>324</v>
      </c>
      <c r="D105" t="s">
        <v>338</v>
      </c>
      <c r="E105" t="s">
        <v>326</v>
      </c>
      <c r="F105" t="s">
        <v>34</v>
      </c>
      <c r="G105" t="s">
        <v>31</v>
      </c>
      <c r="H105" t="s">
        <v>33</v>
      </c>
      <c r="I105" t="s">
        <v>21</v>
      </c>
      <c r="J105" t="s">
        <v>22</v>
      </c>
      <c r="K105" t="s">
        <v>63</v>
      </c>
      <c r="L105" t="s">
        <v>20</v>
      </c>
      <c r="M105" t="s">
        <v>20</v>
      </c>
      <c r="N105" t="s">
        <v>20</v>
      </c>
      <c r="O105" t="s">
        <v>82</v>
      </c>
      <c r="P105" t="s">
        <v>20</v>
      </c>
      <c r="Q105" t="s">
        <v>20</v>
      </c>
      <c r="R105" t="s">
        <v>20</v>
      </c>
      <c r="S105" t="s">
        <v>324</v>
      </c>
      <c r="T105" t="s">
        <v>327</v>
      </c>
    </row>
    <row r="106" spans="1:20" x14ac:dyDescent="0.25">
      <c r="A106" t="s">
        <v>339</v>
      </c>
      <c r="B106" t="s">
        <v>71</v>
      </c>
      <c r="C106" t="s">
        <v>110</v>
      </c>
      <c r="D106" t="s">
        <v>340</v>
      </c>
      <c r="E106" t="s">
        <v>341</v>
      </c>
      <c r="F106" t="s">
        <v>34</v>
      </c>
      <c r="G106" t="s">
        <v>33</v>
      </c>
      <c r="H106" t="s">
        <v>33</v>
      </c>
      <c r="I106" t="s">
        <v>21</v>
      </c>
      <c r="J106" t="s">
        <v>22</v>
      </c>
      <c r="K106" t="s">
        <v>63</v>
      </c>
      <c r="L106" t="s">
        <v>82</v>
      </c>
      <c r="M106" t="s">
        <v>82</v>
      </c>
      <c r="N106" t="s">
        <v>82</v>
      </c>
      <c r="O106" t="s">
        <v>82</v>
      </c>
      <c r="P106" t="s">
        <v>20</v>
      </c>
      <c r="Q106" t="s">
        <v>20</v>
      </c>
      <c r="R106" t="s">
        <v>20</v>
      </c>
      <c r="S106" t="s">
        <v>110</v>
      </c>
      <c r="T106" t="s">
        <v>342</v>
      </c>
    </row>
    <row r="107" spans="1:20" x14ac:dyDescent="0.25">
      <c r="A107" t="s">
        <v>343</v>
      </c>
      <c r="B107" t="s">
        <v>71</v>
      </c>
      <c r="C107" t="s">
        <v>131</v>
      </c>
      <c r="D107" t="s">
        <v>266</v>
      </c>
      <c r="E107" t="s">
        <v>344</v>
      </c>
      <c r="F107" t="s">
        <v>34</v>
      </c>
      <c r="G107" t="s">
        <v>33</v>
      </c>
      <c r="H107" t="s">
        <v>33</v>
      </c>
      <c r="I107" t="s">
        <v>21</v>
      </c>
      <c r="J107" t="s">
        <v>22</v>
      </c>
      <c r="K107" t="s">
        <v>63</v>
      </c>
      <c r="L107" t="s">
        <v>82</v>
      </c>
      <c r="M107" t="s">
        <v>82</v>
      </c>
      <c r="N107" t="s">
        <v>82</v>
      </c>
      <c r="O107" t="s">
        <v>82</v>
      </c>
      <c r="P107" t="s">
        <v>20</v>
      </c>
      <c r="Q107" t="s">
        <v>20</v>
      </c>
      <c r="R107" t="s">
        <v>20</v>
      </c>
      <c r="S107" t="s">
        <v>131</v>
      </c>
      <c r="T107" t="s">
        <v>345</v>
      </c>
    </row>
    <row r="108" spans="1:20" x14ac:dyDescent="0.25">
      <c r="A108" t="s">
        <v>346</v>
      </c>
      <c r="B108" t="s">
        <v>72</v>
      </c>
      <c r="C108" t="s">
        <v>86</v>
      </c>
      <c r="D108" t="s">
        <v>340</v>
      </c>
      <c r="E108" t="s">
        <v>347</v>
      </c>
      <c r="F108" t="s">
        <v>34</v>
      </c>
      <c r="G108" t="s">
        <v>33</v>
      </c>
      <c r="H108" t="s">
        <v>33</v>
      </c>
      <c r="I108" t="s">
        <v>21</v>
      </c>
      <c r="J108" t="s">
        <v>22</v>
      </c>
      <c r="K108" t="s">
        <v>63</v>
      </c>
      <c r="L108" t="s">
        <v>82</v>
      </c>
      <c r="M108" t="s">
        <v>82</v>
      </c>
      <c r="N108" t="s">
        <v>82</v>
      </c>
      <c r="O108" t="s">
        <v>82</v>
      </c>
      <c r="P108" t="s">
        <v>20</v>
      </c>
      <c r="Q108" t="s">
        <v>20</v>
      </c>
      <c r="R108" t="s">
        <v>20</v>
      </c>
      <c r="S108" t="s">
        <v>86</v>
      </c>
      <c r="T108" t="s">
        <v>348</v>
      </c>
    </row>
    <row r="109" spans="1:20" x14ac:dyDescent="0.25">
      <c r="A109" t="s">
        <v>349</v>
      </c>
      <c r="B109" t="s">
        <v>72</v>
      </c>
      <c r="C109" t="s">
        <v>121</v>
      </c>
      <c r="D109" t="s">
        <v>340</v>
      </c>
      <c r="E109" t="s">
        <v>341</v>
      </c>
      <c r="F109" t="s">
        <v>34</v>
      </c>
      <c r="G109" t="s">
        <v>33</v>
      </c>
      <c r="H109" t="s">
        <v>33</v>
      </c>
      <c r="I109" t="s">
        <v>21</v>
      </c>
      <c r="J109" t="s">
        <v>22</v>
      </c>
      <c r="K109" t="s">
        <v>63</v>
      </c>
      <c r="L109" t="s">
        <v>82</v>
      </c>
      <c r="M109" t="s">
        <v>82</v>
      </c>
      <c r="N109" t="s">
        <v>82</v>
      </c>
      <c r="O109" t="s">
        <v>82</v>
      </c>
      <c r="P109" t="s">
        <v>20</v>
      </c>
      <c r="Q109" t="s">
        <v>20</v>
      </c>
      <c r="R109" t="s">
        <v>20</v>
      </c>
      <c r="S109" t="s">
        <v>121</v>
      </c>
      <c r="T109" t="s">
        <v>350</v>
      </c>
    </row>
    <row r="110" spans="1:20" x14ac:dyDescent="0.25">
      <c r="A110" t="s">
        <v>351</v>
      </c>
      <c r="B110" t="s">
        <v>72</v>
      </c>
      <c r="C110" t="s">
        <v>114</v>
      </c>
      <c r="D110" t="s">
        <v>352</v>
      </c>
      <c r="E110" t="s">
        <v>289</v>
      </c>
      <c r="F110" t="s">
        <v>34</v>
      </c>
      <c r="G110" t="s">
        <v>33</v>
      </c>
      <c r="H110" t="s">
        <v>33</v>
      </c>
      <c r="I110" t="s">
        <v>21</v>
      </c>
      <c r="J110" t="s">
        <v>22</v>
      </c>
      <c r="K110" t="s">
        <v>63</v>
      </c>
      <c r="L110" t="s">
        <v>82</v>
      </c>
      <c r="M110" t="s">
        <v>82</v>
      </c>
      <c r="N110" t="s">
        <v>82</v>
      </c>
      <c r="O110" t="s">
        <v>82</v>
      </c>
      <c r="P110" t="s">
        <v>20</v>
      </c>
      <c r="Q110" t="s">
        <v>20</v>
      </c>
      <c r="R110" t="s">
        <v>20</v>
      </c>
      <c r="S110" t="s">
        <v>114</v>
      </c>
      <c r="T110" t="s">
        <v>353</v>
      </c>
    </row>
    <row r="111" spans="1:20" x14ac:dyDescent="0.25">
      <c r="A111" t="s">
        <v>354</v>
      </c>
      <c r="B111" t="s">
        <v>355</v>
      </c>
      <c r="C111" t="s">
        <v>128</v>
      </c>
      <c r="D111" t="s">
        <v>44</v>
      </c>
      <c r="E111" t="s">
        <v>356</v>
      </c>
      <c r="F111" t="s">
        <v>34</v>
      </c>
      <c r="G111" t="s">
        <v>33</v>
      </c>
      <c r="H111" t="s">
        <v>33</v>
      </c>
      <c r="I111" t="s">
        <v>21</v>
      </c>
      <c r="J111" t="s">
        <v>22</v>
      </c>
      <c r="K111" t="s">
        <v>63</v>
      </c>
      <c r="L111" t="s">
        <v>82</v>
      </c>
      <c r="M111" t="s">
        <v>82</v>
      </c>
      <c r="N111" t="s">
        <v>82</v>
      </c>
      <c r="O111" t="s">
        <v>82</v>
      </c>
      <c r="P111" t="s">
        <v>20</v>
      </c>
      <c r="Q111" t="s">
        <v>20</v>
      </c>
      <c r="R111" t="s">
        <v>20</v>
      </c>
      <c r="S111" t="s">
        <v>128</v>
      </c>
      <c r="T111" t="s">
        <v>357</v>
      </c>
    </row>
    <row r="112" spans="1:20" x14ac:dyDescent="0.25">
      <c r="A112" t="s">
        <v>358</v>
      </c>
      <c r="B112" t="s">
        <v>355</v>
      </c>
      <c r="C112" t="s">
        <v>114</v>
      </c>
      <c r="D112" t="s">
        <v>289</v>
      </c>
      <c r="E112" t="s">
        <v>359</v>
      </c>
      <c r="F112" t="s">
        <v>34</v>
      </c>
      <c r="G112" t="s">
        <v>33</v>
      </c>
      <c r="H112" t="s">
        <v>33</v>
      </c>
      <c r="I112" t="s">
        <v>21</v>
      </c>
      <c r="J112" t="s">
        <v>22</v>
      </c>
      <c r="K112" t="s">
        <v>63</v>
      </c>
      <c r="L112" t="s">
        <v>82</v>
      </c>
      <c r="M112" t="s">
        <v>82</v>
      </c>
      <c r="N112" t="s">
        <v>82</v>
      </c>
      <c r="O112" t="s">
        <v>82</v>
      </c>
      <c r="P112" t="s">
        <v>20</v>
      </c>
      <c r="Q112" t="s">
        <v>20</v>
      </c>
      <c r="R112" t="s">
        <v>20</v>
      </c>
      <c r="S112" t="s">
        <v>114</v>
      </c>
      <c r="T112" t="s">
        <v>360</v>
      </c>
    </row>
    <row r="113" spans="1:20" x14ac:dyDescent="0.25">
      <c r="A113" t="s">
        <v>361</v>
      </c>
      <c r="B113" t="s">
        <v>362</v>
      </c>
      <c r="C113" t="s">
        <v>114</v>
      </c>
      <c r="D113" t="s">
        <v>115</v>
      </c>
      <c r="E113" t="s">
        <v>81</v>
      </c>
      <c r="F113" t="s">
        <v>34</v>
      </c>
      <c r="G113" t="s">
        <v>31</v>
      </c>
      <c r="H113" t="s">
        <v>33</v>
      </c>
      <c r="I113" t="s">
        <v>21</v>
      </c>
      <c r="J113" t="s">
        <v>22</v>
      </c>
      <c r="K113" t="s">
        <v>63</v>
      </c>
      <c r="L113" t="s">
        <v>82</v>
      </c>
      <c r="M113" t="s">
        <v>82</v>
      </c>
      <c r="N113" t="s">
        <v>82</v>
      </c>
      <c r="O113" t="s">
        <v>82</v>
      </c>
      <c r="P113" t="s">
        <v>20</v>
      </c>
      <c r="Q113" t="s">
        <v>20</v>
      </c>
      <c r="R113" t="s">
        <v>20</v>
      </c>
      <c r="S113" t="s">
        <v>114</v>
      </c>
      <c r="T113" t="s">
        <v>363</v>
      </c>
    </row>
    <row r="114" spans="1:20" x14ac:dyDescent="0.25">
      <c r="A114" t="s">
        <v>364</v>
      </c>
      <c r="B114" t="s">
        <v>45</v>
      </c>
      <c r="C114" t="s">
        <v>128</v>
      </c>
      <c r="D114" t="s">
        <v>29</v>
      </c>
      <c r="E114" t="s">
        <v>35</v>
      </c>
      <c r="F114" t="s">
        <v>34</v>
      </c>
      <c r="G114" t="s">
        <v>33</v>
      </c>
      <c r="H114" t="s">
        <v>32</v>
      </c>
      <c r="I114" t="s">
        <v>21</v>
      </c>
      <c r="J114" t="s">
        <v>22</v>
      </c>
      <c r="K114" t="s">
        <v>64</v>
      </c>
      <c r="L114" t="s">
        <v>20</v>
      </c>
      <c r="M114" t="s">
        <v>20</v>
      </c>
      <c r="N114" t="s">
        <v>20</v>
      </c>
      <c r="O114" t="s">
        <v>82</v>
      </c>
      <c r="P114" t="s">
        <v>20</v>
      </c>
      <c r="Q114" t="s">
        <v>20</v>
      </c>
      <c r="R114" t="s">
        <v>20</v>
      </c>
      <c r="S114" t="s">
        <v>128</v>
      </c>
      <c r="T114" t="s">
        <v>365</v>
      </c>
    </row>
    <row r="115" spans="1:20" x14ac:dyDescent="0.25">
      <c r="A115" t="s">
        <v>366</v>
      </c>
      <c r="B115" t="s">
        <v>45</v>
      </c>
      <c r="C115" t="s">
        <v>114</v>
      </c>
      <c r="D115" t="s">
        <v>169</v>
      </c>
      <c r="E115" t="s">
        <v>35</v>
      </c>
      <c r="F115" t="s">
        <v>34</v>
      </c>
      <c r="G115" t="s">
        <v>33</v>
      </c>
      <c r="H115" t="s">
        <v>32</v>
      </c>
      <c r="I115" t="s">
        <v>21</v>
      </c>
      <c r="J115" t="s">
        <v>22</v>
      </c>
      <c r="K115" t="s">
        <v>64</v>
      </c>
      <c r="L115" t="s">
        <v>20</v>
      </c>
      <c r="M115" t="s">
        <v>20</v>
      </c>
      <c r="N115" t="s">
        <v>20</v>
      </c>
      <c r="O115" t="s">
        <v>82</v>
      </c>
      <c r="P115" t="s">
        <v>20</v>
      </c>
      <c r="Q115" t="s">
        <v>20</v>
      </c>
      <c r="R115" t="s">
        <v>20</v>
      </c>
      <c r="S115" t="s">
        <v>114</v>
      </c>
      <c r="T115" t="s">
        <v>367</v>
      </c>
    </row>
    <row r="116" spans="1:20" x14ac:dyDescent="0.25">
      <c r="A116" t="s">
        <v>368</v>
      </c>
      <c r="B116" t="s">
        <v>369</v>
      </c>
      <c r="C116" t="s">
        <v>80</v>
      </c>
      <c r="D116" t="s">
        <v>165</v>
      </c>
      <c r="E116" t="s">
        <v>165</v>
      </c>
      <c r="F116" t="s">
        <v>370</v>
      </c>
      <c r="G116" t="s">
        <v>33</v>
      </c>
      <c r="H116" t="s">
        <v>33</v>
      </c>
      <c r="I116" t="s">
        <v>21</v>
      </c>
      <c r="J116" t="s">
        <v>22</v>
      </c>
      <c r="K116" t="s">
        <v>77</v>
      </c>
      <c r="L116" t="s">
        <v>20</v>
      </c>
      <c r="M116" t="s">
        <v>20</v>
      </c>
      <c r="N116" t="s">
        <v>20</v>
      </c>
      <c r="O116" t="s">
        <v>20</v>
      </c>
      <c r="P116" t="s">
        <v>20</v>
      </c>
      <c r="Q116" t="s">
        <v>20</v>
      </c>
      <c r="R116" t="s">
        <v>20</v>
      </c>
      <c r="S116" t="s">
        <v>80</v>
      </c>
      <c r="T116" t="s">
        <v>371</v>
      </c>
    </row>
    <row r="117" spans="1:20" x14ac:dyDescent="0.25">
      <c r="A117" t="s">
        <v>372</v>
      </c>
      <c r="B117" t="s">
        <v>46</v>
      </c>
      <c r="C117" t="s">
        <v>128</v>
      </c>
      <c r="D117" t="s">
        <v>29</v>
      </c>
      <c r="E117" t="s">
        <v>194</v>
      </c>
      <c r="F117" t="s">
        <v>34</v>
      </c>
      <c r="G117" t="s">
        <v>33</v>
      </c>
      <c r="H117" t="s">
        <v>33</v>
      </c>
      <c r="I117" t="s">
        <v>21</v>
      </c>
      <c r="J117" t="s">
        <v>22</v>
      </c>
      <c r="K117" t="s">
        <v>64</v>
      </c>
      <c r="L117" t="s">
        <v>20</v>
      </c>
      <c r="M117" t="s">
        <v>20</v>
      </c>
      <c r="N117" t="s">
        <v>20</v>
      </c>
      <c r="O117" t="s">
        <v>82</v>
      </c>
      <c r="P117" t="s">
        <v>20</v>
      </c>
      <c r="Q117" t="s">
        <v>20</v>
      </c>
      <c r="R117" t="s">
        <v>20</v>
      </c>
      <c r="S117" t="s">
        <v>128</v>
      </c>
      <c r="T117" t="s">
        <v>373</v>
      </c>
    </row>
    <row r="118" spans="1:20" x14ac:dyDescent="0.25">
      <c r="A118" t="s">
        <v>374</v>
      </c>
      <c r="B118" t="s">
        <v>47</v>
      </c>
      <c r="C118" t="s">
        <v>86</v>
      </c>
      <c r="D118" t="s">
        <v>375</v>
      </c>
      <c r="E118" t="s">
        <v>376</v>
      </c>
      <c r="F118" t="s">
        <v>34</v>
      </c>
      <c r="G118" t="s">
        <v>33</v>
      </c>
      <c r="H118" t="s">
        <v>33</v>
      </c>
      <c r="I118" t="s">
        <v>21</v>
      </c>
      <c r="J118" t="s">
        <v>22</v>
      </c>
      <c r="K118" t="s">
        <v>64</v>
      </c>
      <c r="L118" t="s">
        <v>20</v>
      </c>
      <c r="M118" t="s">
        <v>20</v>
      </c>
      <c r="N118" t="s">
        <v>20</v>
      </c>
      <c r="O118" t="s">
        <v>93</v>
      </c>
      <c r="P118" t="s">
        <v>20</v>
      </c>
      <c r="Q118" t="s">
        <v>20</v>
      </c>
      <c r="R118" t="s">
        <v>20</v>
      </c>
      <c r="S118" t="s">
        <v>86</v>
      </c>
      <c r="T118" t="s">
        <v>377</v>
      </c>
    </row>
    <row r="119" spans="1:20" x14ac:dyDescent="0.25">
      <c r="A119" t="s">
        <v>378</v>
      </c>
      <c r="B119" t="s">
        <v>47</v>
      </c>
      <c r="C119" t="s">
        <v>110</v>
      </c>
      <c r="D119" t="s">
        <v>379</v>
      </c>
      <c r="E119" t="s">
        <v>376</v>
      </c>
      <c r="F119" t="s">
        <v>34</v>
      </c>
      <c r="G119" t="s">
        <v>33</v>
      </c>
      <c r="H119" t="s">
        <v>33</v>
      </c>
      <c r="I119" t="s">
        <v>21</v>
      </c>
      <c r="J119" t="s">
        <v>22</v>
      </c>
      <c r="K119" t="s">
        <v>64</v>
      </c>
      <c r="L119" t="s">
        <v>20</v>
      </c>
      <c r="M119" t="s">
        <v>20</v>
      </c>
      <c r="N119" t="s">
        <v>20</v>
      </c>
      <c r="O119" t="s">
        <v>93</v>
      </c>
      <c r="P119" t="s">
        <v>20</v>
      </c>
      <c r="Q119" t="s">
        <v>20</v>
      </c>
      <c r="R119" t="s">
        <v>20</v>
      </c>
      <c r="S119" t="s">
        <v>110</v>
      </c>
      <c r="T119" t="s">
        <v>380</v>
      </c>
    </row>
    <row r="120" spans="1:20" x14ac:dyDescent="0.25">
      <c r="A120" t="s">
        <v>378</v>
      </c>
      <c r="B120" t="s">
        <v>47</v>
      </c>
      <c r="C120" t="s">
        <v>121</v>
      </c>
      <c r="D120" t="s">
        <v>379</v>
      </c>
      <c r="E120" t="s">
        <v>376</v>
      </c>
      <c r="F120" t="s">
        <v>34</v>
      </c>
      <c r="G120" t="s">
        <v>33</v>
      </c>
      <c r="H120" t="s">
        <v>33</v>
      </c>
      <c r="I120" t="s">
        <v>21</v>
      </c>
      <c r="J120" t="s">
        <v>22</v>
      </c>
      <c r="K120" t="s">
        <v>64</v>
      </c>
      <c r="L120" t="s">
        <v>20</v>
      </c>
      <c r="M120" t="s">
        <v>20</v>
      </c>
      <c r="N120" t="s">
        <v>20</v>
      </c>
      <c r="O120" t="s">
        <v>93</v>
      </c>
      <c r="P120" t="s">
        <v>20</v>
      </c>
      <c r="Q120" t="s">
        <v>20</v>
      </c>
      <c r="R120" t="s">
        <v>20</v>
      </c>
      <c r="S120" t="s">
        <v>121</v>
      </c>
      <c r="T120" t="s">
        <v>381</v>
      </c>
    </row>
    <row r="121" spans="1:20" x14ac:dyDescent="0.25">
      <c r="A121" t="s">
        <v>382</v>
      </c>
      <c r="B121" t="s">
        <v>47</v>
      </c>
      <c r="C121" t="s">
        <v>131</v>
      </c>
      <c r="D121" t="s">
        <v>383</v>
      </c>
      <c r="E121" t="s">
        <v>384</v>
      </c>
      <c r="F121" t="s">
        <v>34</v>
      </c>
      <c r="G121" t="s">
        <v>33</v>
      </c>
      <c r="H121" t="s">
        <v>32</v>
      </c>
      <c r="I121" t="s">
        <v>21</v>
      </c>
      <c r="J121" t="s">
        <v>22</v>
      </c>
      <c r="K121" t="s">
        <v>64</v>
      </c>
      <c r="L121" t="s">
        <v>20</v>
      </c>
      <c r="M121" t="s">
        <v>20</v>
      </c>
      <c r="N121" t="s">
        <v>20</v>
      </c>
      <c r="O121" t="s">
        <v>93</v>
      </c>
      <c r="P121" t="s">
        <v>20</v>
      </c>
      <c r="Q121" t="s">
        <v>20</v>
      </c>
      <c r="R121" t="s">
        <v>20</v>
      </c>
      <c r="S121" t="s">
        <v>131</v>
      </c>
      <c r="T121" t="s">
        <v>385</v>
      </c>
    </row>
    <row r="122" spans="1:20" x14ac:dyDescent="0.25">
      <c r="A122" t="s">
        <v>386</v>
      </c>
      <c r="B122" t="s">
        <v>387</v>
      </c>
      <c r="C122" t="s">
        <v>96</v>
      </c>
      <c r="D122" t="s">
        <v>176</v>
      </c>
      <c r="E122" t="s">
        <v>388</v>
      </c>
      <c r="F122" t="s">
        <v>34</v>
      </c>
      <c r="G122" t="s">
        <v>31</v>
      </c>
      <c r="H122" t="s">
        <v>33</v>
      </c>
      <c r="I122" t="s">
        <v>21</v>
      </c>
      <c r="J122" t="s">
        <v>22</v>
      </c>
      <c r="K122" t="s">
        <v>64</v>
      </c>
      <c r="L122" t="s">
        <v>20</v>
      </c>
      <c r="M122" t="s">
        <v>93</v>
      </c>
      <c r="N122" t="s">
        <v>20</v>
      </c>
      <c r="O122" t="s">
        <v>93</v>
      </c>
      <c r="P122" t="s">
        <v>20</v>
      </c>
      <c r="Q122" t="s">
        <v>20</v>
      </c>
      <c r="R122" t="s">
        <v>20</v>
      </c>
      <c r="S122" t="s">
        <v>96</v>
      </c>
      <c r="T122" t="s">
        <v>389</v>
      </c>
    </row>
    <row r="123" spans="1:20" x14ac:dyDescent="0.25">
      <c r="A123" t="s">
        <v>390</v>
      </c>
      <c r="B123" t="s">
        <v>391</v>
      </c>
      <c r="C123" t="s">
        <v>107</v>
      </c>
      <c r="D123" t="s">
        <v>183</v>
      </c>
      <c r="E123" t="s">
        <v>392</v>
      </c>
      <c r="F123" t="s">
        <v>34</v>
      </c>
      <c r="G123" t="s">
        <v>33</v>
      </c>
      <c r="H123" t="s">
        <v>33</v>
      </c>
      <c r="I123" t="s">
        <v>21</v>
      </c>
      <c r="J123" t="s">
        <v>22</v>
      </c>
      <c r="K123" t="s">
        <v>64</v>
      </c>
      <c r="L123" t="s">
        <v>20</v>
      </c>
      <c r="M123" t="s">
        <v>20</v>
      </c>
      <c r="N123" t="s">
        <v>20</v>
      </c>
      <c r="O123" t="s">
        <v>20</v>
      </c>
      <c r="P123" t="s">
        <v>20</v>
      </c>
      <c r="Q123" t="s">
        <v>20</v>
      </c>
      <c r="R123" t="s">
        <v>20</v>
      </c>
      <c r="S123" t="s">
        <v>107</v>
      </c>
      <c r="T123" t="s">
        <v>393</v>
      </c>
    </row>
    <row r="124" spans="1:20" x14ac:dyDescent="0.25">
      <c r="A124" t="s">
        <v>394</v>
      </c>
      <c r="B124" t="s">
        <v>395</v>
      </c>
      <c r="C124" t="s">
        <v>125</v>
      </c>
      <c r="D124" t="s">
        <v>29</v>
      </c>
      <c r="E124" t="s">
        <v>396</v>
      </c>
      <c r="F124" t="s">
        <v>34</v>
      </c>
      <c r="G124" t="s">
        <v>33</v>
      </c>
      <c r="H124" t="s">
        <v>33</v>
      </c>
      <c r="I124" t="s">
        <v>21</v>
      </c>
      <c r="J124" t="s">
        <v>22</v>
      </c>
      <c r="K124" t="s">
        <v>64</v>
      </c>
      <c r="L124" t="s">
        <v>20</v>
      </c>
      <c r="M124" t="s">
        <v>20</v>
      </c>
      <c r="N124" t="s">
        <v>20</v>
      </c>
      <c r="O124" t="s">
        <v>82</v>
      </c>
      <c r="P124" t="s">
        <v>20</v>
      </c>
      <c r="Q124" t="s">
        <v>20</v>
      </c>
      <c r="R124" t="s">
        <v>20</v>
      </c>
      <c r="S124" t="s">
        <v>125</v>
      </c>
      <c r="T124" t="s">
        <v>397</v>
      </c>
    </row>
    <row r="125" spans="1:20" x14ac:dyDescent="0.25">
      <c r="A125" t="s">
        <v>398</v>
      </c>
      <c r="B125" t="s">
        <v>391</v>
      </c>
      <c r="C125" t="s">
        <v>125</v>
      </c>
      <c r="D125" t="s">
        <v>29</v>
      </c>
      <c r="E125" t="s">
        <v>392</v>
      </c>
      <c r="F125" t="s">
        <v>34</v>
      </c>
      <c r="G125" t="s">
        <v>33</v>
      </c>
      <c r="H125" t="s">
        <v>33</v>
      </c>
      <c r="I125" t="s">
        <v>21</v>
      </c>
      <c r="J125" t="s">
        <v>22</v>
      </c>
      <c r="K125" t="s">
        <v>64</v>
      </c>
      <c r="L125" t="s">
        <v>20</v>
      </c>
      <c r="M125" t="s">
        <v>20</v>
      </c>
      <c r="N125" t="s">
        <v>20</v>
      </c>
      <c r="O125" t="s">
        <v>20</v>
      </c>
      <c r="P125" t="s">
        <v>20</v>
      </c>
      <c r="Q125" t="s">
        <v>20</v>
      </c>
      <c r="R125" t="s">
        <v>20</v>
      </c>
      <c r="S125" t="s">
        <v>125</v>
      </c>
      <c r="T125" t="s">
        <v>399</v>
      </c>
    </row>
    <row r="126" spans="1:20" x14ac:dyDescent="0.25">
      <c r="A126" t="s">
        <v>400</v>
      </c>
      <c r="B126" t="s">
        <v>391</v>
      </c>
      <c r="C126" t="s">
        <v>104</v>
      </c>
      <c r="D126" t="s">
        <v>29</v>
      </c>
      <c r="E126" t="s">
        <v>396</v>
      </c>
      <c r="F126" t="s">
        <v>34</v>
      </c>
      <c r="G126" t="s">
        <v>33</v>
      </c>
      <c r="H126" t="s">
        <v>33</v>
      </c>
      <c r="I126" t="s">
        <v>21</v>
      </c>
      <c r="J126" t="s">
        <v>22</v>
      </c>
      <c r="K126" t="s">
        <v>64</v>
      </c>
      <c r="L126" t="s">
        <v>20</v>
      </c>
      <c r="M126" t="s">
        <v>93</v>
      </c>
      <c r="N126" t="s">
        <v>20</v>
      </c>
      <c r="O126" t="s">
        <v>93</v>
      </c>
      <c r="P126" t="s">
        <v>20</v>
      </c>
      <c r="Q126" t="s">
        <v>20</v>
      </c>
      <c r="R126" t="s">
        <v>20</v>
      </c>
      <c r="S126" t="s">
        <v>104</v>
      </c>
      <c r="T126" t="s">
        <v>401</v>
      </c>
    </row>
    <row r="127" spans="1:20" x14ac:dyDescent="0.25">
      <c r="A127" t="s">
        <v>402</v>
      </c>
      <c r="B127" t="s">
        <v>395</v>
      </c>
      <c r="C127" t="s">
        <v>107</v>
      </c>
      <c r="D127" t="s">
        <v>183</v>
      </c>
      <c r="E127" t="s">
        <v>396</v>
      </c>
      <c r="F127" t="s">
        <v>34</v>
      </c>
      <c r="G127" t="s">
        <v>33</v>
      </c>
      <c r="H127" t="s">
        <v>33</v>
      </c>
      <c r="I127" t="s">
        <v>21</v>
      </c>
      <c r="J127" t="s">
        <v>22</v>
      </c>
      <c r="K127" t="s">
        <v>64</v>
      </c>
      <c r="L127" t="s">
        <v>20</v>
      </c>
      <c r="M127" t="s">
        <v>20</v>
      </c>
      <c r="N127" t="s">
        <v>20</v>
      </c>
      <c r="O127" t="s">
        <v>82</v>
      </c>
      <c r="P127" t="s">
        <v>20</v>
      </c>
      <c r="Q127" t="s">
        <v>20</v>
      </c>
      <c r="R127" t="s">
        <v>20</v>
      </c>
      <c r="S127" t="s">
        <v>107</v>
      </c>
      <c r="T127" t="s">
        <v>403</v>
      </c>
    </row>
    <row r="128" spans="1:20" x14ac:dyDescent="0.25">
      <c r="A128" t="s">
        <v>404</v>
      </c>
      <c r="B128" t="s">
        <v>395</v>
      </c>
      <c r="C128" t="s">
        <v>118</v>
      </c>
      <c r="D128" t="s">
        <v>188</v>
      </c>
      <c r="E128" t="s">
        <v>396</v>
      </c>
      <c r="F128" t="s">
        <v>34</v>
      </c>
      <c r="G128" t="s">
        <v>33</v>
      </c>
      <c r="H128" t="s">
        <v>33</v>
      </c>
      <c r="I128" t="s">
        <v>21</v>
      </c>
      <c r="J128" t="s">
        <v>22</v>
      </c>
      <c r="K128" t="s">
        <v>64</v>
      </c>
      <c r="L128" t="s">
        <v>20</v>
      </c>
      <c r="M128" t="s">
        <v>20</v>
      </c>
      <c r="N128" t="s">
        <v>20</v>
      </c>
      <c r="O128" t="s">
        <v>82</v>
      </c>
      <c r="P128" t="s">
        <v>20</v>
      </c>
      <c r="Q128" t="s">
        <v>20</v>
      </c>
      <c r="R128" t="s">
        <v>20</v>
      </c>
      <c r="S128" t="s">
        <v>118</v>
      </c>
      <c r="T128" t="s">
        <v>405</v>
      </c>
    </row>
    <row r="129" spans="1:20" x14ac:dyDescent="0.25">
      <c r="A129" t="s">
        <v>406</v>
      </c>
      <c r="B129" t="s">
        <v>395</v>
      </c>
      <c r="C129" t="s">
        <v>101</v>
      </c>
      <c r="D129" t="s">
        <v>29</v>
      </c>
      <c r="E129" t="s">
        <v>396</v>
      </c>
      <c r="F129" t="s">
        <v>34</v>
      </c>
      <c r="G129" t="s">
        <v>33</v>
      </c>
      <c r="H129" t="s">
        <v>33</v>
      </c>
      <c r="I129" t="s">
        <v>21</v>
      </c>
      <c r="J129" t="s">
        <v>22</v>
      </c>
      <c r="K129" t="s">
        <v>64</v>
      </c>
      <c r="L129" t="s">
        <v>20</v>
      </c>
      <c r="M129" t="s">
        <v>20</v>
      </c>
      <c r="N129" t="s">
        <v>20</v>
      </c>
      <c r="O129" t="s">
        <v>82</v>
      </c>
      <c r="P129" t="s">
        <v>20</v>
      </c>
      <c r="Q129" t="s">
        <v>20</v>
      </c>
      <c r="R129" t="s">
        <v>20</v>
      </c>
      <c r="S129" t="s">
        <v>101</v>
      </c>
      <c r="T129" t="s">
        <v>407</v>
      </c>
    </row>
    <row r="130" spans="1:20" x14ac:dyDescent="0.25">
      <c r="A130" t="s">
        <v>406</v>
      </c>
      <c r="B130" t="s">
        <v>395</v>
      </c>
      <c r="C130" t="s">
        <v>131</v>
      </c>
      <c r="D130" t="s">
        <v>29</v>
      </c>
      <c r="E130" t="s">
        <v>396</v>
      </c>
      <c r="F130" t="s">
        <v>34</v>
      </c>
      <c r="G130" t="s">
        <v>33</v>
      </c>
      <c r="H130" t="s">
        <v>33</v>
      </c>
      <c r="I130" t="s">
        <v>21</v>
      </c>
      <c r="J130" t="s">
        <v>22</v>
      </c>
      <c r="K130" t="s">
        <v>64</v>
      </c>
      <c r="L130" t="s">
        <v>20</v>
      </c>
      <c r="M130" t="s">
        <v>20</v>
      </c>
      <c r="N130" t="s">
        <v>20</v>
      </c>
      <c r="O130" t="s">
        <v>82</v>
      </c>
      <c r="P130" t="s">
        <v>20</v>
      </c>
      <c r="Q130" t="s">
        <v>20</v>
      </c>
      <c r="R130" t="s">
        <v>20</v>
      </c>
      <c r="S130" t="s">
        <v>131</v>
      </c>
      <c r="T130" t="s">
        <v>408</v>
      </c>
    </row>
    <row r="131" spans="1:20" x14ac:dyDescent="0.25">
      <c r="A131" t="s">
        <v>409</v>
      </c>
      <c r="B131" t="s">
        <v>395</v>
      </c>
      <c r="C131" t="s">
        <v>104</v>
      </c>
      <c r="D131" t="s">
        <v>29</v>
      </c>
      <c r="E131" t="s">
        <v>410</v>
      </c>
      <c r="F131" t="s">
        <v>34</v>
      </c>
      <c r="G131" t="s">
        <v>33</v>
      </c>
      <c r="H131" t="s">
        <v>33</v>
      </c>
      <c r="I131" t="s">
        <v>21</v>
      </c>
      <c r="J131" t="s">
        <v>22</v>
      </c>
      <c r="K131" t="s">
        <v>64</v>
      </c>
      <c r="L131" t="s">
        <v>20</v>
      </c>
      <c r="M131" t="s">
        <v>93</v>
      </c>
      <c r="N131" t="s">
        <v>20</v>
      </c>
      <c r="O131" t="s">
        <v>82</v>
      </c>
      <c r="P131" t="s">
        <v>20</v>
      </c>
      <c r="Q131" t="s">
        <v>20</v>
      </c>
      <c r="R131" t="s">
        <v>20</v>
      </c>
      <c r="S131" t="s">
        <v>104</v>
      </c>
      <c r="T131" t="s">
        <v>411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9"/>
  <sheetViews>
    <sheetView workbookViewId="0">
      <selection activeCell="I10" sqref="I10"/>
    </sheetView>
  </sheetViews>
  <sheetFormatPr defaultColWidth="11.42578125" defaultRowHeight="15" x14ac:dyDescent="0.25"/>
  <cols>
    <col min="1" max="1" width="15.85546875" bestFit="1" customWidth="1"/>
    <col min="2" max="2" width="11.140625" customWidth="1"/>
    <col min="3" max="3" width="11.140625" bestFit="1" customWidth="1"/>
    <col min="4" max="7" width="11.140625" customWidth="1"/>
    <col min="8" max="8" width="11.140625" bestFit="1" customWidth="1"/>
    <col min="9" max="9" width="11.140625" customWidth="1"/>
    <col min="10" max="10" width="12.140625" customWidth="1"/>
    <col min="11" max="11" width="23" bestFit="1" customWidth="1"/>
    <col min="12" max="18" width="12.140625" customWidth="1"/>
    <col min="19" max="19" width="12.140625" bestFit="1" customWidth="1"/>
    <col min="20" max="20" width="78.710937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59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307</v>
      </c>
      <c r="B2" t="s">
        <v>28</v>
      </c>
      <c r="C2" t="s">
        <v>128</v>
      </c>
      <c r="D2" t="s">
        <v>296</v>
      </c>
      <c r="E2" t="s">
        <v>210</v>
      </c>
      <c r="F2" t="s">
        <v>30</v>
      </c>
      <c r="G2" t="s">
        <v>31</v>
      </c>
      <c r="H2" t="s">
        <v>32</v>
      </c>
      <c r="I2" t="s">
        <v>21</v>
      </c>
      <c r="J2" t="s">
        <v>22</v>
      </c>
      <c r="K2" t="s">
        <v>75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128</v>
      </c>
      <c r="T2" t="s">
        <v>308</v>
      </c>
    </row>
    <row r="3" spans="1:20" x14ac:dyDescent="0.25">
      <c r="A3" t="s">
        <v>310</v>
      </c>
      <c r="B3" t="s">
        <v>28</v>
      </c>
      <c r="C3" t="s">
        <v>114</v>
      </c>
      <c r="D3" t="s">
        <v>296</v>
      </c>
      <c r="E3" t="s">
        <v>230</v>
      </c>
      <c r="F3" t="s">
        <v>30</v>
      </c>
      <c r="G3" t="s">
        <v>31</v>
      </c>
      <c r="H3" t="s">
        <v>33</v>
      </c>
      <c r="I3" t="s">
        <v>21</v>
      </c>
      <c r="J3" t="s">
        <v>22</v>
      </c>
      <c r="K3" t="s">
        <v>75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114</v>
      </c>
      <c r="T3" t="s">
        <v>311</v>
      </c>
    </row>
    <row r="4" spans="1:20" x14ac:dyDescent="0.25">
      <c r="A4" t="s">
        <v>295</v>
      </c>
      <c r="B4" t="s">
        <v>28</v>
      </c>
      <c r="C4" t="s">
        <v>125</v>
      </c>
      <c r="D4" t="s">
        <v>296</v>
      </c>
      <c r="E4" t="s">
        <v>210</v>
      </c>
      <c r="F4" t="s">
        <v>30</v>
      </c>
      <c r="G4" t="s">
        <v>31</v>
      </c>
      <c r="H4" t="s">
        <v>43</v>
      </c>
      <c r="I4" t="s">
        <v>20</v>
      </c>
      <c r="J4" t="s">
        <v>20</v>
      </c>
      <c r="K4" t="s">
        <v>20</v>
      </c>
      <c r="L4" t="s">
        <v>20</v>
      </c>
      <c r="M4" t="s">
        <v>20</v>
      </c>
      <c r="N4" t="s">
        <v>20</v>
      </c>
      <c r="O4" t="s">
        <v>20</v>
      </c>
      <c r="P4" t="s">
        <v>20</v>
      </c>
      <c r="Q4" t="s">
        <v>20</v>
      </c>
      <c r="R4" t="s">
        <v>20</v>
      </c>
      <c r="S4" t="s">
        <v>125</v>
      </c>
      <c r="T4" t="s">
        <v>297</v>
      </c>
    </row>
    <row r="5" spans="1:20" x14ac:dyDescent="0.25">
      <c r="A5" t="s">
        <v>307</v>
      </c>
      <c r="B5" t="s">
        <v>28</v>
      </c>
      <c r="C5" t="s">
        <v>101</v>
      </c>
      <c r="D5" t="s">
        <v>296</v>
      </c>
      <c r="E5" t="s">
        <v>210</v>
      </c>
      <c r="F5" t="s">
        <v>30</v>
      </c>
      <c r="G5" t="s">
        <v>31</v>
      </c>
      <c r="H5" t="s">
        <v>43</v>
      </c>
      <c r="I5" t="s">
        <v>21</v>
      </c>
      <c r="J5" t="s">
        <v>22</v>
      </c>
      <c r="K5" t="s">
        <v>75</v>
      </c>
      <c r="L5" t="s">
        <v>20</v>
      </c>
      <c r="M5" t="s">
        <v>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101</v>
      </c>
      <c r="T5" t="s">
        <v>309</v>
      </c>
    </row>
    <row r="6" spans="1:20" x14ac:dyDescent="0.25">
      <c r="A6" t="s">
        <v>298</v>
      </c>
      <c r="B6" t="s">
        <v>28</v>
      </c>
      <c r="C6" t="s">
        <v>118</v>
      </c>
      <c r="D6" t="s">
        <v>296</v>
      </c>
      <c r="E6" t="s">
        <v>214</v>
      </c>
      <c r="F6" t="s">
        <v>30</v>
      </c>
      <c r="G6" t="s">
        <v>31</v>
      </c>
      <c r="H6" t="s">
        <v>43</v>
      </c>
      <c r="I6" t="s">
        <v>21</v>
      </c>
      <c r="J6" t="s">
        <v>22</v>
      </c>
      <c r="K6" t="s">
        <v>75</v>
      </c>
      <c r="L6" t="s">
        <v>20</v>
      </c>
      <c r="M6" t="s">
        <v>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118</v>
      </c>
      <c r="T6" t="s">
        <v>299</v>
      </c>
    </row>
    <row r="7" spans="1:20" x14ac:dyDescent="0.25">
      <c r="A7" t="s">
        <v>300</v>
      </c>
      <c r="B7" t="s">
        <v>28</v>
      </c>
      <c r="C7" t="s">
        <v>96</v>
      </c>
      <c r="D7" t="s">
        <v>301</v>
      </c>
      <c r="E7" t="s">
        <v>217</v>
      </c>
      <c r="F7" t="s">
        <v>30</v>
      </c>
      <c r="G7" t="s">
        <v>31</v>
      </c>
      <c r="H7" t="s">
        <v>32</v>
      </c>
      <c r="I7" t="s">
        <v>21</v>
      </c>
      <c r="J7" t="s">
        <v>22</v>
      </c>
      <c r="K7" t="s">
        <v>75</v>
      </c>
      <c r="L7" t="s">
        <v>20</v>
      </c>
      <c r="M7" t="s">
        <v>20</v>
      </c>
      <c r="N7" t="s">
        <v>20</v>
      </c>
      <c r="O7" t="s">
        <v>20</v>
      </c>
      <c r="P7" t="s">
        <v>20</v>
      </c>
      <c r="Q7" t="s">
        <v>20</v>
      </c>
      <c r="R7" t="s">
        <v>20</v>
      </c>
      <c r="S7" t="s">
        <v>96</v>
      </c>
      <c r="T7" t="s">
        <v>302</v>
      </c>
    </row>
    <row r="8" spans="1:20" x14ac:dyDescent="0.25">
      <c r="A8" t="s">
        <v>303</v>
      </c>
      <c r="B8" t="s">
        <v>28</v>
      </c>
      <c r="C8" t="s">
        <v>107</v>
      </c>
      <c r="D8" t="s">
        <v>296</v>
      </c>
      <c r="E8" t="s">
        <v>224</v>
      </c>
      <c r="F8" t="s">
        <v>30</v>
      </c>
      <c r="G8" t="s">
        <v>31</v>
      </c>
      <c r="H8" t="s">
        <v>33</v>
      </c>
      <c r="I8" t="s">
        <v>21</v>
      </c>
      <c r="J8" t="s">
        <v>22</v>
      </c>
      <c r="K8" t="s">
        <v>75</v>
      </c>
      <c r="L8" t="s">
        <v>20</v>
      </c>
      <c r="M8" t="s">
        <v>20</v>
      </c>
      <c r="N8" t="s">
        <v>20</v>
      </c>
      <c r="O8" t="s">
        <v>20</v>
      </c>
      <c r="P8" t="s">
        <v>20</v>
      </c>
      <c r="Q8" t="s">
        <v>20</v>
      </c>
      <c r="R8" t="s">
        <v>20</v>
      </c>
      <c r="S8" t="s">
        <v>107</v>
      </c>
      <c r="T8" t="s">
        <v>304</v>
      </c>
    </row>
    <row r="9" spans="1:20" x14ac:dyDescent="0.25">
      <c r="A9" t="s">
        <v>305</v>
      </c>
      <c r="B9" t="s">
        <v>28</v>
      </c>
      <c r="C9" t="s">
        <v>104</v>
      </c>
      <c r="D9" t="s">
        <v>301</v>
      </c>
      <c r="E9" t="s">
        <v>210</v>
      </c>
      <c r="F9" t="s">
        <v>30</v>
      </c>
      <c r="G9" t="s">
        <v>31</v>
      </c>
      <c r="H9" t="s">
        <v>33</v>
      </c>
      <c r="I9" t="s">
        <v>20</v>
      </c>
      <c r="J9" t="s">
        <v>20</v>
      </c>
      <c r="K9" t="s">
        <v>20</v>
      </c>
      <c r="L9" t="s">
        <v>20</v>
      </c>
      <c r="M9" t="s">
        <v>20</v>
      </c>
      <c r="N9" t="s">
        <v>20</v>
      </c>
      <c r="O9" t="s">
        <v>20</v>
      </c>
      <c r="P9" t="s">
        <v>20</v>
      </c>
      <c r="Q9" t="s">
        <v>20</v>
      </c>
      <c r="R9" t="s">
        <v>20</v>
      </c>
      <c r="S9" t="s">
        <v>104</v>
      </c>
      <c r="T9" t="s">
        <v>306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2"/>
  <sheetViews>
    <sheetView workbookViewId="0">
      <selection activeCell="E8" sqref="E8"/>
    </sheetView>
  </sheetViews>
  <sheetFormatPr defaultColWidth="11.42578125" defaultRowHeight="15" x14ac:dyDescent="0.25"/>
  <cols>
    <col min="1" max="1" width="19.28515625" bestFit="1" customWidth="1"/>
    <col min="2" max="2" width="11.140625" customWidth="1"/>
    <col min="3" max="3" width="11.140625" bestFit="1" customWidth="1"/>
    <col min="4" max="7" width="11.140625" customWidth="1"/>
    <col min="8" max="9" width="11.140625" bestFit="1" customWidth="1"/>
    <col min="10" max="10" width="12.140625" customWidth="1"/>
    <col min="11" max="11" width="23" bestFit="1" customWidth="1"/>
    <col min="12" max="14" width="12.140625" customWidth="1"/>
    <col min="15" max="15" width="23.7109375" bestFit="1" customWidth="1"/>
    <col min="16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59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227</v>
      </c>
      <c r="B2" t="s">
        <v>209</v>
      </c>
      <c r="C2" t="s">
        <v>128</v>
      </c>
      <c r="D2" t="s">
        <v>210</v>
      </c>
      <c r="E2" t="s">
        <v>218</v>
      </c>
      <c r="F2" t="s">
        <v>30</v>
      </c>
      <c r="G2" t="s">
        <v>31</v>
      </c>
      <c r="H2" t="s">
        <v>32</v>
      </c>
      <c r="I2" t="s">
        <v>21</v>
      </c>
      <c r="J2" t="s">
        <v>22</v>
      </c>
      <c r="K2" t="s">
        <v>75</v>
      </c>
      <c r="L2" t="s">
        <v>20</v>
      </c>
      <c r="M2" t="s">
        <v>20</v>
      </c>
      <c r="N2" t="s">
        <v>20</v>
      </c>
      <c r="O2" t="s">
        <v>93</v>
      </c>
      <c r="P2" t="s">
        <v>20</v>
      </c>
      <c r="Q2" t="s">
        <v>20</v>
      </c>
      <c r="R2" t="s">
        <v>20</v>
      </c>
      <c r="S2" t="s">
        <v>128</v>
      </c>
      <c r="T2" t="s">
        <v>228</v>
      </c>
    </row>
    <row r="3" spans="1:20" x14ac:dyDescent="0.25">
      <c r="A3" t="s">
        <v>229</v>
      </c>
      <c r="B3" t="s">
        <v>209</v>
      </c>
      <c r="C3" t="s">
        <v>114</v>
      </c>
      <c r="D3" t="s">
        <v>230</v>
      </c>
      <c r="E3" t="s">
        <v>218</v>
      </c>
      <c r="F3" t="s">
        <v>30</v>
      </c>
      <c r="G3" t="s">
        <v>31</v>
      </c>
      <c r="H3" t="s">
        <v>33</v>
      </c>
      <c r="I3" t="s">
        <v>21</v>
      </c>
      <c r="J3" t="s">
        <v>22</v>
      </c>
      <c r="K3" t="s">
        <v>75</v>
      </c>
      <c r="L3" t="s">
        <v>20</v>
      </c>
      <c r="M3" t="s">
        <v>20</v>
      </c>
      <c r="N3" t="s">
        <v>20</v>
      </c>
      <c r="O3" t="s">
        <v>93</v>
      </c>
      <c r="P3" t="s">
        <v>20</v>
      </c>
      <c r="Q3" t="s">
        <v>20</v>
      </c>
      <c r="R3" t="s">
        <v>20</v>
      </c>
      <c r="S3" t="s">
        <v>114</v>
      </c>
      <c r="T3" t="s">
        <v>231</v>
      </c>
    </row>
    <row r="4" spans="1:20" x14ac:dyDescent="0.25">
      <c r="A4" t="s">
        <v>220</v>
      </c>
      <c r="B4" t="s">
        <v>209</v>
      </c>
      <c r="C4" t="s">
        <v>125</v>
      </c>
      <c r="D4" t="s">
        <v>210</v>
      </c>
      <c r="E4" t="s">
        <v>218</v>
      </c>
      <c r="F4" t="s">
        <v>30</v>
      </c>
      <c r="G4" t="s">
        <v>31</v>
      </c>
      <c r="H4" t="s">
        <v>32</v>
      </c>
      <c r="I4" t="s">
        <v>20</v>
      </c>
      <c r="J4" t="s">
        <v>20</v>
      </c>
      <c r="K4" t="s">
        <v>20</v>
      </c>
      <c r="L4" t="s">
        <v>20</v>
      </c>
      <c r="M4" t="s">
        <v>20</v>
      </c>
      <c r="N4" t="s">
        <v>20</v>
      </c>
      <c r="O4" t="s">
        <v>20</v>
      </c>
      <c r="P4" t="s">
        <v>20</v>
      </c>
      <c r="Q4" t="s">
        <v>20</v>
      </c>
      <c r="R4" t="s">
        <v>20</v>
      </c>
      <c r="S4" t="s">
        <v>125</v>
      </c>
      <c r="T4" t="s">
        <v>222</v>
      </c>
    </row>
    <row r="5" spans="1:20" x14ac:dyDescent="0.25">
      <c r="A5" t="s">
        <v>232</v>
      </c>
      <c r="B5" t="s">
        <v>209</v>
      </c>
      <c r="C5" t="s">
        <v>125</v>
      </c>
      <c r="D5" t="s">
        <v>210</v>
      </c>
      <c r="E5" t="s">
        <v>211</v>
      </c>
      <c r="F5" t="s">
        <v>30</v>
      </c>
      <c r="G5" t="s">
        <v>31</v>
      </c>
      <c r="H5" t="s">
        <v>33</v>
      </c>
      <c r="I5" t="s">
        <v>20</v>
      </c>
      <c r="J5" t="s">
        <v>20</v>
      </c>
      <c r="K5" t="s">
        <v>20</v>
      </c>
      <c r="L5" t="s">
        <v>20</v>
      </c>
      <c r="M5" t="s">
        <v>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125</v>
      </c>
      <c r="T5" t="s">
        <v>222</v>
      </c>
    </row>
    <row r="6" spans="1:20" x14ac:dyDescent="0.25">
      <c r="A6" t="s">
        <v>227</v>
      </c>
      <c r="B6" t="s">
        <v>209</v>
      </c>
      <c r="C6" t="s">
        <v>101</v>
      </c>
      <c r="D6" t="s">
        <v>210</v>
      </c>
      <c r="E6" t="s">
        <v>218</v>
      </c>
      <c r="F6" t="s">
        <v>30</v>
      </c>
      <c r="G6" t="s">
        <v>31</v>
      </c>
      <c r="H6" t="s">
        <v>32</v>
      </c>
      <c r="I6" t="s">
        <v>21</v>
      </c>
      <c r="J6" t="s">
        <v>22</v>
      </c>
      <c r="K6" t="s">
        <v>75</v>
      </c>
      <c r="L6" t="s">
        <v>20</v>
      </c>
      <c r="M6" t="s">
        <v>20</v>
      </c>
      <c r="N6" t="s">
        <v>20</v>
      </c>
      <c r="O6" t="s">
        <v>93</v>
      </c>
      <c r="P6" t="s">
        <v>20</v>
      </c>
      <c r="Q6" t="s">
        <v>20</v>
      </c>
      <c r="R6" t="s">
        <v>20</v>
      </c>
      <c r="S6" t="s">
        <v>101</v>
      </c>
      <c r="T6" t="s">
        <v>212</v>
      </c>
    </row>
    <row r="7" spans="1:20" x14ac:dyDescent="0.25">
      <c r="A7" t="s">
        <v>208</v>
      </c>
      <c r="B7" t="s">
        <v>209</v>
      </c>
      <c r="C7" t="s">
        <v>101</v>
      </c>
      <c r="D7" t="s">
        <v>210</v>
      </c>
      <c r="E7" t="s">
        <v>211</v>
      </c>
      <c r="F7" t="s">
        <v>30</v>
      </c>
      <c r="G7" t="s">
        <v>31</v>
      </c>
      <c r="H7" t="s">
        <v>33</v>
      </c>
      <c r="I7" t="s">
        <v>21</v>
      </c>
      <c r="J7" t="s">
        <v>22</v>
      </c>
      <c r="K7" t="s">
        <v>75</v>
      </c>
      <c r="L7" t="s">
        <v>20</v>
      </c>
      <c r="M7" t="s">
        <v>20</v>
      </c>
      <c r="N7" t="s">
        <v>20</v>
      </c>
      <c r="O7" t="s">
        <v>93</v>
      </c>
      <c r="P7" t="s">
        <v>20</v>
      </c>
      <c r="Q7" t="s">
        <v>20</v>
      </c>
      <c r="R7" t="s">
        <v>20</v>
      </c>
      <c r="S7" t="s">
        <v>101</v>
      </c>
      <c r="T7" t="s">
        <v>212</v>
      </c>
    </row>
    <row r="8" spans="1:20" x14ac:dyDescent="0.25">
      <c r="A8" t="s">
        <v>213</v>
      </c>
      <c r="B8" t="s">
        <v>209</v>
      </c>
      <c r="C8" t="s">
        <v>118</v>
      </c>
      <c r="D8" t="s">
        <v>214</v>
      </c>
      <c r="E8" t="s">
        <v>211</v>
      </c>
      <c r="F8" t="s">
        <v>30</v>
      </c>
      <c r="G8" t="s">
        <v>31</v>
      </c>
      <c r="H8" t="s">
        <v>32</v>
      </c>
      <c r="I8" t="s">
        <v>21</v>
      </c>
      <c r="J8" t="s">
        <v>22</v>
      </c>
      <c r="K8" t="s">
        <v>75</v>
      </c>
      <c r="L8" t="s">
        <v>20</v>
      </c>
      <c r="M8" t="s">
        <v>20</v>
      </c>
      <c r="N8" t="s">
        <v>20</v>
      </c>
      <c r="O8" t="s">
        <v>93</v>
      </c>
      <c r="P8" t="s">
        <v>20</v>
      </c>
      <c r="Q8" t="s">
        <v>20</v>
      </c>
      <c r="R8" t="s">
        <v>20</v>
      </c>
      <c r="S8" t="s">
        <v>118</v>
      </c>
      <c r="T8" t="s">
        <v>215</v>
      </c>
    </row>
    <row r="9" spans="1:20" x14ac:dyDescent="0.25">
      <c r="A9" t="s">
        <v>226</v>
      </c>
      <c r="B9" t="s">
        <v>209</v>
      </c>
      <c r="C9" t="s">
        <v>118</v>
      </c>
      <c r="D9" t="s">
        <v>214</v>
      </c>
      <c r="E9" t="s">
        <v>218</v>
      </c>
      <c r="F9" t="s">
        <v>30</v>
      </c>
      <c r="G9" t="s">
        <v>31</v>
      </c>
      <c r="H9" t="s">
        <v>33</v>
      </c>
      <c r="I9" t="s">
        <v>21</v>
      </c>
      <c r="J9" t="s">
        <v>22</v>
      </c>
      <c r="K9" t="s">
        <v>75</v>
      </c>
      <c r="L9" t="s">
        <v>20</v>
      </c>
      <c r="M9" t="s">
        <v>20</v>
      </c>
      <c r="N9" t="s">
        <v>20</v>
      </c>
      <c r="O9" t="s">
        <v>93</v>
      </c>
      <c r="P9" t="s">
        <v>20</v>
      </c>
      <c r="Q9" t="s">
        <v>20</v>
      </c>
      <c r="R9" t="s">
        <v>20</v>
      </c>
      <c r="S9" t="s">
        <v>118</v>
      </c>
      <c r="T9" t="s">
        <v>215</v>
      </c>
    </row>
    <row r="10" spans="1:20" x14ac:dyDescent="0.25">
      <c r="A10" t="s">
        <v>216</v>
      </c>
      <c r="B10" t="s">
        <v>209</v>
      </c>
      <c r="C10" t="s">
        <v>96</v>
      </c>
      <c r="D10" t="s">
        <v>217</v>
      </c>
      <c r="E10" t="s">
        <v>218</v>
      </c>
      <c r="F10" t="s">
        <v>30</v>
      </c>
      <c r="G10" t="s">
        <v>31</v>
      </c>
      <c r="H10" t="s">
        <v>32</v>
      </c>
      <c r="I10" t="s">
        <v>21</v>
      </c>
      <c r="J10" t="s">
        <v>22</v>
      </c>
      <c r="K10" t="s">
        <v>75</v>
      </c>
      <c r="L10" t="s">
        <v>20</v>
      </c>
      <c r="M10" t="s">
        <v>20</v>
      </c>
      <c r="N10" t="s">
        <v>20</v>
      </c>
      <c r="O10" t="s">
        <v>93</v>
      </c>
      <c r="P10" t="s">
        <v>20</v>
      </c>
      <c r="Q10" t="s">
        <v>20</v>
      </c>
      <c r="R10" t="s">
        <v>20</v>
      </c>
      <c r="S10" t="s">
        <v>96</v>
      </c>
      <c r="T10" t="s">
        <v>219</v>
      </c>
    </row>
    <row r="11" spans="1:20" x14ac:dyDescent="0.25">
      <c r="A11" t="s">
        <v>223</v>
      </c>
      <c r="B11" t="s">
        <v>209</v>
      </c>
      <c r="C11" t="s">
        <v>107</v>
      </c>
      <c r="D11" t="s">
        <v>224</v>
      </c>
      <c r="E11" t="s">
        <v>211</v>
      </c>
      <c r="F11" t="s">
        <v>30</v>
      </c>
      <c r="G11" t="s">
        <v>31</v>
      </c>
      <c r="H11" t="s">
        <v>33</v>
      </c>
      <c r="I11" t="s">
        <v>21</v>
      </c>
      <c r="J11" t="s">
        <v>22</v>
      </c>
      <c r="K11" t="s">
        <v>75</v>
      </c>
      <c r="L11" t="s">
        <v>20</v>
      </c>
      <c r="M11" t="s">
        <v>20</v>
      </c>
      <c r="N11" t="s">
        <v>20</v>
      </c>
      <c r="O11" t="s">
        <v>93</v>
      </c>
      <c r="P11" t="s">
        <v>20</v>
      </c>
      <c r="Q11" t="s">
        <v>20</v>
      </c>
      <c r="R11" t="s">
        <v>20</v>
      </c>
      <c r="S11" t="s">
        <v>107</v>
      </c>
      <c r="T11" t="s">
        <v>225</v>
      </c>
    </row>
    <row r="12" spans="1:20" x14ac:dyDescent="0.25">
      <c r="A12" t="s">
        <v>220</v>
      </c>
      <c r="B12" t="s">
        <v>209</v>
      </c>
      <c r="C12" t="s">
        <v>104</v>
      </c>
      <c r="D12" t="s">
        <v>210</v>
      </c>
      <c r="E12" t="s">
        <v>218</v>
      </c>
      <c r="F12" t="s">
        <v>30</v>
      </c>
      <c r="G12" t="s">
        <v>31</v>
      </c>
      <c r="H12" t="s">
        <v>33</v>
      </c>
      <c r="I12" t="s">
        <v>20</v>
      </c>
      <c r="J12" t="s">
        <v>20</v>
      </c>
      <c r="K12" t="s">
        <v>20</v>
      </c>
      <c r="L12" t="s">
        <v>20</v>
      </c>
      <c r="M12" t="s">
        <v>20</v>
      </c>
      <c r="N12" t="s">
        <v>20</v>
      </c>
      <c r="O12" t="s">
        <v>20</v>
      </c>
      <c r="P12" t="s">
        <v>20</v>
      </c>
      <c r="Q12" t="s">
        <v>20</v>
      </c>
      <c r="R12" t="s">
        <v>20</v>
      </c>
      <c r="S12" t="s">
        <v>104</v>
      </c>
      <c r="T12" t="s">
        <v>221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topLeftCell="A4" workbookViewId="0">
      <selection activeCell="B55" sqref="B55"/>
    </sheetView>
  </sheetViews>
  <sheetFormatPr defaultColWidth="11.42578125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47" t="str">
        <f>IF(OR(Dos!E2="60,5",Dos!E2="83",Dos!E2="121",Dos!E2="184")," Tiroirs Merivobox ","Tiroirs Legrabox")</f>
        <v xml:space="preserve"> Tiroirs Merivobox </v>
      </c>
      <c r="B1" s="47"/>
      <c r="C1" s="47"/>
      <c r="D1" s="47"/>
      <c r="E1" s="47"/>
      <c r="F1" s="47"/>
      <c r="G1" s="47"/>
      <c r="H1" s="47"/>
      <c r="I1" s="3"/>
    </row>
    <row r="2" spans="1:9" ht="15" customHeight="1" x14ac:dyDescent="0.25">
      <c r="A2" s="47"/>
      <c r="B2" s="47"/>
      <c r="C2" s="47"/>
      <c r="D2" s="47"/>
      <c r="E2" s="47"/>
      <c r="F2" s="47"/>
      <c r="G2" s="47"/>
      <c r="H2" s="47"/>
      <c r="I2" s="3"/>
    </row>
    <row r="3" spans="1:9" ht="15" customHeight="1" x14ac:dyDescent="0.25">
      <c r="A3" s="47"/>
      <c r="B3" s="47"/>
      <c r="C3" s="47"/>
      <c r="D3" s="47"/>
      <c r="E3" s="47"/>
      <c r="F3" s="47"/>
      <c r="G3" s="47"/>
      <c r="H3" s="47"/>
      <c r="I3" s="3"/>
    </row>
    <row r="4" spans="1:9" ht="15" customHeight="1" x14ac:dyDescent="0.25">
      <c r="A4" s="47"/>
      <c r="B4" s="47"/>
      <c r="C4" s="47"/>
      <c r="D4" s="47"/>
      <c r="E4" s="47"/>
      <c r="F4" s="47"/>
      <c r="G4" s="47"/>
      <c r="H4" s="47"/>
      <c r="I4" s="3"/>
    </row>
    <row r="5" spans="1:9" ht="15" customHeight="1" x14ac:dyDescent="0.25">
      <c r="A5" s="47"/>
      <c r="B5" s="47"/>
      <c r="C5" s="47"/>
      <c r="D5" s="47"/>
      <c r="E5" s="47"/>
      <c r="F5" s="47"/>
      <c r="G5" s="47"/>
      <c r="H5" s="47"/>
      <c r="I5" s="3"/>
    </row>
    <row r="6" spans="1:9" ht="15" customHeight="1" x14ac:dyDescent="0.25">
      <c r="A6" s="48" t="str">
        <f>Base!B6&amp;"_"&amp;Base!B5</f>
        <v>888_Foire et Salon</v>
      </c>
      <c r="B6" s="48"/>
      <c r="C6" s="48"/>
      <c r="D6" s="48"/>
      <c r="E6" s="48"/>
      <c r="F6" s="48"/>
      <c r="G6" s="48"/>
      <c r="H6" s="48"/>
      <c r="I6" s="4"/>
    </row>
    <row r="7" spans="1:9" ht="15" customHeight="1" x14ac:dyDescent="0.25">
      <c r="A7" s="48"/>
      <c r="B7" s="48"/>
      <c r="C7" s="48"/>
      <c r="D7" s="48"/>
      <c r="E7" s="48"/>
      <c r="F7" s="48"/>
      <c r="G7" s="48"/>
      <c r="H7" s="48"/>
      <c r="I7" s="4"/>
    </row>
    <row r="8" spans="1:9" ht="15" customHeight="1" x14ac:dyDescent="0.25">
      <c r="A8" s="48"/>
      <c r="B8" s="48"/>
      <c r="C8" s="48"/>
      <c r="D8" s="48"/>
      <c r="E8" s="48"/>
      <c r="F8" s="48"/>
      <c r="G8" s="48"/>
      <c r="H8" s="48"/>
      <c r="I8" s="4"/>
    </row>
    <row r="9" spans="1:9" ht="11.25" customHeight="1" x14ac:dyDescent="0.25">
      <c r="A9" s="48"/>
      <c r="B9" s="48"/>
      <c r="C9" s="48"/>
      <c r="D9" s="48"/>
      <c r="E9" s="48"/>
      <c r="F9" s="48"/>
      <c r="G9" s="48"/>
      <c r="H9" s="48"/>
      <c r="I9" s="4"/>
    </row>
    <row r="10" spans="1:9" ht="15" customHeight="1" x14ac:dyDescent="0.25">
      <c r="A10" s="44" t="s">
        <v>39</v>
      </c>
      <c r="B10" s="46"/>
      <c r="C10" s="45" t="s">
        <v>28</v>
      </c>
      <c r="D10" s="46"/>
      <c r="E10" s="45" t="s">
        <v>39</v>
      </c>
      <c r="F10" s="46"/>
      <c r="G10" s="44" t="s">
        <v>40</v>
      </c>
      <c r="H10" s="44"/>
    </row>
    <row r="11" spans="1:9" ht="15" customHeight="1" x14ac:dyDescent="0.25">
      <c r="A11" s="44"/>
      <c r="B11" s="46"/>
      <c r="C11" s="45"/>
      <c r="D11" s="46"/>
      <c r="E11" s="45"/>
      <c r="F11" s="46"/>
      <c r="G11" s="44"/>
      <c r="H11" s="44"/>
    </row>
    <row r="12" spans="1:9" s="5" customFormat="1" ht="30" customHeight="1" x14ac:dyDescent="0.35">
      <c r="A12" s="25" t="str">
        <f>IF(Fond!H2="","",Fond!H2&amp;"X")</f>
        <v>2X</v>
      </c>
      <c r="B12" s="26" t="str">
        <f>IF(Fond!C2="","","("&amp;Fond!C2&amp;")")</f>
        <v>(AFMO195)</v>
      </c>
      <c r="C12" s="41" t="str">
        <f>IF(A$1=" Tiroirs Merivobox ",IF(Fond!D2&lt;&gt;"",((Fond!E2)&amp;" X "&amp;Fond!D2+16),""),IF(A$1="Tiroirs Legrabox",IF(Fond!D2&lt;&gt;"",((Fond!E2)&amp;" X "&amp;Fond!D2),"")))</f>
        <v>511 X 490</v>
      </c>
      <c r="D12" s="42"/>
      <c r="E12" s="28" t="str">
        <f>IF(Dos!H2="","",Dos!H2&amp;"X")</f>
        <v>2X</v>
      </c>
      <c r="F12" s="27" t="str">
        <f>IF(Dos!C2="","","("&amp;Dos!C2&amp;")")</f>
        <v>(AFMO195)</v>
      </c>
      <c r="G12" s="41" t="str">
        <f>IF(A$1=" Tiroirs Merivobox ",IF(Dos!D2&lt;&gt;"",((Dos!D2)&amp;" X "&amp;Dos!E2-16),""),IF(A$1="Tiroirs Legrabox",IF(Dos!D2&lt;&gt;"",((Dos!D2)&amp;" X "&amp;Dos!E2),"")))</f>
        <v>511 X 168</v>
      </c>
      <c r="H12" s="43"/>
    </row>
    <row r="13" spans="1:9" s="5" customFormat="1" ht="30" customHeight="1" x14ac:dyDescent="0.35">
      <c r="A13" s="25" t="str">
        <f>IF(Fond!H3="","",Fond!H3&amp;"X")</f>
        <v>1X</v>
      </c>
      <c r="B13" s="26" t="str">
        <f>IF(Fond!C3="","","("&amp;Fond!C3&amp;")")</f>
        <v>(AFTG195)</v>
      </c>
      <c r="C13" s="41" t="str">
        <f>IF(A$1=" Tiroirs Merivobox ",IF(Fond!D3&lt;&gt;"",((Fond!E3)&amp;" X "&amp;Fond!D3+16),""),IF(A$1="Tiroirs Legrabox",IF(Fond!D3&lt;&gt;"",((Fond!E3)&amp;" X "&amp;Fond!D3),"")))</f>
        <v>521 X 490</v>
      </c>
      <c r="D13" s="42"/>
      <c r="E13" s="28" t="str">
        <f>IF(Dos!H3="","",Dos!H3&amp;"X")</f>
        <v>1X</v>
      </c>
      <c r="F13" s="27" t="str">
        <f>IF(Dos!C3="","","("&amp;Dos!C3&amp;")")</f>
        <v>(AFTG195)</v>
      </c>
      <c r="G13" s="41" t="str">
        <f>IF(A$1=" Tiroirs Merivobox ",IF(Dos!D3&lt;&gt;"",((Dos!D3)&amp;" X "&amp;Dos!E3-16),""),IF(A$1="Tiroirs Legrabox",IF(Dos!D3&lt;&gt;"",((Dos!D3)&amp;" X "&amp;Dos!E3),"")))</f>
        <v>521 X 168</v>
      </c>
      <c r="H13" s="43"/>
    </row>
    <row r="14" spans="1:9" s="5" customFormat="1" ht="30" customHeight="1" x14ac:dyDescent="0.35">
      <c r="A14" s="25" t="str">
        <f>IF(Fond!H4="","",Fond!H4&amp;"X")</f>
        <v>3X</v>
      </c>
      <c r="B14" s="26" t="str">
        <f>IF(Fond!C4="","","("&amp;Fond!C4&amp;")")</f>
        <v>(B2CT)</v>
      </c>
      <c r="C14" s="41" t="str">
        <f>IF(A$1=" Tiroirs Merivobox ",IF(Fond!D4&lt;&gt;"",((Fond!E4)&amp;" X "&amp;Fond!D4+16),""),IF(A$1="Tiroirs Legrabox",IF(Fond!D4&lt;&gt;"",((Fond!E4)&amp;" X "&amp;Fond!D4),"")))</f>
        <v>511 X 490</v>
      </c>
      <c r="D14" s="42"/>
      <c r="E14" s="28" t="str">
        <f>IF(Dos!H4="","",Dos!H4&amp;"X")</f>
        <v>2X</v>
      </c>
      <c r="F14" s="27" t="str">
        <f>IF(Dos!C4="","","("&amp;Dos!C4&amp;")")</f>
        <v>(B2CT)</v>
      </c>
      <c r="G14" s="41" t="str">
        <f>IF(A$1=" Tiroirs Merivobox ",IF(Dos!D4&lt;&gt;"",((Dos!D4)&amp;" X "&amp;Dos!E4-16),""),IF(A$1="Tiroirs Legrabox",IF(Dos!D4&lt;&gt;"",((Dos!D4)&amp;" X "&amp;Dos!E4),"")))</f>
        <v>511 X 168</v>
      </c>
      <c r="H14" s="43"/>
    </row>
    <row r="15" spans="1:9" s="5" customFormat="1" ht="30" customHeight="1" x14ac:dyDescent="0.35">
      <c r="A15" s="25" t="str">
        <f>IF(Fond!H5="","",Fond!H5&amp;"X")</f>
        <v>3X</v>
      </c>
      <c r="B15" s="26" t="str">
        <f>IF(Fond!C5="","","("&amp;Fond!C5&amp;")")</f>
        <v>(BI2CTA)</v>
      </c>
      <c r="C15" s="41" t="str">
        <f>IF(A$1=" Tiroirs Merivobox ",IF(Fond!D5&lt;&gt;"",((Fond!E5)&amp;" X "&amp;Fond!D5+16),""),IF(A$1="Tiroirs Legrabox",IF(Fond!D5&lt;&gt;"",((Fond!E5)&amp;" X "&amp;Fond!D5),"")))</f>
        <v>511 X 490</v>
      </c>
      <c r="D15" s="42"/>
      <c r="E15" s="28" t="str">
        <f>IF(Dos!H5="","",Dos!H5&amp;"X")</f>
        <v>1X</v>
      </c>
      <c r="F15" s="27" t="str">
        <f>IF(Dos!C5="","","("&amp;Dos!C5&amp;")")</f>
        <v>(B2CT)</v>
      </c>
      <c r="G15" s="41" t="str">
        <f>IF(A$1=" Tiroirs Merivobox ",IF(Dos!D5&lt;&gt;"",((Dos!D5)&amp;" X "&amp;Dos!E5-16),""),IF(A$1="Tiroirs Legrabox",IF(Dos!D5&lt;&gt;"",((Dos!D5)&amp;" X "&amp;Dos!E5),"")))</f>
        <v>511 X 67</v>
      </c>
      <c r="H15" s="43"/>
    </row>
    <row r="16" spans="1:9" s="5" customFormat="1" ht="30" customHeight="1" x14ac:dyDescent="0.35">
      <c r="A16" s="25" t="str">
        <f>IF(Fond!H6="","",Fond!H6&amp;"X")</f>
        <v>3X</v>
      </c>
      <c r="B16" s="26" t="str">
        <f>IF(Fond!C6="","","("&amp;Fond!C6&amp;")")</f>
        <v>(BICTA)</v>
      </c>
      <c r="C16" s="41" t="str">
        <f>IF(A$1=" Tiroirs Merivobox ",IF(Fond!D6&lt;&gt;"",((Fond!E6)&amp;" X "&amp;Fond!D6+16),""),IF(A$1="Tiroirs Legrabox",IF(Fond!D6&lt;&gt;"",((Fond!E6)&amp;" X "&amp;Fond!D6),"")))</f>
        <v>211 X 490</v>
      </c>
      <c r="D16" s="42"/>
      <c r="E16" s="28" t="str">
        <f>IF(Dos!H6="","",Dos!H6&amp;"X")</f>
        <v>2X</v>
      </c>
      <c r="F16" s="27" t="str">
        <f>IF(Dos!C6="","","("&amp;Dos!C6&amp;")")</f>
        <v>(BI2CTA)</v>
      </c>
      <c r="G16" s="41" t="str">
        <f>IF(A$1=" Tiroirs Merivobox ",IF(Dos!D6&lt;&gt;"",((Dos!D6)&amp;" X "&amp;Dos!E6-16),""),IF(A$1="Tiroirs Legrabox",IF(Dos!D6&lt;&gt;"",((Dos!D6)&amp;" X "&amp;Dos!E6),"")))</f>
        <v>511 X 168</v>
      </c>
      <c r="H16" s="43"/>
    </row>
    <row r="17" spans="1:8" s="5" customFormat="1" ht="30" customHeight="1" x14ac:dyDescent="0.35">
      <c r="A17" s="25" t="str">
        <f>IF(Fond!H7="","",Fond!H7&amp;"X")</f>
        <v>2X</v>
      </c>
      <c r="B17" s="26" t="str">
        <f>IF(Fond!C7="","","("&amp;Fond!C7&amp;")")</f>
        <v>(BISP2C)</v>
      </c>
      <c r="C17" s="41" t="str">
        <f>IF(A$1=" Tiroirs Merivobox ",IF(Fond!D7&lt;&gt;"",((Fond!E7)&amp;" X "&amp;Fond!D7+16),""),IF(A$1="Tiroirs Legrabox",IF(Fond!D7&lt;&gt;"",((Fond!E7)&amp;" X "&amp;Fond!D7),"")))</f>
        <v>811 X 440</v>
      </c>
      <c r="D17" s="42"/>
      <c r="E17" s="28" t="str">
        <f>IF(Dos!H7="","",Dos!H7&amp;"X")</f>
        <v>1X</v>
      </c>
      <c r="F17" s="27" t="str">
        <f>IF(Dos!C7="","","("&amp;Dos!C7&amp;")")</f>
        <v>(BI2CTA)</v>
      </c>
      <c r="G17" s="41" t="str">
        <f>IF(A$1=" Tiroirs Merivobox ",IF(Dos!D7&lt;&gt;"",((Dos!D7)&amp;" X "&amp;Dos!E7-16),""),IF(A$1="Tiroirs Legrabox",IF(Dos!D7&lt;&gt;"",((Dos!D7)&amp;" X "&amp;Dos!E7),"")))</f>
        <v>511 X 67</v>
      </c>
      <c r="H17" s="43"/>
    </row>
    <row r="18" spans="1:8" s="5" customFormat="1" ht="30" customHeight="1" x14ac:dyDescent="0.35">
      <c r="A18" s="25" t="str">
        <f>IF(Fond!H8="","",Fond!H8&amp;"X")</f>
        <v>1X</v>
      </c>
      <c r="B18" s="26" t="str">
        <f>IF(Fond!C8="","","("&amp;Fond!C8&amp;")")</f>
        <v>(BPOUBSTA)</v>
      </c>
      <c r="C18" s="41" t="str">
        <f>IF(A$1=" Tiroirs Merivobox ",IF(Fond!D8&lt;&gt;"",((Fond!E8)&amp;" X "&amp;Fond!D8+16),""),IF(A$1="Tiroirs Legrabox",IF(Fond!D8&lt;&gt;"",((Fond!E8)&amp;" X "&amp;Fond!D8),"")))</f>
        <v>311 X 490</v>
      </c>
      <c r="D18" s="42"/>
      <c r="E18" s="28" t="str">
        <f>IF(Dos!H8="","",Dos!H8&amp;"X")</f>
        <v>2X</v>
      </c>
      <c r="F18" s="27" t="str">
        <f>IF(Dos!C8="","","("&amp;Dos!C8&amp;")")</f>
        <v>(BICTA)</v>
      </c>
      <c r="G18" s="41" t="str">
        <f>IF(A$1=" Tiroirs Merivobox ",IF(Dos!D8&lt;&gt;"",((Dos!D8)&amp;" X "&amp;Dos!E8-16),""),IF(A$1="Tiroirs Legrabox",IF(Dos!D8&lt;&gt;"",((Dos!D8)&amp;" X "&amp;Dos!E8),"")))</f>
        <v>211 X 67</v>
      </c>
      <c r="H18" s="43"/>
    </row>
    <row r="19" spans="1:8" s="5" customFormat="1" ht="30" customHeight="1" x14ac:dyDescent="0.35">
      <c r="A19" s="25" t="str">
        <f>IF(Fond!H9="","",Fond!H9&amp;"X")</f>
        <v>1X</v>
      </c>
      <c r="B19" s="26" t="str">
        <f>IF(Fond!C9="","","("&amp;Fond!C9&amp;")")</f>
        <v>(BSEC)</v>
      </c>
      <c r="C19" s="41" t="str">
        <f>IF(A$1=" Tiroirs Merivobox ",IF(Fond!D9&lt;&gt;"",((Fond!E9)&amp;" X "&amp;Fond!D9+16),""),IF(A$1="Tiroirs Legrabox",IF(Fond!D9&lt;&gt;"",((Fond!E9)&amp;" X "&amp;Fond!D9),"")))</f>
        <v>511 X 440</v>
      </c>
      <c r="D19" s="42"/>
      <c r="E19" s="28" t="str">
        <f>IF(Dos!H9="","",Dos!H9&amp;"X")</f>
        <v>1X</v>
      </c>
      <c r="F19" s="27" t="str">
        <f>IF(Dos!C9="","","("&amp;Dos!C9&amp;")")</f>
        <v>(BICTA)</v>
      </c>
      <c r="G19" s="41" t="str">
        <f>IF(A$1=" Tiroirs Merivobox ",IF(Dos!D9&lt;&gt;"",((Dos!D9)&amp;" X "&amp;Dos!E9-16),""),IF(A$1="Tiroirs Legrabox",IF(Dos!D9&lt;&gt;"",((Dos!D9)&amp;" X "&amp;Dos!E9),"")))</f>
        <v>211 X 168</v>
      </c>
      <c r="H19" s="43"/>
    </row>
    <row r="20" spans="1:8" s="5" customFormat="1" ht="30" customHeight="1" x14ac:dyDescent="0.35">
      <c r="A20" s="25" t="str">
        <f>IF(Fond!H10="","",Fond!H10&amp;"X")</f>
        <v/>
      </c>
      <c r="B20" s="26" t="str">
        <f>IF(Fond!C10="","","("&amp;Fond!C10&amp;")")</f>
        <v/>
      </c>
      <c r="C20" s="41" t="str">
        <f>IF(A$1=" Tiroirs Merivobox ",IF(Fond!D10&lt;&gt;"",((Fond!E10)&amp;" X "&amp;Fond!D10+16),""),IF(A$1="Tiroirs Legrabox",IF(Fond!D10&lt;&gt;"",((Fond!E10)&amp;" X "&amp;Fond!D10),"")))</f>
        <v/>
      </c>
      <c r="D20" s="42"/>
      <c r="E20" s="28" t="str">
        <f>IF(Dos!H10="","",Dos!H10&amp;"X")</f>
        <v>2X</v>
      </c>
      <c r="F20" s="27" t="str">
        <f>IF(Dos!C10="","","("&amp;Dos!C10&amp;")")</f>
        <v>(BISP2C)</v>
      </c>
      <c r="G20" s="41" t="str">
        <f>IF(A$1=" Tiroirs Merivobox ",IF(Dos!D10&lt;&gt;"",((Dos!D10)&amp;" X "&amp;Dos!E10-16),""),IF(A$1="Tiroirs Legrabox",IF(Dos!D10&lt;&gt;"",((Dos!D10)&amp;" X "&amp;Dos!E10),"")))</f>
        <v>811 X 168</v>
      </c>
      <c r="H20" s="43"/>
    </row>
    <row r="21" spans="1:8" s="5" customFormat="1" ht="30" customHeight="1" x14ac:dyDescent="0.35">
      <c r="A21" s="25" t="str">
        <f>IF(Fond!H11="","",Fond!H11&amp;"X")</f>
        <v/>
      </c>
      <c r="B21" s="26" t="str">
        <f>IF(Fond!C11="","","("&amp;Fond!C11&amp;")")</f>
        <v/>
      </c>
      <c r="C21" s="41" t="str">
        <f>IF(A$1=" Tiroirs Merivobox ",IF(Fond!D11&lt;&gt;"",((Fond!E11)&amp;" X "&amp;Fond!D11+16),""),IF(A$1="Tiroirs Legrabox",IF(Fond!D11&lt;&gt;"",((Fond!E11)&amp;" X "&amp;Fond!D11),"")))</f>
        <v/>
      </c>
      <c r="D21" s="42"/>
      <c r="E21" s="28" t="str">
        <f>IF(Dos!H11="","",Dos!H11&amp;"X")</f>
        <v>1X</v>
      </c>
      <c r="F21" s="27" t="str">
        <f>IF(Dos!C11="","","("&amp;Dos!C11&amp;")")</f>
        <v>(BPOUBSTA)</v>
      </c>
      <c r="G21" s="41" t="str">
        <f>IF(A$1=" Tiroirs Merivobox ",IF(Dos!D11&lt;&gt;"",((Dos!D11)&amp;" X "&amp;Dos!E11-16),""),IF(A$1="Tiroirs Legrabox",IF(Dos!D11&lt;&gt;"",((Dos!D11)&amp;" X "&amp;Dos!E11),"")))</f>
        <v>311 X 67</v>
      </c>
      <c r="H21" s="43"/>
    </row>
    <row r="22" spans="1:8" s="5" customFormat="1" ht="30" customHeight="1" x14ac:dyDescent="0.35">
      <c r="A22" s="25" t="str">
        <f>IF(Fond!H12="","",Fond!H12&amp;"X")</f>
        <v/>
      </c>
      <c r="B22" s="26" t="str">
        <f>IF(Fond!C12="","","("&amp;Fond!C12&amp;")")</f>
        <v/>
      </c>
      <c r="C22" s="41" t="str">
        <f>IF(A$1=" Tiroirs Merivobox ",IF(Fond!D12&lt;&gt;"",((Fond!E12)&amp;" X "&amp;Fond!D12+16),""),IF(A$1="Tiroirs Legrabox",IF(Fond!D12&lt;&gt;"",((Fond!E12)&amp;" X "&amp;Fond!D12),"")))</f>
        <v/>
      </c>
      <c r="D22" s="42"/>
      <c r="E22" s="28" t="str">
        <f>IF(Dos!H12="","",Dos!H12&amp;"X")</f>
        <v>1X</v>
      </c>
      <c r="F22" s="27" t="str">
        <f>IF(Dos!C12="","","("&amp;Dos!C12&amp;")")</f>
        <v>(BSEC)</v>
      </c>
      <c r="G22" s="41" t="str">
        <f>IF(A$1=" Tiroirs Merivobox ",IF(Dos!D12&lt;&gt;"",((Dos!D12)&amp;" X "&amp;Dos!E12-16),""),IF(A$1="Tiroirs Legrabox",IF(Dos!D12&lt;&gt;"",((Dos!D12)&amp;" X "&amp;Dos!E12),"")))</f>
        <v>511 X 168</v>
      </c>
      <c r="H22" s="43"/>
    </row>
    <row r="23" spans="1:8" s="5" customFormat="1" ht="30" customHeight="1" x14ac:dyDescent="0.35">
      <c r="A23" s="25" t="str">
        <f>IF(Fond!H13="","",Fond!H13&amp;"X")</f>
        <v/>
      </c>
      <c r="B23" s="26" t="str">
        <f>IF(Fond!C13="","","("&amp;Fond!C13&amp;")")</f>
        <v/>
      </c>
      <c r="C23" s="41" t="str">
        <f>IF(A$1=" Tiroirs Merivobox ",IF(Fond!D13&lt;&gt;"",((Fond!E13)&amp;" X "&amp;Fond!D13+16),""),IF(A$1="Tiroirs Legrabox",IF(Fond!D13&lt;&gt;"",((Fond!E13)&amp;" X "&amp;Fond!D13),"")))</f>
        <v/>
      </c>
      <c r="D23" s="42"/>
      <c r="E23" s="28" t="str">
        <f>IF(Dos!H13="","",Dos!H13&amp;"X")</f>
        <v/>
      </c>
      <c r="F23" s="27" t="str">
        <f>IF(Dos!C13="","","("&amp;Dos!C13&amp;")")</f>
        <v/>
      </c>
      <c r="G23" s="41" t="str">
        <f>IF(A$1=" Tiroirs Merivobox ",IF(Dos!D13&lt;&gt;"",((Dos!D13)&amp;" X "&amp;Dos!E13-16),""),IF(A$1="Tiroirs Legrabox",IF(Dos!D13&lt;&gt;"",((Dos!D13)&amp;" X "&amp;Dos!E13),"")))</f>
        <v/>
      </c>
      <c r="H23" s="43"/>
    </row>
    <row r="24" spans="1:8" s="5" customFormat="1" ht="30" customHeight="1" x14ac:dyDescent="0.35">
      <c r="A24" s="25" t="str">
        <f>IF(Fond!H14="","",Fond!H14&amp;"X")</f>
        <v/>
      </c>
      <c r="B24" s="26" t="str">
        <f>IF(Fond!C14="","","("&amp;Fond!C14&amp;")")</f>
        <v/>
      </c>
      <c r="C24" s="41" t="str">
        <f>IF(A$1=" Tiroirs Merivobox ",IF(Fond!D14&lt;&gt;"",((Fond!E14)&amp;" X "&amp;Fond!D14+16),""),IF(A$1="Tiroirs Legrabox",IF(Fond!D14&lt;&gt;"",((Fond!E14)&amp;" X "&amp;Fond!D14),"")))</f>
        <v/>
      </c>
      <c r="D24" s="42"/>
      <c r="E24" s="28" t="str">
        <f>IF(Dos!H14="","",Dos!H14&amp;"X")</f>
        <v/>
      </c>
      <c r="F24" s="27" t="str">
        <f>IF(Dos!C14="","","("&amp;Dos!C14&amp;")")</f>
        <v/>
      </c>
      <c r="G24" s="41" t="str">
        <f>IF(A$1=" Tiroirs Merivobox ",IF(Dos!D14&lt;&gt;"",((Dos!D14)&amp;" X "&amp;Dos!E14-16),""),IF(A$1="Tiroirs Legrabox",IF(Dos!D14&lt;&gt;"",((Dos!D14)&amp;" X "&amp;Dos!E14),"")))</f>
        <v/>
      </c>
      <c r="H24" s="43"/>
    </row>
    <row r="25" spans="1:8" s="5" customFormat="1" ht="30" customHeight="1" x14ac:dyDescent="0.35">
      <c r="A25" s="25" t="str">
        <f>IF(Fond!H15="","",Fond!H15&amp;"X")</f>
        <v/>
      </c>
      <c r="B25" s="26" t="str">
        <f>IF(Fond!C15="","","("&amp;Fond!C15&amp;")")</f>
        <v/>
      </c>
      <c r="C25" s="41" t="str">
        <f>IF(A$1=" Tiroirs Merivobox ",IF(Fond!D15&lt;&gt;"",((Fond!E15)&amp;" X "&amp;Fond!D15+16),""),IF(A$1="Tiroirs Legrabox",IF(Fond!D15&lt;&gt;"",((Fond!E15)&amp;" X "&amp;Fond!D15),"")))</f>
        <v/>
      </c>
      <c r="D25" s="42"/>
      <c r="E25" s="28" t="str">
        <f>IF(Dos!H15="","",Dos!H15&amp;"X")</f>
        <v/>
      </c>
      <c r="F25" s="27" t="str">
        <f>IF(Dos!C15="","","("&amp;Dos!C15&amp;")")</f>
        <v/>
      </c>
      <c r="G25" s="41" t="str">
        <f>IF(A$1=" Tiroirs Merivobox ",IF(Dos!D15&lt;&gt;"",((Dos!D15)&amp;" X "&amp;Dos!E15-16),""),IF(A$1="Tiroirs Legrabox",IF(Dos!D15&lt;&gt;"",((Dos!D15)&amp;" X "&amp;Dos!E15),"")))</f>
        <v/>
      </c>
      <c r="H25" s="43"/>
    </row>
    <row r="26" spans="1:8" s="5" customFormat="1" ht="30" customHeight="1" x14ac:dyDescent="0.35">
      <c r="A26" s="25" t="str">
        <f>IF(Fond!H16="","",Fond!H16&amp;"X")</f>
        <v/>
      </c>
      <c r="B26" s="26" t="str">
        <f>IF(Fond!C16="","","("&amp;Fond!C16&amp;")")</f>
        <v/>
      </c>
      <c r="C26" s="41" t="str">
        <f>IF(A$1=" Tiroirs Merivobox ",IF(Fond!D16&lt;&gt;"",((Fond!E16)&amp;" X "&amp;Fond!D16+16),""),IF(A$1="Tiroirs Legrabox",IF(Fond!D16&lt;&gt;"",((Fond!E16)&amp;" X "&amp;Fond!D16),"")))</f>
        <v/>
      </c>
      <c r="D26" s="42"/>
      <c r="E26" s="28" t="str">
        <f>IF(Dos!H16="","",Dos!H16&amp;"X")</f>
        <v/>
      </c>
      <c r="F26" s="27" t="str">
        <f>IF(Dos!C16="","","("&amp;Dos!C16&amp;")")</f>
        <v/>
      </c>
      <c r="G26" s="41" t="str">
        <f>IF(A$1=" Tiroirs Merivobox ",IF(Dos!D16&lt;&gt;"",((Dos!D16)&amp;" X "&amp;Dos!E16-16),""),IF(A$1="Tiroirs Legrabox",IF(Dos!D16&lt;&gt;"",((Dos!D16)&amp;" X "&amp;Dos!E16),"")))</f>
        <v/>
      </c>
      <c r="H26" s="43"/>
    </row>
    <row r="27" spans="1:8" s="5" customFormat="1" ht="30" customHeight="1" x14ac:dyDescent="0.35">
      <c r="A27" s="25" t="str">
        <f>IF(Fond!H17="","",Fond!H17&amp;"X")</f>
        <v/>
      </c>
      <c r="B27" s="26" t="str">
        <f>IF(Fond!C17="","","("&amp;Fond!C17&amp;")")</f>
        <v/>
      </c>
      <c r="C27" s="41" t="str">
        <f>IF(A$1=" Tiroirs Merivobox ",IF(Fond!D17&lt;&gt;"",((Fond!E17)&amp;" X "&amp;Fond!D17+16),""),IF(A$1="Tiroirs Legrabox",IF(Fond!D17&lt;&gt;"",((Fond!E17)&amp;" X "&amp;Fond!D17),"")))</f>
        <v/>
      </c>
      <c r="D27" s="42"/>
      <c r="E27" s="28" t="str">
        <f>IF(Dos!H17="","",Dos!H17&amp;"X")</f>
        <v/>
      </c>
      <c r="F27" s="27" t="str">
        <f>IF(Dos!C17="","","("&amp;Dos!C17&amp;")")</f>
        <v/>
      </c>
      <c r="G27" s="41" t="str">
        <f>IF(A$1=" Tiroirs Merivobox ",IF(Dos!D17&lt;&gt;"",((Dos!D17)&amp;" X "&amp;Dos!E17-16),""),IF(A$1="Tiroirs Legrabox",IF(Dos!D17&lt;&gt;"",((Dos!D17)&amp;" X "&amp;Dos!E17),"")))</f>
        <v/>
      </c>
      <c r="H27" s="43"/>
    </row>
    <row r="28" spans="1:8" s="5" customFormat="1" ht="30" customHeight="1" x14ac:dyDescent="0.35">
      <c r="A28" s="25" t="str">
        <f>IF(Fond!H18="","",Fond!H18&amp;"X")</f>
        <v/>
      </c>
      <c r="B28" s="26" t="str">
        <f>IF(Fond!C18="","","("&amp;Fond!C18&amp;")")</f>
        <v/>
      </c>
      <c r="C28" s="41" t="str">
        <f>IF(A$1=" Tiroirs Merivobox ",IF(Fond!D18&lt;&gt;"",((Fond!E18)&amp;" X "&amp;Fond!D18+16),""),IF(A$1="Tiroirs Legrabox",IF(Fond!D18&lt;&gt;"",((Fond!E18)&amp;" X "&amp;Fond!D18),"")))</f>
        <v/>
      </c>
      <c r="D28" s="42"/>
      <c r="E28" s="28" t="str">
        <f>IF(Dos!H18="","",Dos!H18&amp;"X")</f>
        <v/>
      </c>
      <c r="F28" s="27" t="str">
        <f>IF(Dos!C18="","","("&amp;Dos!C18&amp;")")</f>
        <v/>
      </c>
      <c r="G28" s="41" t="str">
        <f>IF(A$1=" Tiroirs Merivobox ",IF(Dos!D18&lt;&gt;"",((Dos!D18)&amp;" X "&amp;Dos!E18-16),""),IF(A$1="Tiroirs Legrabox",IF(Dos!D18&lt;&gt;"",((Dos!D18)&amp;" X "&amp;Dos!E18),"")))</f>
        <v/>
      </c>
      <c r="H28" s="43"/>
    </row>
    <row r="29" spans="1:8" s="5" customFormat="1" ht="30" customHeight="1" x14ac:dyDescent="0.35">
      <c r="A29" s="25" t="str">
        <f>IF(Fond!H19="","",Fond!H19&amp;"X")</f>
        <v/>
      </c>
      <c r="B29" s="26" t="str">
        <f>IF(Fond!C19="","","("&amp;Fond!C19&amp;")")</f>
        <v/>
      </c>
      <c r="C29" s="41" t="str">
        <f>IF(A$1=" Tiroirs Merivobox ",IF(Fond!D19&lt;&gt;"",((Fond!E19)&amp;" X "&amp;Fond!D19+16),""),IF(A$1="Tiroirs Legrabox",IF(Fond!D19&lt;&gt;"",((Fond!E19)&amp;" X "&amp;Fond!D19),"")))</f>
        <v/>
      </c>
      <c r="D29" s="42"/>
      <c r="E29" s="28" t="str">
        <f>IF(Dos!H19="","",Dos!H19&amp;"X")</f>
        <v/>
      </c>
      <c r="F29" s="27" t="str">
        <f>IF(Dos!C19="","","("&amp;Dos!C19&amp;")")</f>
        <v/>
      </c>
      <c r="G29" s="41" t="str">
        <f>IF(A$1=" Tiroirs Merivobox ",IF(Dos!D19&lt;&gt;"",((Dos!D19)&amp;" X "&amp;Dos!E19-16),""),IF(A$1="Tiroirs Legrabox",IF(Dos!D19&lt;&gt;"",((Dos!D19)&amp;" X "&amp;Dos!E19),"")))</f>
        <v/>
      </c>
      <c r="H29" s="43"/>
    </row>
    <row r="30" spans="1:8" s="5" customFormat="1" ht="30" customHeight="1" x14ac:dyDescent="0.35">
      <c r="B30" s="20"/>
      <c r="C30" s="40"/>
      <c r="D30" s="40"/>
      <c r="E30" s="8"/>
      <c r="F30" s="2"/>
      <c r="G30" s="40"/>
      <c r="H30" s="40"/>
    </row>
  </sheetData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33A90-D2D1-45B9-8E10-04D939B8A914}">
  <sheetPr codeName="Feuil6"/>
  <dimension ref="A1:V37"/>
  <sheetViews>
    <sheetView topLeftCell="C1" workbookViewId="0">
      <selection activeCell="D11" sqref="D11"/>
    </sheetView>
  </sheetViews>
  <sheetFormatPr defaultColWidth="11.42578125" defaultRowHeight="15" x14ac:dyDescent="0.25"/>
  <cols>
    <col min="1" max="1" width="14.5703125" hidden="1" customWidth="1"/>
    <col min="2" max="2" width="16.5703125" hidden="1" customWidth="1"/>
    <col min="3" max="3" width="22.28515625" bestFit="1" customWidth="1"/>
    <col min="4" max="4" width="14.42578125" bestFit="1" customWidth="1"/>
    <col min="5" max="11" width="11.140625" bestFit="1" customWidth="1"/>
    <col min="12" max="12" width="12.140625" bestFit="1" customWidth="1"/>
    <col min="13" max="13" width="23.140625" bestFit="1" customWidth="1"/>
    <col min="14" max="17" width="23.7109375" bestFit="1" customWidth="1"/>
    <col min="18" max="21" width="12.140625" bestFit="1" customWidth="1"/>
    <col min="22" max="22" width="81.140625" bestFit="1" customWidth="1"/>
    <col min="23" max="23" width="12.14062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t="s">
        <v>80</v>
      </c>
      <c r="C2" s="1" t="s">
        <v>125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86</v>
      </c>
    </row>
    <row r="4" spans="1:22" x14ac:dyDescent="0.25">
      <c r="A4" t="s">
        <v>96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101</v>
      </c>
      <c r="C5" t="s">
        <v>242</v>
      </c>
      <c r="D5" t="s">
        <v>41</v>
      </c>
      <c r="E5" t="s">
        <v>125</v>
      </c>
      <c r="F5">
        <v>1</v>
      </c>
      <c r="G5">
        <v>101</v>
      </c>
      <c r="H5">
        <v>1</v>
      </c>
      <c r="I5">
        <v>1</v>
      </c>
      <c r="J5">
        <v>1</v>
      </c>
      <c r="K5" t="s">
        <v>21</v>
      </c>
      <c r="L5" t="s">
        <v>22</v>
      </c>
      <c r="M5" t="s">
        <v>76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20</v>
      </c>
      <c r="T5" t="s">
        <v>20</v>
      </c>
      <c r="U5" t="s">
        <v>125</v>
      </c>
      <c r="V5" t="s">
        <v>245</v>
      </c>
    </row>
    <row r="6" spans="1:22" x14ac:dyDescent="0.25">
      <c r="A6" t="s">
        <v>104</v>
      </c>
      <c r="C6" t="s">
        <v>124</v>
      </c>
      <c r="D6" t="s">
        <v>23</v>
      </c>
      <c r="E6" t="s">
        <v>125</v>
      </c>
      <c r="F6">
        <v>2</v>
      </c>
      <c r="G6">
        <v>102</v>
      </c>
      <c r="H6">
        <v>2</v>
      </c>
      <c r="I6">
        <v>1</v>
      </c>
      <c r="J6">
        <v>1</v>
      </c>
      <c r="K6" t="s">
        <v>21</v>
      </c>
      <c r="L6" t="s">
        <v>22</v>
      </c>
      <c r="M6" t="s">
        <v>64</v>
      </c>
      <c r="N6" t="s">
        <v>20</v>
      </c>
      <c r="O6" t="s">
        <v>20</v>
      </c>
      <c r="P6" t="s">
        <v>20</v>
      </c>
      <c r="Q6" t="s">
        <v>82</v>
      </c>
      <c r="R6" t="s">
        <v>20</v>
      </c>
      <c r="S6" t="s">
        <v>20</v>
      </c>
      <c r="T6" t="s">
        <v>20</v>
      </c>
      <c r="U6" t="s">
        <v>125</v>
      </c>
      <c r="V6" t="s">
        <v>126</v>
      </c>
    </row>
    <row r="7" spans="1:22" x14ac:dyDescent="0.25">
      <c r="A7" t="s">
        <v>107</v>
      </c>
      <c r="C7" t="s">
        <v>136</v>
      </c>
      <c r="D7" t="s">
        <v>24</v>
      </c>
      <c r="E7" t="s">
        <v>125</v>
      </c>
      <c r="F7">
        <v>3</v>
      </c>
      <c r="G7">
        <v>103</v>
      </c>
      <c r="H7">
        <v>3</v>
      </c>
      <c r="I7">
        <v>1</v>
      </c>
      <c r="J7">
        <v>1</v>
      </c>
      <c r="K7" t="s">
        <v>21</v>
      </c>
      <c r="L7" t="s">
        <v>22</v>
      </c>
      <c r="M7" t="s">
        <v>64</v>
      </c>
      <c r="N7" t="s">
        <v>20</v>
      </c>
      <c r="O7" t="s">
        <v>20</v>
      </c>
      <c r="P7" t="s">
        <v>20</v>
      </c>
      <c r="Q7" t="s">
        <v>82</v>
      </c>
      <c r="R7" t="s">
        <v>20</v>
      </c>
      <c r="S7" t="s">
        <v>20</v>
      </c>
      <c r="T7" t="s">
        <v>20</v>
      </c>
      <c r="U7" t="s">
        <v>125</v>
      </c>
      <c r="V7" t="s">
        <v>137</v>
      </c>
    </row>
    <row r="8" spans="1:22" x14ac:dyDescent="0.25">
      <c r="A8" t="s">
        <v>110</v>
      </c>
      <c r="C8" t="s">
        <v>179</v>
      </c>
      <c r="D8" t="s">
        <v>25</v>
      </c>
      <c r="E8" t="s">
        <v>125</v>
      </c>
      <c r="F8">
        <v>4</v>
      </c>
      <c r="G8">
        <v>104</v>
      </c>
      <c r="H8">
        <v>4</v>
      </c>
      <c r="I8">
        <v>1</v>
      </c>
      <c r="J8">
        <v>1</v>
      </c>
      <c r="K8" t="s">
        <v>21</v>
      </c>
      <c r="L8" t="s">
        <v>22</v>
      </c>
      <c r="M8" t="s">
        <v>64</v>
      </c>
      <c r="N8" t="s">
        <v>20</v>
      </c>
      <c r="O8" t="s">
        <v>20</v>
      </c>
      <c r="P8" t="s">
        <v>20</v>
      </c>
      <c r="Q8" t="s">
        <v>82</v>
      </c>
      <c r="R8" t="s">
        <v>20</v>
      </c>
      <c r="S8" t="s">
        <v>20</v>
      </c>
      <c r="T8" t="s">
        <v>20</v>
      </c>
      <c r="U8" t="s">
        <v>125</v>
      </c>
      <c r="V8" t="s">
        <v>181</v>
      </c>
    </row>
    <row r="9" spans="1:22" x14ac:dyDescent="0.25">
      <c r="A9" t="s">
        <v>114</v>
      </c>
      <c r="C9" t="s">
        <v>394</v>
      </c>
      <c r="D9" t="s">
        <v>395</v>
      </c>
      <c r="E9" t="s">
        <v>125</v>
      </c>
      <c r="F9">
        <v>5</v>
      </c>
      <c r="G9">
        <v>105</v>
      </c>
      <c r="H9">
        <v>5</v>
      </c>
      <c r="I9">
        <v>1</v>
      </c>
      <c r="J9">
        <v>1</v>
      </c>
      <c r="K9" t="s">
        <v>21</v>
      </c>
      <c r="L9" t="s">
        <v>22</v>
      </c>
      <c r="M9" t="s">
        <v>64</v>
      </c>
      <c r="N9" t="s">
        <v>20</v>
      </c>
      <c r="O9" t="s">
        <v>20</v>
      </c>
      <c r="P9" t="s">
        <v>20</v>
      </c>
      <c r="Q9" t="s">
        <v>82</v>
      </c>
      <c r="R9" t="s">
        <v>20</v>
      </c>
      <c r="S9" t="s">
        <v>20</v>
      </c>
      <c r="T9" t="s">
        <v>20</v>
      </c>
      <c r="U9" t="s">
        <v>125</v>
      </c>
      <c r="V9" t="s">
        <v>397</v>
      </c>
    </row>
    <row r="10" spans="1:22" x14ac:dyDescent="0.25">
      <c r="A10" t="s">
        <v>118</v>
      </c>
      <c r="C10" t="s">
        <v>398</v>
      </c>
      <c r="D10" t="s">
        <v>391</v>
      </c>
      <c r="E10" t="s">
        <v>125</v>
      </c>
      <c r="F10">
        <v>6</v>
      </c>
      <c r="G10">
        <v>106</v>
      </c>
      <c r="H10">
        <v>6</v>
      </c>
      <c r="I10">
        <v>1</v>
      </c>
      <c r="J10">
        <v>1</v>
      </c>
      <c r="K10" t="s">
        <v>21</v>
      </c>
      <c r="L10" t="s">
        <v>22</v>
      </c>
      <c r="M10" t="s">
        <v>64</v>
      </c>
      <c r="N10" t="s">
        <v>20</v>
      </c>
      <c r="O10" t="s">
        <v>20</v>
      </c>
      <c r="P10" t="s">
        <v>20</v>
      </c>
      <c r="Q10" t="s">
        <v>20</v>
      </c>
      <c r="R10" t="s">
        <v>20</v>
      </c>
      <c r="S10" t="s">
        <v>20</v>
      </c>
      <c r="T10" t="s">
        <v>20</v>
      </c>
      <c r="U10" t="s">
        <v>125</v>
      </c>
      <c r="V10" t="s">
        <v>399</v>
      </c>
    </row>
    <row r="11" spans="1:22" x14ac:dyDescent="0.25">
      <c r="A11" t="s">
        <v>121</v>
      </c>
      <c r="C11" t="s">
        <v>281</v>
      </c>
      <c r="E11" t="s">
        <v>125</v>
      </c>
      <c r="F11">
        <v>7</v>
      </c>
      <c r="G11">
        <v>107</v>
      </c>
      <c r="H11">
        <v>7</v>
      </c>
      <c r="I11">
        <v>1</v>
      </c>
      <c r="J11">
        <v>1</v>
      </c>
      <c r="K11" t="s">
        <v>21</v>
      </c>
      <c r="L11" t="s">
        <v>22</v>
      </c>
      <c r="M11" t="s">
        <v>63</v>
      </c>
      <c r="N11" t="s">
        <v>82</v>
      </c>
      <c r="O11" t="s">
        <v>82</v>
      </c>
      <c r="P11" t="s">
        <v>82</v>
      </c>
      <c r="Q11" t="s">
        <v>82</v>
      </c>
      <c r="R11" t="s">
        <v>20</v>
      </c>
      <c r="S11" t="s">
        <v>20</v>
      </c>
      <c r="T11" t="s">
        <v>20</v>
      </c>
      <c r="U11" t="s">
        <v>125</v>
      </c>
      <c r="V11" t="s">
        <v>282</v>
      </c>
    </row>
    <row r="12" spans="1:22" x14ac:dyDescent="0.25">
      <c r="A12" t="s">
        <v>125</v>
      </c>
      <c r="C12" t="s">
        <v>291</v>
      </c>
      <c r="D12" t="s">
        <v>27</v>
      </c>
      <c r="E12" t="s">
        <v>125</v>
      </c>
      <c r="F12">
        <v>8</v>
      </c>
      <c r="G12">
        <v>108</v>
      </c>
      <c r="H12">
        <v>8</v>
      </c>
      <c r="I12">
        <v>1</v>
      </c>
      <c r="J12">
        <v>1</v>
      </c>
      <c r="K12" t="s">
        <v>21</v>
      </c>
      <c r="L12" t="s">
        <v>22</v>
      </c>
      <c r="M12" t="s">
        <v>63</v>
      </c>
      <c r="N12" t="s">
        <v>82</v>
      </c>
      <c r="O12" t="s">
        <v>82</v>
      </c>
      <c r="P12" t="s">
        <v>82</v>
      </c>
      <c r="Q12" t="s">
        <v>82</v>
      </c>
      <c r="R12" t="s">
        <v>20</v>
      </c>
      <c r="S12" t="s">
        <v>20</v>
      </c>
      <c r="T12" t="s">
        <v>20</v>
      </c>
      <c r="U12" t="s">
        <v>125</v>
      </c>
      <c r="V12" t="s">
        <v>282</v>
      </c>
    </row>
    <row r="13" spans="1:22" x14ac:dyDescent="0.25">
      <c r="A13" t="s">
        <v>128</v>
      </c>
      <c r="C13" t="s">
        <v>292</v>
      </c>
      <c r="D13" t="s">
        <v>27</v>
      </c>
      <c r="E13" t="s">
        <v>125</v>
      </c>
      <c r="F13">
        <v>9</v>
      </c>
      <c r="G13">
        <v>109</v>
      </c>
      <c r="H13">
        <v>9</v>
      </c>
      <c r="I13">
        <v>1</v>
      </c>
      <c r="J13">
        <v>1</v>
      </c>
      <c r="K13" t="s">
        <v>21</v>
      </c>
      <c r="L13" t="s">
        <v>22</v>
      </c>
      <c r="M13" t="s">
        <v>63</v>
      </c>
      <c r="N13" t="s">
        <v>82</v>
      </c>
      <c r="O13" t="s">
        <v>82</v>
      </c>
      <c r="P13" t="s">
        <v>82</v>
      </c>
      <c r="Q13" t="s">
        <v>82</v>
      </c>
      <c r="R13" t="s">
        <v>20</v>
      </c>
      <c r="S13" t="s">
        <v>20</v>
      </c>
      <c r="T13" t="s">
        <v>20</v>
      </c>
      <c r="U13" t="s">
        <v>125</v>
      </c>
      <c r="V13" t="s">
        <v>282</v>
      </c>
    </row>
    <row r="14" spans="1:22" x14ac:dyDescent="0.25">
      <c r="A14" t="s">
        <v>131</v>
      </c>
      <c r="C14" t="s">
        <v>242</v>
      </c>
      <c r="D14" t="s">
        <v>41</v>
      </c>
      <c r="E14" t="s">
        <v>125</v>
      </c>
      <c r="F14">
        <v>10</v>
      </c>
      <c r="G14">
        <v>110</v>
      </c>
      <c r="H14">
        <v>10</v>
      </c>
      <c r="I14">
        <v>1</v>
      </c>
      <c r="J14">
        <v>1</v>
      </c>
      <c r="K14" t="s">
        <v>21</v>
      </c>
      <c r="L14" t="s">
        <v>22</v>
      </c>
      <c r="M14" t="s">
        <v>76</v>
      </c>
      <c r="N14" t="s">
        <v>20</v>
      </c>
      <c r="O14" t="s">
        <v>20</v>
      </c>
      <c r="P14" t="s">
        <v>20</v>
      </c>
      <c r="Q14" t="s">
        <v>20</v>
      </c>
      <c r="R14" t="s">
        <v>20</v>
      </c>
      <c r="S14" t="s">
        <v>20</v>
      </c>
      <c r="T14" t="s">
        <v>20</v>
      </c>
      <c r="U14" t="s">
        <v>125</v>
      </c>
      <c r="V14" t="s">
        <v>245</v>
      </c>
    </row>
    <row r="15" spans="1:22" x14ac:dyDescent="0.25">
      <c r="A15" t="s">
        <v>324</v>
      </c>
      <c r="C15" t="s">
        <v>124</v>
      </c>
      <c r="D15" t="s">
        <v>23</v>
      </c>
      <c r="E15" t="s">
        <v>125</v>
      </c>
      <c r="F15">
        <v>11</v>
      </c>
      <c r="G15">
        <v>111</v>
      </c>
      <c r="H15">
        <v>11</v>
      </c>
      <c r="I15">
        <v>1</v>
      </c>
      <c r="J15">
        <v>1</v>
      </c>
      <c r="K15" t="s">
        <v>21</v>
      </c>
      <c r="L15" t="s">
        <v>22</v>
      </c>
      <c r="M15" t="s">
        <v>64</v>
      </c>
      <c r="N15" t="s">
        <v>20</v>
      </c>
      <c r="O15" t="s">
        <v>20</v>
      </c>
      <c r="P15" t="s">
        <v>20</v>
      </c>
      <c r="Q15" t="s">
        <v>82</v>
      </c>
      <c r="R15" t="s">
        <v>20</v>
      </c>
      <c r="S15" t="s">
        <v>20</v>
      </c>
      <c r="T15" t="s">
        <v>20</v>
      </c>
      <c r="U15" t="s">
        <v>125</v>
      </c>
      <c r="V15" t="s">
        <v>126</v>
      </c>
    </row>
    <row r="16" spans="1:22" x14ac:dyDescent="0.25">
      <c r="C16" t="s">
        <v>136</v>
      </c>
      <c r="D16" t="s">
        <v>24</v>
      </c>
      <c r="E16" t="s">
        <v>125</v>
      </c>
      <c r="F16">
        <v>12</v>
      </c>
      <c r="G16">
        <v>112</v>
      </c>
      <c r="H16">
        <v>12</v>
      </c>
      <c r="I16">
        <v>1</v>
      </c>
      <c r="J16">
        <v>1</v>
      </c>
      <c r="K16" t="s">
        <v>21</v>
      </c>
      <c r="L16" t="s">
        <v>22</v>
      </c>
      <c r="M16" t="s">
        <v>64</v>
      </c>
      <c r="N16" t="s">
        <v>20</v>
      </c>
      <c r="O16" t="s">
        <v>20</v>
      </c>
      <c r="P16" t="s">
        <v>20</v>
      </c>
      <c r="Q16" t="s">
        <v>82</v>
      </c>
      <c r="R16" t="s">
        <v>20</v>
      </c>
      <c r="S16" t="s">
        <v>20</v>
      </c>
      <c r="T16" t="s">
        <v>20</v>
      </c>
      <c r="U16" t="s">
        <v>125</v>
      </c>
      <c r="V16" t="s">
        <v>137</v>
      </c>
    </row>
    <row r="17" spans="3:22" x14ac:dyDescent="0.25">
      <c r="C17" t="s">
        <v>179</v>
      </c>
      <c r="D17" t="s">
        <v>25</v>
      </c>
      <c r="E17" t="s">
        <v>125</v>
      </c>
      <c r="F17">
        <v>13</v>
      </c>
      <c r="G17">
        <v>113</v>
      </c>
      <c r="H17">
        <v>13</v>
      </c>
      <c r="I17">
        <v>1</v>
      </c>
      <c r="J17">
        <v>1</v>
      </c>
      <c r="K17" t="s">
        <v>21</v>
      </c>
      <c r="L17" t="s">
        <v>22</v>
      </c>
      <c r="M17" t="s">
        <v>64</v>
      </c>
      <c r="N17" t="s">
        <v>20</v>
      </c>
      <c r="O17" t="s">
        <v>20</v>
      </c>
      <c r="P17" t="s">
        <v>20</v>
      </c>
      <c r="Q17" t="s">
        <v>82</v>
      </c>
      <c r="R17" t="s">
        <v>20</v>
      </c>
      <c r="S17" t="s">
        <v>20</v>
      </c>
      <c r="T17" t="s">
        <v>20</v>
      </c>
      <c r="U17" t="s">
        <v>125</v>
      </c>
      <c r="V17" t="s">
        <v>181</v>
      </c>
    </row>
    <row r="18" spans="3:22" x14ac:dyDescent="0.25">
      <c r="C18" t="s">
        <v>394</v>
      </c>
      <c r="D18" t="s">
        <v>395</v>
      </c>
      <c r="E18" t="s">
        <v>125</v>
      </c>
      <c r="F18">
        <v>14</v>
      </c>
      <c r="G18">
        <v>114</v>
      </c>
      <c r="H18">
        <v>14</v>
      </c>
      <c r="I18">
        <v>1</v>
      </c>
      <c r="J18">
        <v>1</v>
      </c>
      <c r="K18" t="s">
        <v>21</v>
      </c>
      <c r="L18" t="s">
        <v>22</v>
      </c>
      <c r="M18" t="s">
        <v>64</v>
      </c>
      <c r="N18" t="s">
        <v>20</v>
      </c>
      <c r="O18" t="s">
        <v>20</v>
      </c>
      <c r="P18" t="s">
        <v>20</v>
      </c>
      <c r="Q18" t="s">
        <v>82</v>
      </c>
      <c r="R18" t="s">
        <v>20</v>
      </c>
      <c r="S18" t="s">
        <v>20</v>
      </c>
      <c r="T18" t="s">
        <v>20</v>
      </c>
      <c r="U18" t="s">
        <v>125</v>
      </c>
      <c r="V18" t="s">
        <v>397</v>
      </c>
    </row>
    <row r="19" spans="3:22" x14ac:dyDescent="0.25">
      <c r="C19" t="s">
        <v>398</v>
      </c>
      <c r="D19" t="s">
        <v>391</v>
      </c>
      <c r="E19" t="s">
        <v>125</v>
      </c>
      <c r="F19">
        <v>15</v>
      </c>
      <c r="G19">
        <v>115</v>
      </c>
      <c r="H19">
        <v>15</v>
      </c>
      <c r="I19">
        <v>1</v>
      </c>
      <c r="J19">
        <v>1</v>
      </c>
      <c r="K19" t="s">
        <v>21</v>
      </c>
      <c r="L19" t="s">
        <v>22</v>
      </c>
      <c r="M19" t="s">
        <v>64</v>
      </c>
      <c r="N19" t="s">
        <v>20</v>
      </c>
      <c r="O19" t="s">
        <v>20</v>
      </c>
      <c r="P19" t="s">
        <v>20</v>
      </c>
      <c r="Q19" t="s">
        <v>20</v>
      </c>
      <c r="R19" t="s">
        <v>20</v>
      </c>
      <c r="S19" t="s">
        <v>20</v>
      </c>
      <c r="T19" t="s">
        <v>20</v>
      </c>
      <c r="U19" t="s">
        <v>125</v>
      </c>
      <c r="V19" t="s">
        <v>399</v>
      </c>
    </row>
    <row r="20" spans="3:22" x14ac:dyDescent="0.25">
      <c r="C20" t="s">
        <v>281</v>
      </c>
      <c r="D20" t="s">
        <v>27</v>
      </c>
      <c r="E20" t="s">
        <v>125</v>
      </c>
      <c r="F20">
        <v>16</v>
      </c>
      <c r="G20">
        <v>116</v>
      </c>
      <c r="H20">
        <v>16</v>
      </c>
      <c r="I20">
        <v>1</v>
      </c>
      <c r="J20">
        <v>1</v>
      </c>
      <c r="K20" t="s">
        <v>21</v>
      </c>
      <c r="L20" t="s">
        <v>22</v>
      </c>
      <c r="M20" t="s">
        <v>63</v>
      </c>
      <c r="N20" t="s">
        <v>82</v>
      </c>
      <c r="O20" t="s">
        <v>82</v>
      </c>
      <c r="P20" t="s">
        <v>82</v>
      </c>
      <c r="Q20" t="s">
        <v>82</v>
      </c>
      <c r="R20" t="s">
        <v>20</v>
      </c>
      <c r="S20" t="s">
        <v>20</v>
      </c>
      <c r="T20" t="s">
        <v>20</v>
      </c>
      <c r="U20" t="s">
        <v>125</v>
      </c>
      <c r="V20" t="s">
        <v>282</v>
      </c>
    </row>
    <row r="21" spans="3:22" x14ac:dyDescent="0.25">
      <c r="C21" t="s">
        <v>291</v>
      </c>
      <c r="D21" t="s">
        <v>27</v>
      </c>
      <c r="E21" t="s">
        <v>125</v>
      </c>
      <c r="F21">
        <v>17</v>
      </c>
      <c r="G21">
        <v>117</v>
      </c>
      <c r="H21">
        <v>17</v>
      </c>
      <c r="I21">
        <v>1</v>
      </c>
      <c r="J21">
        <v>1</v>
      </c>
      <c r="K21" t="s">
        <v>21</v>
      </c>
      <c r="L21" t="s">
        <v>22</v>
      </c>
      <c r="M21" t="s">
        <v>63</v>
      </c>
      <c r="N21" t="s">
        <v>82</v>
      </c>
      <c r="O21" t="s">
        <v>82</v>
      </c>
      <c r="P21" t="s">
        <v>82</v>
      </c>
      <c r="Q21" t="s">
        <v>82</v>
      </c>
      <c r="R21" t="s">
        <v>20</v>
      </c>
      <c r="S21" t="s">
        <v>20</v>
      </c>
      <c r="T21" t="s">
        <v>20</v>
      </c>
      <c r="U21" t="s">
        <v>125</v>
      </c>
      <c r="V21" t="s">
        <v>282</v>
      </c>
    </row>
    <row r="22" spans="3:22" x14ac:dyDescent="0.25">
      <c r="C22" t="s">
        <v>292</v>
      </c>
      <c r="D22" t="s">
        <v>27</v>
      </c>
      <c r="E22" t="s">
        <v>125</v>
      </c>
      <c r="F22">
        <v>18</v>
      </c>
      <c r="G22">
        <v>118</v>
      </c>
      <c r="H22">
        <v>18</v>
      </c>
      <c r="I22">
        <v>1</v>
      </c>
      <c r="J22">
        <v>1</v>
      </c>
      <c r="K22" t="s">
        <v>21</v>
      </c>
      <c r="L22" t="s">
        <v>22</v>
      </c>
      <c r="M22" t="s">
        <v>63</v>
      </c>
      <c r="N22" t="s">
        <v>82</v>
      </c>
      <c r="O22" t="s">
        <v>82</v>
      </c>
      <c r="P22" t="s">
        <v>82</v>
      </c>
      <c r="Q22" t="s">
        <v>82</v>
      </c>
      <c r="R22" t="s">
        <v>20</v>
      </c>
      <c r="S22" t="s">
        <v>20</v>
      </c>
      <c r="T22" t="s">
        <v>20</v>
      </c>
      <c r="U22" t="s">
        <v>125</v>
      </c>
      <c r="V22" t="s">
        <v>282</v>
      </c>
    </row>
    <row r="23" spans="3:22" x14ac:dyDescent="0.25">
      <c r="C23" t="s">
        <v>281</v>
      </c>
      <c r="D23" t="s">
        <v>27</v>
      </c>
      <c r="E23" t="s">
        <v>125</v>
      </c>
      <c r="F23">
        <v>19</v>
      </c>
      <c r="G23">
        <v>119</v>
      </c>
      <c r="H23">
        <v>19</v>
      </c>
      <c r="I23">
        <v>1</v>
      </c>
      <c r="J23">
        <v>1</v>
      </c>
      <c r="K23" t="s">
        <v>21</v>
      </c>
      <c r="L23" t="s">
        <v>22</v>
      </c>
      <c r="M23" t="s">
        <v>63</v>
      </c>
      <c r="N23" t="s">
        <v>82</v>
      </c>
      <c r="O23" t="s">
        <v>82</v>
      </c>
      <c r="P23" t="s">
        <v>82</v>
      </c>
      <c r="Q23" t="s">
        <v>82</v>
      </c>
      <c r="R23" t="s">
        <v>20</v>
      </c>
      <c r="S23" t="s">
        <v>20</v>
      </c>
      <c r="T23" t="s">
        <v>20</v>
      </c>
      <c r="U23" t="s">
        <v>125</v>
      </c>
      <c r="V23" t="s">
        <v>282</v>
      </c>
    </row>
    <row r="24" spans="3:22" x14ac:dyDescent="0.25">
      <c r="C24" t="s">
        <v>291</v>
      </c>
      <c r="D24" t="s">
        <v>27</v>
      </c>
      <c r="E24" t="s">
        <v>125</v>
      </c>
      <c r="F24">
        <v>20</v>
      </c>
      <c r="G24">
        <v>120</v>
      </c>
      <c r="H24">
        <v>20</v>
      </c>
      <c r="I24">
        <v>1</v>
      </c>
      <c r="J24">
        <v>1</v>
      </c>
      <c r="K24" t="s">
        <v>21</v>
      </c>
      <c r="L24" t="s">
        <v>22</v>
      </c>
      <c r="M24" t="s">
        <v>63</v>
      </c>
      <c r="N24" t="s">
        <v>82</v>
      </c>
      <c r="O24" t="s">
        <v>82</v>
      </c>
      <c r="P24" t="s">
        <v>82</v>
      </c>
      <c r="Q24" t="s">
        <v>82</v>
      </c>
      <c r="R24" t="s">
        <v>20</v>
      </c>
      <c r="S24" t="s">
        <v>20</v>
      </c>
      <c r="T24" t="s">
        <v>20</v>
      </c>
      <c r="U24" t="s">
        <v>125</v>
      </c>
      <c r="V24" t="s">
        <v>282</v>
      </c>
    </row>
    <row r="25" spans="3:22" x14ac:dyDescent="0.25">
      <c r="C25" t="s">
        <v>292</v>
      </c>
      <c r="D25" t="s">
        <v>27</v>
      </c>
      <c r="E25" t="s">
        <v>125</v>
      </c>
      <c r="F25">
        <v>21</v>
      </c>
      <c r="G25">
        <v>121</v>
      </c>
      <c r="H25">
        <v>21</v>
      </c>
      <c r="I25">
        <v>1</v>
      </c>
      <c r="J25">
        <v>1</v>
      </c>
      <c r="K25" t="s">
        <v>21</v>
      </c>
      <c r="L25" t="s">
        <v>22</v>
      </c>
      <c r="M25" t="s">
        <v>63</v>
      </c>
      <c r="N25" t="s">
        <v>82</v>
      </c>
      <c r="O25" t="s">
        <v>82</v>
      </c>
      <c r="P25" t="s">
        <v>82</v>
      </c>
      <c r="Q25" t="s">
        <v>82</v>
      </c>
      <c r="R25" t="s">
        <v>20</v>
      </c>
      <c r="S25" t="s">
        <v>20</v>
      </c>
      <c r="T25" t="s">
        <v>20</v>
      </c>
      <c r="U25" t="s">
        <v>125</v>
      </c>
      <c r="V25" t="s">
        <v>282</v>
      </c>
    </row>
    <row r="26" spans="3:22" x14ac:dyDescent="0.25">
      <c r="C26" t="s">
        <v>281</v>
      </c>
      <c r="D26" t="s">
        <v>27</v>
      </c>
      <c r="E26" t="s">
        <v>125</v>
      </c>
      <c r="F26">
        <v>22</v>
      </c>
      <c r="G26">
        <v>122</v>
      </c>
      <c r="H26">
        <v>22</v>
      </c>
      <c r="I26">
        <v>1</v>
      </c>
      <c r="J26">
        <v>1</v>
      </c>
      <c r="K26" t="s">
        <v>21</v>
      </c>
      <c r="L26" t="s">
        <v>22</v>
      </c>
      <c r="M26" t="s">
        <v>63</v>
      </c>
      <c r="N26" t="s">
        <v>82</v>
      </c>
      <c r="O26" t="s">
        <v>82</v>
      </c>
      <c r="P26" t="s">
        <v>82</v>
      </c>
      <c r="Q26" t="s">
        <v>82</v>
      </c>
      <c r="R26" t="s">
        <v>20</v>
      </c>
      <c r="S26" t="s">
        <v>20</v>
      </c>
      <c r="T26" t="s">
        <v>20</v>
      </c>
      <c r="U26" t="s">
        <v>125</v>
      </c>
      <c r="V26" t="s">
        <v>282</v>
      </c>
    </row>
    <row r="27" spans="3:22" x14ac:dyDescent="0.25">
      <c r="C27" t="s">
        <v>291</v>
      </c>
      <c r="D27" t="s">
        <v>27</v>
      </c>
      <c r="E27" t="s">
        <v>125</v>
      </c>
      <c r="F27">
        <v>23</v>
      </c>
      <c r="G27">
        <v>123</v>
      </c>
      <c r="H27">
        <v>23</v>
      </c>
      <c r="I27">
        <v>1</v>
      </c>
      <c r="J27">
        <v>1</v>
      </c>
      <c r="K27" t="s">
        <v>21</v>
      </c>
      <c r="L27" t="s">
        <v>22</v>
      </c>
      <c r="M27" t="s">
        <v>63</v>
      </c>
      <c r="N27" t="s">
        <v>82</v>
      </c>
      <c r="O27" t="s">
        <v>82</v>
      </c>
      <c r="P27" t="s">
        <v>82</v>
      </c>
      <c r="Q27" t="s">
        <v>82</v>
      </c>
      <c r="R27" t="s">
        <v>20</v>
      </c>
      <c r="S27" t="s">
        <v>20</v>
      </c>
      <c r="T27" t="s">
        <v>20</v>
      </c>
      <c r="U27" t="s">
        <v>125</v>
      </c>
      <c r="V27" t="s">
        <v>282</v>
      </c>
    </row>
    <row r="28" spans="3:22" x14ac:dyDescent="0.25">
      <c r="C28" t="s">
        <v>292</v>
      </c>
      <c r="D28" t="s">
        <v>27</v>
      </c>
      <c r="E28" t="s">
        <v>125</v>
      </c>
      <c r="F28">
        <v>24</v>
      </c>
      <c r="G28">
        <v>124</v>
      </c>
      <c r="H28">
        <v>24</v>
      </c>
      <c r="I28">
        <v>1</v>
      </c>
      <c r="J28">
        <v>1</v>
      </c>
      <c r="K28" t="s">
        <v>21</v>
      </c>
      <c r="L28" t="s">
        <v>22</v>
      </c>
      <c r="M28" t="s">
        <v>63</v>
      </c>
      <c r="N28" t="s">
        <v>82</v>
      </c>
      <c r="O28" t="s">
        <v>82</v>
      </c>
      <c r="P28" t="s">
        <v>82</v>
      </c>
      <c r="Q28" t="s">
        <v>82</v>
      </c>
      <c r="R28" t="s">
        <v>20</v>
      </c>
      <c r="S28" t="s">
        <v>20</v>
      </c>
      <c r="T28" t="s">
        <v>20</v>
      </c>
      <c r="U28" t="s">
        <v>125</v>
      </c>
      <c r="V28" t="s">
        <v>282</v>
      </c>
    </row>
    <row r="29" spans="3:22" x14ac:dyDescent="0.25">
      <c r="C29" t="s">
        <v>281</v>
      </c>
      <c r="D29" t="s">
        <v>27</v>
      </c>
      <c r="E29" t="s">
        <v>125</v>
      </c>
      <c r="F29">
        <v>25</v>
      </c>
      <c r="G29">
        <v>125</v>
      </c>
      <c r="H29">
        <v>25</v>
      </c>
      <c r="I29">
        <v>1</v>
      </c>
      <c r="J29">
        <v>1</v>
      </c>
      <c r="K29" t="s">
        <v>21</v>
      </c>
      <c r="L29" t="s">
        <v>22</v>
      </c>
      <c r="M29" t="s">
        <v>63</v>
      </c>
      <c r="N29" t="s">
        <v>82</v>
      </c>
      <c r="O29" t="s">
        <v>82</v>
      </c>
      <c r="P29" t="s">
        <v>82</v>
      </c>
      <c r="Q29" t="s">
        <v>82</v>
      </c>
      <c r="R29" t="s">
        <v>20</v>
      </c>
      <c r="S29" t="s">
        <v>20</v>
      </c>
      <c r="T29" t="s">
        <v>20</v>
      </c>
      <c r="U29" t="s">
        <v>125</v>
      </c>
      <c r="V29" t="s">
        <v>282</v>
      </c>
    </row>
    <row r="30" spans="3:22" x14ac:dyDescent="0.25">
      <c r="C30" t="s">
        <v>291</v>
      </c>
      <c r="D30" t="s">
        <v>27</v>
      </c>
      <c r="E30" t="s">
        <v>125</v>
      </c>
      <c r="F30">
        <v>26</v>
      </c>
      <c r="G30">
        <v>126</v>
      </c>
      <c r="H30">
        <v>26</v>
      </c>
      <c r="I30">
        <v>1</v>
      </c>
      <c r="J30">
        <v>1</v>
      </c>
      <c r="K30" t="s">
        <v>21</v>
      </c>
      <c r="L30" t="s">
        <v>22</v>
      </c>
      <c r="M30" t="s">
        <v>63</v>
      </c>
      <c r="N30" t="s">
        <v>82</v>
      </c>
      <c r="O30" t="s">
        <v>82</v>
      </c>
      <c r="P30" t="s">
        <v>82</v>
      </c>
      <c r="Q30" t="s">
        <v>82</v>
      </c>
      <c r="R30" t="s">
        <v>20</v>
      </c>
      <c r="S30" t="s">
        <v>20</v>
      </c>
      <c r="T30" t="s">
        <v>20</v>
      </c>
      <c r="U30" t="s">
        <v>125</v>
      </c>
      <c r="V30" t="s">
        <v>282</v>
      </c>
    </row>
    <row r="31" spans="3:22" x14ac:dyDescent="0.25">
      <c r="C31" t="s">
        <v>292</v>
      </c>
      <c r="D31" t="s">
        <v>27</v>
      </c>
      <c r="E31" t="s">
        <v>125</v>
      </c>
      <c r="F31">
        <v>27</v>
      </c>
      <c r="G31">
        <v>127</v>
      </c>
      <c r="H31">
        <v>27</v>
      </c>
      <c r="I31">
        <v>1</v>
      </c>
      <c r="J31">
        <v>1</v>
      </c>
      <c r="K31" t="s">
        <v>21</v>
      </c>
      <c r="L31" t="s">
        <v>22</v>
      </c>
      <c r="M31" t="s">
        <v>63</v>
      </c>
      <c r="N31" t="s">
        <v>82</v>
      </c>
      <c r="O31" t="s">
        <v>82</v>
      </c>
      <c r="P31" t="s">
        <v>82</v>
      </c>
      <c r="Q31" t="s">
        <v>82</v>
      </c>
      <c r="R31" t="s">
        <v>20</v>
      </c>
      <c r="S31" t="s">
        <v>20</v>
      </c>
      <c r="T31" t="s">
        <v>20</v>
      </c>
      <c r="U31" t="s">
        <v>125</v>
      </c>
      <c r="V31" t="s">
        <v>282</v>
      </c>
    </row>
    <row r="32" spans="3:22" x14ac:dyDescent="0.25">
      <c r="C32" t="s">
        <v>281</v>
      </c>
      <c r="D32" t="s">
        <v>27</v>
      </c>
      <c r="E32" t="s">
        <v>125</v>
      </c>
      <c r="F32">
        <v>28</v>
      </c>
      <c r="G32">
        <v>128</v>
      </c>
      <c r="H32">
        <v>28</v>
      </c>
      <c r="I32">
        <v>1</v>
      </c>
      <c r="J32">
        <v>1</v>
      </c>
      <c r="K32" t="s">
        <v>21</v>
      </c>
      <c r="L32" t="s">
        <v>22</v>
      </c>
      <c r="M32" t="s">
        <v>63</v>
      </c>
      <c r="N32" t="s">
        <v>82</v>
      </c>
      <c r="O32" t="s">
        <v>82</v>
      </c>
      <c r="P32" t="s">
        <v>82</v>
      </c>
      <c r="Q32" t="s">
        <v>82</v>
      </c>
      <c r="R32" t="s">
        <v>20</v>
      </c>
      <c r="S32" t="s">
        <v>20</v>
      </c>
      <c r="T32" t="s">
        <v>20</v>
      </c>
      <c r="U32" t="s">
        <v>125</v>
      </c>
      <c r="V32" t="s">
        <v>282</v>
      </c>
    </row>
    <row r="33" spans="3:22" x14ac:dyDescent="0.25">
      <c r="C33" t="s">
        <v>291</v>
      </c>
      <c r="D33" t="s">
        <v>27</v>
      </c>
      <c r="E33" t="s">
        <v>125</v>
      </c>
      <c r="F33">
        <v>29</v>
      </c>
      <c r="G33">
        <v>129</v>
      </c>
      <c r="H33">
        <v>29</v>
      </c>
      <c r="I33">
        <v>1</v>
      </c>
      <c r="J33">
        <v>1</v>
      </c>
      <c r="K33" t="s">
        <v>21</v>
      </c>
      <c r="L33" t="s">
        <v>22</v>
      </c>
      <c r="M33" t="s">
        <v>63</v>
      </c>
      <c r="N33" t="s">
        <v>82</v>
      </c>
      <c r="O33" t="s">
        <v>82</v>
      </c>
      <c r="P33" t="s">
        <v>82</v>
      </c>
      <c r="Q33" t="s">
        <v>82</v>
      </c>
      <c r="R33" t="s">
        <v>20</v>
      </c>
      <c r="S33" t="s">
        <v>20</v>
      </c>
      <c r="T33" t="s">
        <v>20</v>
      </c>
      <c r="U33" t="s">
        <v>125</v>
      </c>
      <c r="V33" t="s">
        <v>282</v>
      </c>
    </row>
    <row r="34" spans="3:22" x14ac:dyDescent="0.25">
      <c r="C34" t="s">
        <v>292</v>
      </c>
      <c r="D34" t="s">
        <v>27</v>
      </c>
      <c r="E34" t="s">
        <v>125</v>
      </c>
      <c r="F34">
        <v>30</v>
      </c>
      <c r="G34">
        <v>130</v>
      </c>
      <c r="H34">
        <v>30</v>
      </c>
      <c r="I34">
        <v>1</v>
      </c>
      <c r="J34">
        <v>1</v>
      </c>
      <c r="K34" t="s">
        <v>21</v>
      </c>
      <c r="L34" t="s">
        <v>22</v>
      </c>
      <c r="M34" t="s">
        <v>63</v>
      </c>
      <c r="N34" t="s">
        <v>82</v>
      </c>
      <c r="O34" t="s">
        <v>82</v>
      </c>
      <c r="P34" t="s">
        <v>82</v>
      </c>
      <c r="Q34" t="s">
        <v>82</v>
      </c>
      <c r="R34" t="s">
        <v>20</v>
      </c>
      <c r="S34" t="s">
        <v>20</v>
      </c>
      <c r="T34" t="s">
        <v>20</v>
      </c>
      <c r="U34" t="s">
        <v>125</v>
      </c>
      <c r="V34" t="s">
        <v>282</v>
      </c>
    </row>
    <row r="35" spans="3:22" x14ac:dyDescent="0.25">
      <c r="C35" t="s">
        <v>281</v>
      </c>
      <c r="D35" t="s">
        <v>27</v>
      </c>
      <c r="E35" t="s">
        <v>125</v>
      </c>
      <c r="F35">
        <v>31</v>
      </c>
      <c r="G35">
        <v>131</v>
      </c>
      <c r="H35">
        <v>31</v>
      </c>
      <c r="I35">
        <v>1</v>
      </c>
      <c r="J35">
        <v>1</v>
      </c>
      <c r="K35" t="s">
        <v>21</v>
      </c>
      <c r="L35" t="s">
        <v>22</v>
      </c>
      <c r="M35" t="s">
        <v>63</v>
      </c>
      <c r="N35" t="s">
        <v>82</v>
      </c>
      <c r="O35" t="s">
        <v>82</v>
      </c>
      <c r="P35" t="s">
        <v>82</v>
      </c>
      <c r="Q35" t="s">
        <v>82</v>
      </c>
      <c r="R35" t="s">
        <v>20</v>
      </c>
      <c r="S35" t="s">
        <v>20</v>
      </c>
      <c r="T35" t="s">
        <v>20</v>
      </c>
      <c r="U35" t="s">
        <v>125</v>
      </c>
      <c r="V35" t="s">
        <v>282</v>
      </c>
    </row>
    <row r="36" spans="3:22" x14ac:dyDescent="0.25">
      <c r="C36" t="s">
        <v>291</v>
      </c>
      <c r="D36" t="s">
        <v>27</v>
      </c>
      <c r="E36" t="s">
        <v>125</v>
      </c>
      <c r="F36">
        <v>32</v>
      </c>
      <c r="G36">
        <v>132</v>
      </c>
      <c r="H36">
        <v>32</v>
      </c>
      <c r="I36">
        <v>1</v>
      </c>
      <c r="J36">
        <v>1</v>
      </c>
      <c r="K36" t="s">
        <v>21</v>
      </c>
      <c r="L36" t="s">
        <v>22</v>
      </c>
      <c r="M36" t="s">
        <v>63</v>
      </c>
      <c r="N36" t="s">
        <v>82</v>
      </c>
      <c r="O36" t="s">
        <v>82</v>
      </c>
      <c r="P36" t="s">
        <v>82</v>
      </c>
      <c r="Q36" t="s">
        <v>82</v>
      </c>
      <c r="R36" t="s">
        <v>20</v>
      </c>
      <c r="S36" t="s">
        <v>20</v>
      </c>
      <c r="T36" t="s">
        <v>20</v>
      </c>
      <c r="U36" t="s">
        <v>125</v>
      </c>
      <c r="V36" t="s">
        <v>282</v>
      </c>
    </row>
    <row r="37" spans="3:22" x14ac:dyDescent="0.25">
      <c r="C37" t="s">
        <v>292</v>
      </c>
      <c r="D37" t="s">
        <v>27</v>
      </c>
      <c r="E37" t="s">
        <v>125</v>
      </c>
      <c r="F37">
        <v>33</v>
      </c>
      <c r="G37">
        <v>133</v>
      </c>
      <c r="H37">
        <v>33</v>
      </c>
      <c r="I37">
        <v>1</v>
      </c>
      <c r="J37">
        <v>1</v>
      </c>
      <c r="K37" t="s">
        <v>21</v>
      </c>
      <c r="L37" t="s">
        <v>22</v>
      </c>
      <c r="M37" t="s">
        <v>63</v>
      </c>
      <c r="N37" t="s">
        <v>82</v>
      </c>
      <c r="O37" t="s">
        <v>82</v>
      </c>
      <c r="P37" t="s">
        <v>82</v>
      </c>
      <c r="Q37" t="s">
        <v>82</v>
      </c>
      <c r="R37" t="s">
        <v>20</v>
      </c>
      <c r="S37" t="s">
        <v>20</v>
      </c>
      <c r="T37" t="s">
        <v>20</v>
      </c>
      <c r="U37" t="s">
        <v>125</v>
      </c>
      <c r="V37" t="s">
        <v>282</v>
      </c>
    </row>
  </sheetData>
  <phoneticPr fontId="6" type="noConversion"/>
  <dataValidations count="2">
    <dataValidation type="list" allowBlank="1" showInputMessage="1" showErrorMessage="1" sqref="C3" xr:uid="{83A392A2-705D-4CEC-8FE1-78B97EDED400}">
      <formula1>"Meuble1"</formula1>
    </dataValidation>
    <dataValidation type="list" allowBlank="1" showInputMessage="1" showErrorMessage="1" sqref="C2" xr:uid="{A6B60338-0137-48EE-B4DA-C6188EE6046F}">
      <formula1>$A$1:$A$15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B2F29-51A2-47C8-BA81-72869572B9C9}">
  <sheetPr codeName="Image"/>
  <dimension ref="A1:P281"/>
  <sheetViews>
    <sheetView tabSelected="1" showWhiteSpace="0" zoomScaleNormal="100" workbookViewId="0">
      <selection activeCell="Q12" sqref="Q12"/>
    </sheetView>
  </sheetViews>
  <sheetFormatPr defaultColWidth="11.42578125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ht="15.75" x14ac:dyDescent="0.25">
      <c r="A1" s="60" t="s">
        <v>48</v>
      </c>
      <c r="B1" s="60"/>
      <c r="C1" s="60" t="s">
        <v>49</v>
      </c>
      <c r="D1" s="60"/>
      <c r="E1" s="60" t="s">
        <v>57</v>
      </c>
      <c r="F1" s="60"/>
      <c r="G1" s="60" t="s">
        <v>50</v>
      </c>
      <c r="H1" s="60"/>
      <c r="I1" s="60"/>
      <c r="J1" s="65" t="s">
        <v>51</v>
      </c>
      <c r="K1" s="65"/>
      <c r="L1" s="65"/>
      <c r="O1" s="66" cm="1">
        <f t="array" ref="O1">_xlfn.AGGREGATE(15,6,ROW($F$5:$F$1000)/((MOD(ROW($F$5:$F$1000)-5,4)=0)*($F$5:$F$1000="")),1)</f>
        <v>29</v>
      </c>
      <c r="P1" s="67" t="s">
        <v>413</v>
      </c>
    </row>
    <row r="2" spans="1:16" x14ac:dyDescent="0.25">
      <c r="A2" s="61" t="str">
        <f>Base!B6&amp;" _ "&amp;Base!B5</f>
        <v>888 _ Foire et Salon</v>
      </c>
      <c r="B2" s="61"/>
      <c r="C2" s="61" t="str">
        <f>Base!B7</f>
        <v>Cuisine</v>
      </c>
      <c r="D2" s="61"/>
      <c r="E2" s="63" t="str">
        <f>LEFT(Base!B9,5)&amp;"   "&amp;Base!C9</f>
        <v>MELA_   ■</v>
      </c>
      <c r="F2" s="63"/>
      <c r="G2" s="63" t="str">
        <f>LEFT(Base!B10,5)&amp;"    "&amp;Base!C10</f>
        <v>MELA_    ●</v>
      </c>
      <c r="H2" s="63"/>
      <c r="I2" s="63"/>
      <c r="J2" s="63" t="str">
        <f>LEFT(Base!B11,5)&amp;"   "&amp;Base!C11</f>
        <v>MELA_   ▲</v>
      </c>
      <c r="K2" s="63"/>
      <c r="L2" s="63"/>
    </row>
    <row r="3" spans="1:16" ht="10.5" customHeight="1" thickBot="1" x14ac:dyDescent="0.3">
      <c r="A3" s="62"/>
      <c r="B3" s="62"/>
      <c r="C3" s="62"/>
      <c r="D3" s="62"/>
      <c r="E3" s="64"/>
      <c r="F3" s="64"/>
      <c r="G3" s="64"/>
      <c r="H3" s="64"/>
      <c r="I3" s="64"/>
      <c r="J3" s="64"/>
      <c r="K3" s="64"/>
      <c r="L3" s="64"/>
    </row>
    <row r="4" spans="1:16" ht="8.4499999999999993" customHeight="1" x14ac:dyDescent="0.25">
      <c r="A4" s="58" t="str">
        <f>Meuble!C2</f>
        <v>B2CT</v>
      </c>
      <c r="B4" s="59"/>
      <c r="C4" s="33"/>
      <c r="D4" s="34"/>
      <c r="E4" s="36"/>
      <c r="F4" s="33"/>
      <c r="G4" s="33"/>
      <c r="H4" s="33"/>
      <c r="I4" s="37"/>
      <c r="J4" s="37"/>
      <c r="K4" s="37"/>
      <c r="L4" s="38"/>
    </row>
    <row r="5" spans="1:16" ht="12.95" customHeight="1" x14ac:dyDescent="0.25">
      <c r="A5" s="54"/>
      <c r="B5" s="55"/>
      <c r="D5" s="10"/>
      <c r="E5" s="49" t="str">
        <f>IF(Meuble!D5="","",(Meuble!J5)&amp;" X ")</f>
        <v xml:space="preserve">1 X </v>
      </c>
      <c r="F5" s="50" t="str">
        <f>IF(Meuble!D5="","",Meuble!D5)</f>
        <v>DOS</v>
      </c>
      <c r="G5" s="2">
        <f>IF(Meuble!F5="","",Meuble!F5)</f>
        <v>1</v>
      </c>
      <c r="H5" s="8" t="str">
        <f>IF(Meuble!D5="","", "x" )</f>
        <v>x</v>
      </c>
      <c r="I5" s="8">
        <f>IF(Meuble!G5="","",Meuble!G5)</f>
        <v>101</v>
      </c>
      <c r="J5" s="8" t="str">
        <f>IF(Meuble!D5="","", "x" )</f>
        <v>x</v>
      </c>
      <c r="K5" s="8">
        <f>IF(Meuble!H5="","",Meuble!H5)</f>
        <v>1</v>
      </c>
      <c r="L5" s="57" t="str">
        <f>IF(Meuble!M5=Base!$B$9,Base!$C$9,IF(Meuble!M5=Base!$B$10,Base!$C$10,IF(Meuble!M5=Base!$B$11,Base!$C$11,"")))</f>
        <v/>
      </c>
    </row>
    <row r="6" spans="1:16" ht="5.45" customHeight="1" x14ac:dyDescent="0.25">
      <c r="A6" s="54"/>
      <c r="B6" s="55"/>
      <c r="D6" s="10"/>
      <c r="E6" s="49"/>
      <c r="F6" s="50"/>
      <c r="G6" s="29" t="str">
        <f>IF(Meuble!Q5="","","—")</f>
        <v/>
      </c>
      <c r="H6" s="30"/>
      <c r="I6" s="29" t="str">
        <f>IF(Meuble!P5="","","—")</f>
        <v/>
      </c>
      <c r="J6" s="29"/>
      <c r="L6" s="57"/>
    </row>
    <row r="7" spans="1:16" ht="5.25" customHeight="1" x14ac:dyDescent="0.25">
      <c r="A7" s="9"/>
      <c r="D7" s="10"/>
      <c r="E7" s="49"/>
      <c r="F7" s="50"/>
      <c r="G7" s="29" t="str">
        <f>IF(Meuble!O5="","","—")</f>
        <v/>
      </c>
      <c r="H7" s="30"/>
      <c r="I7" s="29" t="str">
        <f>IF(Meuble!N5="","","—")</f>
        <v/>
      </c>
      <c r="J7" s="29"/>
      <c r="L7" s="22"/>
    </row>
    <row r="8" spans="1:16" ht="9.9499999999999993" customHeight="1" x14ac:dyDescent="0.25">
      <c r="A8" s="9"/>
      <c r="D8" s="10"/>
      <c r="E8" s="39"/>
      <c r="F8" s="2"/>
      <c r="G8" s="2"/>
      <c r="H8" s="2"/>
      <c r="K8" s="2"/>
      <c r="L8" s="23"/>
    </row>
    <row r="9" spans="1:16" ht="12.95" customHeight="1" x14ac:dyDescent="0.25">
      <c r="A9" s="9"/>
      <c r="D9" s="10"/>
      <c r="E9" s="49" t="str">
        <f>IF(Meuble!D6="","",(Meuble!J6)&amp;" X ")</f>
        <v xml:space="preserve">1 X </v>
      </c>
      <c r="F9" s="50" t="str">
        <f>IF(Meuble!D6="","",Meuble!D6)</f>
        <v>COTE DROIT</v>
      </c>
      <c r="G9" s="2">
        <f>IF(Meuble!F6="","",Meuble!F6)</f>
        <v>2</v>
      </c>
      <c r="H9" s="2" t="str">
        <f>IF(Meuble!D6="","", "x" )</f>
        <v>x</v>
      </c>
      <c r="I9" s="2">
        <f>IF(Meuble!G6="","",Meuble!G6)</f>
        <v>102</v>
      </c>
      <c r="J9" s="2" t="str">
        <f>IF(Meuble!D6="","", "x" )</f>
        <v>x</v>
      </c>
      <c r="K9" s="2">
        <f>IF(Meuble!H6="","",Meuble!H6)</f>
        <v>2</v>
      </c>
      <c r="L9" s="53" t="str">
        <f>IF(Meuble!M6=Base!B9,Base!C9,IF(Meuble!M6=Base!B10,Base!C10,IF(Meuble!M6=Base!B11,Base!C11,"")))</f>
        <v>▲</v>
      </c>
    </row>
    <row r="10" spans="1:16" ht="5.25" customHeight="1" x14ac:dyDescent="0.25">
      <c r="A10" s="9"/>
      <c r="D10" s="10"/>
      <c r="E10" s="49"/>
      <c r="F10" s="50"/>
      <c r="G10" s="29" t="str">
        <f>IF(Meuble!Q6="","","—")</f>
        <v>—</v>
      </c>
      <c r="H10" s="2"/>
      <c r="I10" s="29" t="str">
        <f>IF(Meuble!P6="","","—")</f>
        <v/>
      </c>
      <c r="K10" s="2"/>
      <c r="L10" s="53"/>
    </row>
    <row r="11" spans="1:16" ht="5.25" customHeight="1" x14ac:dyDescent="0.25">
      <c r="A11" s="9"/>
      <c r="D11" s="10"/>
      <c r="E11" s="49"/>
      <c r="F11" s="50"/>
      <c r="G11" s="29" t="str">
        <f>IF(Meuble!O6="","","—")</f>
        <v/>
      </c>
      <c r="H11" s="2"/>
      <c r="I11" s="29" t="str">
        <f>IF(Meuble!N6="","","—")</f>
        <v/>
      </c>
      <c r="K11" s="2"/>
      <c r="L11" s="23"/>
    </row>
    <row r="12" spans="1:16" ht="9.9499999999999993" customHeight="1" x14ac:dyDescent="0.25">
      <c r="A12" s="9"/>
      <c r="D12" s="10"/>
      <c r="E12" s="9"/>
      <c r="F12" s="2"/>
      <c r="G12" s="2"/>
      <c r="H12" s="2"/>
      <c r="K12" s="2"/>
      <c r="L12" s="23"/>
    </row>
    <row r="13" spans="1:16" x14ac:dyDescent="0.25">
      <c r="A13" s="9"/>
      <c r="D13" s="10"/>
      <c r="E13" s="52" t="str">
        <f>IF(Meuble!D7="","",(Meuble!J7)&amp;" X ")</f>
        <v xml:space="preserve">1 X </v>
      </c>
      <c r="F13" s="50" t="str">
        <f>IF(Meuble!D7="","",Meuble!D7)</f>
        <v>COTE GAUCHE</v>
      </c>
      <c r="G13" s="2">
        <f>IF(Meuble!F7="","",Meuble!F7)</f>
        <v>3</v>
      </c>
      <c r="H13" s="2" t="str">
        <f>IF(Meuble!D7="","", "x" )</f>
        <v>x</v>
      </c>
      <c r="I13" s="2">
        <f>IF(Meuble!G7="","",Meuble!G7)</f>
        <v>103</v>
      </c>
      <c r="J13" s="2" t="str">
        <f>IF(Meuble!D7="","", "x" )</f>
        <v>x</v>
      </c>
      <c r="K13" s="2">
        <f>IF(Meuble!H7="","",Meuble!H7)</f>
        <v>3</v>
      </c>
      <c r="L13" s="53" t="str">
        <f>IF(Meuble!M7=Base!B9,Base!C9,IF(Meuble!M7=Base!B10,Base!C10,IF(Meuble!M7=Base!B11,Base!C11,"")))</f>
        <v>▲</v>
      </c>
    </row>
    <row r="14" spans="1:16" ht="5.25" customHeight="1" x14ac:dyDescent="0.4">
      <c r="A14" s="9"/>
      <c r="D14" s="10"/>
      <c r="E14" s="52"/>
      <c r="F14" s="50"/>
      <c r="G14" s="29" t="str">
        <f>IF(Meuble!Q7="","","—")</f>
        <v>—</v>
      </c>
      <c r="H14" s="2"/>
      <c r="I14" s="29" t="str">
        <f>IF(Meuble!P7="","","—")</f>
        <v/>
      </c>
      <c r="K14" s="2"/>
      <c r="L14" s="53"/>
      <c r="P14" s="31"/>
    </row>
    <row r="15" spans="1:16" ht="5.25" customHeight="1" x14ac:dyDescent="0.4">
      <c r="A15" s="9"/>
      <c r="D15" s="10"/>
      <c r="E15" s="52"/>
      <c r="F15" s="50"/>
      <c r="G15" s="29" t="str">
        <f>IF(Meuble!O7="","","—")</f>
        <v/>
      </c>
      <c r="H15" s="2"/>
      <c r="I15" s="29" t="str">
        <f>IF(Meuble!N7="","","—")</f>
        <v/>
      </c>
      <c r="K15" s="2"/>
      <c r="L15" s="23"/>
      <c r="P15" s="32"/>
    </row>
    <row r="16" spans="1:16" ht="9.9499999999999993" customHeight="1" x14ac:dyDescent="0.4">
      <c r="A16" s="9"/>
      <c r="D16" s="10"/>
      <c r="E16" s="39"/>
      <c r="F16" s="2"/>
      <c r="G16" s="2"/>
      <c r="H16" s="2"/>
      <c r="K16" s="2"/>
      <c r="L16" s="23"/>
      <c r="P16" s="32"/>
    </row>
    <row r="17" spans="1:12" ht="12.95" customHeight="1" x14ac:dyDescent="0.25">
      <c r="A17" s="9"/>
      <c r="D17" s="10"/>
      <c r="E17" s="52" t="str">
        <f>IF(Meuble!D8="","",(Meuble!J8)&amp;" X ")</f>
        <v xml:space="preserve">1 X </v>
      </c>
      <c r="F17" s="50" t="str">
        <f>IF(Meuble!D8="","",Meuble!D8)</f>
        <v>DESSOUS</v>
      </c>
      <c r="G17" s="2">
        <f>IF(Meuble!F8="","",Meuble!F8)</f>
        <v>4</v>
      </c>
      <c r="H17" s="2" t="str">
        <f>IF(Meuble!D8="","", "x" )</f>
        <v>x</v>
      </c>
      <c r="I17" s="2">
        <f>IF(Meuble!G8="","",Meuble!G8)</f>
        <v>104</v>
      </c>
      <c r="J17" s="2" t="str">
        <f>IF(Meuble!D8="","", "x" )</f>
        <v>x</v>
      </c>
      <c r="K17" s="2">
        <f>IF(Meuble!H8="","",Meuble!H8)</f>
        <v>4</v>
      </c>
      <c r="L17" s="53" t="str">
        <f>IF(Meuble!M8=Base!B9,Base!C9,IF(Meuble!M8=Base!B10,Base!C10,IF(Meuble!M8=Base!B11,Base!C11,"")))</f>
        <v>▲</v>
      </c>
    </row>
    <row r="18" spans="1:12" ht="5.25" customHeight="1" x14ac:dyDescent="0.25">
      <c r="A18" s="9"/>
      <c r="D18" s="10"/>
      <c r="E18" s="52"/>
      <c r="F18" s="50"/>
      <c r="G18" s="29" t="str">
        <f>IF(Meuble!Q8="","","—")</f>
        <v>—</v>
      </c>
      <c r="H18" s="2"/>
      <c r="I18" s="29" t="str">
        <f>IF(Meuble!P8="","","—")</f>
        <v/>
      </c>
      <c r="K18" s="2"/>
      <c r="L18" s="53"/>
    </row>
    <row r="19" spans="1:12" ht="5.25" customHeight="1" x14ac:dyDescent="0.25">
      <c r="A19" s="9"/>
      <c r="D19" s="10"/>
      <c r="E19" s="52"/>
      <c r="F19" s="50"/>
      <c r="G19" s="29" t="str">
        <f>IF(Meuble!O8="","","—")</f>
        <v/>
      </c>
      <c r="H19" s="2"/>
      <c r="I19" s="29" t="str">
        <f>IF(Meuble!N8="","","—")</f>
        <v/>
      </c>
      <c r="K19" s="2"/>
      <c r="L19" s="23"/>
    </row>
    <row r="20" spans="1:12" ht="9.9499999999999993" customHeight="1" x14ac:dyDescent="0.25">
      <c r="A20" s="9"/>
      <c r="D20" s="10"/>
      <c r="E20" s="9"/>
      <c r="F20" s="2"/>
      <c r="G20" s="2"/>
      <c r="H20" s="2"/>
      <c r="K20" s="2"/>
      <c r="L20" s="23"/>
    </row>
    <row r="21" spans="1:12" ht="12.95" customHeight="1" x14ac:dyDescent="0.25">
      <c r="A21" s="9"/>
      <c r="D21" s="10"/>
      <c r="E21" s="52" t="str">
        <f>IF(Meuble!D9="","",(Meuble!J9)&amp;" X ")</f>
        <v xml:space="preserve">1 X </v>
      </c>
      <c r="F21" s="50" t="str">
        <f>IF(Meuble!D9="","",Meuble!D9)</f>
        <v>TRAVERSE AV</v>
      </c>
      <c r="G21" s="2">
        <f>IF(Meuble!F9="","",Meuble!F9)</f>
        <v>5</v>
      </c>
      <c r="H21" s="2" t="str">
        <f>IF(Meuble!D9="","", "x" )</f>
        <v>x</v>
      </c>
      <c r="I21" s="2">
        <f>IF(Meuble!G9="","",Meuble!G9)</f>
        <v>105</v>
      </c>
      <c r="J21" s="2" t="str">
        <f>IF(Meuble!D9="","", "x" )</f>
        <v>x</v>
      </c>
      <c r="K21" s="2">
        <f>IF(Meuble!H9="","",Meuble!H9)</f>
        <v>5</v>
      </c>
      <c r="L21" s="51" t="str">
        <f>IF(Meuble!M9=Base!B9,Base!C9,IF(Meuble!M9=Base!B10,Base!C10,IF(Meuble!M9=Base!B11,Base!C11,"")))</f>
        <v>▲</v>
      </c>
    </row>
    <row r="22" spans="1:12" ht="5.45" customHeight="1" x14ac:dyDescent="0.25">
      <c r="A22" s="9"/>
      <c r="D22" s="10"/>
      <c r="E22" s="52"/>
      <c r="F22" s="50"/>
      <c r="G22" s="29" t="str">
        <f>IF(Meuble!Q9="","","—")</f>
        <v>—</v>
      </c>
      <c r="H22" s="2"/>
      <c r="I22" s="29" t="str">
        <f>IF(Meuble!P9="","","—")</f>
        <v/>
      </c>
      <c r="K22" s="2"/>
      <c r="L22" s="51"/>
    </row>
    <row r="23" spans="1:12" ht="5.25" customHeight="1" x14ac:dyDescent="0.25">
      <c r="A23" s="9"/>
      <c r="D23" s="10"/>
      <c r="E23" s="52"/>
      <c r="F23" s="50"/>
      <c r="G23" s="29" t="str">
        <f>IF(Meuble!O9="","","—")</f>
        <v/>
      </c>
      <c r="H23" s="2"/>
      <c r="I23" s="29" t="str">
        <f>IF(Meuble!N9="","","—")</f>
        <v/>
      </c>
      <c r="K23" s="2"/>
      <c r="L23" s="23"/>
    </row>
    <row r="24" spans="1:12" ht="9.9499999999999993" customHeight="1" x14ac:dyDescent="0.25">
      <c r="A24" s="9"/>
      <c r="D24" s="10"/>
      <c r="E24" s="39"/>
      <c r="F24" s="2"/>
      <c r="G24" s="2"/>
      <c r="H24" s="2"/>
      <c r="K24" s="2"/>
      <c r="L24" s="23"/>
    </row>
    <row r="25" spans="1:12" ht="12.95" customHeight="1" x14ac:dyDescent="0.25">
      <c r="A25" s="9"/>
      <c r="D25" s="10"/>
      <c r="E25" s="52" t="str">
        <f>IF(Meuble!D10="","",(Meuble!J10)&amp;" X ")</f>
        <v xml:space="preserve">1 X </v>
      </c>
      <c r="F25" s="50" t="str">
        <f>IF(Meuble!D10="","",Meuble!D10)</f>
        <v>TRAVERSE AR</v>
      </c>
      <c r="G25" s="2">
        <f>IF(Meuble!F10="","",Meuble!F10)</f>
        <v>6</v>
      </c>
      <c r="H25" s="2" t="str">
        <f>IF(Meuble!D10="","", "x" )</f>
        <v>x</v>
      </c>
      <c r="I25" s="2">
        <f>IF(Meuble!G10="","",Meuble!G10)</f>
        <v>106</v>
      </c>
      <c r="J25" s="2" t="str">
        <f>IF(Meuble!D10="","", "x" )</f>
        <v>x</v>
      </c>
      <c r="K25" s="2">
        <f>IF(Meuble!H10="","",Meuble!H10)</f>
        <v>6</v>
      </c>
      <c r="L25" s="51" t="str">
        <f>IF(Meuble!M10=Base!B9,Base!C9,IF(Meuble!M10=Base!B10,Base!C10,IF(Meuble!M10=Base!B11,Base!C11,"")))</f>
        <v>▲</v>
      </c>
    </row>
    <row r="26" spans="1:12" ht="5.25" customHeight="1" x14ac:dyDescent="0.25">
      <c r="A26" s="9"/>
      <c r="D26" s="10"/>
      <c r="E26" s="52"/>
      <c r="F26" s="50"/>
      <c r="G26" s="29" t="str">
        <f>IF(Meuble!Q10="","","—")</f>
        <v/>
      </c>
      <c r="H26" s="2"/>
      <c r="I26" s="29" t="str">
        <f>IF(Meuble!P10="","","—")</f>
        <v/>
      </c>
      <c r="K26" s="2"/>
      <c r="L26" s="51"/>
    </row>
    <row r="27" spans="1:12" ht="5.25" customHeight="1" x14ac:dyDescent="0.25">
      <c r="A27" s="9"/>
      <c r="D27" s="10"/>
      <c r="E27" s="52"/>
      <c r="F27" s="50"/>
      <c r="G27" s="29" t="str">
        <f>IF(Meuble!O10="","","—")</f>
        <v/>
      </c>
      <c r="H27" s="2"/>
      <c r="I27" s="29" t="str">
        <f>IF(Meuble!N10="","","—")</f>
        <v/>
      </c>
      <c r="K27" s="2"/>
      <c r="L27" s="23"/>
    </row>
    <row r="28" spans="1:12" ht="12.95" customHeight="1" x14ac:dyDescent="0.25">
      <c r="A28" s="9"/>
      <c r="D28" s="10"/>
      <c r="E28" s="9"/>
      <c r="F28" s="2"/>
      <c r="G28" s="2"/>
      <c r="H28" s="2"/>
      <c r="K28" s="2"/>
      <c r="L28" s="23"/>
    </row>
    <row r="29" spans="1:12" ht="12.95" customHeight="1" x14ac:dyDescent="0.25">
      <c r="A29" s="9"/>
      <c r="D29" s="10"/>
      <c r="E29" s="52" t="str">
        <f>IF(Meuble!D11="","",(Meuble!J11)&amp;" X ")</f>
        <v/>
      </c>
      <c r="F29" s="50" t="str">
        <f>IF(Meuble!D11="","",Meuble!D11)</f>
        <v/>
      </c>
      <c r="G29" s="2">
        <f>IF(Meuble!F11="","",Meuble!F11)</f>
        <v>7</v>
      </c>
      <c r="H29" s="2" t="str">
        <f>IF(Meuble!D11="","", "x" )</f>
        <v/>
      </c>
      <c r="I29" s="2">
        <f>IF(Meuble!G11="","",Meuble!G11)</f>
        <v>107</v>
      </c>
      <c r="J29" s="2" t="str">
        <f>IF(Meuble!D11="","", "x" )</f>
        <v/>
      </c>
      <c r="K29" s="2">
        <f>IF(Meuble!H11="","",Meuble!H11)</f>
        <v>7</v>
      </c>
      <c r="L29" s="51" t="str">
        <f>IF(Meuble!M11=Base!B9,Base!C9,IF(Meuble!M11=Base!B10,Base!C10,IF(Meuble!M11=Base!B11,Base!C11,"")))</f>
        <v>■</v>
      </c>
    </row>
    <row r="30" spans="1:12" ht="5.25" customHeight="1" x14ac:dyDescent="0.25">
      <c r="A30" s="9"/>
      <c r="D30" s="10"/>
      <c r="E30" s="52"/>
      <c r="F30" s="50"/>
      <c r="G30" s="29" t="str">
        <f>IF(Meuble!Q11="","","—")</f>
        <v>—</v>
      </c>
      <c r="H30" s="2"/>
      <c r="I30" s="29" t="str">
        <f>IF(Meuble!P11="","","—")</f>
        <v>—</v>
      </c>
      <c r="K30" s="2"/>
      <c r="L30" s="51"/>
    </row>
    <row r="31" spans="1:12" ht="5.25" customHeight="1" x14ac:dyDescent="0.25">
      <c r="A31" s="9"/>
      <c r="D31" s="10"/>
      <c r="E31" s="52"/>
      <c r="F31" s="50"/>
      <c r="G31" s="29" t="str">
        <f>IF(Meuble!O11="","","—")</f>
        <v>—</v>
      </c>
      <c r="H31" s="2"/>
      <c r="I31" s="29" t="str">
        <f>IF(Meuble!N11="","","—")</f>
        <v>—</v>
      </c>
      <c r="K31" s="2"/>
      <c r="L31" s="23"/>
    </row>
    <row r="32" spans="1:12" ht="12.95" customHeight="1" x14ac:dyDescent="0.25">
      <c r="A32" s="9"/>
      <c r="D32" s="10"/>
      <c r="E32" s="9"/>
      <c r="F32" s="2"/>
      <c r="G32" s="2"/>
      <c r="H32" s="2"/>
      <c r="K32" s="2"/>
      <c r="L32" s="23"/>
    </row>
    <row r="33" spans="1:12" ht="12.95" customHeight="1" x14ac:dyDescent="0.25">
      <c r="A33" s="9"/>
      <c r="D33" s="10"/>
      <c r="E33" s="52" t="str">
        <f>IF(Meuble!D12="","",(Meuble!J12)&amp;" X ")</f>
        <v xml:space="preserve">1 X </v>
      </c>
      <c r="F33" s="50" t="str">
        <f>IF(Meuble!D12="","",Meuble!D12)</f>
        <v>FACADE TIROIR</v>
      </c>
      <c r="G33" s="2">
        <f>IF(Meuble!F12="","",Meuble!F12)</f>
        <v>8</v>
      </c>
      <c r="H33" s="2" t="str">
        <f>IF(Meuble!D12="","", "x" )</f>
        <v>x</v>
      </c>
      <c r="I33" s="2">
        <f>IF(Meuble!G12="","",Meuble!G12)</f>
        <v>108</v>
      </c>
      <c r="J33" s="2" t="str">
        <f>IF(Meuble!D12="","", "x" )</f>
        <v>x</v>
      </c>
      <c r="K33" s="2">
        <f>IF(Meuble!H12="","",Meuble!H12)</f>
        <v>8</v>
      </c>
      <c r="L33" s="53" t="str">
        <f>IF(Meuble!M12=Base!B9,Base!C9,IF(Meuble!M12=Base!B10,Base!C10,IF(Meuble!M12=Base!B11,Base!C11,"")))</f>
        <v>■</v>
      </c>
    </row>
    <row r="34" spans="1:12" ht="5.45" customHeight="1" x14ac:dyDescent="0.25">
      <c r="A34" s="9"/>
      <c r="D34" s="10"/>
      <c r="E34" s="52"/>
      <c r="F34" s="50"/>
      <c r="G34" s="29" t="str">
        <f>IF(Meuble!Q12="","","—")</f>
        <v>—</v>
      </c>
      <c r="H34" s="2"/>
      <c r="I34" s="29" t="str">
        <f>IF(Meuble!P12="","","—")</f>
        <v>—</v>
      </c>
      <c r="K34" s="2"/>
      <c r="L34" s="53"/>
    </row>
    <row r="35" spans="1:12" ht="5.25" customHeight="1" x14ac:dyDescent="0.25">
      <c r="A35" s="9"/>
      <c r="D35" s="10"/>
      <c r="E35" s="52"/>
      <c r="F35" s="50"/>
      <c r="G35" s="29" t="str">
        <f>IF(Meuble!O12="","","—")</f>
        <v>—</v>
      </c>
      <c r="H35" s="2"/>
      <c r="I35" s="29" t="str">
        <f>IF(Meuble!N12="","","—")</f>
        <v>—</v>
      </c>
      <c r="K35" s="2"/>
      <c r="L35" s="23"/>
    </row>
    <row r="36" spans="1:12" ht="9.9499999999999993" customHeight="1" x14ac:dyDescent="0.25">
      <c r="A36" s="9"/>
      <c r="D36" s="10"/>
      <c r="E36" s="9"/>
      <c r="F36" s="2"/>
      <c r="G36" s="2"/>
      <c r="H36" s="2"/>
      <c r="K36" s="2"/>
      <c r="L36" s="23"/>
    </row>
    <row r="37" spans="1:12" ht="12.95" customHeight="1" x14ac:dyDescent="0.25">
      <c r="A37" s="9"/>
      <c r="D37" s="10"/>
      <c r="E37" s="52" t="str">
        <f>IF(Meuble!D13="","",(Meuble!J13)&amp;" X ")</f>
        <v xml:space="preserve">1 X </v>
      </c>
      <c r="F37" s="50" t="str">
        <f>IF(Meuble!D13="","",Meuble!D13)</f>
        <v>FACADE TIROIR</v>
      </c>
      <c r="G37" s="2">
        <f>IF(Meuble!F13="","",Meuble!F13)</f>
        <v>9</v>
      </c>
      <c r="H37" s="2" t="str">
        <f>IF(Meuble!D13="","", "x" )</f>
        <v>x</v>
      </c>
      <c r="I37" s="2">
        <f>IF(Meuble!G13="","",Meuble!G13)</f>
        <v>109</v>
      </c>
      <c r="J37" s="2" t="str">
        <f>IF(Meuble!D13="","", "x" )</f>
        <v>x</v>
      </c>
      <c r="K37" s="2">
        <f>IF(Meuble!H13="","",Meuble!H13)</f>
        <v>9</v>
      </c>
      <c r="L37" s="53" t="str">
        <f>IF(Meuble!M13=Base!B9,Base!C9,IF(Meuble!M13=Base!B10,Base!C10,IF(Meuble!M13=Base!B11,Base!C11,"")))</f>
        <v>■</v>
      </c>
    </row>
    <row r="38" spans="1:12" ht="5.25" customHeight="1" x14ac:dyDescent="0.25">
      <c r="A38" s="9"/>
      <c r="D38" s="10"/>
      <c r="E38" s="52"/>
      <c r="F38" s="50"/>
      <c r="G38" s="29" t="str">
        <f>IF(Meuble!Q13="","","—")</f>
        <v>—</v>
      </c>
      <c r="H38" s="2"/>
      <c r="I38" s="29" t="str">
        <f>IF(Meuble!P13="","","—")</f>
        <v>—</v>
      </c>
      <c r="K38" s="2"/>
      <c r="L38" s="53"/>
    </row>
    <row r="39" spans="1:12" ht="5.25" customHeight="1" x14ac:dyDescent="0.25">
      <c r="A39" s="9"/>
      <c r="D39" s="10"/>
      <c r="E39" s="52"/>
      <c r="F39" s="50"/>
      <c r="G39" s="29" t="str">
        <f>IF(Meuble!O13="","","—")</f>
        <v>—</v>
      </c>
      <c r="H39" s="2"/>
      <c r="I39" s="29" t="str">
        <f>IF(Meuble!N13="","","—")</f>
        <v>—</v>
      </c>
      <c r="K39" s="2"/>
      <c r="L39" s="23"/>
    </row>
    <row r="40" spans="1:12" ht="9.9499999999999993" customHeight="1" x14ac:dyDescent="0.25">
      <c r="A40" s="9"/>
      <c r="D40" s="10"/>
      <c r="E40" s="9"/>
      <c r="F40" s="2"/>
      <c r="G40" s="2"/>
      <c r="H40" s="2"/>
      <c r="K40" s="2"/>
      <c r="L40" s="23"/>
    </row>
    <row r="41" spans="1:12" ht="12.95" customHeight="1" x14ac:dyDescent="0.25">
      <c r="A41" s="9"/>
      <c r="D41" s="10"/>
      <c r="E41" s="52" t="str">
        <f>IF(Meuble!D14="","",(Meuble!J14)&amp;" X ")</f>
        <v xml:space="preserve">1 X </v>
      </c>
      <c r="F41" s="50" t="str">
        <f>IF(Meuble!D14="","",Meuble!D14)</f>
        <v>DOS</v>
      </c>
      <c r="G41" s="2">
        <f>IF(Meuble!F14="","",Meuble!F14)</f>
        <v>10</v>
      </c>
      <c r="H41" s="2" t="str">
        <f>IF(Meuble!D14="","", "x" )</f>
        <v>x</v>
      </c>
      <c r="I41" s="2">
        <f>IF(Meuble!G14="","",Meuble!G14)</f>
        <v>110</v>
      </c>
      <c r="J41" s="2" t="str">
        <f>IF(Meuble!D14="","", "x" )</f>
        <v>x</v>
      </c>
      <c r="K41" s="2">
        <f>IF(Meuble!H14="","",Meuble!H14)</f>
        <v>10</v>
      </c>
      <c r="L41" s="53" t="str">
        <f>IF(Meuble!M14=Base!$B$9,Base!$C$9,IF(Meuble!M14=Base!$B$10,Base!$C$10,IF(Meuble!M14=Base!$B$11,Base!$C$11,"")))</f>
        <v/>
      </c>
    </row>
    <row r="42" spans="1:12" ht="5.25" customHeight="1" x14ac:dyDescent="0.25">
      <c r="A42" s="9"/>
      <c r="D42" s="10"/>
      <c r="E42" s="52"/>
      <c r="F42" s="50"/>
      <c r="G42" s="29" t="str">
        <f>IF(Meuble!Q14="","","—")</f>
        <v/>
      </c>
      <c r="H42" s="2"/>
      <c r="I42" s="29" t="str">
        <f>IF(Meuble!P14="","","—")</f>
        <v/>
      </c>
      <c r="K42" s="2"/>
      <c r="L42" s="53"/>
    </row>
    <row r="43" spans="1:12" ht="5.25" customHeight="1" x14ac:dyDescent="0.25">
      <c r="A43" s="9"/>
      <c r="D43" s="10"/>
      <c r="E43" s="52"/>
      <c r="F43" s="50"/>
      <c r="G43" s="29" t="str">
        <f>IF(Meuble!O14="","","—")</f>
        <v/>
      </c>
      <c r="H43" s="2"/>
      <c r="I43" s="29" t="str">
        <f>IF(Meuble!N14="","","—")</f>
        <v/>
      </c>
      <c r="K43" s="2"/>
      <c r="L43" s="23"/>
    </row>
    <row r="44" spans="1:12" ht="9.9499999999999993" customHeight="1" x14ac:dyDescent="0.25">
      <c r="A44" s="9"/>
      <c r="D44" s="10"/>
      <c r="E44" s="9"/>
      <c r="F44" s="2"/>
      <c r="G44" s="2"/>
      <c r="H44" s="2"/>
      <c r="K44" s="2"/>
      <c r="L44" s="23"/>
    </row>
    <row r="45" spans="1:12" ht="12.95" customHeight="1" x14ac:dyDescent="0.25">
      <c r="A45" s="9"/>
      <c r="D45" s="10"/>
      <c r="E45" s="52" t="str">
        <f>IF(Meuble!D15="","",(Meuble!J15)&amp;" X ")</f>
        <v xml:space="preserve">1 X </v>
      </c>
      <c r="F45" s="50" t="str">
        <f>IF(Meuble!D15="","",Meuble!D15)</f>
        <v>COTE DROIT</v>
      </c>
      <c r="G45" s="2">
        <f>IF(Meuble!F15="","",Meuble!F15)</f>
        <v>11</v>
      </c>
      <c r="H45" s="2" t="str">
        <f>IF(Meuble!D15="","", "x" )</f>
        <v>x</v>
      </c>
      <c r="I45" s="2">
        <f>IF(Meuble!G15="","",Meuble!G15)</f>
        <v>111</v>
      </c>
      <c r="J45" s="2" t="str">
        <f>IF(Meuble!D15="","", "x" )</f>
        <v>x</v>
      </c>
      <c r="K45" s="2">
        <f>IF(Meuble!H15="","",Meuble!H15)</f>
        <v>11</v>
      </c>
      <c r="L45" s="53" t="str">
        <f>IF(Meuble!M15=Base!B9,Base!C9,IF(Meuble!M15=Base!B10,Base!C10,IF(Meuble!M15=Base!B11,Base!C11,"")))</f>
        <v>▲</v>
      </c>
    </row>
    <row r="46" spans="1:12" ht="5.25" customHeight="1" x14ac:dyDescent="0.25">
      <c r="A46" s="9"/>
      <c r="D46" s="10"/>
      <c r="E46" s="52"/>
      <c r="F46" s="50"/>
      <c r="G46" s="29" t="str">
        <f>IF(Meuble!Q15="","","—")</f>
        <v>—</v>
      </c>
      <c r="H46" s="2"/>
      <c r="I46" s="29" t="str">
        <f>IF(Meuble!P15="","","—")</f>
        <v/>
      </c>
      <c r="K46" s="2"/>
      <c r="L46" s="53"/>
    </row>
    <row r="47" spans="1:12" ht="5.25" customHeight="1" x14ac:dyDescent="0.25">
      <c r="A47" s="9"/>
      <c r="D47" s="10"/>
      <c r="E47" s="52"/>
      <c r="F47" s="50"/>
      <c r="G47" s="29" t="str">
        <f>IF(Meuble!O15="","","—")</f>
        <v/>
      </c>
      <c r="H47" s="2"/>
      <c r="I47" s="29" t="str">
        <f>IF(Meuble!N15="","","—")</f>
        <v/>
      </c>
      <c r="K47" s="2"/>
      <c r="L47" s="23"/>
    </row>
    <row r="48" spans="1:12" ht="9.9499999999999993" customHeight="1" x14ac:dyDescent="0.25">
      <c r="A48" s="9"/>
      <c r="D48" s="10"/>
      <c r="E48" s="9"/>
      <c r="F48" s="2"/>
      <c r="G48" s="2"/>
      <c r="H48" s="2"/>
      <c r="K48" s="2"/>
      <c r="L48" s="23"/>
    </row>
    <row r="49" spans="1:12" ht="12.95" customHeight="1" x14ac:dyDescent="0.25">
      <c r="A49" s="9"/>
      <c r="D49" s="10"/>
      <c r="E49" s="52" t="str">
        <f>IF(Meuble!D16="","",(Meuble!J16)&amp;" X ")</f>
        <v xml:space="preserve">1 X </v>
      </c>
      <c r="F49" s="50" t="str">
        <f>IF(Meuble!D16="","",Meuble!D16)</f>
        <v>COTE GAUCHE</v>
      </c>
      <c r="G49" s="2">
        <f>IF(Meuble!F16="","",Meuble!F16)</f>
        <v>12</v>
      </c>
      <c r="H49" s="2" t="str">
        <f>IF(Meuble!D16="","", "x" )</f>
        <v>x</v>
      </c>
      <c r="I49" s="2">
        <f>IF(Meuble!G16="","",Meuble!G16)</f>
        <v>112</v>
      </c>
      <c r="J49" s="2" t="str">
        <f>IF(Meuble!D16="","", "x" )</f>
        <v>x</v>
      </c>
      <c r="K49" s="2">
        <f>IF(Meuble!H16="","",Meuble!H16)</f>
        <v>12</v>
      </c>
      <c r="L49" s="56" t="str">
        <f>IF(Meuble!M16=Base!B9,Base!C9,IF(Meuble!M16=Base!B10,Base!C10,IF(Meuble!M16=Base!B11,Base!C11,"")))</f>
        <v>▲</v>
      </c>
    </row>
    <row r="50" spans="1:12" ht="5.25" customHeight="1" x14ac:dyDescent="0.25">
      <c r="A50" s="9"/>
      <c r="D50" s="10"/>
      <c r="E50" s="52"/>
      <c r="F50" s="50"/>
      <c r="G50" s="29" t="str">
        <f>IF(Meuble!Q16="","","—")</f>
        <v>—</v>
      </c>
      <c r="H50" s="2"/>
      <c r="I50" s="29" t="str">
        <f>IF(Meuble!P16="","","—")</f>
        <v/>
      </c>
      <c r="K50" s="2"/>
      <c r="L50" s="56"/>
    </row>
    <row r="51" spans="1:12" ht="5.25" customHeight="1" x14ac:dyDescent="0.25">
      <c r="A51" s="9"/>
      <c r="D51" s="10"/>
      <c r="E51" s="52"/>
      <c r="F51" s="50"/>
      <c r="G51" s="29" t="str">
        <f>IF(Meuble!O16="","","—")</f>
        <v/>
      </c>
      <c r="H51" s="2"/>
      <c r="I51" s="29" t="str">
        <f>IF(Meuble!N16="","","—")</f>
        <v/>
      </c>
      <c r="K51" s="2"/>
      <c r="L51" s="23"/>
    </row>
    <row r="52" spans="1:12" ht="9.9499999999999993" customHeight="1" x14ac:dyDescent="0.25">
      <c r="A52" s="9"/>
      <c r="D52" s="10"/>
      <c r="E52" s="9"/>
      <c r="L52" s="23"/>
    </row>
    <row r="53" spans="1:12" ht="12.95" customHeight="1" x14ac:dyDescent="0.25">
      <c r="A53" s="9"/>
      <c r="D53" s="10"/>
      <c r="E53" s="52" t="str">
        <f>IF(Meuble!D17="","",(Meuble!J17)&amp;" X ")</f>
        <v xml:space="preserve">1 X </v>
      </c>
      <c r="F53" s="50" t="str">
        <f>IF(Meuble!D17="","",Meuble!D17)</f>
        <v>DESSOUS</v>
      </c>
      <c r="G53" s="2">
        <f>IF(Meuble!F17="","",Meuble!F17)</f>
        <v>13</v>
      </c>
      <c r="H53" s="2" t="str">
        <f>IF(Meuble!D17="","", "x" )</f>
        <v>x</v>
      </c>
      <c r="I53" s="2">
        <f>IF(Meuble!G17="","",Meuble!G17)</f>
        <v>113</v>
      </c>
      <c r="J53" s="2" t="str">
        <f>IF(Meuble!D17="","", "x" )</f>
        <v>x</v>
      </c>
      <c r="K53" s="2">
        <f>IF(Meuble!H17="","",Meuble!H17)</f>
        <v>13</v>
      </c>
      <c r="L53" s="53" t="str">
        <f>IF(Meuble!M17=Base!B9,Base!C9,IF(Meuble!M17=Base!B10,Base!C10,IF(Meuble!M17=Base!B11,Base!C11,"")))</f>
        <v>▲</v>
      </c>
    </row>
    <row r="54" spans="1:12" ht="5.25" customHeight="1" x14ac:dyDescent="0.25">
      <c r="A54" s="9"/>
      <c r="D54" s="10"/>
      <c r="E54" s="52"/>
      <c r="F54" s="50"/>
      <c r="G54" s="29" t="str">
        <f>IF(Meuble!Q17="","","—")</f>
        <v>—</v>
      </c>
      <c r="H54" s="2"/>
      <c r="I54" s="29" t="str">
        <f>IF(Meuble!P17="","","—")</f>
        <v/>
      </c>
      <c r="K54" s="2"/>
      <c r="L54" s="53"/>
    </row>
    <row r="55" spans="1:12" ht="5.25" customHeight="1" x14ac:dyDescent="0.25">
      <c r="A55" s="9"/>
      <c r="D55" s="10"/>
      <c r="E55" s="52"/>
      <c r="F55" s="50"/>
      <c r="G55" s="29" t="str">
        <f>IF(Meuble!O17="","","—")</f>
        <v/>
      </c>
      <c r="H55" s="2"/>
      <c r="I55" s="29" t="str">
        <f>IF(Meuble!N17="","","—")</f>
        <v/>
      </c>
      <c r="K55" s="2"/>
      <c r="L55" s="23"/>
    </row>
    <row r="56" spans="1:12" ht="9.9499999999999993" customHeight="1" x14ac:dyDescent="0.25">
      <c r="A56" s="9"/>
      <c r="D56" s="10"/>
      <c r="E56" s="9"/>
      <c r="L56" s="23"/>
    </row>
    <row r="57" spans="1:12" ht="12.95" customHeight="1" x14ac:dyDescent="0.25">
      <c r="A57" s="9"/>
      <c r="D57" s="10"/>
      <c r="E57" s="52" t="str">
        <f>IF(Meuble!D18="","",(Meuble!J18)&amp;" X ")</f>
        <v xml:space="preserve">1 X </v>
      </c>
      <c r="F57" s="50" t="str">
        <f>IF(Meuble!D18="","",Meuble!D18)</f>
        <v>TRAVERSE AV</v>
      </c>
      <c r="G57" s="2">
        <f>IF(Meuble!F18="","",Meuble!F18)</f>
        <v>14</v>
      </c>
      <c r="H57" s="2" t="str">
        <f>IF(Meuble!D18="","", "x" )</f>
        <v>x</v>
      </c>
      <c r="I57" s="2">
        <f>IF(Meuble!G18="","",Meuble!G18)</f>
        <v>114</v>
      </c>
      <c r="J57" s="2" t="str">
        <f>IF(Meuble!D18="","", "x" )</f>
        <v>x</v>
      </c>
      <c r="K57" s="2">
        <f>IF(Meuble!H18="","",Meuble!H18)</f>
        <v>14</v>
      </c>
      <c r="L57" s="51" t="str">
        <f>IF(Meuble!M18=Base!B9,Base!C9,IF(Meuble!M18=Base!B10,Base!C10,IF(Meuble!M18=Base!B11,Base!C11,"")))</f>
        <v>▲</v>
      </c>
    </row>
    <row r="58" spans="1:12" ht="5.25" customHeight="1" x14ac:dyDescent="0.25">
      <c r="A58" s="9"/>
      <c r="D58" s="10"/>
      <c r="E58" s="52"/>
      <c r="F58" s="50"/>
      <c r="G58" s="29" t="str">
        <f>IF(Meuble!Q18="","","—")</f>
        <v>—</v>
      </c>
      <c r="H58" s="2"/>
      <c r="I58" s="29" t="str">
        <f>IF(Meuble!P18="","","—")</f>
        <v/>
      </c>
      <c r="K58" s="2"/>
      <c r="L58" s="51"/>
    </row>
    <row r="59" spans="1:12" ht="5.25" customHeight="1" x14ac:dyDescent="0.25">
      <c r="A59" s="9"/>
      <c r="D59" s="10"/>
      <c r="E59" s="52"/>
      <c r="F59" s="50"/>
      <c r="G59" s="29" t="str">
        <f>IF(Meuble!O18="","","—")</f>
        <v/>
      </c>
      <c r="H59" s="2"/>
      <c r="I59" s="29" t="str">
        <f>IF(Meuble!N18="","","—")</f>
        <v/>
      </c>
      <c r="K59" s="2"/>
      <c r="L59" s="23"/>
    </row>
    <row r="60" spans="1:12" ht="9.9499999999999993" customHeight="1" x14ac:dyDescent="0.25">
      <c r="A60" s="9"/>
      <c r="D60" s="10"/>
      <c r="E60" s="9"/>
      <c r="L60" s="23"/>
    </row>
    <row r="61" spans="1:12" x14ac:dyDescent="0.25">
      <c r="A61" s="9"/>
      <c r="D61" s="10"/>
      <c r="E61" s="52" t="str">
        <f>IF(Meuble!D19="","",(Meuble!J19)&amp;" X ")</f>
        <v xml:space="preserve">1 X </v>
      </c>
      <c r="F61" s="50" t="str">
        <f>IF(Meuble!D19="","",Meuble!D19)</f>
        <v>TRAVERSE AR</v>
      </c>
      <c r="G61" s="2">
        <f>IF(Meuble!F19="","",Meuble!F19)</f>
        <v>15</v>
      </c>
      <c r="H61" s="2" t="str">
        <f>IF(Meuble!D19="","", "x" )</f>
        <v>x</v>
      </c>
      <c r="I61" s="2">
        <f>IF(Meuble!G19="","",Meuble!G19)</f>
        <v>115</v>
      </c>
      <c r="J61" s="2" t="str">
        <f>IF(Meuble!D19="","", "x" )</f>
        <v>x</v>
      </c>
      <c r="K61" s="2">
        <f>IF(Meuble!H19="","",Meuble!H19)</f>
        <v>15</v>
      </c>
      <c r="L61" s="51" t="str">
        <f>IF(Meuble!M19=Base!B9,Base!C9,IF(Meuble!M19=Base!B10,Base!C10,IF(Meuble!M19=Base!B11,Base!C11,"")))</f>
        <v>▲</v>
      </c>
    </row>
    <row r="62" spans="1:12" ht="5.25" customHeight="1" x14ac:dyDescent="0.25">
      <c r="A62" s="9"/>
      <c r="D62" s="10"/>
      <c r="E62" s="52"/>
      <c r="F62" s="50"/>
      <c r="G62" s="29" t="str">
        <f>IF(Meuble!Q19="","","—")</f>
        <v/>
      </c>
      <c r="H62" s="2"/>
      <c r="I62" s="29" t="str">
        <f>IF(Meuble!P19="","","—")</f>
        <v/>
      </c>
      <c r="K62" s="2"/>
      <c r="L62" s="51"/>
    </row>
    <row r="63" spans="1:12" ht="5.25" customHeight="1" x14ac:dyDescent="0.25">
      <c r="A63" s="9"/>
      <c r="D63" s="10"/>
      <c r="E63" s="52"/>
      <c r="F63" s="50"/>
      <c r="G63" s="29" t="str">
        <f>IF(Meuble!O19="","","—")</f>
        <v/>
      </c>
      <c r="H63" s="2"/>
      <c r="I63" s="29" t="str">
        <f>IF(Meuble!N19="","","—")</f>
        <v/>
      </c>
      <c r="K63" s="2"/>
      <c r="L63" s="23"/>
    </row>
    <row r="64" spans="1:12" ht="9.9499999999999993" customHeight="1" x14ac:dyDescent="0.25">
      <c r="A64" s="9"/>
      <c r="D64" s="10"/>
      <c r="E64" s="9"/>
      <c r="L64" s="23"/>
    </row>
    <row r="65" spans="1:12" ht="12.95" customHeight="1" x14ac:dyDescent="0.25">
      <c r="A65" s="9"/>
      <c r="D65" s="10"/>
      <c r="E65" s="52" t="str">
        <f>IF(Meuble!D20="","",(Meuble!J20)&amp;" X ")</f>
        <v xml:space="preserve">1 X </v>
      </c>
      <c r="F65" s="50" t="str">
        <f>IF(Meuble!D20="","",Meuble!D20)</f>
        <v>FACADE TIROIR</v>
      </c>
      <c r="G65" s="2">
        <f>IF(Meuble!F20="","",Meuble!F20)</f>
        <v>16</v>
      </c>
      <c r="H65" s="2" t="str">
        <f>IF(Meuble!D20="","", "x" )</f>
        <v>x</v>
      </c>
      <c r="I65" s="2">
        <f>IF(Meuble!G20="","",Meuble!G20)</f>
        <v>116</v>
      </c>
      <c r="J65" s="2" t="str">
        <f>IF(Meuble!D20="","", "x" )</f>
        <v>x</v>
      </c>
      <c r="K65" s="2">
        <f>IF(Meuble!H20="","",Meuble!H20)</f>
        <v>16</v>
      </c>
      <c r="L65" s="51" t="str">
        <f>IF(Meuble!M20=Base!B9,Base!C9,IF(Meuble!M20=Base!B10,Base!C10,IF(Meuble!M20=Base!B11,Base!C11,"")))</f>
        <v>■</v>
      </c>
    </row>
    <row r="66" spans="1:12" ht="5.25" customHeight="1" x14ac:dyDescent="0.25">
      <c r="A66" s="9"/>
      <c r="D66" s="10"/>
      <c r="E66" s="52"/>
      <c r="F66" s="50"/>
      <c r="G66" s="29" t="str">
        <f>IF(Meuble!Q20="","","—")</f>
        <v>—</v>
      </c>
      <c r="H66" s="2"/>
      <c r="I66" s="29" t="str">
        <f>IF(Meuble!P20="","","—")</f>
        <v>—</v>
      </c>
      <c r="K66" s="2"/>
      <c r="L66" s="51"/>
    </row>
    <row r="67" spans="1:12" ht="5.25" customHeight="1" x14ac:dyDescent="0.25">
      <c r="A67" s="9"/>
      <c r="D67" s="10"/>
      <c r="E67" s="52"/>
      <c r="F67" s="50"/>
      <c r="G67" s="29" t="str">
        <f>IF(Meuble!O20="","","—")</f>
        <v>—</v>
      </c>
      <c r="H67" s="2"/>
      <c r="I67" s="29" t="str">
        <f>IF(Meuble!N20="","","—")</f>
        <v>—</v>
      </c>
      <c r="K67" s="2"/>
      <c r="L67" s="23"/>
    </row>
    <row r="68" spans="1:12" ht="9.9499999999999993" customHeight="1" x14ac:dyDescent="0.25">
      <c r="A68" s="9"/>
      <c r="D68" s="10"/>
      <c r="E68" s="9"/>
      <c r="L68" s="23"/>
    </row>
    <row r="69" spans="1:12" ht="12.95" customHeight="1" x14ac:dyDescent="0.25">
      <c r="A69" s="9"/>
      <c r="D69" s="10"/>
      <c r="E69" s="52" t="str">
        <f>IF(Meuble!D21="","",(Meuble!J21)&amp;" X ")</f>
        <v xml:space="preserve">1 X </v>
      </c>
      <c r="F69" s="50" t="str">
        <f>IF(Meuble!D21="","",Meuble!D21)</f>
        <v>FACADE TIROIR</v>
      </c>
      <c r="G69" s="2">
        <f>IF(Meuble!F21="","",Meuble!F21)</f>
        <v>17</v>
      </c>
      <c r="H69" s="2" t="str">
        <f>IF(Meuble!D21="","", "x" )</f>
        <v>x</v>
      </c>
      <c r="I69" s="2">
        <f>IF(Meuble!G21="","",Meuble!G21)</f>
        <v>117</v>
      </c>
      <c r="J69" s="2" t="str">
        <f>IF(Meuble!D21="","", "x" )</f>
        <v>x</v>
      </c>
      <c r="K69" s="2">
        <f>IF(Meuble!H21="","",Meuble!H21)</f>
        <v>17</v>
      </c>
      <c r="L69" s="51" t="str">
        <f>IF(Meuble!M21=Base!B9,Base!C9,IF(Meuble!M21=Base!B10,Base!C10,IF(Meuble!M21=Base!B11,Base!C11,"")))</f>
        <v>■</v>
      </c>
    </row>
    <row r="70" spans="1:12" ht="5.25" customHeight="1" x14ac:dyDescent="0.25">
      <c r="A70" s="9"/>
      <c r="D70" s="10"/>
      <c r="E70" s="52"/>
      <c r="F70" s="50"/>
      <c r="G70" s="29" t="str">
        <f>IF(Meuble!Q21="","","—")</f>
        <v>—</v>
      </c>
      <c r="H70" s="2"/>
      <c r="I70" s="29" t="str">
        <f>IF(Meuble!P21="","","—")</f>
        <v>—</v>
      </c>
      <c r="K70" s="2"/>
      <c r="L70" s="51"/>
    </row>
    <row r="71" spans="1:12" ht="5.25" customHeight="1" x14ac:dyDescent="0.25">
      <c r="A71" s="9"/>
      <c r="D71" s="10"/>
      <c r="E71" s="52"/>
      <c r="F71" s="50"/>
      <c r="G71" s="29" t="str">
        <f>IF(Meuble!O21="","","—")</f>
        <v>—</v>
      </c>
      <c r="H71" s="2"/>
      <c r="I71" s="29" t="str">
        <f>IF(Meuble!N21="","","—")</f>
        <v>—</v>
      </c>
      <c r="K71" s="2"/>
      <c r="L71" s="23"/>
    </row>
    <row r="72" spans="1:12" ht="9.9499999999999993" customHeight="1" x14ac:dyDescent="0.25">
      <c r="A72" s="9"/>
      <c r="D72" s="10"/>
      <c r="E72" s="9"/>
      <c r="L72" s="23"/>
    </row>
    <row r="73" spans="1:12" ht="12.95" customHeight="1" x14ac:dyDescent="0.25">
      <c r="A73" s="9"/>
      <c r="D73" s="10"/>
      <c r="E73" s="52" t="str">
        <f>IF(Meuble!D22="","",(Meuble!J22)&amp;" X ")</f>
        <v xml:space="preserve">1 X </v>
      </c>
      <c r="F73" s="50" t="str">
        <f>IF(Meuble!D22="","",Meuble!D22)</f>
        <v>FACADE TIROIR</v>
      </c>
      <c r="G73" s="2">
        <f>IF(Meuble!F22="","",Meuble!F22)</f>
        <v>18</v>
      </c>
      <c r="H73" s="2" t="str">
        <f>IF(Meuble!D22="","", "x" )</f>
        <v>x</v>
      </c>
      <c r="I73" s="2">
        <f>IF(Meuble!G22="","",Meuble!G22)</f>
        <v>118</v>
      </c>
      <c r="J73" s="2" t="str">
        <f>IF(Meuble!D22="","", "x" )</f>
        <v>x</v>
      </c>
      <c r="K73" s="2">
        <f>IF(Meuble!H22="","",Meuble!H22)</f>
        <v>18</v>
      </c>
      <c r="L73" s="51" t="str">
        <f>IF(Meuble!M22=Base!B9,Base!C9,IF(Meuble!M22=Base!B10,Base!C10,IF(Meuble!M22=Base!B11,Base!C11,"")))</f>
        <v>■</v>
      </c>
    </row>
    <row r="74" spans="1:12" ht="5.25" customHeight="1" x14ac:dyDescent="0.25">
      <c r="A74" s="9"/>
      <c r="D74" s="10"/>
      <c r="E74" s="52"/>
      <c r="F74" s="50"/>
      <c r="G74" s="29" t="str">
        <f>IF(Meuble!Q22="","","—")</f>
        <v>—</v>
      </c>
      <c r="H74" s="2"/>
      <c r="I74" s="29" t="str">
        <f>IF(Meuble!P22="","","—")</f>
        <v>—</v>
      </c>
      <c r="K74" s="2"/>
      <c r="L74" s="51"/>
    </row>
    <row r="75" spans="1:12" ht="5.25" customHeight="1" x14ac:dyDescent="0.25">
      <c r="A75" s="9"/>
      <c r="D75" s="10"/>
      <c r="E75" s="52"/>
      <c r="F75" s="50"/>
      <c r="G75" s="29" t="str">
        <f>IF(Meuble!O22="","","—")</f>
        <v>—</v>
      </c>
      <c r="H75" s="2"/>
      <c r="I75" s="29" t="str">
        <f>IF(Meuble!N22="","","—")</f>
        <v>—</v>
      </c>
      <c r="K75" s="2"/>
      <c r="L75" s="23"/>
    </row>
    <row r="76" spans="1:12" ht="9.9499999999999993" customHeight="1" x14ac:dyDescent="0.25">
      <c r="A76" s="9"/>
      <c r="D76" s="10"/>
      <c r="E76" s="9"/>
      <c r="L76" s="23"/>
    </row>
    <row r="77" spans="1:12" ht="12.95" customHeight="1" x14ac:dyDescent="0.25">
      <c r="A77" s="9"/>
      <c r="D77" s="10"/>
      <c r="E77" s="52" t="str">
        <f>IF(Meuble!D23="","",(Meuble!J23)&amp;" X ")</f>
        <v xml:space="preserve">1 X </v>
      </c>
      <c r="F77" s="50" t="str">
        <f>IF(Meuble!D23="","",Meuble!D23)</f>
        <v>FACADE TIROIR</v>
      </c>
      <c r="G77" s="2">
        <f>IF(Meuble!F23="","",Meuble!F23)</f>
        <v>19</v>
      </c>
      <c r="H77" s="2" t="str">
        <f>IF(Meuble!D23="","", "x" )</f>
        <v>x</v>
      </c>
      <c r="I77" s="2">
        <f>IF(Meuble!G23="","",Meuble!G23)</f>
        <v>119</v>
      </c>
      <c r="J77" s="2" t="str">
        <f>IF(Meuble!D23="","", "x" )</f>
        <v>x</v>
      </c>
      <c r="K77" s="2">
        <f>IF(Meuble!H23="","",Meuble!H23)</f>
        <v>19</v>
      </c>
      <c r="L77" s="51" t="str">
        <f>IF(Meuble!M23=Base!B9,Base!C9,IF(Meuble!M23=Base!B10,Base!C10,IF(Meuble!M23=Base!B11,Base!C11,"")))</f>
        <v>■</v>
      </c>
    </row>
    <row r="78" spans="1:12" ht="5.25" customHeight="1" x14ac:dyDescent="0.25">
      <c r="A78" s="9"/>
      <c r="D78" s="10"/>
      <c r="E78" s="52"/>
      <c r="F78" s="50"/>
      <c r="G78" s="29" t="str">
        <f>IF(Meuble!Q23="","","—")</f>
        <v>—</v>
      </c>
      <c r="H78" s="2"/>
      <c r="I78" s="29" t="str">
        <f>IF(Meuble!P23="","","—")</f>
        <v>—</v>
      </c>
      <c r="K78" s="2"/>
      <c r="L78" s="51"/>
    </row>
    <row r="79" spans="1:12" ht="5.25" customHeight="1" x14ac:dyDescent="0.25">
      <c r="A79" s="9"/>
      <c r="D79" s="10"/>
      <c r="E79" s="52"/>
      <c r="F79" s="50"/>
      <c r="G79" s="29" t="str">
        <f>IF(Meuble!O23="","","—")</f>
        <v>—</v>
      </c>
      <c r="H79" s="2"/>
      <c r="I79" s="29" t="str">
        <f>IF(Meuble!N23="","","—")</f>
        <v>—</v>
      </c>
      <c r="K79" s="2"/>
      <c r="L79" s="23"/>
    </row>
    <row r="80" spans="1:12" ht="9" customHeight="1" x14ac:dyDescent="0.25">
      <c r="A80" s="9"/>
      <c r="D80" s="10"/>
      <c r="E80" s="9"/>
      <c r="L80" s="23"/>
    </row>
    <row r="81" spans="1:12" ht="12.95" customHeight="1" x14ac:dyDescent="0.25">
      <c r="A81" s="9"/>
      <c r="D81" s="10"/>
      <c r="E81" s="52" t="str">
        <f>IF(Meuble!D24="","",(Meuble!J24)&amp;" X ")</f>
        <v xml:space="preserve">1 X </v>
      </c>
      <c r="F81" s="50" t="str">
        <f>IF(Meuble!D24="","",Meuble!D24)</f>
        <v>FACADE TIROIR</v>
      </c>
      <c r="G81" s="2">
        <f>IF(Meuble!F24="","",Meuble!F24)</f>
        <v>20</v>
      </c>
      <c r="H81" s="2" t="str">
        <f>IF(Meuble!D24="","", "x" )</f>
        <v>x</v>
      </c>
      <c r="I81" s="2">
        <f>IF(Meuble!G24="","",Meuble!G24)</f>
        <v>120</v>
      </c>
      <c r="J81" s="2" t="str">
        <f>IF(Meuble!D24="","", "x" )</f>
        <v>x</v>
      </c>
      <c r="K81" s="2">
        <f>IF(Meuble!H24="","",Meuble!H24)</f>
        <v>20</v>
      </c>
      <c r="L81" s="51" t="str">
        <f>IF(Meuble!M24=Base!B9,Base!C9,IF(Meuble!M24=Base!B10,Base!C10,IF(Meuble!M24=Base!B11,Base!C11,"")))</f>
        <v>■</v>
      </c>
    </row>
    <row r="82" spans="1:12" ht="5.25" customHeight="1" x14ac:dyDescent="0.25">
      <c r="A82" s="9"/>
      <c r="D82" s="10"/>
      <c r="E82" s="52"/>
      <c r="F82" s="50"/>
      <c r="G82" s="29" t="str">
        <f>IF(Meuble!Q24="","","—")</f>
        <v>—</v>
      </c>
      <c r="H82" s="2"/>
      <c r="I82" s="29" t="str">
        <f>IF(Meuble!P24="","","—")</f>
        <v>—</v>
      </c>
      <c r="K82" s="2"/>
      <c r="L82" s="51"/>
    </row>
    <row r="83" spans="1:12" ht="5.25" customHeight="1" x14ac:dyDescent="0.25">
      <c r="A83" s="9"/>
      <c r="D83" s="10"/>
      <c r="E83" s="52"/>
      <c r="F83" s="50"/>
      <c r="G83" s="29" t="str">
        <f>IF(Meuble!O24="","","—")</f>
        <v>—</v>
      </c>
      <c r="H83" s="2"/>
      <c r="I83" s="29" t="str">
        <f>IF(Meuble!N24="","","—")</f>
        <v>—</v>
      </c>
      <c r="K83" s="2"/>
      <c r="L83" s="23"/>
    </row>
    <row r="84" spans="1:12" ht="9.9499999999999993" customHeight="1" x14ac:dyDescent="0.25">
      <c r="A84" s="9"/>
      <c r="D84" s="10"/>
      <c r="E84" s="9"/>
      <c r="L84" s="23"/>
    </row>
    <row r="85" spans="1:12" ht="12.95" customHeight="1" x14ac:dyDescent="0.25">
      <c r="A85" s="9"/>
      <c r="D85" s="10"/>
      <c r="E85" s="52" t="str">
        <f>IF(Meuble!D25="","",(Meuble!J25)&amp;" X ")</f>
        <v xml:space="preserve">1 X </v>
      </c>
      <c r="F85" s="50" t="str">
        <f>IF(Meuble!D25="","",Meuble!D25)</f>
        <v>FACADE TIROIR</v>
      </c>
      <c r="G85" s="2">
        <f>IF(Meuble!F25="","",Meuble!F25)</f>
        <v>21</v>
      </c>
      <c r="H85" s="2" t="str">
        <f>IF(Meuble!D25="","", "x" )</f>
        <v>x</v>
      </c>
      <c r="I85" s="2">
        <f>IF(Meuble!G25="","",Meuble!G25)</f>
        <v>121</v>
      </c>
      <c r="J85" s="2" t="str">
        <f>IF(Meuble!D25="","", "x" )</f>
        <v>x</v>
      </c>
      <c r="K85" s="2">
        <f>IF(Meuble!H25="","",Meuble!H25)</f>
        <v>21</v>
      </c>
      <c r="L85" s="51" t="str">
        <f>IF(Meuble!M25=Base!B9,Base!C9,IF(Meuble!M25=Base!B10,Base!C10,IF(Meuble!M25=Base!B11,Base!C11,"")))</f>
        <v>■</v>
      </c>
    </row>
    <row r="86" spans="1:12" ht="5.25" customHeight="1" x14ac:dyDescent="0.25">
      <c r="A86" s="9"/>
      <c r="D86" s="10"/>
      <c r="E86" s="52"/>
      <c r="F86" s="50"/>
      <c r="G86" s="29" t="str">
        <f>IF(Meuble!Q25="","","—")</f>
        <v>—</v>
      </c>
      <c r="H86" s="2"/>
      <c r="I86" s="29" t="str">
        <f>IF(Meuble!P25="","","—")</f>
        <v>—</v>
      </c>
      <c r="K86" s="2"/>
      <c r="L86" s="51"/>
    </row>
    <row r="87" spans="1:12" ht="5.25" customHeight="1" x14ac:dyDescent="0.25">
      <c r="A87" s="9"/>
      <c r="D87" s="10"/>
      <c r="E87" s="52"/>
      <c r="F87" s="50"/>
      <c r="G87" s="29" t="str">
        <f>IF(Meuble!O25="","","—")</f>
        <v>—</v>
      </c>
      <c r="H87" s="2"/>
      <c r="I87" s="29" t="str">
        <f>IF(Meuble!N25="","","—")</f>
        <v>—</v>
      </c>
      <c r="K87" s="2"/>
      <c r="L87" s="23"/>
    </row>
    <row r="88" spans="1:12" ht="11.25" customHeight="1" x14ac:dyDescent="0.25">
      <c r="A88" s="9"/>
      <c r="D88" s="10"/>
      <c r="E88" s="9"/>
      <c r="L88" s="23"/>
    </row>
    <row r="89" spans="1:12" ht="12.95" customHeight="1" x14ac:dyDescent="0.25">
      <c r="A89" s="54" t="str">
        <f>Meuble!C2</f>
        <v>B2CT</v>
      </c>
      <c r="B89" s="55"/>
      <c r="D89" s="10"/>
      <c r="E89" s="52" t="str">
        <f>IF(Meuble!D26="","",(Meuble!J26)&amp;" X ")</f>
        <v xml:space="preserve">1 X </v>
      </c>
      <c r="F89" s="50" t="str">
        <f>IF(Meuble!D26="","",Meuble!D26)</f>
        <v>FACADE TIROIR</v>
      </c>
      <c r="G89" s="2">
        <f>IF(Meuble!F26="","",Meuble!F26)</f>
        <v>22</v>
      </c>
      <c r="H89" s="2" t="str">
        <f>IF(Meuble!D26="","", "x" )</f>
        <v>x</v>
      </c>
      <c r="I89" s="2">
        <f>IF(Meuble!G26="","",Meuble!G26)</f>
        <v>122</v>
      </c>
      <c r="J89" s="2" t="str">
        <f>IF(Meuble!D26="","", "x" )</f>
        <v>x</v>
      </c>
      <c r="K89" s="2">
        <f>IF(Meuble!H26="","",Meuble!H26)</f>
        <v>22</v>
      </c>
      <c r="L89" s="51" t="str">
        <f>IF(Meuble!M26=Base!B9,Base!C9,IF(Meuble!M26=Base!B10,Base!C10,IF(Meuble!M26=Base!B11,Base!C11,"")))</f>
        <v>■</v>
      </c>
    </row>
    <row r="90" spans="1:12" ht="5.25" customHeight="1" x14ac:dyDescent="0.25">
      <c r="A90" s="54"/>
      <c r="B90" s="55"/>
      <c r="D90" s="10"/>
      <c r="E90" s="52"/>
      <c r="F90" s="50"/>
      <c r="G90" s="29" t="str">
        <f>IF(Meuble!Q26="","","—")</f>
        <v>—</v>
      </c>
      <c r="H90" s="2"/>
      <c r="I90" s="29" t="str">
        <f>IF(Meuble!P26="","","—")</f>
        <v>—</v>
      </c>
      <c r="K90" s="2"/>
      <c r="L90" s="51"/>
    </row>
    <row r="91" spans="1:12" ht="5.25" customHeight="1" x14ac:dyDescent="0.25">
      <c r="A91" s="54"/>
      <c r="B91" s="55"/>
      <c r="D91" s="10"/>
      <c r="E91" s="52"/>
      <c r="F91" s="50"/>
      <c r="G91" s="29" t="str">
        <f>IF(Meuble!O26="","","—")</f>
        <v>—</v>
      </c>
      <c r="H91" s="2"/>
      <c r="I91" s="29" t="str">
        <f>IF(Meuble!N26="","","—")</f>
        <v>—</v>
      </c>
      <c r="K91" s="2"/>
      <c r="L91" s="21"/>
    </row>
    <row r="92" spans="1:12" ht="9.9499999999999993" customHeight="1" x14ac:dyDescent="0.25">
      <c r="A92" s="9"/>
      <c r="D92" s="10"/>
      <c r="E92" s="9"/>
      <c r="L92" s="10"/>
    </row>
    <row r="93" spans="1:12" ht="12.95" customHeight="1" x14ac:dyDescent="0.25">
      <c r="A93" s="9"/>
      <c r="D93" s="10"/>
      <c r="E93" s="52" t="str">
        <f>IF(Meuble!D27="","",(Meuble!J27)&amp;" X ")</f>
        <v xml:space="preserve">1 X </v>
      </c>
      <c r="F93" s="50" t="str">
        <f>IF(Meuble!D27="","",Meuble!D27)</f>
        <v>FACADE TIROIR</v>
      </c>
      <c r="G93" s="2">
        <f>IF(Meuble!F27="","",Meuble!F27)</f>
        <v>23</v>
      </c>
      <c r="H93" s="2" t="str">
        <f>IF(Meuble!D27="","", "x" )</f>
        <v>x</v>
      </c>
      <c r="I93" s="2">
        <f>IF(Meuble!G27="","",Meuble!G27)</f>
        <v>123</v>
      </c>
      <c r="J93" s="2" t="str">
        <f>IF(Meuble!D27="","", "x" )</f>
        <v>x</v>
      </c>
      <c r="K93" s="2">
        <f>IF(Meuble!H27="","",Meuble!H27)</f>
        <v>23</v>
      </c>
      <c r="L93" s="53" t="str">
        <f>IF(Meuble!M27=Base!B9,Base!C9,IF(Meuble!M27=Base!B10,Base!C10,IF(Meuble!M27=Base!B11,Base!C11,"")))</f>
        <v>■</v>
      </c>
    </row>
    <row r="94" spans="1:12" ht="5.25" customHeight="1" x14ac:dyDescent="0.25">
      <c r="A94" s="9"/>
      <c r="D94" s="10"/>
      <c r="E94" s="52"/>
      <c r="F94" s="50"/>
      <c r="G94" s="29" t="str">
        <f>IF(Meuble!Q27="","","—")</f>
        <v>—</v>
      </c>
      <c r="H94" s="2"/>
      <c r="I94" s="29" t="str">
        <f>IF(Meuble!P27="","","—")</f>
        <v>—</v>
      </c>
      <c r="K94" s="2"/>
      <c r="L94" s="53"/>
    </row>
    <row r="95" spans="1:12" ht="5.25" customHeight="1" x14ac:dyDescent="0.25">
      <c r="A95" s="9"/>
      <c r="D95" s="10"/>
      <c r="E95" s="52"/>
      <c r="F95" s="50"/>
      <c r="G95" s="29" t="str">
        <f>IF(Meuble!O27="","","—")</f>
        <v>—</v>
      </c>
      <c r="H95" s="2"/>
      <c r="I95" s="29" t="str">
        <f>IF(Meuble!N27="","","—")</f>
        <v>—</v>
      </c>
      <c r="K95" s="2"/>
      <c r="L95" s="10"/>
    </row>
    <row r="96" spans="1:12" x14ac:dyDescent="0.25">
      <c r="A96" s="9"/>
      <c r="D96" s="10"/>
      <c r="E96" s="9"/>
      <c r="L96" s="10"/>
    </row>
    <row r="97" spans="1:12" ht="12.95" customHeight="1" x14ac:dyDescent="0.25">
      <c r="A97" s="9"/>
      <c r="D97" s="10"/>
      <c r="E97" s="52" t="str">
        <f>IF(Meuble!D28="","",(Meuble!J28)&amp;" X ")</f>
        <v xml:space="preserve">1 X </v>
      </c>
      <c r="F97" s="50" t="str">
        <f>IF(Meuble!D28="","",Meuble!D28)</f>
        <v>FACADE TIROIR</v>
      </c>
      <c r="G97" s="2">
        <f>IF(Meuble!F28="","",Meuble!F28)</f>
        <v>24</v>
      </c>
      <c r="H97" s="2" t="str">
        <f>IF(Meuble!D28="","", "x" )</f>
        <v>x</v>
      </c>
      <c r="I97" s="2">
        <f>IF(Meuble!G28="","",Meuble!G28)</f>
        <v>124</v>
      </c>
      <c r="J97" s="2" t="str">
        <f>IF(Meuble!D28="","", "x" )</f>
        <v>x</v>
      </c>
      <c r="K97" s="2">
        <f>IF(Meuble!H28="","",Meuble!H28)</f>
        <v>24</v>
      </c>
      <c r="L97" s="51" t="str">
        <f>IF(Meuble!M28=Base!B9,Base!C9,IF(Meuble!M28=Base!B10,Base!C10,IF(Meuble!M28=Base!B11,Base!C11,"")))</f>
        <v>■</v>
      </c>
    </row>
    <row r="98" spans="1:12" ht="5.25" customHeight="1" x14ac:dyDescent="0.25">
      <c r="A98" s="9"/>
      <c r="D98" s="10"/>
      <c r="E98" s="52"/>
      <c r="F98" s="50"/>
      <c r="G98" s="29" t="str">
        <f>IF(Meuble!Q28="","","—")</f>
        <v>—</v>
      </c>
      <c r="H98" s="2"/>
      <c r="I98" s="29" t="str">
        <f>IF(Meuble!P28="","","—")</f>
        <v>—</v>
      </c>
      <c r="K98" s="2"/>
      <c r="L98" s="51"/>
    </row>
    <row r="99" spans="1:12" ht="5.25" customHeight="1" x14ac:dyDescent="0.25">
      <c r="A99" s="9"/>
      <c r="D99" s="10"/>
      <c r="E99" s="52"/>
      <c r="F99" s="50"/>
      <c r="G99" s="29" t="str">
        <f>IF(Meuble!O28="","","—")</f>
        <v>—</v>
      </c>
      <c r="H99" s="2"/>
      <c r="I99" s="29" t="str">
        <f>IF(Meuble!N28="","","—")</f>
        <v>—</v>
      </c>
      <c r="K99" s="2"/>
      <c r="L99" s="10"/>
    </row>
    <row r="100" spans="1:12" ht="9.9499999999999993" customHeight="1" x14ac:dyDescent="0.25">
      <c r="A100" s="9"/>
      <c r="D100" s="10"/>
      <c r="E100" s="9"/>
      <c r="L100" s="10"/>
    </row>
    <row r="101" spans="1:12" ht="12.95" customHeight="1" x14ac:dyDescent="0.25">
      <c r="A101" s="9"/>
      <c r="D101" s="10"/>
      <c r="E101" s="52" t="str">
        <f>IF(Meuble!D29="","",(Meuble!J29)&amp;" X ")</f>
        <v xml:space="preserve">1 X </v>
      </c>
      <c r="F101" s="50" t="str">
        <f>IF(Meuble!D29="","",Meuble!D29)</f>
        <v>FACADE TIROIR</v>
      </c>
      <c r="G101" s="2">
        <f>IF(Meuble!F29="","",Meuble!F29)</f>
        <v>25</v>
      </c>
      <c r="H101" s="2" t="str">
        <f>IF(Meuble!D29="","", "x" )</f>
        <v>x</v>
      </c>
      <c r="I101" s="2">
        <f>IF(Meuble!G29="","",Meuble!G29)</f>
        <v>125</v>
      </c>
      <c r="J101" s="2" t="str">
        <f>IF(Meuble!D29="","", "x" )</f>
        <v>x</v>
      </c>
      <c r="K101" s="2">
        <f>IF(Meuble!H29="","",Meuble!H29)</f>
        <v>25</v>
      </c>
      <c r="L101" s="53" t="str">
        <f>IF(Meuble!M29=Base!B9,Base!C9,IF(Meuble!M29=Base!B10,Base!C10,IF(Meuble!M29=Base!B11,Base!C11,"")))</f>
        <v>■</v>
      </c>
    </row>
    <row r="102" spans="1:12" ht="5.25" customHeight="1" x14ac:dyDescent="0.25">
      <c r="A102" s="9"/>
      <c r="D102" s="10"/>
      <c r="E102" s="52"/>
      <c r="F102" s="50"/>
      <c r="G102" s="29" t="str">
        <f>IF(Meuble!Q29="","","—")</f>
        <v>—</v>
      </c>
      <c r="H102" s="2"/>
      <c r="I102" s="29" t="str">
        <f>IF(Meuble!P29="","","—")</f>
        <v>—</v>
      </c>
      <c r="K102" s="2"/>
      <c r="L102" s="53"/>
    </row>
    <row r="103" spans="1:12" ht="5.25" customHeight="1" x14ac:dyDescent="0.25">
      <c r="A103" s="9"/>
      <c r="D103" s="10"/>
      <c r="E103" s="52"/>
      <c r="F103" s="50"/>
      <c r="G103" s="29" t="str">
        <f>IF(Meuble!O29="","","—")</f>
        <v>—</v>
      </c>
      <c r="H103" s="2"/>
      <c r="I103" s="29" t="str">
        <f>IF(Meuble!N29="","","—")</f>
        <v>—</v>
      </c>
      <c r="K103" s="2"/>
      <c r="L103" s="10"/>
    </row>
    <row r="104" spans="1:12" ht="9.9499999999999993" customHeight="1" x14ac:dyDescent="0.25">
      <c r="A104" s="9"/>
      <c r="D104" s="10"/>
      <c r="E104" s="9"/>
      <c r="L104" s="10"/>
    </row>
    <row r="105" spans="1:12" ht="12.95" customHeight="1" x14ac:dyDescent="0.25">
      <c r="A105" s="9"/>
      <c r="D105" s="10"/>
      <c r="E105" s="49" t="str">
        <f>IF(Meuble!D30="","",(Meuble!J30)&amp;" X ")</f>
        <v xml:space="preserve">1 X </v>
      </c>
      <c r="F105" s="50" t="str">
        <f>IF(Meuble!D30="","",Meuble!D30)</f>
        <v>FACADE TIROIR</v>
      </c>
      <c r="G105" s="2">
        <f>IF(Meuble!F30="","",Meuble!F30)</f>
        <v>26</v>
      </c>
      <c r="H105" s="2" t="str">
        <f>IF(Meuble!D30="","", "x" )</f>
        <v>x</v>
      </c>
      <c r="I105" s="2">
        <f>IF(Meuble!G30="","",Meuble!G30)</f>
        <v>126</v>
      </c>
      <c r="J105" s="2" t="str">
        <f>IF(Meuble!D30="","", "x" )</f>
        <v>x</v>
      </c>
      <c r="K105" s="2">
        <f>IF(Meuble!H30="","",Meuble!H30)</f>
        <v>26</v>
      </c>
      <c r="L105" s="53" t="str">
        <f>IF(Meuble!M30=Base!B9,Base!C9,IF(Meuble!M30=Base!B10,Base!C10,IF(Meuble!M30=Base!B11,Base!C11,"")))</f>
        <v>■</v>
      </c>
    </row>
    <row r="106" spans="1:12" ht="5.25" customHeight="1" x14ac:dyDescent="0.25">
      <c r="A106" s="9"/>
      <c r="D106" s="10"/>
      <c r="E106" s="49"/>
      <c r="F106" s="50"/>
      <c r="G106" s="29" t="str">
        <f>IF(Meuble!Q30="","","—")</f>
        <v>—</v>
      </c>
      <c r="H106" s="2"/>
      <c r="I106" s="29" t="str">
        <f>IF(Meuble!P30="","","—")</f>
        <v>—</v>
      </c>
      <c r="K106" s="2"/>
      <c r="L106" s="53"/>
    </row>
    <row r="107" spans="1:12" ht="5.25" customHeight="1" x14ac:dyDescent="0.25">
      <c r="A107" s="9"/>
      <c r="D107" s="10"/>
      <c r="E107" s="49"/>
      <c r="F107" s="50"/>
      <c r="G107" s="29" t="str">
        <f>IF(Meuble!O30="","","—")</f>
        <v>—</v>
      </c>
      <c r="H107" s="2"/>
      <c r="I107" s="29" t="str">
        <f>IF(Meuble!N30="","","—")</f>
        <v>—</v>
      </c>
      <c r="K107" s="2"/>
      <c r="L107" s="10"/>
    </row>
    <row r="108" spans="1:12" ht="9.9499999999999993" customHeight="1" x14ac:dyDescent="0.25">
      <c r="A108" s="9"/>
      <c r="D108" s="10"/>
      <c r="E108" s="9"/>
      <c r="L108" s="10"/>
    </row>
    <row r="109" spans="1:12" ht="12.95" customHeight="1" x14ac:dyDescent="0.25">
      <c r="A109" s="9"/>
      <c r="D109" s="10"/>
      <c r="E109" s="49" t="str">
        <f>IF(Meuble!D31="","",(Meuble!J31)&amp;" X ")</f>
        <v xml:space="preserve">1 X </v>
      </c>
      <c r="F109" s="50" t="str">
        <f>IF(Meuble!D31="","",Meuble!D31)</f>
        <v>FACADE TIROIR</v>
      </c>
      <c r="G109" s="2">
        <f>IF(Meuble!F31="","",Meuble!F31)</f>
        <v>27</v>
      </c>
      <c r="H109" s="2" t="str">
        <f>IF(Meuble!D31="","", "x" )</f>
        <v>x</v>
      </c>
      <c r="I109" s="2">
        <f>IF(Meuble!G31="","",Meuble!G31)</f>
        <v>127</v>
      </c>
      <c r="J109" s="2" t="str">
        <f>IF(Meuble!D31="","", "x" )</f>
        <v>x</v>
      </c>
      <c r="K109" s="2">
        <f>IF(Meuble!H31="","",Meuble!H31)</f>
        <v>27</v>
      </c>
      <c r="L109" s="51" t="str">
        <f>IF(Meuble!M31=Base!B9,Base!C9,IF(Meuble!M31=Base!B10,Base!C10,IF(Meuble!M31=Base!B11,Base!C11,"")))</f>
        <v>■</v>
      </c>
    </row>
    <row r="110" spans="1:12" ht="5.25" customHeight="1" x14ac:dyDescent="0.25">
      <c r="A110" s="9"/>
      <c r="D110" s="10"/>
      <c r="E110" s="49"/>
      <c r="F110" s="50"/>
      <c r="G110" s="29" t="str">
        <f>IF(Meuble!Q31="","","—")</f>
        <v>—</v>
      </c>
      <c r="H110" s="2"/>
      <c r="I110" s="29" t="str">
        <f>IF(Meuble!P31="","","—")</f>
        <v>—</v>
      </c>
      <c r="K110" s="2"/>
      <c r="L110" s="51"/>
    </row>
    <row r="111" spans="1:12" ht="5.25" customHeight="1" x14ac:dyDescent="0.25">
      <c r="A111" s="9"/>
      <c r="D111" s="10"/>
      <c r="E111" s="49"/>
      <c r="F111" s="50"/>
      <c r="G111" s="29" t="str">
        <f>IF(Meuble!O31="","","—")</f>
        <v>—</v>
      </c>
      <c r="H111" s="2"/>
      <c r="I111" s="29" t="str">
        <f>IF(Meuble!N31="","","—")</f>
        <v>—</v>
      </c>
      <c r="K111" s="2"/>
      <c r="L111" s="10"/>
    </row>
    <row r="112" spans="1:12" x14ac:dyDescent="0.25">
      <c r="A112" s="9"/>
      <c r="D112" s="10"/>
      <c r="E112" s="9"/>
      <c r="L112" s="10"/>
    </row>
    <row r="113" spans="1:12" x14ac:dyDescent="0.25">
      <c r="A113" s="9"/>
      <c r="D113" s="10"/>
      <c r="E113" s="49" t="str">
        <f>IF(Meuble!D32="","",(Meuble!J32)&amp;" X ")</f>
        <v xml:space="preserve">1 X </v>
      </c>
      <c r="F113" s="50" t="str">
        <f>IF(Meuble!D32="","",Meuble!D32)</f>
        <v>FACADE TIROIR</v>
      </c>
      <c r="G113" s="2">
        <f>IF(Meuble!F32="","",Meuble!F32)</f>
        <v>28</v>
      </c>
      <c r="H113" s="2" t="str">
        <f>IF(Meuble!D32="","", "x" )</f>
        <v>x</v>
      </c>
      <c r="I113" s="2">
        <f>IF(Meuble!G32="","",Meuble!G32)</f>
        <v>128</v>
      </c>
      <c r="J113" s="2" t="str">
        <f>IF(Meuble!D35="","", "x" )</f>
        <v>x</v>
      </c>
      <c r="K113" s="2">
        <f>IF(Meuble!H35="","",Meuble!H35)</f>
        <v>31</v>
      </c>
      <c r="L113" s="10"/>
    </row>
    <row r="114" spans="1:12" ht="26.25" x14ac:dyDescent="0.25">
      <c r="A114" s="9"/>
      <c r="D114" s="10"/>
      <c r="E114" s="49"/>
      <c r="F114" s="50"/>
      <c r="G114" s="29" t="str">
        <f>IF(Meuble!Q32="","","—")</f>
        <v>—</v>
      </c>
      <c r="H114" s="2"/>
      <c r="I114" s="29" t="str">
        <f>IF(Meuble!P32="","","—")</f>
        <v>—</v>
      </c>
      <c r="K114" s="2"/>
      <c r="L114" s="10"/>
    </row>
    <row r="115" spans="1:12" ht="26.25" x14ac:dyDescent="0.25">
      <c r="A115" s="9"/>
      <c r="D115" s="10"/>
      <c r="E115" s="49"/>
      <c r="F115" s="50"/>
      <c r="G115" s="29" t="str">
        <f>IF(Meuble!O32="","","—")</f>
        <v>—</v>
      </c>
      <c r="H115" s="2"/>
      <c r="I115" s="29" t="str">
        <f>IF(Meuble!N32="","","—")</f>
        <v>—</v>
      </c>
      <c r="K115" s="2"/>
      <c r="L115" s="10"/>
    </row>
    <row r="116" spans="1:12" x14ac:dyDescent="0.25">
      <c r="A116" s="9"/>
      <c r="D116" s="10"/>
      <c r="E116" s="9"/>
      <c r="L116" s="10"/>
    </row>
    <row r="117" spans="1:12" hidden="1" x14ac:dyDescent="0.25">
      <c r="A117" s="9"/>
      <c r="D117" s="10"/>
      <c r="E117" s="9"/>
      <c r="L117" s="10"/>
    </row>
    <row r="118" spans="1:12" x14ac:dyDescent="0.25">
      <c r="A118" s="9"/>
      <c r="D118" s="10"/>
      <c r="E118" s="9"/>
      <c r="L118" s="10"/>
    </row>
    <row r="119" spans="1:12" x14ac:dyDescent="0.25">
      <c r="A119" s="9"/>
      <c r="D119" s="10"/>
      <c r="E119" s="9"/>
      <c r="L119" s="10"/>
    </row>
    <row r="120" spans="1:12" x14ac:dyDescent="0.25">
      <c r="A120" s="9"/>
      <c r="D120" s="10"/>
      <c r="E120" s="9"/>
      <c r="L120" s="10"/>
    </row>
    <row r="121" spans="1:12" x14ac:dyDescent="0.25">
      <c r="A121" s="9"/>
      <c r="D121" s="10"/>
      <c r="E121" s="9"/>
      <c r="L121" s="10"/>
    </row>
    <row r="122" spans="1:12" x14ac:dyDescent="0.25">
      <c r="A122" s="9"/>
      <c r="D122" s="10"/>
      <c r="E122" s="9"/>
      <c r="L122" s="10"/>
    </row>
    <row r="123" spans="1:12" x14ac:dyDescent="0.25">
      <c r="A123" s="9"/>
      <c r="D123" s="10"/>
      <c r="E123" s="9"/>
      <c r="L123" s="10"/>
    </row>
    <row r="124" spans="1:12" x14ac:dyDescent="0.25">
      <c r="A124" s="9"/>
      <c r="D124" s="10"/>
      <c r="E124" s="9"/>
      <c r="L124" s="10"/>
    </row>
    <row r="125" spans="1:12" x14ac:dyDescent="0.25">
      <c r="A125" s="9"/>
      <c r="D125" s="10"/>
      <c r="E125" s="9"/>
      <c r="L125" s="10"/>
    </row>
    <row r="126" spans="1:12" x14ac:dyDescent="0.25">
      <c r="A126" s="9"/>
      <c r="D126" s="10"/>
      <c r="E126" s="9"/>
      <c r="L126" s="10"/>
    </row>
    <row r="127" spans="1:12" x14ac:dyDescent="0.25">
      <c r="A127" s="9"/>
      <c r="D127" s="10"/>
      <c r="E127" s="9"/>
      <c r="L127" s="10"/>
    </row>
    <row r="128" spans="1:12" x14ac:dyDescent="0.25">
      <c r="A128" s="9"/>
      <c r="D128" s="10"/>
      <c r="E128" s="9"/>
      <c r="L128" s="10"/>
    </row>
    <row r="129" spans="1:12" x14ac:dyDescent="0.25">
      <c r="A129" s="9"/>
      <c r="D129" s="10"/>
      <c r="E129" s="9"/>
      <c r="L129" s="10"/>
    </row>
    <row r="130" spans="1:12" x14ac:dyDescent="0.25">
      <c r="A130" s="9"/>
      <c r="D130" s="10"/>
      <c r="E130" s="9"/>
      <c r="L130" s="10"/>
    </row>
    <row r="131" spans="1:12" x14ac:dyDescent="0.25">
      <c r="A131" s="9"/>
      <c r="D131" s="10"/>
      <c r="E131" s="9"/>
      <c r="L131" s="10"/>
    </row>
    <row r="132" spans="1:12" x14ac:dyDescent="0.25">
      <c r="A132" s="9"/>
      <c r="D132" s="10"/>
      <c r="E132" s="9"/>
      <c r="L132" s="10"/>
    </row>
    <row r="133" spans="1:12" x14ac:dyDescent="0.25">
      <c r="A133" s="9"/>
      <c r="D133" s="10"/>
      <c r="E133" s="9"/>
      <c r="L133" s="10"/>
    </row>
    <row r="134" spans="1:12" x14ac:dyDescent="0.25">
      <c r="A134" s="9"/>
      <c r="D134" s="10"/>
      <c r="E134" s="9"/>
      <c r="L134" s="10"/>
    </row>
    <row r="135" spans="1:12" x14ac:dyDescent="0.25">
      <c r="A135" s="9"/>
      <c r="D135" s="10"/>
      <c r="E135" s="9"/>
      <c r="L135" s="10"/>
    </row>
    <row r="136" spans="1:12" x14ac:dyDescent="0.25">
      <c r="A136" s="9"/>
      <c r="D136" s="10"/>
      <c r="E136" s="9"/>
      <c r="L136" s="10"/>
    </row>
    <row r="137" spans="1:12" x14ac:dyDescent="0.25">
      <c r="A137" s="9"/>
      <c r="D137" s="10"/>
      <c r="E137" s="9"/>
      <c r="L137" s="10"/>
    </row>
    <row r="138" spans="1:12" x14ac:dyDescent="0.25">
      <c r="A138" s="9"/>
      <c r="D138" s="10"/>
      <c r="E138" s="9"/>
      <c r="L138" s="10"/>
    </row>
    <row r="139" spans="1:12" x14ac:dyDescent="0.25">
      <c r="A139" s="9"/>
      <c r="D139" s="10"/>
      <c r="E139" s="9"/>
      <c r="L139" s="10"/>
    </row>
    <row r="140" spans="1:12" x14ac:dyDescent="0.25">
      <c r="A140" s="9"/>
      <c r="D140" s="10"/>
      <c r="E140" s="9"/>
      <c r="L140" s="10"/>
    </row>
    <row r="141" spans="1:12" x14ac:dyDescent="0.25">
      <c r="A141" s="9"/>
      <c r="D141" s="10"/>
      <c r="E141" s="9"/>
      <c r="L141" s="10"/>
    </row>
    <row r="142" spans="1:12" x14ac:dyDescent="0.25">
      <c r="A142" s="9"/>
      <c r="D142" s="10"/>
      <c r="E142" s="9"/>
      <c r="L142" s="10"/>
    </row>
    <row r="143" spans="1:12" x14ac:dyDescent="0.25">
      <c r="A143" s="9"/>
      <c r="D143" s="10"/>
      <c r="E143" s="9"/>
      <c r="L143" s="10"/>
    </row>
    <row r="144" spans="1:12" x14ac:dyDescent="0.25">
      <c r="A144" s="9"/>
      <c r="D144" s="10"/>
      <c r="E144" s="9"/>
      <c r="L144" s="10"/>
    </row>
    <row r="145" spans="1:12" x14ac:dyDescent="0.25">
      <c r="A145" s="9"/>
      <c r="D145" s="10"/>
      <c r="E145" s="9"/>
      <c r="L145" s="10"/>
    </row>
    <row r="146" spans="1:12" x14ac:dyDescent="0.25">
      <c r="A146" s="9"/>
      <c r="D146" s="10"/>
      <c r="E146" s="9"/>
      <c r="L146" s="10"/>
    </row>
    <row r="147" spans="1:12" x14ac:dyDescent="0.25">
      <c r="A147" s="9"/>
      <c r="D147" s="10"/>
      <c r="E147" s="9"/>
      <c r="L147" s="10"/>
    </row>
    <row r="148" spans="1:12" x14ac:dyDescent="0.25">
      <c r="A148" s="9"/>
      <c r="D148" s="10"/>
      <c r="E148" s="9"/>
      <c r="L148" s="10"/>
    </row>
    <row r="149" spans="1:12" x14ac:dyDescent="0.25">
      <c r="A149" s="9"/>
      <c r="D149" s="10"/>
      <c r="E149" s="9"/>
      <c r="L149" s="10"/>
    </row>
    <row r="150" spans="1:12" x14ac:dyDescent="0.25">
      <c r="A150" s="9"/>
      <c r="D150" s="10"/>
      <c r="E150" s="9"/>
      <c r="L150" s="10"/>
    </row>
    <row r="151" spans="1:12" x14ac:dyDescent="0.25">
      <c r="A151" s="9"/>
      <c r="D151" s="10"/>
      <c r="E151" s="9"/>
      <c r="L151" s="10"/>
    </row>
    <row r="152" spans="1:12" x14ac:dyDescent="0.25">
      <c r="A152" s="9"/>
      <c r="D152" s="10"/>
      <c r="E152" s="9"/>
      <c r="L152" s="10"/>
    </row>
    <row r="153" spans="1:12" x14ac:dyDescent="0.25">
      <c r="A153" s="9"/>
      <c r="D153" s="10"/>
      <c r="E153" s="9"/>
      <c r="L153" s="10"/>
    </row>
    <row r="154" spans="1:12" x14ac:dyDescent="0.25">
      <c r="A154" s="9"/>
      <c r="D154" s="10"/>
      <c r="E154" s="9"/>
      <c r="L154" s="10"/>
    </row>
    <row r="155" spans="1:12" x14ac:dyDescent="0.25">
      <c r="A155" s="9"/>
      <c r="D155" s="10"/>
      <c r="E155" s="9"/>
      <c r="L155" s="10"/>
    </row>
    <row r="156" spans="1:12" x14ac:dyDescent="0.25">
      <c r="A156" s="9"/>
      <c r="D156" s="10"/>
      <c r="E156" s="9"/>
      <c r="L156" s="10"/>
    </row>
    <row r="157" spans="1:12" x14ac:dyDescent="0.25">
      <c r="A157" s="9"/>
      <c r="D157" s="10"/>
      <c r="E157" s="9"/>
      <c r="L157" s="10"/>
    </row>
    <row r="158" spans="1:12" x14ac:dyDescent="0.25">
      <c r="A158" s="9"/>
      <c r="D158" s="10"/>
      <c r="E158" s="9"/>
      <c r="L158" s="10"/>
    </row>
    <row r="159" spans="1:12" x14ac:dyDescent="0.25">
      <c r="A159" s="9"/>
      <c r="D159" s="10"/>
      <c r="E159" s="9"/>
      <c r="L159" s="10"/>
    </row>
    <row r="160" spans="1:12" x14ac:dyDescent="0.25">
      <c r="A160" s="9"/>
      <c r="D160" s="10"/>
      <c r="E160" s="9"/>
      <c r="L160" s="10"/>
    </row>
    <row r="161" spans="1:12" x14ac:dyDescent="0.25">
      <c r="A161" s="9"/>
      <c r="D161" s="10"/>
      <c r="E161" s="9"/>
      <c r="L161" s="10"/>
    </row>
    <row r="162" spans="1:12" x14ac:dyDescent="0.25">
      <c r="A162" s="9"/>
      <c r="D162" s="10"/>
      <c r="E162" s="9"/>
      <c r="L162" s="10"/>
    </row>
    <row r="163" spans="1:12" x14ac:dyDescent="0.25">
      <c r="A163" s="9"/>
      <c r="D163" s="10"/>
      <c r="E163" s="9"/>
      <c r="L163" s="10"/>
    </row>
    <row r="164" spans="1:12" x14ac:dyDescent="0.25">
      <c r="A164" s="9"/>
      <c r="D164" s="10"/>
      <c r="E164" s="9"/>
      <c r="L164" s="10"/>
    </row>
    <row r="165" spans="1:12" x14ac:dyDescent="0.25">
      <c r="A165" s="9"/>
      <c r="D165" s="10"/>
      <c r="E165" s="9"/>
      <c r="L165" s="10"/>
    </row>
    <row r="166" spans="1:12" x14ac:dyDescent="0.25">
      <c r="A166" s="9"/>
      <c r="D166" s="10"/>
      <c r="E166" s="9"/>
      <c r="L166" s="10"/>
    </row>
    <row r="167" spans="1:12" x14ac:dyDescent="0.25">
      <c r="A167" s="9"/>
      <c r="D167" s="10"/>
      <c r="E167" s="9"/>
      <c r="L167" s="10"/>
    </row>
    <row r="168" spans="1:12" x14ac:dyDescent="0.25">
      <c r="A168" s="9"/>
      <c r="D168" s="10"/>
      <c r="E168" s="9"/>
      <c r="L168" s="10"/>
    </row>
    <row r="169" spans="1:12" x14ac:dyDescent="0.25">
      <c r="A169" s="9"/>
      <c r="D169" s="10"/>
      <c r="E169" s="9"/>
      <c r="L169" s="10"/>
    </row>
    <row r="170" spans="1:12" x14ac:dyDescent="0.25">
      <c r="A170" s="9"/>
      <c r="D170" s="10"/>
      <c r="E170" s="9"/>
      <c r="L170" s="10"/>
    </row>
    <row r="171" spans="1:12" x14ac:dyDescent="0.25">
      <c r="A171" s="9"/>
      <c r="D171" s="10"/>
      <c r="E171" s="9"/>
      <c r="L171" s="10"/>
    </row>
    <row r="172" spans="1:12" x14ac:dyDescent="0.25">
      <c r="A172" s="9"/>
      <c r="D172" s="10"/>
      <c r="E172" s="9"/>
      <c r="L172" s="10"/>
    </row>
    <row r="173" spans="1:12" x14ac:dyDescent="0.25">
      <c r="A173" s="9"/>
      <c r="D173" s="10"/>
      <c r="E173" s="9"/>
      <c r="L173" s="10"/>
    </row>
    <row r="174" spans="1:12" x14ac:dyDescent="0.25">
      <c r="A174" s="9"/>
      <c r="D174" s="10"/>
      <c r="E174" s="9"/>
      <c r="L174" s="10"/>
    </row>
    <row r="175" spans="1:12" x14ac:dyDescent="0.25">
      <c r="A175" s="9"/>
      <c r="D175" s="10"/>
      <c r="E175" s="9"/>
      <c r="L175" s="10"/>
    </row>
    <row r="176" spans="1:12" x14ac:dyDescent="0.25">
      <c r="A176" s="9"/>
      <c r="D176" s="10"/>
      <c r="E176" s="9"/>
      <c r="L176" s="10"/>
    </row>
    <row r="177" spans="1:12" x14ac:dyDescent="0.25">
      <c r="A177" s="9"/>
      <c r="D177" s="10"/>
      <c r="E177" s="9"/>
      <c r="L177" s="10"/>
    </row>
    <row r="178" spans="1:12" x14ac:dyDescent="0.25">
      <c r="A178" s="9"/>
      <c r="D178" s="10"/>
      <c r="E178" s="9"/>
      <c r="L178" s="10"/>
    </row>
    <row r="179" spans="1:12" x14ac:dyDescent="0.25">
      <c r="A179" s="9"/>
      <c r="D179" s="10"/>
      <c r="E179" s="9"/>
      <c r="L179" s="10"/>
    </row>
    <row r="180" spans="1:12" x14ac:dyDescent="0.25">
      <c r="A180" s="9"/>
      <c r="D180" s="10"/>
      <c r="E180" s="9"/>
      <c r="L180" s="10"/>
    </row>
    <row r="181" spans="1:12" x14ac:dyDescent="0.25">
      <c r="A181" s="9"/>
      <c r="D181" s="10"/>
      <c r="E181" s="9"/>
      <c r="L181" s="10"/>
    </row>
    <row r="182" spans="1:12" x14ac:dyDescent="0.25">
      <c r="A182" s="9"/>
      <c r="D182" s="10"/>
      <c r="E182" s="9"/>
      <c r="L182" s="10"/>
    </row>
    <row r="183" spans="1:12" x14ac:dyDescent="0.25">
      <c r="A183" s="9"/>
      <c r="D183" s="10"/>
      <c r="E183" s="9"/>
      <c r="L183" s="10"/>
    </row>
    <row r="184" spans="1:12" x14ac:dyDescent="0.25">
      <c r="A184" s="9"/>
      <c r="D184" s="10"/>
      <c r="E184" s="9"/>
      <c r="L184" s="10"/>
    </row>
    <row r="185" spans="1:12" x14ac:dyDescent="0.25">
      <c r="A185" s="9"/>
      <c r="D185" s="10"/>
      <c r="E185" s="9"/>
      <c r="L185" s="10"/>
    </row>
    <row r="186" spans="1:12" x14ac:dyDescent="0.25">
      <c r="A186" s="9"/>
      <c r="D186" s="10"/>
      <c r="E186" s="9"/>
      <c r="L186" s="10"/>
    </row>
    <row r="187" spans="1:12" x14ac:dyDescent="0.25">
      <c r="A187" s="9"/>
      <c r="D187" s="10"/>
      <c r="E187" s="9"/>
      <c r="L187" s="10"/>
    </row>
    <row r="188" spans="1:12" x14ac:dyDescent="0.25">
      <c r="A188" s="9"/>
      <c r="D188" s="10"/>
      <c r="E188" s="9"/>
      <c r="L188" s="10"/>
    </row>
    <row r="189" spans="1:12" x14ac:dyDescent="0.25">
      <c r="A189" s="9"/>
      <c r="D189" s="10"/>
      <c r="E189" s="9"/>
      <c r="L189" s="10"/>
    </row>
    <row r="190" spans="1:12" x14ac:dyDescent="0.25">
      <c r="A190" s="9"/>
      <c r="D190" s="10"/>
      <c r="E190" s="9"/>
      <c r="L190" s="10"/>
    </row>
    <row r="191" spans="1:12" x14ac:dyDescent="0.25">
      <c r="A191" s="9"/>
      <c r="D191" s="10"/>
      <c r="E191" s="9"/>
      <c r="L191" s="10"/>
    </row>
    <row r="192" spans="1:12" x14ac:dyDescent="0.25">
      <c r="A192" s="9"/>
      <c r="D192" s="10"/>
      <c r="E192" s="9"/>
      <c r="L192" s="10"/>
    </row>
    <row r="193" spans="1:12" x14ac:dyDescent="0.25">
      <c r="A193" s="9"/>
      <c r="D193" s="10"/>
      <c r="E193" s="9"/>
      <c r="L193" s="10"/>
    </row>
    <row r="194" spans="1:12" x14ac:dyDescent="0.25">
      <c r="A194" s="9"/>
      <c r="D194" s="10"/>
      <c r="E194" s="9"/>
      <c r="L194" s="10"/>
    </row>
    <row r="195" spans="1:12" x14ac:dyDescent="0.25">
      <c r="A195" s="9"/>
      <c r="D195" s="10"/>
      <c r="E195" s="9"/>
      <c r="L195" s="10"/>
    </row>
    <row r="196" spans="1:12" x14ac:dyDescent="0.25">
      <c r="A196" s="9"/>
      <c r="D196" s="10"/>
      <c r="E196" s="9"/>
      <c r="L196" s="10"/>
    </row>
    <row r="197" spans="1:12" x14ac:dyDescent="0.25">
      <c r="A197" s="9"/>
      <c r="D197" s="10"/>
      <c r="E197" s="9"/>
      <c r="L197" s="10"/>
    </row>
    <row r="198" spans="1:12" x14ac:dyDescent="0.25">
      <c r="A198" s="9"/>
      <c r="D198" s="10"/>
      <c r="E198" s="9"/>
      <c r="L198" s="10"/>
    </row>
    <row r="199" spans="1:12" x14ac:dyDescent="0.25">
      <c r="A199" s="9"/>
      <c r="D199" s="10"/>
      <c r="E199" s="9"/>
      <c r="L199" s="10"/>
    </row>
    <row r="200" spans="1:12" x14ac:dyDescent="0.25">
      <c r="A200" s="9"/>
      <c r="D200" s="10"/>
      <c r="E200" s="9"/>
      <c r="L200" s="10"/>
    </row>
    <row r="201" spans="1:12" x14ac:dyDescent="0.25">
      <c r="A201" s="9"/>
      <c r="D201" s="10"/>
      <c r="E201" s="9"/>
      <c r="L201" s="10"/>
    </row>
    <row r="202" spans="1:12" x14ac:dyDescent="0.25">
      <c r="A202" s="9"/>
      <c r="D202" s="10"/>
      <c r="E202" s="9"/>
      <c r="L202" s="10"/>
    </row>
    <row r="203" spans="1:12" x14ac:dyDescent="0.25">
      <c r="A203" s="9"/>
      <c r="D203" s="10"/>
      <c r="E203" s="9"/>
      <c r="L203" s="10"/>
    </row>
    <row r="204" spans="1:12" x14ac:dyDescent="0.25">
      <c r="A204" s="9"/>
      <c r="D204" s="10"/>
      <c r="E204" s="9"/>
      <c r="L204" s="10"/>
    </row>
    <row r="205" spans="1:12" x14ac:dyDescent="0.25">
      <c r="A205" s="9"/>
      <c r="D205" s="10"/>
      <c r="E205" s="9"/>
      <c r="L205" s="10"/>
    </row>
    <row r="206" spans="1:12" x14ac:dyDescent="0.25">
      <c r="A206" s="9"/>
      <c r="D206" s="10"/>
      <c r="E206" s="9"/>
      <c r="L206" s="10"/>
    </row>
    <row r="207" spans="1:12" x14ac:dyDescent="0.25">
      <c r="A207" s="9"/>
      <c r="D207" s="10"/>
      <c r="E207" s="9"/>
      <c r="L207" s="10"/>
    </row>
    <row r="208" spans="1:12" x14ac:dyDescent="0.25">
      <c r="A208" s="9"/>
      <c r="D208" s="10"/>
      <c r="E208" s="9"/>
      <c r="L208" s="10"/>
    </row>
    <row r="209" spans="1:12" x14ac:dyDescent="0.25">
      <c r="A209" s="9"/>
      <c r="D209" s="10"/>
      <c r="E209" s="9"/>
      <c r="L209" s="10"/>
    </row>
    <row r="210" spans="1:12" x14ac:dyDescent="0.25">
      <c r="A210" s="9"/>
      <c r="D210" s="10"/>
      <c r="E210" s="9"/>
      <c r="L210" s="10"/>
    </row>
    <row r="211" spans="1:12" x14ac:dyDescent="0.25">
      <c r="A211" s="9"/>
      <c r="D211" s="10"/>
      <c r="E211" s="9"/>
      <c r="L211" s="10"/>
    </row>
    <row r="212" spans="1:12" x14ac:dyDescent="0.25">
      <c r="A212" s="9"/>
      <c r="D212" s="10"/>
      <c r="E212" s="9"/>
      <c r="L212" s="10"/>
    </row>
    <row r="213" spans="1:12" x14ac:dyDescent="0.25">
      <c r="A213" s="9"/>
      <c r="D213" s="10"/>
      <c r="E213" s="9"/>
      <c r="L213" s="10"/>
    </row>
    <row r="214" spans="1:12" x14ac:dyDescent="0.25">
      <c r="A214" s="9"/>
      <c r="D214" s="10"/>
      <c r="E214" s="9"/>
      <c r="L214" s="10"/>
    </row>
    <row r="215" spans="1:12" x14ac:dyDescent="0.25">
      <c r="A215" s="9"/>
      <c r="D215" s="10"/>
      <c r="E215" s="9"/>
      <c r="L215" s="10"/>
    </row>
    <row r="216" spans="1:12" x14ac:dyDescent="0.25">
      <c r="A216" s="9"/>
      <c r="D216" s="10"/>
      <c r="E216" s="9"/>
      <c r="L216" s="10"/>
    </row>
    <row r="217" spans="1:12" x14ac:dyDescent="0.25">
      <c r="A217" s="9"/>
      <c r="D217" s="10"/>
      <c r="E217" s="9"/>
      <c r="L217" s="10"/>
    </row>
    <row r="218" spans="1:12" x14ac:dyDescent="0.25">
      <c r="A218" s="9"/>
      <c r="D218" s="10"/>
      <c r="E218" s="9"/>
      <c r="L218" s="10"/>
    </row>
    <row r="219" spans="1:12" x14ac:dyDescent="0.25">
      <c r="A219" s="9"/>
      <c r="D219" s="10"/>
      <c r="E219" s="9"/>
      <c r="L219" s="10"/>
    </row>
    <row r="220" spans="1:12" x14ac:dyDescent="0.25">
      <c r="A220" s="9"/>
      <c r="D220" s="10"/>
      <c r="E220" s="9"/>
      <c r="L220" s="10"/>
    </row>
    <row r="221" spans="1:12" x14ac:dyDescent="0.25">
      <c r="A221" s="9"/>
      <c r="D221" s="10"/>
      <c r="E221" s="9"/>
      <c r="L221" s="10"/>
    </row>
    <row r="222" spans="1:12" x14ac:dyDescent="0.25">
      <c r="A222" s="9"/>
      <c r="D222" s="10"/>
      <c r="E222" s="9"/>
      <c r="L222" s="10"/>
    </row>
    <row r="223" spans="1:12" x14ac:dyDescent="0.25">
      <c r="A223" s="9"/>
      <c r="D223" s="10"/>
      <c r="E223" s="9"/>
      <c r="L223" s="10"/>
    </row>
    <row r="224" spans="1:12" x14ac:dyDescent="0.25">
      <c r="A224" s="9"/>
      <c r="D224" s="10"/>
      <c r="E224" s="9"/>
      <c r="L224" s="10"/>
    </row>
    <row r="225" spans="1:12" x14ac:dyDescent="0.25">
      <c r="A225" s="9"/>
      <c r="D225" s="10"/>
      <c r="E225" s="9"/>
      <c r="L225" s="10"/>
    </row>
    <row r="226" spans="1:12" x14ac:dyDescent="0.25">
      <c r="A226" s="9"/>
      <c r="D226" s="10"/>
      <c r="E226" s="9"/>
      <c r="L226" s="10"/>
    </row>
    <row r="227" spans="1:12" x14ac:dyDescent="0.25">
      <c r="A227" s="9"/>
      <c r="D227" s="10"/>
      <c r="E227" s="9"/>
      <c r="L227" s="10"/>
    </row>
    <row r="228" spans="1:12" x14ac:dyDescent="0.25">
      <c r="A228" s="9"/>
      <c r="D228" s="10"/>
      <c r="E228" s="9"/>
      <c r="L228" s="10"/>
    </row>
    <row r="229" spans="1:12" x14ac:dyDescent="0.25">
      <c r="A229" s="9"/>
      <c r="D229" s="10"/>
      <c r="E229" s="9"/>
      <c r="L229" s="10"/>
    </row>
    <row r="230" spans="1:12" x14ac:dyDescent="0.25">
      <c r="A230" s="9"/>
      <c r="D230" s="10"/>
      <c r="E230" s="9"/>
      <c r="L230" s="10"/>
    </row>
    <row r="231" spans="1:12" x14ac:dyDescent="0.25">
      <c r="A231" s="9"/>
      <c r="D231" s="10"/>
      <c r="E231" s="9"/>
      <c r="L231" s="10"/>
    </row>
    <row r="232" spans="1:12" x14ac:dyDescent="0.25">
      <c r="A232" s="9"/>
      <c r="D232" s="10"/>
      <c r="E232" s="9"/>
      <c r="L232" s="10"/>
    </row>
    <row r="233" spans="1:12" x14ac:dyDescent="0.25">
      <c r="A233" s="9"/>
      <c r="D233" s="10"/>
      <c r="E233" s="9"/>
      <c r="L233" s="10"/>
    </row>
    <row r="234" spans="1:12" x14ac:dyDescent="0.25">
      <c r="A234" s="9"/>
      <c r="D234" s="10"/>
      <c r="E234" s="9"/>
      <c r="L234" s="10"/>
    </row>
    <row r="235" spans="1:12" x14ac:dyDescent="0.25">
      <c r="A235" s="9"/>
      <c r="D235" s="10"/>
      <c r="E235" s="9"/>
      <c r="L235" s="10"/>
    </row>
    <row r="236" spans="1:12" x14ac:dyDescent="0.25">
      <c r="A236" s="9"/>
      <c r="D236" s="10"/>
      <c r="E236" s="9"/>
      <c r="L236" s="10"/>
    </row>
    <row r="237" spans="1:12" x14ac:dyDescent="0.25">
      <c r="A237" s="9"/>
      <c r="D237" s="10"/>
      <c r="E237" s="9"/>
      <c r="L237" s="10"/>
    </row>
    <row r="238" spans="1:12" x14ac:dyDescent="0.25">
      <c r="A238" s="9"/>
      <c r="D238" s="10"/>
      <c r="E238" s="9"/>
      <c r="L238" s="10"/>
    </row>
    <row r="239" spans="1:12" x14ac:dyDescent="0.25">
      <c r="A239" s="9"/>
      <c r="D239" s="10"/>
      <c r="E239" s="9"/>
      <c r="L239" s="10"/>
    </row>
    <row r="240" spans="1:12" x14ac:dyDescent="0.25">
      <c r="A240" s="9"/>
      <c r="D240" s="10"/>
      <c r="E240" s="9"/>
      <c r="L240" s="10"/>
    </row>
    <row r="241" spans="1:12" x14ac:dyDescent="0.25">
      <c r="A241" s="9"/>
      <c r="D241" s="10"/>
      <c r="E241" s="9"/>
      <c r="L241" s="10"/>
    </row>
    <row r="242" spans="1:12" x14ac:dyDescent="0.25">
      <c r="A242" s="9"/>
      <c r="D242" s="10"/>
      <c r="E242" s="9"/>
      <c r="L242" s="10"/>
    </row>
    <row r="243" spans="1:12" x14ac:dyDescent="0.25">
      <c r="A243" s="9"/>
      <c r="D243" s="10"/>
      <c r="E243" s="9"/>
      <c r="L243" s="10"/>
    </row>
    <row r="244" spans="1:12" x14ac:dyDescent="0.25">
      <c r="A244" s="9"/>
      <c r="D244" s="10"/>
      <c r="E244" s="9"/>
      <c r="L244" s="10"/>
    </row>
    <row r="245" spans="1:12" x14ac:dyDescent="0.25">
      <c r="A245" s="9"/>
      <c r="D245" s="10"/>
      <c r="E245" s="9"/>
      <c r="L245" s="10"/>
    </row>
    <row r="246" spans="1:12" x14ac:dyDescent="0.25">
      <c r="A246" s="9"/>
      <c r="D246" s="10"/>
      <c r="E246" s="9"/>
      <c r="L246" s="10"/>
    </row>
    <row r="247" spans="1:12" x14ac:dyDescent="0.25">
      <c r="A247" s="9"/>
      <c r="D247" s="10"/>
      <c r="E247" s="9"/>
      <c r="L247" s="10"/>
    </row>
    <row r="248" spans="1:12" x14ac:dyDescent="0.25">
      <c r="A248" s="9"/>
      <c r="D248" s="10"/>
      <c r="E248" s="9"/>
      <c r="L248" s="10"/>
    </row>
    <row r="249" spans="1:12" x14ac:dyDescent="0.25">
      <c r="A249" s="9"/>
      <c r="D249" s="10"/>
      <c r="E249" s="9"/>
      <c r="L249" s="10"/>
    </row>
    <row r="250" spans="1:12" x14ac:dyDescent="0.25">
      <c r="A250" s="9"/>
      <c r="D250" s="10"/>
      <c r="E250" s="9"/>
      <c r="L250" s="10"/>
    </row>
    <row r="251" spans="1:12" x14ac:dyDescent="0.25">
      <c r="A251" s="9"/>
      <c r="D251" s="10"/>
      <c r="E251" s="9"/>
      <c r="L251" s="10"/>
    </row>
    <row r="252" spans="1:12" x14ac:dyDescent="0.25">
      <c r="A252" s="9"/>
      <c r="D252" s="10"/>
      <c r="E252" s="9"/>
      <c r="L252" s="10"/>
    </row>
    <row r="253" spans="1:12" x14ac:dyDescent="0.25">
      <c r="A253" s="9"/>
      <c r="D253" s="10"/>
      <c r="E253" s="9"/>
      <c r="L253" s="10"/>
    </row>
    <row r="254" spans="1:12" x14ac:dyDescent="0.25">
      <c r="A254" s="9"/>
      <c r="D254" s="10"/>
      <c r="E254" s="9"/>
      <c r="L254" s="10"/>
    </row>
    <row r="255" spans="1:12" x14ac:dyDescent="0.25">
      <c r="A255" s="9"/>
      <c r="D255" s="10"/>
      <c r="E255" s="9"/>
      <c r="L255" s="10"/>
    </row>
    <row r="256" spans="1:12" x14ac:dyDescent="0.25">
      <c r="A256" s="9"/>
      <c r="D256" s="10"/>
      <c r="E256" s="9"/>
      <c r="L256" s="10"/>
    </row>
    <row r="257" spans="1:12" x14ac:dyDescent="0.25">
      <c r="A257" s="9"/>
      <c r="D257" s="10"/>
      <c r="E257" s="9"/>
      <c r="L257" s="10"/>
    </row>
    <row r="258" spans="1:12" x14ac:dyDescent="0.25">
      <c r="A258" s="9"/>
      <c r="D258" s="10"/>
      <c r="E258" s="9"/>
      <c r="L258" s="10"/>
    </row>
    <row r="259" spans="1:12" x14ac:dyDescent="0.25">
      <c r="A259" s="9"/>
      <c r="D259" s="10"/>
      <c r="E259" s="9"/>
      <c r="L259" s="10"/>
    </row>
    <row r="260" spans="1:12" x14ac:dyDescent="0.25">
      <c r="A260" s="9"/>
      <c r="D260" s="10"/>
      <c r="E260" s="9"/>
      <c r="L260" s="10"/>
    </row>
    <row r="261" spans="1:12" x14ac:dyDescent="0.25">
      <c r="A261" s="9"/>
      <c r="D261" s="10"/>
      <c r="E261" s="9"/>
      <c r="L261" s="10"/>
    </row>
    <row r="262" spans="1:12" x14ac:dyDescent="0.25">
      <c r="A262" s="9"/>
      <c r="D262" s="10"/>
      <c r="E262" s="9"/>
      <c r="L262" s="10"/>
    </row>
    <row r="263" spans="1:12" x14ac:dyDescent="0.25">
      <c r="A263" s="9"/>
      <c r="D263" s="10"/>
      <c r="E263" s="9"/>
      <c r="L263" s="10"/>
    </row>
    <row r="264" spans="1:12" x14ac:dyDescent="0.25">
      <c r="A264" s="9"/>
      <c r="D264" s="10"/>
      <c r="E264" s="9"/>
      <c r="L264" s="10"/>
    </row>
    <row r="265" spans="1:12" x14ac:dyDescent="0.25">
      <c r="A265" s="9"/>
      <c r="D265" s="10"/>
      <c r="E265" s="9"/>
      <c r="L265" s="10"/>
    </row>
    <row r="266" spans="1:12" x14ac:dyDescent="0.25">
      <c r="A266" s="9"/>
      <c r="D266" s="10"/>
      <c r="E266" s="9"/>
      <c r="L266" s="10"/>
    </row>
    <row r="267" spans="1:12" x14ac:dyDescent="0.25">
      <c r="A267" s="9"/>
      <c r="D267" s="10"/>
      <c r="E267" s="9"/>
      <c r="L267" s="10"/>
    </row>
    <row r="268" spans="1:12" x14ac:dyDescent="0.25">
      <c r="A268" s="9"/>
      <c r="D268" s="10"/>
      <c r="E268" s="9"/>
      <c r="L268" s="10"/>
    </row>
    <row r="269" spans="1:12" x14ac:dyDescent="0.25">
      <c r="A269" s="9"/>
      <c r="D269" s="10"/>
      <c r="E269" s="9"/>
      <c r="L269" s="10"/>
    </row>
    <row r="270" spans="1:12" x14ac:dyDescent="0.25">
      <c r="A270" s="9"/>
      <c r="D270" s="10"/>
      <c r="E270" s="9"/>
      <c r="L270" s="10"/>
    </row>
    <row r="271" spans="1:12" x14ac:dyDescent="0.25">
      <c r="A271" s="9"/>
      <c r="D271" s="10"/>
      <c r="E271" s="9"/>
      <c r="L271" s="10"/>
    </row>
    <row r="272" spans="1:12" x14ac:dyDescent="0.25">
      <c r="A272" s="9"/>
      <c r="D272" s="10"/>
      <c r="E272" s="9"/>
      <c r="L272" s="10"/>
    </row>
    <row r="273" spans="1:12" x14ac:dyDescent="0.25">
      <c r="A273" s="9"/>
      <c r="D273" s="10"/>
      <c r="E273" s="9"/>
      <c r="L273" s="10"/>
    </row>
    <row r="274" spans="1:12" x14ac:dyDescent="0.25">
      <c r="A274" s="9"/>
      <c r="D274" s="10"/>
      <c r="E274" s="9"/>
      <c r="L274" s="10"/>
    </row>
    <row r="275" spans="1:12" x14ac:dyDescent="0.25">
      <c r="A275" s="9"/>
      <c r="D275" s="10"/>
      <c r="E275" s="9"/>
      <c r="L275" s="10"/>
    </row>
    <row r="276" spans="1:12" x14ac:dyDescent="0.25">
      <c r="A276" s="9"/>
      <c r="D276" s="10"/>
      <c r="E276" s="9"/>
      <c r="L276" s="10"/>
    </row>
    <row r="277" spans="1:12" x14ac:dyDescent="0.25">
      <c r="A277" s="9"/>
      <c r="D277" s="10"/>
      <c r="E277" s="9"/>
      <c r="L277" s="10"/>
    </row>
    <row r="278" spans="1:12" x14ac:dyDescent="0.25">
      <c r="A278" s="9"/>
      <c r="D278" s="10"/>
      <c r="E278" s="9"/>
      <c r="L278" s="10"/>
    </row>
    <row r="279" spans="1:12" x14ac:dyDescent="0.25">
      <c r="A279" s="9"/>
      <c r="D279" s="10"/>
      <c r="E279" s="9"/>
      <c r="L279" s="10"/>
    </row>
    <row r="280" spans="1:12" x14ac:dyDescent="0.25">
      <c r="A280" s="9"/>
      <c r="D280" s="10"/>
      <c r="E280" s="9"/>
      <c r="L280" s="10"/>
    </row>
    <row r="281" spans="1:12" ht="15.75" thickBot="1" x14ac:dyDescent="0.3">
      <c r="A281" s="11"/>
      <c r="B281" s="12"/>
      <c r="C281" s="12"/>
      <c r="D281" s="35"/>
      <c r="E281" s="11"/>
      <c r="F281" s="12"/>
      <c r="G281" s="12"/>
      <c r="H281" s="12"/>
      <c r="I281" s="17"/>
      <c r="J281" s="17"/>
      <c r="K281" s="24"/>
      <c r="L281" s="35"/>
    </row>
  </sheetData>
  <mergeCells count="95">
    <mergeCell ref="L5:L6"/>
    <mergeCell ref="L9:L10"/>
    <mergeCell ref="A4:B6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L13:L14"/>
    <mergeCell ref="F17:F19"/>
    <mergeCell ref="L17:L18"/>
    <mergeCell ref="L21:L22"/>
    <mergeCell ref="F9:F11"/>
    <mergeCell ref="F21:F23"/>
    <mergeCell ref="F13:F15"/>
    <mergeCell ref="L33:L34"/>
    <mergeCell ref="F37:F39"/>
    <mergeCell ref="L37:L38"/>
    <mergeCell ref="F25:F27"/>
    <mergeCell ref="L25:L26"/>
    <mergeCell ref="F29:F31"/>
    <mergeCell ref="L29:L30"/>
    <mergeCell ref="E29:E31"/>
    <mergeCell ref="E33:E35"/>
    <mergeCell ref="E37:E39"/>
    <mergeCell ref="E41:E43"/>
    <mergeCell ref="F33:F35"/>
    <mergeCell ref="E21:E23"/>
    <mergeCell ref="E25:E27"/>
    <mergeCell ref="E17:E19"/>
    <mergeCell ref="E13:E15"/>
    <mergeCell ref="E9:E11"/>
    <mergeCell ref="E45:E47"/>
    <mergeCell ref="F45:F47"/>
    <mergeCell ref="L41:L42"/>
    <mergeCell ref="L45:L46"/>
    <mergeCell ref="E49:E51"/>
    <mergeCell ref="F49:F51"/>
    <mergeCell ref="L49:L50"/>
    <mergeCell ref="F41:F43"/>
    <mergeCell ref="E53:E55"/>
    <mergeCell ref="F53:F55"/>
    <mergeCell ref="F57:F59"/>
    <mergeCell ref="E57:E59"/>
    <mergeCell ref="L53:L54"/>
    <mergeCell ref="L57:L58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A89:B91"/>
    <mergeCell ref="E93:E95"/>
    <mergeCell ref="F93:F95"/>
    <mergeCell ref="L93:L94"/>
    <mergeCell ref="F97:F99"/>
    <mergeCell ref="E97:E99"/>
    <mergeCell ref="L97:L98"/>
    <mergeCell ref="L89:L90"/>
    <mergeCell ref="E89:E91"/>
    <mergeCell ref="F89:F91"/>
    <mergeCell ref="E101:E103"/>
    <mergeCell ref="F101:F103"/>
    <mergeCell ref="L101:L102"/>
    <mergeCell ref="E105:E107"/>
    <mergeCell ref="F105:F107"/>
    <mergeCell ref="L105:L106"/>
    <mergeCell ref="E109:E111"/>
    <mergeCell ref="F109:F111"/>
    <mergeCell ref="L109:L110"/>
    <mergeCell ref="E113:E115"/>
    <mergeCell ref="F113:F115"/>
  </mergeCells>
  <phoneticPr fontId="6" type="noConversion"/>
  <conditionalFormatting sqref="E4:K4">
    <cfRule type="expression" dxfId="16" priority="17">
      <formula>$F21="DOS"</formula>
    </cfRule>
  </conditionalFormatting>
  <conditionalFormatting sqref="E57:K57 G58:K59">
    <cfRule type="expression" dxfId="15" priority="15">
      <formula>$F57="DOS"</formula>
    </cfRule>
  </conditionalFormatting>
  <conditionalFormatting sqref="E61:K61 G62:K63">
    <cfRule type="expression" dxfId="14" priority="14">
      <formula>$F61="DOS"</formula>
    </cfRule>
  </conditionalFormatting>
  <conditionalFormatting sqref="E65:K65 G66:K67">
    <cfRule type="expression" dxfId="13" priority="13">
      <formula>$F65="DOS"</formula>
    </cfRule>
  </conditionalFormatting>
  <conditionalFormatting sqref="E69:K69 G70:K71">
    <cfRule type="expression" dxfId="12" priority="12">
      <formula>$F69="DOS"</formula>
    </cfRule>
  </conditionalFormatting>
  <conditionalFormatting sqref="E73:K73 G74:K75">
    <cfRule type="expression" dxfId="11" priority="11">
      <formula>$F73="DOS"</formula>
    </cfRule>
  </conditionalFormatting>
  <conditionalFormatting sqref="E77:K77 G78:K79">
    <cfRule type="expression" dxfId="10" priority="10">
      <formula>$F77="DOS"</formula>
    </cfRule>
  </conditionalFormatting>
  <conditionalFormatting sqref="E81:K81 G82:K83">
    <cfRule type="expression" dxfId="9" priority="9">
      <formula>$F81="DOS"</formula>
    </cfRule>
  </conditionalFormatting>
  <conditionalFormatting sqref="E85:K85 G86:K87">
    <cfRule type="expression" dxfId="8" priority="8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7" priority="16">
      <formula>$F5="DOS"</formula>
    </cfRule>
  </conditionalFormatting>
  <conditionalFormatting sqref="G89:K91">
    <cfRule type="expression" dxfId="6" priority="7">
      <formula>$F89="DOS"</formula>
    </cfRule>
  </conditionalFormatting>
  <conditionalFormatting sqref="G93:K95">
    <cfRule type="expression" dxfId="5" priority="6">
      <formula>$F93="DOS"</formula>
    </cfRule>
  </conditionalFormatting>
  <conditionalFormatting sqref="G97:K99">
    <cfRule type="expression" dxfId="4" priority="5">
      <formula>$F97="DOS"</formula>
    </cfRule>
  </conditionalFormatting>
  <conditionalFormatting sqref="G101:K103">
    <cfRule type="expression" dxfId="3" priority="4">
      <formula>$F101="DOS"</formula>
    </cfRule>
  </conditionalFormatting>
  <conditionalFormatting sqref="G105:K107">
    <cfRule type="expression" dxfId="2" priority="3">
      <formula>$F105="DOS"</formula>
    </cfRule>
  </conditionalFormatting>
  <conditionalFormatting sqref="G109:K111">
    <cfRule type="expression" dxfId="1" priority="2">
      <formula>$F109="DOS"</formula>
    </cfRule>
  </conditionalFormatting>
  <conditionalFormatting sqref="G113:K115">
    <cfRule type="expression" dxfId="0" priority="1">
      <formula>$F113="DOS"</formula>
    </cfRule>
  </conditionalFormatting>
  <pageMargins left="0.23622047244094488" right="0.23622047244094488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638175</xdr:colOff>
                    <xdr:row>4</xdr:row>
                    <xdr:rowOff>38100</xdr:rowOff>
                  </from>
                  <to>
                    <xdr:col>3</xdr:col>
                    <xdr:colOff>657225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7ED24F-988A-4E41-A12F-2BC2485E9B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7</vt:i4>
      </vt:variant>
      <vt:variant>
        <vt:lpstr>Benoemde bereiken</vt:lpstr>
      </vt:variant>
      <vt:variant>
        <vt:i4>5</vt:i4>
      </vt:variant>
    </vt:vector>
  </HeadingPairs>
  <TitlesOfParts>
    <vt:vector size="12" baseType="lpstr">
      <vt:lpstr>Base</vt:lpstr>
      <vt:lpstr>Donnee</vt:lpstr>
      <vt:lpstr>Fond</vt:lpstr>
      <vt:lpstr>Dos</vt:lpstr>
      <vt:lpstr>Feuille Tiroirs</vt:lpstr>
      <vt:lpstr>Meuble</vt:lpstr>
      <vt:lpstr>Rapport</vt:lpstr>
      <vt:lpstr>Rapport!Afdrukbereik</vt:lpstr>
      <vt:lpstr>Rapport!Afdruktitels</vt:lpstr>
      <vt:lpstr>DernLigneImprimer</vt:lpstr>
      <vt:lpstr>image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cp:lastPrinted>2024-01-10T23:13:44Z</cp:lastPrinted>
  <dcterms:created xsi:type="dcterms:W3CDTF">2023-09-17T16:26:41Z</dcterms:created>
  <dcterms:modified xsi:type="dcterms:W3CDTF">2024-01-10T23:15:27Z</dcterms:modified>
</cp:coreProperties>
</file>