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F38E356-4B30-4041-B171-E5E2415143B6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22" i="1" l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AD2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" i="1"/>
  <c r="M7" i="1"/>
  <c r="M8" i="1"/>
  <c r="M9" i="1"/>
  <c r="O9" i="1" s="1"/>
  <c r="M10" i="1"/>
  <c r="O10" i="1" s="1"/>
  <c r="M11" i="1"/>
  <c r="M12" i="1"/>
  <c r="M13" i="1"/>
  <c r="O13" i="1" s="1"/>
  <c r="M14" i="1"/>
  <c r="O14" i="1" s="1"/>
  <c r="M15" i="1"/>
  <c r="M16" i="1"/>
  <c r="M17" i="1"/>
  <c r="O17" i="1" s="1"/>
  <c r="M18" i="1"/>
  <c r="O18" i="1" s="1"/>
  <c r="M2" i="1"/>
  <c r="N2" i="1" s="1"/>
  <c r="AC23" i="1" a="1"/>
  <c r="AC23" i="1" s="1"/>
  <c r="M3" i="1"/>
  <c r="M4" i="1"/>
  <c r="M5" i="1"/>
  <c r="O5" i="1" s="1"/>
  <c r="M6" i="1"/>
  <c r="O6" i="1" s="1"/>
  <c r="M19" i="1"/>
  <c r="X3" i="1"/>
  <c r="X2" i="1"/>
  <c r="AD1" i="1" s="1"/>
  <c r="AE1" i="1" s="1"/>
  <c r="AE6" i="1" s="1"/>
  <c r="AD8" i="1" l="1"/>
  <c r="AD7" i="1"/>
  <c r="V17" i="1"/>
  <c r="N19" i="1"/>
  <c r="O3" i="1"/>
  <c r="V9" i="1"/>
  <c r="AD3" i="1"/>
  <c r="AD4" i="1"/>
  <c r="AD5" i="1"/>
  <c r="AD6" i="1"/>
  <c r="AD9" i="1"/>
  <c r="AD11" i="1"/>
  <c r="AD13" i="1"/>
  <c r="AD15" i="1"/>
  <c r="AD17" i="1"/>
  <c r="AD19" i="1"/>
  <c r="O16" i="1"/>
  <c r="O12" i="1"/>
  <c r="O8" i="1"/>
  <c r="AE2" i="1"/>
  <c r="AE3" i="1"/>
  <c r="AE4" i="1"/>
  <c r="AE5" i="1"/>
  <c r="O4" i="1"/>
  <c r="AF1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E7" i="1"/>
  <c r="O15" i="1"/>
  <c r="O11" i="1"/>
  <c r="O7" i="1"/>
  <c r="AD10" i="1"/>
  <c r="AD12" i="1"/>
  <c r="AD14" i="1"/>
  <c r="AD16" i="1"/>
  <c r="AD18" i="1"/>
  <c r="R7" i="1"/>
  <c r="R15" i="1"/>
  <c r="R5" i="1"/>
  <c r="V11" i="1"/>
  <c r="V2" i="1"/>
  <c r="R16" i="1"/>
  <c r="V12" i="1"/>
  <c r="R6" i="1"/>
  <c r="R17" i="1"/>
  <c r="Q16" i="1"/>
  <c r="Q15" i="1"/>
  <c r="U12" i="1"/>
  <c r="U11" i="1"/>
  <c r="R9" i="1"/>
  <c r="Q8" i="1"/>
  <c r="Q7" i="1"/>
  <c r="Q6" i="1"/>
  <c r="Q5" i="1"/>
  <c r="U2" i="1"/>
  <c r="R8" i="1"/>
  <c r="V19" i="1"/>
  <c r="V16" i="1"/>
  <c r="V15" i="1"/>
  <c r="V13" i="1"/>
  <c r="R12" i="1"/>
  <c r="R11" i="1"/>
  <c r="V8" i="1"/>
  <c r="V7" i="1"/>
  <c r="V6" i="1"/>
  <c r="V5" i="1"/>
  <c r="V3" i="1"/>
  <c r="R2" i="1"/>
  <c r="R19" i="1"/>
  <c r="U16" i="1"/>
  <c r="U15" i="1"/>
  <c r="R13" i="1"/>
  <c r="Q12" i="1"/>
  <c r="Q11" i="1"/>
  <c r="U8" i="1"/>
  <c r="U7" i="1"/>
  <c r="U6" i="1"/>
  <c r="U5" i="1"/>
  <c r="R3" i="1"/>
  <c r="Q2" i="1"/>
  <c r="N18" i="1"/>
  <c r="V18" i="1"/>
  <c r="R18" i="1"/>
  <c r="V14" i="1"/>
  <c r="R14" i="1"/>
  <c r="V10" i="1"/>
  <c r="R10" i="1"/>
  <c r="V4" i="1"/>
  <c r="R4" i="1"/>
  <c r="U19" i="1"/>
  <c r="U18" i="1"/>
  <c r="U17" i="1"/>
  <c r="U14" i="1"/>
  <c r="U13" i="1"/>
  <c r="Q10" i="1"/>
  <c r="N10" i="1"/>
  <c r="T19" i="1"/>
  <c r="P19" i="1"/>
  <c r="T18" i="1"/>
  <c r="P18" i="1"/>
  <c r="T17" i="1"/>
  <c r="P17" i="1"/>
  <c r="T16" i="1"/>
  <c r="P16" i="1"/>
  <c r="T15" i="1"/>
  <c r="P15" i="1"/>
  <c r="T14" i="1"/>
  <c r="P14" i="1"/>
  <c r="T13" i="1"/>
  <c r="P13" i="1"/>
  <c r="T12" i="1"/>
  <c r="P12" i="1"/>
  <c r="T11" i="1"/>
  <c r="P11" i="1"/>
  <c r="T10" i="1"/>
  <c r="P10" i="1"/>
  <c r="T9" i="1"/>
  <c r="P9" i="1"/>
  <c r="T8" i="1"/>
  <c r="P8" i="1"/>
  <c r="T7" i="1"/>
  <c r="P7" i="1"/>
  <c r="T6" i="1"/>
  <c r="P6" i="1"/>
  <c r="T5" i="1"/>
  <c r="P5" i="1"/>
  <c r="T4" i="1"/>
  <c r="P4" i="1"/>
  <c r="T3" i="1"/>
  <c r="P3" i="1"/>
  <c r="T2" i="1"/>
  <c r="P2" i="1"/>
  <c r="N14" i="1"/>
  <c r="Q19" i="1"/>
  <c r="Q18" i="1"/>
  <c r="Q17" i="1"/>
  <c r="Q14" i="1"/>
  <c r="Q13" i="1"/>
  <c r="U10" i="1"/>
  <c r="U9" i="1"/>
  <c r="Q9" i="1"/>
  <c r="U4" i="1"/>
  <c r="Q4" i="1"/>
  <c r="U3" i="1"/>
  <c r="Q3" i="1"/>
  <c r="N6" i="1"/>
  <c r="S19" i="1"/>
  <c r="O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S2" i="1"/>
  <c r="O2" i="1"/>
  <c r="N17" i="1"/>
  <c r="N13" i="1"/>
  <c r="N9" i="1"/>
  <c r="N5" i="1"/>
  <c r="N16" i="1"/>
  <c r="N12" i="1"/>
  <c r="N8" i="1"/>
  <c r="N4" i="1"/>
  <c r="N15" i="1"/>
  <c r="N11" i="1"/>
  <c r="N7" i="1"/>
  <c r="N3" i="1"/>
  <c r="M20" i="1"/>
  <c r="G20" i="1"/>
  <c r="F20" i="1"/>
  <c r="E20" i="1"/>
  <c r="D20" i="1"/>
  <c r="AG1" i="1" l="1"/>
  <c r="AF19" i="1"/>
  <c r="AF18" i="1"/>
  <c r="AF17" i="1"/>
  <c r="AF16" i="1"/>
  <c r="AF15" i="1"/>
  <c r="AF14" i="1"/>
  <c r="AF13" i="1"/>
  <c r="AF12" i="1"/>
  <c r="AF11" i="1"/>
  <c r="AF10" i="1"/>
  <c r="AF9" i="1"/>
  <c r="AF6" i="1"/>
  <c r="AF5" i="1"/>
  <c r="AF4" i="1"/>
  <c r="AF3" i="1"/>
  <c r="AF2" i="1"/>
  <c r="AF8" i="1"/>
  <c r="AF7" i="1"/>
  <c r="AA23" i="1" a="1"/>
  <c r="AA23" i="1" s="1"/>
  <c r="AE20" i="1"/>
  <c r="AD2" i="1"/>
  <c r="AF20" i="1" l="1"/>
  <c r="AH1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AG4" i="1"/>
  <c r="AG3" i="1"/>
  <c r="AG2" i="1"/>
  <c r="AD20" i="1"/>
  <c r="AG20" i="1" l="1"/>
  <c r="AI1" i="1"/>
  <c r="AH19" i="1"/>
  <c r="AH17" i="1"/>
  <c r="AH15" i="1"/>
  <c r="AH13" i="1"/>
  <c r="AH11" i="1"/>
  <c r="AH9" i="1"/>
  <c r="AH8" i="1"/>
  <c r="AH7" i="1"/>
  <c r="AH6" i="1"/>
  <c r="AH5" i="1"/>
  <c r="AH4" i="1"/>
  <c r="AH3" i="1"/>
  <c r="AH2" i="1"/>
  <c r="AH18" i="1"/>
  <c r="AH16" i="1"/>
  <c r="AH14" i="1"/>
  <c r="AH12" i="1"/>
  <c r="AH10" i="1"/>
  <c r="AH20" i="1" l="1"/>
  <c r="AJ1" i="1"/>
  <c r="AI19" i="1"/>
  <c r="AI18" i="1"/>
  <c r="AI17" i="1"/>
  <c r="AI16" i="1"/>
  <c r="AI15" i="1"/>
  <c r="AI14" i="1"/>
  <c r="AI13" i="1"/>
  <c r="AI12" i="1"/>
  <c r="AI11" i="1"/>
  <c r="AI10" i="1"/>
  <c r="AI9" i="1"/>
  <c r="AI8" i="1"/>
  <c r="AI7" i="1"/>
  <c r="AI6" i="1"/>
  <c r="AI5" i="1"/>
  <c r="AI4" i="1"/>
  <c r="AI3" i="1"/>
  <c r="AI2" i="1"/>
  <c r="AI20" i="1" l="1"/>
  <c r="AK1" i="1"/>
  <c r="AJ19" i="1"/>
  <c r="AJ18" i="1"/>
  <c r="AJ17" i="1"/>
  <c r="AJ16" i="1"/>
  <c r="AJ15" i="1"/>
  <c r="AJ14" i="1"/>
  <c r="AJ13" i="1"/>
  <c r="AJ12" i="1"/>
  <c r="AJ11" i="1"/>
  <c r="AJ10" i="1"/>
  <c r="AJ9" i="1"/>
  <c r="AJ8" i="1"/>
  <c r="AJ7" i="1"/>
  <c r="AJ6" i="1"/>
  <c r="AJ5" i="1"/>
  <c r="AJ4" i="1"/>
  <c r="AJ3" i="1"/>
  <c r="AJ2" i="1"/>
  <c r="AL1" i="1" l="1"/>
  <c r="AK19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K5" i="1"/>
  <c r="AK4" i="1"/>
  <c r="AK3" i="1"/>
  <c r="AK2" i="1"/>
  <c r="AJ20" i="1"/>
  <c r="AK20" i="1" l="1"/>
  <c r="AM1" i="1"/>
  <c r="AL19" i="1"/>
  <c r="AL17" i="1"/>
  <c r="AL15" i="1"/>
  <c r="AL13" i="1"/>
  <c r="AL11" i="1"/>
  <c r="AL9" i="1"/>
  <c r="AL7" i="1"/>
  <c r="AL18" i="1"/>
  <c r="AL16" i="1"/>
  <c r="AL14" i="1"/>
  <c r="AL12" i="1"/>
  <c r="AL10" i="1"/>
  <c r="AL6" i="1"/>
  <c r="AL5" i="1"/>
  <c r="AL4" i="1"/>
  <c r="AL3" i="1"/>
  <c r="AL2" i="1"/>
  <c r="AL8" i="1"/>
  <c r="AL20" i="1" l="1"/>
  <c r="AN1" i="1"/>
  <c r="AM19" i="1"/>
  <c r="AM18" i="1"/>
  <c r="AM17" i="1"/>
  <c r="AM16" i="1"/>
  <c r="AM15" i="1"/>
  <c r="AM14" i="1"/>
  <c r="AM13" i="1"/>
  <c r="AM12" i="1"/>
  <c r="AM11" i="1"/>
  <c r="AM10" i="1"/>
  <c r="AM9" i="1"/>
  <c r="AM8" i="1"/>
  <c r="AM7" i="1"/>
  <c r="AM6" i="1"/>
  <c r="AM5" i="1"/>
  <c r="AM4" i="1"/>
  <c r="AM3" i="1"/>
  <c r="AM2" i="1"/>
  <c r="AM20" i="1" l="1"/>
  <c r="AO1" i="1"/>
  <c r="AN19" i="1"/>
  <c r="AN18" i="1"/>
  <c r="AN17" i="1"/>
  <c r="AN16" i="1"/>
  <c r="AN15" i="1"/>
  <c r="AN14" i="1"/>
  <c r="AN13" i="1"/>
  <c r="AN12" i="1"/>
  <c r="AN11" i="1"/>
  <c r="AN10" i="1"/>
  <c r="AN9" i="1"/>
  <c r="AN6" i="1"/>
  <c r="AN5" i="1"/>
  <c r="AN4" i="1"/>
  <c r="AN3" i="1"/>
  <c r="AN2" i="1"/>
  <c r="AN8" i="1"/>
  <c r="AN7" i="1"/>
  <c r="AN20" i="1" l="1"/>
  <c r="AP1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2" i="1"/>
  <c r="AO6" i="1"/>
  <c r="AO5" i="1"/>
  <c r="AO4" i="1"/>
  <c r="AO3" i="1"/>
  <c r="AO20" i="1" l="1"/>
  <c r="AQ1" i="1"/>
  <c r="AP18" i="1"/>
  <c r="AP16" i="1"/>
  <c r="AP14" i="1"/>
  <c r="AP12" i="1"/>
  <c r="AP10" i="1"/>
  <c r="AP8" i="1"/>
  <c r="AP7" i="1"/>
  <c r="AP6" i="1"/>
  <c r="AP5" i="1"/>
  <c r="AP4" i="1"/>
  <c r="AP3" i="1"/>
  <c r="AP2" i="1"/>
  <c r="AP19" i="1"/>
  <c r="AP17" i="1"/>
  <c r="AP15" i="1"/>
  <c r="AP13" i="1"/>
  <c r="AP11" i="1"/>
  <c r="AP9" i="1"/>
  <c r="AP20" i="1" l="1"/>
  <c r="AR1" i="1"/>
  <c r="AQ19" i="1"/>
  <c r="AQ18" i="1"/>
  <c r="AQ17" i="1"/>
  <c r="AQ16" i="1"/>
  <c r="AQ15" i="1"/>
  <c r="AQ14" i="1"/>
  <c r="AQ13" i="1"/>
  <c r="AQ12" i="1"/>
  <c r="AQ11" i="1"/>
  <c r="AQ10" i="1"/>
  <c r="AQ9" i="1"/>
  <c r="AQ8" i="1"/>
  <c r="AQ7" i="1"/>
  <c r="AQ6" i="1"/>
  <c r="AQ5" i="1"/>
  <c r="AQ4" i="1"/>
  <c r="AQ3" i="1"/>
  <c r="AQ2" i="1"/>
  <c r="AQ20" i="1" l="1"/>
  <c r="AS1" i="1"/>
  <c r="AR19" i="1"/>
  <c r="AR18" i="1"/>
  <c r="AR17" i="1"/>
  <c r="AR16" i="1"/>
  <c r="AR15" i="1"/>
  <c r="AR14" i="1"/>
  <c r="AR13" i="1"/>
  <c r="AR12" i="1"/>
  <c r="AR11" i="1"/>
  <c r="AR10" i="1"/>
  <c r="AR9" i="1"/>
  <c r="AR8" i="1"/>
  <c r="AR7" i="1"/>
  <c r="AR6" i="1"/>
  <c r="AR5" i="1"/>
  <c r="AR4" i="1"/>
  <c r="AR3" i="1"/>
  <c r="AR2" i="1"/>
  <c r="AR20" i="1" l="1"/>
  <c r="AS19" i="1"/>
  <c r="AS18" i="1"/>
  <c r="AS17" i="1"/>
  <c r="AS16" i="1"/>
  <c r="AS15" i="1"/>
  <c r="AS14" i="1"/>
  <c r="AS13" i="1"/>
  <c r="AS12" i="1"/>
  <c r="AS11" i="1"/>
  <c r="AS10" i="1"/>
  <c r="AS9" i="1"/>
  <c r="AS8" i="1"/>
  <c r="AS7" i="1"/>
  <c r="AS6" i="1"/>
  <c r="AS5" i="1"/>
  <c r="AS4" i="1"/>
  <c r="AS3" i="1"/>
  <c r="AS2" i="1"/>
  <c r="AT1" i="1"/>
  <c r="AT18" i="1" l="1"/>
  <c r="AT16" i="1"/>
  <c r="AT14" i="1"/>
  <c r="AT12" i="1"/>
  <c r="AT10" i="1"/>
  <c r="AT8" i="1"/>
  <c r="AT7" i="1"/>
  <c r="AT19" i="1"/>
  <c r="AT17" i="1"/>
  <c r="AT15" i="1"/>
  <c r="AT13" i="1"/>
  <c r="AT11" i="1"/>
  <c r="AT9" i="1"/>
  <c r="AT6" i="1"/>
  <c r="AT5" i="1"/>
  <c r="AT4" i="1"/>
  <c r="AT3" i="1"/>
  <c r="AT2" i="1"/>
  <c r="AU1" i="1"/>
  <c r="AU19" i="1" l="1"/>
  <c r="AU18" i="1"/>
  <c r="AU17" i="1"/>
  <c r="AU16" i="1"/>
  <c r="AU15" i="1"/>
  <c r="AU14" i="1"/>
  <c r="AU13" i="1"/>
  <c r="AU12" i="1"/>
  <c r="AU11" i="1"/>
  <c r="AU10" i="1"/>
  <c r="AU9" i="1"/>
  <c r="AU8" i="1"/>
  <c r="AU7" i="1"/>
  <c r="AU6" i="1"/>
  <c r="AU5" i="1"/>
  <c r="AU4" i="1"/>
  <c r="AU3" i="1"/>
  <c r="AU2" i="1"/>
  <c r="AV1" i="1"/>
  <c r="AV19" i="1" l="1"/>
  <c r="AV18" i="1"/>
  <c r="AV17" i="1"/>
  <c r="AV16" i="1"/>
  <c r="AV15" i="1"/>
  <c r="AV14" i="1"/>
  <c r="AV13" i="1"/>
  <c r="AV12" i="1"/>
  <c r="AV11" i="1"/>
  <c r="AV10" i="1"/>
  <c r="AV9" i="1"/>
  <c r="AV8" i="1"/>
  <c r="AV6" i="1"/>
  <c r="AV5" i="1"/>
  <c r="AV4" i="1"/>
  <c r="AV3" i="1"/>
  <c r="AV2" i="1"/>
  <c r="AV7" i="1"/>
  <c r="AW1" i="1"/>
  <c r="AW19" i="1" l="1"/>
  <c r="AW18" i="1"/>
  <c r="AW17" i="1"/>
  <c r="AW16" i="1"/>
  <c r="AW15" i="1"/>
  <c r="AW14" i="1"/>
  <c r="AW13" i="1"/>
  <c r="AW12" i="1"/>
  <c r="AW11" i="1"/>
  <c r="AW10" i="1"/>
  <c r="AW9" i="1"/>
  <c r="AW8" i="1"/>
  <c r="AW7" i="1"/>
  <c r="AW2" i="1"/>
  <c r="AW6" i="1"/>
  <c r="AW5" i="1"/>
  <c r="AW4" i="1"/>
  <c r="AW3" i="1"/>
  <c r="AX1" i="1"/>
  <c r="AX19" i="1" l="1"/>
  <c r="AX17" i="1"/>
  <c r="AX15" i="1"/>
  <c r="AX13" i="1"/>
  <c r="AX11" i="1"/>
  <c r="AX9" i="1"/>
  <c r="AX7" i="1"/>
  <c r="AX6" i="1"/>
  <c r="AX5" i="1"/>
  <c r="AX4" i="1"/>
  <c r="AX3" i="1"/>
  <c r="AX2" i="1"/>
  <c r="AX18" i="1"/>
  <c r="AX16" i="1"/>
  <c r="AX14" i="1"/>
  <c r="AX12" i="1"/>
  <c r="AX10" i="1"/>
  <c r="AX8" i="1"/>
  <c r="AY1" i="1"/>
  <c r="AW20" i="1"/>
  <c r="AY19" i="1" l="1"/>
  <c r="AY18" i="1"/>
  <c r="AY17" i="1"/>
  <c r="AY16" i="1"/>
  <c r="AY15" i="1"/>
  <c r="AY14" i="1"/>
  <c r="AY13" i="1"/>
  <c r="AY12" i="1"/>
  <c r="AY11" i="1"/>
  <c r="AY10" i="1"/>
  <c r="AY9" i="1"/>
  <c r="AY8" i="1"/>
  <c r="AY7" i="1"/>
  <c r="AY6" i="1"/>
  <c r="AY5" i="1"/>
  <c r="AY4" i="1"/>
  <c r="AY3" i="1"/>
  <c r="AY2" i="1"/>
  <c r="AZ1" i="1"/>
  <c r="AX20" i="1"/>
  <c r="AZ19" i="1" l="1"/>
  <c r="AZ18" i="1"/>
  <c r="AZ17" i="1"/>
  <c r="AZ16" i="1"/>
  <c r="AZ15" i="1"/>
  <c r="AZ14" i="1"/>
  <c r="AZ13" i="1"/>
  <c r="AZ12" i="1"/>
  <c r="AZ11" i="1"/>
  <c r="AZ10" i="1"/>
  <c r="AZ9" i="1"/>
  <c r="AZ8" i="1"/>
  <c r="AZ7" i="1"/>
  <c r="AZ6" i="1"/>
  <c r="AZ5" i="1"/>
  <c r="AZ4" i="1"/>
  <c r="AZ3" i="1"/>
  <c r="AZ2" i="1"/>
  <c r="BA1" i="1"/>
  <c r="AY20" i="1"/>
  <c r="BA19" i="1" l="1"/>
  <c r="BA18" i="1"/>
  <c r="AB18" i="1" s="1"/>
  <c r="AC18" i="1" s="1"/>
  <c r="BA17" i="1"/>
  <c r="AB17" i="1" s="1"/>
  <c r="AC17" i="1" s="1"/>
  <c r="BA16" i="1"/>
  <c r="AB16" i="1" s="1"/>
  <c r="AC16" i="1" s="1"/>
  <c r="BA15" i="1"/>
  <c r="AB15" i="1" s="1"/>
  <c r="AC15" i="1" s="1"/>
  <c r="BA14" i="1"/>
  <c r="AB14" i="1" s="1"/>
  <c r="AC14" i="1" s="1"/>
  <c r="BA13" i="1"/>
  <c r="AB13" i="1" s="1"/>
  <c r="AC13" i="1" s="1"/>
  <c r="BA12" i="1"/>
  <c r="AB12" i="1" s="1"/>
  <c r="AC12" i="1" s="1"/>
  <c r="BA11" i="1"/>
  <c r="AB11" i="1" s="1"/>
  <c r="AC11" i="1" s="1"/>
  <c r="BA10" i="1"/>
  <c r="AB10" i="1" s="1"/>
  <c r="AC10" i="1" s="1"/>
  <c r="BA9" i="1"/>
  <c r="AB9" i="1" s="1"/>
  <c r="AC9" i="1" s="1"/>
  <c r="BA8" i="1"/>
  <c r="AB8" i="1" s="1"/>
  <c r="AC8" i="1" s="1"/>
  <c r="BA7" i="1"/>
  <c r="AB7" i="1" s="1"/>
  <c r="AC7" i="1" s="1"/>
  <c r="BA6" i="1"/>
  <c r="AB6" i="1" s="1"/>
  <c r="AC6" i="1" s="1"/>
  <c r="BA5" i="1"/>
  <c r="AB5" i="1" s="1"/>
  <c r="AC5" i="1" s="1"/>
  <c r="BA4" i="1"/>
  <c r="AB4" i="1" s="1"/>
  <c r="AC4" i="1" s="1"/>
  <c r="BA3" i="1"/>
  <c r="AB3" i="1" s="1"/>
  <c r="AC3" i="1" s="1"/>
  <c r="BA2" i="1"/>
  <c r="AZ20" i="1"/>
  <c r="BA20" i="1" l="1"/>
  <c r="AC20" i="1" s="1"/>
  <c r="BA25" i="1" a="1"/>
  <c r="BA25" i="1" s="1"/>
  <c r="BA23" i="1" a="1"/>
  <c r="BA23" i="1" s="1"/>
  <c r="BA24" i="1" a="1"/>
  <c r="BA24" i="1" s="1"/>
  <c r="AB2" i="1"/>
  <c r="AC2" i="1" s="1"/>
  <c r="AB19" i="1"/>
  <c r="AC19" i="1" s="1"/>
  <c r="AB20" i="1"/>
  <c r="BA26" i="1" l="1" a="1"/>
  <c r="BA26" i="1" s="1"/>
  <c r="BA32" i="1" s="1"/>
  <c r="AN26" i="1" a="1"/>
  <c r="AN26" i="1" s="1"/>
  <c r="AJ25" i="1" a="1"/>
  <c r="AJ25" i="1" s="1"/>
  <c r="AJ26" i="1" a="1"/>
  <c r="AJ26" i="1" s="1"/>
  <c r="AH24" i="1" a="1"/>
  <c r="AH24" i="1" s="1"/>
  <c r="AL26" i="1" a="1"/>
  <c r="AL26" i="1" s="1"/>
  <c r="AL25" i="1" a="1"/>
  <c r="AL25" i="1" s="1"/>
  <c r="AJ24" i="1" a="1"/>
  <c r="AJ24" i="1" s="1"/>
  <c r="AE26" i="1" a="1"/>
  <c r="AE26" i="1" s="1"/>
  <c r="AL23" i="1" a="1"/>
  <c r="AL23" i="1" s="1"/>
  <c r="AJ23" i="1" a="1"/>
  <c r="AJ23" i="1" s="1"/>
  <c r="AN23" i="1" a="1"/>
  <c r="AN23" i="1" s="1"/>
  <c r="AD24" i="1" a="1"/>
  <c r="AD24" i="1" s="1"/>
  <c r="AK25" i="1" a="1"/>
  <c r="AK25" i="1" s="1"/>
  <c r="AG25" i="1" a="1"/>
  <c r="AG25" i="1" s="1"/>
  <c r="AI23" i="1" a="1"/>
  <c r="AI23" i="1" s="1"/>
  <c r="AG24" i="1" a="1"/>
  <c r="AG24" i="1" s="1"/>
  <c r="AH25" i="1" a="1"/>
  <c r="AH25" i="1" s="1"/>
  <c r="AI25" i="1" a="1"/>
  <c r="AI25" i="1" s="1"/>
  <c r="AH26" i="1" a="1"/>
  <c r="AH26" i="1" s="1"/>
  <c r="AH23" i="1" a="1"/>
  <c r="AH23" i="1" s="1"/>
  <c r="AO26" i="1" a="1"/>
  <c r="AO26" i="1" s="1"/>
  <c r="AM26" i="1" a="1"/>
  <c r="AM26" i="1" s="1"/>
  <c r="AF26" i="1" a="1"/>
  <c r="AF26" i="1" s="1"/>
  <c r="AK23" i="1" a="1"/>
  <c r="AK23" i="1" s="1"/>
  <c r="AK26" i="1" a="1"/>
  <c r="AK26" i="1" s="1"/>
  <c r="AI26" i="1" a="1"/>
  <c r="AI26" i="1" s="1"/>
  <c r="AE25" i="1" a="1"/>
  <c r="AE25" i="1" s="1"/>
  <c r="AI24" i="1" a="1"/>
  <c r="AI24" i="1" s="1"/>
  <c r="AD23" i="1" a="1"/>
  <c r="AD23" i="1" s="1"/>
  <c r="AG23" i="1" a="1"/>
  <c r="AG23" i="1" s="1"/>
  <c r="AO24" i="1" a="1"/>
  <c r="AO24" i="1" s="1"/>
  <c r="AE23" i="1" a="1"/>
  <c r="AE23" i="1" s="1"/>
  <c r="AM25" i="1" a="1"/>
  <c r="AM25" i="1" s="1"/>
  <c r="AN25" i="1" a="1"/>
  <c r="AN25" i="1" s="1"/>
  <c r="AL24" i="1" a="1"/>
  <c r="AL24" i="1" s="1"/>
  <c r="AM24" i="1" a="1"/>
  <c r="AM24" i="1" s="1"/>
  <c r="AD26" i="1" a="1"/>
  <c r="AD26" i="1" s="1"/>
  <c r="AF24" i="1" a="1"/>
  <c r="AF24" i="1" s="1"/>
  <c r="AF25" i="1" a="1"/>
  <c r="AF25" i="1" s="1"/>
  <c r="AO23" i="1" a="1"/>
  <c r="AO23" i="1" s="1"/>
  <c r="AD25" i="1" a="1"/>
  <c r="AD25" i="1" s="1"/>
  <c r="AO25" i="1" a="1"/>
  <c r="AO25" i="1" s="1"/>
  <c r="AM23" i="1" a="1"/>
  <c r="AM23" i="1" s="1"/>
  <c r="AF23" i="1" a="1"/>
  <c r="AF23" i="1" s="1"/>
  <c r="AK24" i="1" a="1"/>
  <c r="AK24" i="1" s="1"/>
  <c r="AE24" i="1" a="1"/>
  <c r="AE24" i="1" s="1"/>
  <c r="AG26" i="1" a="1"/>
  <c r="AG26" i="1" s="1"/>
  <c r="AN24" i="1" a="1"/>
  <c r="AN24" i="1" s="1"/>
  <c r="AP26" i="1" a="1"/>
  <c r="AP26" i="1" s="1"/>
  <c r="AP24" i="1" a="1"/>
  <c r="AP24" i="1" s="1"/>
  <c r="AP25" i="1" a="1"/>
  <c r="AP25" i="1" s="1"/>
  <c r="AP23" i="1" a="1"/>
  <c r="AP23" i="1" s="1"/>
  <c r="AQ24" i="1" a="1"/>
  <c r="AQ24" i="1" s="1"/>
  <c r="AQ26" i="1" a="1"/>
  <c r="AQ26" i="1" s="1"/>
  <c r="AQ25" i="1" a="1"/>
  <c r="AQ25" i="1" s="1"/>
  <c r="AQ23" i="1" a="1"/>
  <c r="AQ23" i="1" s="1"/>
  <c r="AR25" i="1" a="1"/>
  <c r="AR25" i="1" s="1"/>
  <c r="AR23" i="1" a="1"/>
  <c r="AR23" i="1" s="1"/>
  <c r="AR24" i="1" a="1"/>
  <c r="AR24" i="1" s="1"/>
  <c r="AR26" i="1" a="1"/>
  <c r="AR26" i="1" s="1"/>
  <c r="AW25" i="1" a="1"/>
  <c r="AW25" i="1" s="1"/>
  <c r="AW23" i="1" a="1"/>
  <c r="AW23" i="1" s="1"/>
  <c r="AW24" i="1" a="1"/>
  <c r="AW24" i="1" s="1"/>
  <c r="AW26" i="1" a="1"/>
  <c r="AW26" i="1" s="1"/>
  <c r="AX26" i="1" a="1"/>
  <c r="AX26" i="1" s="1"/>
  <c r="AX25" i="1" a="1"/>
  <c r="AX25" i="1" s="1"/>
  <c r="AX23" i="1" a="1"/>
  <c r="AX23" i="1" s="1"/>
  <c r="AX24" i="1" a="1"/>
  <c r="AX24" i="1" s="1"/>
  <c r="AY26" i="1" a="1"/>
  <c r="AY26" i="1" s="1"/>
  <c r="AY23" i="1" a="1"/>
  <c r="AY23" i="1" s="1"/>
  <c r="AY25" i="1" a="1"/>
  <c r="AY25" i="1" s="1"/>
  <c r="AY24" i="1" a="1"/>
  <c r="AY24" i="1" s="1"/>
  <c r="AZ23" i="1" a="1"/>
  <c r="AZ23" i="1" s="1"/>
  <c r="AZ26" i="1" a="1"/>
  <c r="AZ26" i="1" s="1"/>
  <c r="AZ25" i="1" a="1"/>
  <c r="AZ25" i="1" s="1"/>
  <c r="AZ24" i="1" a="1"/>
  <c r="AZ24" i="1" s="1"/>
  <c r="AY32" i="1" l="1"/>
  <c r="AR32" i="1"/>
  <c r="AG32" i="1"/>
  <c r="AJ32" i="1"/>
  <c r="AW32" i="1"/>
  <c r="AH32" i="1"/>
  <c r="AZ32" i="1"/>
  <c r="AB25" i="1"/>
  <c r="AB26" i="1"/>
  <c r="AD32" i="1"/>
  <c r="AB23" i="1"/>
  <c r="AL32" i="1"/>
  <c r="AQ32" i="1"/>
  <c r="AP32" i="1"/>
  <c r="AF32" i="1"/>
  <c r="AO32" i="1"/>
  <c r="AE32" i="1"/>
  <c r="AK32" i="1"/>
  <c r="AB24" i="1"/>
  <c r="AX32" i="1"/>
  <c r="AM32" i="1"/>
  <c r="AI32" i="1"/>
  <c r="AN32" i="1"/>
  <c r="AB3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<sst xmlns="http://schemas.openxmlformats.org/spreadsheetml/2006/main" count="44" uniqueCount="44">
  <si>
    <t>NomProjet</t>
  </si>
  <si>
    <t>Start Date</t>
  </si>
  <si>
    <t>End Date</t>
  </si>
  <si>
    <t>Team1</t>
  </si>
  <si>
    <t>Team2</t>
  </si>
  <si>
    <t>Team3</t>
  </si>
  <si>
    <t>Team4</t>
  </si>
  <si>
    <t>Projet1</t>
  </si>
  <si>
    <t>Projet2</t>
  </si>
  <si>
    <t>Projet3</t>
  </si>
  <si>
    <t>Projet4</t>
  </si>
  <si>
    <t>Projet5</t>
  </si>
  <si>
    <t>Projet6</t>
  </si>
  <si>
    <t>total</t>
  </si>
  <si>
    <t>Team_1</t>
  </si>
  <si>
    <t>Team_2</t>
  </si>
  <si>
    <t>Team_3</t>
  </si>
  <si>
    <t>Team_4</t>
  </si>
  <si>
    <t>min/max</t>
  </si>
  <si>
    <t>somme jours</t>
  </si>
  <si>
    <t>delta dates</t>
  </si>
  <si>
    <t>Team5</t>
  </si>
  <si>
    <t>Team6</t>
  </si>
  <si>
    <t>Team7</t>
  </si>
  <si>
    <t>Team8</t>
  </si>
  <si>
    <t>Team9</t>
  </si>
  <si>
    <t>Team_5</t>
  </si>
  <si>
    <t>Team_6</t>
  </si>
  <si>
    <t>Team_7</t>
  </si>
  <si>
    <t>Team_8</t>
  </si>
  <si>
    <t>Team_9</t>
  </si>
  <si>
    <t>Projet7</t>
  </si>
  <si>
    <t>Projet8</t>
  </si>
  <si>
    <t>Projet9</t>
  </si>
  <si>
    <t>Projet10</t>
  </si>
  <si>
    <t>Projet11</t>
  </si>
  <si>
    <t>Projet12</t>
  </si>
  <si>
    <t>Projet13</t>
  </si>
  <si>
    <t>Projet14</t>
  </si>
  <si>
    <t>Projet15</t>
  </si>
  <si>
    <t>Projet16</t>
  </si>
  <si>
    <t>Projet17</t>
  </si>
  <si>
    <t>Projet18</t>
  </si>
  <si>
    <t>Correc- 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</si>
</sst>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/mm/yy"/>
    <numFmt numFmtId="165" formatCode="d/mm/yy;@"/>
    <numFmt numFmtId="166" formatCode="0;\-0;"/>
    <numFmt numFmtId="167" formatCode="0.000"/>
    <numFmt numFmtId="169" formatCode="0.00%;\-0;"/>
    <numFmt numFmtId="170" formatCode="0.0;\-0.0;"/>
    <numFmt numFmtId="171" formatCode="mmm\-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 wrapText="1"/>
    </xf>
    <xf numFmtId="3" fontId="0" fillId="0" borderId="0" xfId="0" applyNumberFormat="1"/>
    <xf numFmtId="0" fontId="1" fillId="0" borderId="0" xfId="0" applyFont="1" applyAlignment="1">
      <alignment horizontal="center" vertical="center" wrapText="1"/>
    </xf>
    <xf numFmtId="166" fontId="0" fillId="0" borderId="3" xfId="0" applyNumberFormat="1" applyBorder="1"/>
    <xf numFmtId="166" fontId="0" fillId="0" borderId="0" xfId="0" applyNumberFormat="1"/>
    <xf numFmtId="166" fontId="0" fillId="0" borderId="4" xfId="0" applyNumberFormat="1" applyBorder="1"/>
    <xf numFmtId="166" fontId="0" fillId="0" borderId="5" xfId="0" applyNumberFormat="1" applyBorder="1"/>
    <xf numFmtId="166" fontId="0" fillId="0" borderId="6" xfId="0" applyNumberFormat="1" applyBorder="1"/>
    <xf numFmtId="166" fontId="0" fillId="0" borderId="7" xfId="0" applyNumberFormat="1" applyBorder="1"/>
    <xf numFmtId="10" fontId="0" fillId="0" borderId="0" xfId="0" applyNumberFormat="1" applyAlignment="1">
      <alignment horizontal="center"/>
    </xf>
    <xf numFmtId="14" fontId="3" fillId="3" borderId="8" xfId="0" applyNumberFormat="1" applyFont="1" applyFill="1" applyBorder="1" applyAlignment="1">
      <alignment horizontal="center" vertical="center" wrapText="1"/>
    </xf>
    <xf numFmtId="165" fontId="3" fillId="3" borderId="9" xfId="0" applyNumberFormat="1" applyFont="1" applyFill="1" applyBorder="1" applyAlignment="1">
      <alignment horizontal="center"/>
    </xf>
    <xf numFmtId="165" fontId="3" fillId="3" borderId="10" xfId="0" applyNumberFormat="1" applyFont="1" applyFill="1" applyBorder="1" applyAlignment="1">
      <alignment horizontal="center"/>
    </xf>
    <xf numFmtId="167" fontId="0" fillId="0" borderId="0" xfId="0" applyNumberFormat="1"/>
    <xf numFmtId="0" fontId="0" fillId="0" borderId="0" xfId="0" applyFont="1" applyFill="1" applyAlignment="1">
      <alignment horizontal="left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169" fontId="0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0" fillId="0" borderId="1" xfId="0" applyFont="1" applyFill="1" applyBorder="1" applyAlignment="1">
      <alignment horizontal="center"/>
    </xf>
    <xf numFmtId="10" fontId="0" fillId="0" borderId="0" xfId="0" applyNumberFormat="1" applyFont="1" applyFill="1" applyAlignment="1">
      <alignment horizontal="center"/>
    </xf>
    <xf numFmtId="170" fontId="0" fillId="4" borderId="13" xfId="0" applyNumberFormat="1" applyFill="1" applyBorder="1"/>
    <xf numFmtId="170" fontId="0" fillId="4" borderId="14" xfId="0" applyNumberFormat="1" applyFill="1" applyBorder="1"/>
    <xf numFmtId="170" fontId="0" fillId="4" borderId="0" xfId="0" applyNumberFormat="1" applyFill="1" applyBorder="1"/>
    <xf numFmtId="170" fontId="0" fillId="4" borderId="15" xfId="0" applyNumberFormat="1" applyFill="1" applyBorder="1"/>
    <xf numFmtId="170" fontId="0" fillId="4" borderId="17" xfId="0" applyNumberFormat="1" applyFill="1" applyBorder="1"/>
    <xf numFmtId="170" fontId="0" fillId="4" borderId="18" xfId="0" applyNumberFormat="1" applyFill="1" applyBorder="1"/>
    <xf numFmtId="170" fontId="0" fillId="0" borderId="0" xfId="0" applyNumberFormat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Alignment="1">
      <alignment horizontal="center" vertical="center" wrapText="1"/>
    </xf>
    <xf numFmtId="14" fontId="0" fillId="0" borderId="0" xfId="0" applyNumberFormat="1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2" borderId="2" xfId="0" applyNumberFormat="1" applyFill="1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3" fontId="1" fillId="5" borderId="12" xfId="0" applyNumberFormat="1" applyFont="1" applyFill="1" applyBorder="1"/>
    <xf numFmtId="0" fontId="1" fillId="5" borderId="11" xfId="0" applyFont="1" applyFill="1" applyBorder="1"/>
    <xf numFmtId="0" fontId="1" fillId="5" borderId="16" xfId="0" applyFont="1" applyFill="1" applyBorder="1"/>
    <xf numFmtId="171" fontId="0" fillId="0" borderId="0" xfId="0" applyNumberFormat="1" applyFont="1" applyFill="1" applyAlignment="1">
      <alignment horizontal="left" shrinkToFit="1"/>
    </xf>
    <xf numFmtId="171" fontId="0" fillId="0" borderId="0" xfId="0" applyNumberFormat="1" applyFont="1" applyFill="1" applyAlignment="1">
      <alignment horizontal="center" shrinkToFit="1"/>
    </xf>
    <xf numFmtId="171" fontId="0" fillId="0" borderId="0" xfId="0" applyNumberFormat="1" applyFont="1" applyFill="1" applyBorder="1" applyAlignment="1">
      <alignment horizontal="center" shrinkToFit="1"/>
    </xf>
    <xf numFmtId="171" fontId="1" fillId="0" borderId="0" xfId="0" applyNumberFormat="1" applyFont="1" applyAlignment="1">
      <alignment horizontal="center" vertical="center" shrinkToFit="1"/>
    </xf>
    <xf numFmtId="171" fontId="0" fillId="0" borderId="0" xfId="0" applyNumberFormat="1" applyAlignment="1">
      <alignment shrinkToFit="1"/>
    </xf>
    <xf numFmtId="171" fontId="1" fillId="5" borderId="0" xfId="0" applyNumberFormat="1" applyFont="1" applyFill="1" applyAlignment="1">
      <alignment shrinkToFit="1"/>
    </xf>
  </cellXfs>
  <cellStyles count="1">
    <cellStyle name="Standaard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.00%;\-0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.00%;\-0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.00%;\-0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.00%;\-0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.00%;\-0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.00%;\-0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.00%;\-0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.00%;\-0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.00%;\-0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691956-5575-4F8A-A504-B43C5F22362E}" name="Tabel1" displayName="Tabel1" ref="A1:V19" totalsRowShown="0" headerRowDxfId="0" dataDxfId="8">
  <autoFilter ref="A1:V19" xr:uid="{00691956-5575-4F8A-A504-B43C5F22362E}"/>
  <tableColumns count="22">
    <tableColumn id="1" xr3:uid="{0B534C73-AE7A-4472-8E93-722497108E27}" name="NomProjet" dataDxfId="30"/>
    <tableColumn id="2" xr3:uid="{7FE3C149-99C9-4313-AE28-C2EBA7FEC03A}" name="Start Date" dataDxfId="29"/>
    <tableColumn id="3" xr3:uid="{600EB897-F125-493E-ACBA-250A3E28D390}" name="End Date" dataDxfId="28"/>
    <tableColumn id="4" xr3:uid="{535012B9-53EC-43BF-BA03-7BE67BDAF283}" name="Team1" dataDxfId="27"/>
    <tableColumn id="5" xr3:uid="{F885D207-3D9A-4184-A931-561695EA89B8}" name="Team2" dataDxfId="26"/>
    <tableColumn id="6" xr3:uid="{E7C1ADC3-69E6-4997-BC23-7C6F07E7A797}" name="Team3" dataDxfId="25"/>
    <tableColumn id="7" xr3:uid="{526BB845-F601-4A33-AEF8-21E8E927A3A1}" name="Team4" dataDxfId="24"/>
    <tableColumn id="13" xr3:uid="{CB1B8D38-C43D-4B64-8C54-E1CBB8C8A01D}" name="Team5" dataDxfId="23"/>
    <tableColumn id="14" xr3:uid="{B7A13419-9F87-4CF9-8169-C6A59BF704DD}" name="Team6" dataDxfId="22"/>
    <tableColumn id="15" xr3:uid="{98E49FD7-722C-43F6-B72C-E09C50029A11}" name="Team7" dataDxfId="21"/>
    <tableColumn id="16" xr3:uid="{3B2797CC-D3C2-420D-A13E-C296CD6B29E1}" name="Team8" dataDxfId="20"/>
    <tableColumn id="17" xr3:uid="{00C609CF-E232-45D1-A043-3D0F54A1E0CF}" name="Team9" dataDxfId="19"/>
    <tableColumn id="8" xr3:uid="{897A17E9-1DCC-4286-9B49-A11126C0F8C3}" name="total" dataDxfId="18">
      <calculatedColumnFormula>SUM(Tabel1[[#This Row],[Team1]:[Team4]])</calculatedColumnFormula>
    </tableColumn>
    <tableColumn id="9" xr3:uid="{ECAC443D-97C3-428A-9ACB-F1E3230878F2}" name="Team_1" dataDxfId="17">
      <calculatedColumnFormula>IF($M2&gt;0,+Tabel1[[#This Row],[Team1]]/$M2,0)</calculatedColumnFormula>
    </tableColumn>
    <tableColumn id="10" xr3:uid="{37D1C687-79E7-430B-B0C1-C4FC883EE004}" name="Team_2" dataDxfId="16">
      <calculatedColumnFormula>IF($M2&gt;0,+Tabel1[[#This Row],[Team2]]/$M2,0)</calculatedColumnFormula>
    </tableColumn>
    <tableColumn id="11" xr3:uid="{D1BDEA00-8864-4F44-BB77-2A41D44C3BB1}" name="Team_3" dataDxfId="15">
      <calculatedColumnFormula>IF($M2&gt;0,+Tabel1[[#This Row],[Team3]]/$M2,0)</calculatedColumnFormula>
    </tableColumn>
    <tableColumn id="12" xr3:uid="{1C3A11B6-D0A9-45B4-AF75-DC7AABA33E40}" name="Team_4" dataDxfId="14">
      <calculatedColumnFormula>IF($M2&gt;0,+Tabel1[[#This Row],[Team4]]/$M2,0)</calculatedColumnFormula>
    </tableColumn>
    <tableColumn id="18" xr3:uid="{1B6A375B-B869-47D3-B477-B7568AEDE353}" name="Team_5" dataDxfId="13">
      <calculatedColumnFormula>IF($M2&gt;0,+Tabel1[[#This Row],[Team5]]/$M2,0)</calculatedColumnFormula>
    </tableColumn>
    <tableColumn id="19" xr3:uid="{DEECCAD7-0446-4614-9DA4-8EEECF896EA8}" name="Team_6" dataDxfId="12">
      <calculatedColumnFormula>IF($M2&gt;0,+Tabel1[[#This Row],[Team6]]/$M2,0)</calculatedColumnFormula>
    </tableColumn>
    <tableColumn id="20" xr3:uid="{8F54A7A0-B510-45FE-B324-78A2288F92D3}" name="Team_7" dataDxfId="11">
      <calculatedColumnFormula>IF($M2&gt;0,+Tabel1[[#This Row],[Team7]]/$M2,0)</calculatedColumnFormula>
    </tableColumn>
    <tableColumn id="21" xr3:uid="{9BE85490-DBF4-43B9-8EFE-0A79573DA254}" name="Team_8" dataDxfId="10">
      <calculatedColumnFormula>IF($M2&gt;0,+Tabel1[[#This Row],[Team8]]/$M2,0)</calculatedColumnFormula>
    </tableColumn>
    <tableColumn id="22" xr3:uid="{64277DDC-198C-4BFF-A5E0-D91639BACB51}" name="Team_9" dataDxfId="9">
      <calculatedColumnFormula>IF($M2&gt;0,+Tabel1[[#This Row],[Team9]]/$M2,0)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BA32"/>
  <sheetViews>
    <sheetView tabSelected="1" workbookViewId="0">
      <pane ySplit="1" topLeftCell="A2" activePane="bottomLeft" state="frozen"/>
      <selection pane="bottomLeft" activeCell="A12" sqref="A12"/>
    </sheetView>
  </sheetViews>
  <sheetFormatPr defaultColWidth="11.42578125" defaultRowHeight="15" x14ac:dyDescent="0.25"/>
  <cols>
    <col min="1" max="1" width="13" style="15" bestFit="1" customWidth="1"/>
    <col min="2" max="2" width="14.28515625" style="16" bestFit="1" customWidth="1"/>
    <col min="3" max="3" width="13.42578125" style="16" bestFit="1" customWidth="1"/>
    <col min="4" max="7" width="11.42578125" style="17" bestFit="1"/>
    <col min="8" max="12" width="11.42578125" style="17" hidden="1" customWidth="1"/>
    <col min="13" max="13" width="9.7109375" style="17" bestFit="1" customWidth="1"/>
    <col min="14" max="16" width="12.42578125" style="17" bestFit="1" customWidth="1"/>
    <col min="17" max="17" width="16.7109375" style="17" bestFit="1" customWidth="1"/>
    <col min="18" max="22" width="16.7109375" style="17" hidden="1" customWidth="1"/>
    <col min="24" max="24" width="9" bestFit="1" customWidth="1"/>
    <col min="25" max="26" width="9" customWidth="1"/>
    <col min="27" max="27" width="5.85546875" bestFit="1" customWidth="1"/>
    <col min="28" max="28" width="7.5703125" bestFit="1" customWidth="1"/>
    <col min="29" max="29" width="7.42578125" bestFit="1" customWidth="1"/>
    <col min="30" max="53" width="7.7109375" bestFit="1" customWidth="1"/>
  </cols>
  <sheetData>
    <row r="1" spans="1:53" s="1" customFormat="1" ht="30" x14ac:dyDescent="0.25">
      <c r="A1" s="30" t="s">
        <v>0</v>
      </c>
      <c r="B1" s="31" t="s">
        <v>1</v>
      </c>
      <c r="C1" s="31" t="s">
        <v>2</v>
      </c>
      <c r="D1" s="30" t="s">
        <v>3</v>
      </c>
      <c r="E1" s="30" t="s">
        <v>4</v>
      </c>
      <c r="F1" s="30" t="s">
        <v>5</v>
      </c>
      <c r="G1" s="30" t="s">
        <v>6</v>
      </c>
      <c r="H1" s="30" t="s">
        <v>21</v>
      </c>
      <c r="I1" s="30" t="s">
        <v>22</v>
      </c>
      <c r="J1" s="30" t="s">
        <v>23</v>
      </c>
      <c r="K1" s="30" t="s">
        <v>24</v>
      </c>
      <c r="L1" s="30" t="s">
        <v>25</v>
      </c>
      <c r="M1" s="30" t="s">
        <v>13</v>
      </c>
      <c r="N1" s="30" t="s">
        <v>14</v>
      </c>
      <c r="O1" s="30" t="s">
        <v>15</v>
      </c>
      <c r="P1" s="30" t="s">
        <v>16</v>
      </c>
      <c r="Q1" s="30" t="s">
        <v>17</v>
      </c>
      <c r="R1" s="30" t="s">
        <v>26</v>
      </c>
      <c r="S1" s="30" t="s">
        <v>27</v>
      </c>
      <c r="T1" s="30" t="s">
        <v>28</v>
      </c>
      <c r="U1" s="30" t="s">
        <v>29</v>
      </c>
      <c r="V1" s="30" t="s">
        <v>30</v>
      </c>
      <c r="W1" s="32"/>
      <c r="X1" s="11" t="s">
        <v>18</v>
      </c>
      <c r="AA1" s="33" t="s">
        <v>20</v>
      </c>
      <c r="AB1" s="33" t="s">
        <v>19</v>
      </c>
      <c r="AC1" s="1" t="s">
        <v>43</v>
      </c>
      <c r="AD1" s="34">
        <f>X2-DAY(X2)+1</f>
        <v>45078</v>
      </c>
      <c r="AE1" s="35">
        <f>EDATE(AD1,1)</f>
        <v>45108</v>
      </c>
      <c r="AF1" s="35">
        <f t="shared" ref="AF1:BA1" si="0">EDATE(AE1,1)</f>
        <v>45139</v>
      </c>
      <c r="AG1" s="35">
        <f t="shared" si="0"/>
        <v>45170</v>
      </c>
      <c r="AH1" s="35">
        <f t="shared" si="0"/>
        <v>45200</v>
      </c>
      <c r="AI1" s="35">
        <f t="shared" si="0"/>
        <v>45231</v>
      </c>
      <c r="AJ1" s="35">
        <f t="shared" si="0"/>
        <v>45261</v>
      </c>
      <c r="AK1" s="35">
        <f t="shared" si="0"/>
        <v>45292</v>
      </c>
      <c r="AL1" s="35">
        <f t="shared" si="0"/>
        <v>45323</v>
      </c>
      <c r="AM1" s="35">
        <f t="shared" si="0"/>
        <v>45352</v>
      </c>
      <c r="AN1" s="35">
        <f t="shared" si="0"/>
        <v>45383</v>
      </c>
      <c r="AO1" s="35">
        <f t="shared" si="0"/>
        <v>45413</v>
      </c>
      <c r="AP1" s="35">
        <f t="shared" si="0"/>
        <v>45444</v>
      </c>
      <c r="AQ1" s="35">
        <f t="shared" si="0"/>
        <v>45474</v>
      </c>
      <c r="AR1" s="35">
        <f t="shared" si="0"/>
        <v>45505</v>
      </c>
      <c r="AS1" s="35">
        <f t="shared" si="0"/>
        <v>45536</v>
      </c>
      <c r="AT1" s="35">
        <f t="shared" si="0"/>
        <v>45566</v>
      </c>
      <c r="AU1" s="35">
        <f t="shared" si="0"/>
        <v>45597</v>
      </c>
      <c r="AV1" s="35">
        <f t="shared" si="0"/>
        <v>45627</v>
      </c>
      <c r="AW1" s="35">
        <f t="shared" si="0"/>
        <v>45658</v>
      </c>
      <c r="AX1" s="35">
        <f t="shared" si="0"/>
        <v>45689</v>
      </c>
      <c r="AY1" s="35">
        <f t="shared" si="0"/>
        <v>45717</v>
      </c>
      <c r="AZ1" s="35">
        <f t="shared" si="0"/>
        <v>45748</v>
      </c>
      <c r="BA1" s="35">
        <f t="shared" si="0"/>
        <v>45778</v>
      </c>
    </row>
    <row r="2" spans="1:53" x14ac:dyDescent="0.25">
      <c r="A2" s="15" t="s">
        <v>7</v>
      </c>
      <c r="B2" s="16">
        <v>45239</v>
      </c>
      <c r="C2" s="16">
        <v>45306</v>
      </c>
      <c r="D2" s="17">
        <v>10</v>
      </c>
      <c r="E2" s="17">
        <v>10</v>
      </c>
      <c r="F2" s="17">
        <v>3</v>
      </c>
      <c r="G2" s="17">
        <v>2</v>
      </c>
      <c r="M2" s="17">
        <f>SUM(Tabel1[[#This Row],[Team1]:[Team9]])</f>
        <v>25</v>
      </c>
      <c r="N2" s="18">
        <f>IF($M2&gt;0,+Tabel1[[#This Row],[Team1]]/$M2,0)</f>
        <v>0.4</v>
      </c>
      <c r="O2" s="18">
        <f>IF($M2&gt;0,+Tabel1[[#This Row],[Team2]]/$M2,0)</f>
        <v>0.4</v>
      </c>
      <c r="P2" s="18">
        <f>IF($M2&gt;0,+Tabel1[[#This Row],[Team3]]/$M2,0)</f>
        <v>0.12</v>
      </c>
      <c r="Q2" s="18">
        <f>IF($M2&gt;0,+Tabel1[[#This Row],[Team4]]/$M2,0)</f>
        <v>0.08</v>
      </c>
      <c r="R2" s="18">
        <f>IF($M2&gt;0,+Tabel1[[#This Row],[Team5]]/$M2,0)</f>
        <v>0</v>
      </c>
      <c r="S2" s="18">
        <f>IF($M2&gt;0,+Tabel1[[#This Row],[Team6]]/$M2,0)</f>
        <v>0</v>
      </c>
      <c r="T2" s="18">
        <f>IF($M2&gt;0,+Tabel1[[#This Row],[Team7]]/$M2,0)</f>
        <v>0</v>
      </c>
      <c r="U2" s="18">
        <f>IF($M2&gt;0,+Tabel1[[#This Row],[Team8]]/$M2,0)</f>
        <v>0</v>
      </c>
      <c r="V2" s="18">
        <f>IF($M2&gt;0,+Tabel1[[#This Row],[Team9]]/$M2,0)</f>
        <v>0</v>
      </c>
      <c r="W2" s="10"/>
      <c r="X2" s="12">
        <f>MIN(Tabel1[[Start Date]:[End Date]])</f>
        <v>45085</v>
      </c>
      <c r="AA2" s="2">
        <f>IF(COUNT(Tabel1[[#This Row],[Start Date]:[End Date]])=2,+Tabel1[[#This Row],[End Date]]-Tabel1[[#This Row],[Start Date]]+1,0)</f>
        <v>68</v>
      </c>
      <c r="AB2" s="2">
        <f>SUM(AD2:BA2)</f>
        <v>68</v>
      </c>
      <c r="AC2" s="14">
        <f>IFERROR(Tabel1[[#This Row],[total]]/AB2,1)</f>
        <v>0.36764705882352944</v>
      </c>
      <c r="AD2" s="4">
        <f>MAX(0,MIN(EDATE(AD$1,1),$C2+1)-MAX(AD$1,$B2))</f>
        <v>0</v>
      </c>
      <c r="AE2" s="5">
        <f t="shared" ref="AE2:AT17" si="1">MAX(0,MIN(EDATE(AE$1,1),$C2+1)-MAX(AE$1,$B2))</f>
        <v>0</v>
      </c>
      <c r="AF2" s="5">
        <f t="shared" si="1"/>
        <v>0</v>
      </c>
      <c r="AG2" s="5">
        <f t="shared" si="1"/>
        <v>0</v>
      </c>
      <c r="AH2" s="5">
        <f t="shared" si="1"/>
        <v>0</v>
      </c>
      <c r="AI2" s="5">
        <f t="shared" si="1"/>
        <v>22</v>
      </c>
      <c r="AJ2" s="5">
        <f t="shared" si="1"/>
        <v>31</v>
      </c>
      <c r="AK2" s="5">
        <f t="shared" si="1"/>
        <v>15</v>
      </c>
      <c r="AL2" s="5">
        <f t="shared" si="1"/>
        <v>0</v>
      </c>
      <c r="AM2" s="5">
        <f t="shared" si="1"/>
        <v>0</v>
      </c>
      <c r="AN2" s="5">
        <f t="shared" si="1"/>
        <v>0</v>
      </c>
      <c r="AO2" s="5">
        <f t="shared" si="1"/>
        <v>0</v>
      </c>
      <c r="AP2" s="5">
        <f t="shared" si="1"/>
        <v>0</v>
      </c>
      <c r="AQ2" s="5">
        <f t="shared" si="1"/>
        <v>0</v>
      </c>
      <c r="AR2" s="5">
        <f t="shared" si="1"/>
        <v>0</v>
      </c>
      <c r="AS2" s="5">
        <f t="shared" si="1"/>
        <v>0</v>
      </c>
      <c r="AT2" s="5">
        <f t="shared" si="1"/>
        <v>0</v>
      </c>
      <c r="AU2" s="5">
        <f t="shared" ref="AU2:BA17" si="2">MAX(0,MIN(EDATE(AU$1,1),$C2+1)-MAX(AU$1,$B2))</f>
        <v>0</v>
      </c>
      <c r="AV2" s="5">
        <f t="shared" si="2"/>
        <v>0</v>
      </c>
      <c r="AW2" s="5">
        <f t="shared" si="2"/>
        <v>0</v>
      </c>
      <c r="AX2" s="5">
        <f t="shared" si="2"/>
        <v>0</v>
      </c>
      <c r="AY2" s="5">
        <f t="shared" si="2"/>
        <v>0</v>
      </c>
      <c r="AZ2" s="5">
        <f t="shared" si="2"/>
        <v>0</v>
      </c>
      <c r="BA2" s="6">
        <f t="shared" si="2"/>
        <v>0</v>
      </c>
    </row>
    <row r="3" spans="1:53" ht="15.75" thickBot="1" x14ac:dyDescent="0.3">
      <c r="A3" s="15" t="s">
        <v>8</v>
      </c>
      <c r="B3" s="16">
        <v>45169</v>
      </c>
      <c r="C3" s="16">
        <v>45321</v>
      </c>
      <c r="D3" s="17">
        <v>50</v>
      </c>
      <c r="E3" s="17">
        <v>10</v>
      </c>
      <c r="F3" s="17">
        <v>10</v>
      </c>
      <c r="G3" s="17">
        <v>3</v>
      </c>
      <c r="M3" s="17">
        <f>SUM(Tabel1[[#This Row],[Team1]:[Team4]])</f>
        <v>73</v>
      </c>
      <c r="N3" s="18">
        <f>IF($M3&gt;0,+Tabel1[[#This Row],[Team1]]/$M3,0)</f>
        <v>0.68493150684931503</v>
      </c>
      <c r="O3" s="18">
        <f>IF($M3&gt;0,+Tabel1[[#This Row],[Team2]]/$M3,0)</f>
        <v>0.13698630136986301</v>
      </c>
      <c r="P3" s="18">
        <f>IF($M3&gt;0,+Tabel1[[#This Row],[Team3]]/$M3,0)</f>
        <v>0.13698630136986301</v>
      </c>
      <c r="Q3" s="18">
        <f>IF($M3&gt;0,+Tabel1[[#This Row],[Team4]]/$M3,0)</f>
        <v>4.1095890410958902E-2</v>
      </c>
      <c r="R3" s="18">
        <f>IF($M3&gt;0,+Tabel1[[#This Row],[Team5]]/$M3,0)</f>
        <v>0</v>
      </c>
      <c r="S3" s="18">
        <f>IF($M3&gt;0,+Tabel1[[#This Row],[Team6]]/$M3,0)</f>
        <v>0</v>
      </c>
      <c r="T3" s="18">
        <f>IF($M3&gt;0,+Tabel1[[#This Row],[Team7]]/$M3,0)</f>
        <v>0</v>
      </c>
      <c r="U3" s="18">
        <f>IF($M3&gt;0,+Tabel1[[#This Row],[Team8]]/$M3,0)</f>
        <v>0</v>
      </c>
      <c r="V3" s="18">
        <f>IF($M3&gt;0,+Tabel1[[#This Row],[Team9]]/$M3,0)</f>
        <v>0</v>
      </c>
      <c r="W3" s="10"/>
      <c r="X3" s="13">
        <f>MAX(Tabel1[[Start Date]:[End Date]])</f>
        <v>45366</v>
      </c>
      <c r="AA3" s="2">
        <f>IF(COUNT(Tabel1[[#This Row],[Start Date]:[End Date]])=2,+Tabel1[[#This Row],[End Date]]-Tabel1[[#This Row],[Start Date]]+1,0)</f>
        <v>153</v>
      </c>
      <c r="AB3" s="2">
        <f>SUM(AD3:BA3)</f>
        <v>153</v>
      </c>
      <c r="AC3" s="14">
        <f>IFERROR(Tabel1[[#This Row],[total]]/AB3,1)</f>
        <v>0.47712418300653597</v>
      </c>
      <c r="AD3" s="4">
        <f t="shared" ref="AD3:AS18" si="3">MAX(0,MIN(EDATE(AD$1,1),$C3+1)-MAX(AD$1,$B3))</f>
        <v>0</v>
      </c>
      <c r="AE3" s="5">
        <f t="shared" si="1"/>
        <v>0</v>
      </c>
      <c r="AF3" s="5">
        <f t="shared" si="1"/>
        <v>1</v>
      </c>
      <c r="AG3" s="5">
        <f t="shared" si="1"/>
        <v>30</v>
      </c>
      <c r="AH3" s="5">
        <f t="shared" si="1"/>
        <v>31</v>
      </c>
      <c r="AI3" s="5">
        <f t="shared" si="1"/>
        <v>30</v>
      </c>
      <c r="AJ3" s="5">
        <f t="shared" si="1"/>
        <v>31</v>
      </c>
      <c r="AK3" s="5">
        <f t="shared" si="1"/>
        <v>30</v>
      </c>
      <c r="AL3" s="5">
        <f t="shared" si="1"/>
        <v>0</v>
      </c>
      <c r="AM3" s="5">
        <f t="shared" si="1"/>
        <v>0</v>
      </c>
      <c r="AN3" s="5">
        <f t="shared" si="1"/>
        <v>0</v>
      </c>
      <c r="AO3" s="5">
        <f t="shared" si="1"/>
        <v>0</v>
      </c>
      <c r="AP3" s="5">
        <f t="shared" si="1"/>
        <v>0</v>
      </c>
      <c r="AQ3" s="5">
        <f t="shared" si="1"/>
        <v>0</v>
      </c>
      <c r="AR3" s="5">
        <f t="shared" si="1"/>
        <v>0</v>
      </c>
      <c r="AS3" s="5">
        <f t="shared" si="1"/>
        <v>0</v>
      </c>
      <c r="AT3" s="5">
        <f t="shared" si="1"/>
        <v>0</v>
      </c>
      <c r="AU3" s="5">
        <f t="shared" si="2"/>
        <v>0</v>
      </c>
      <c r="AV3" s="5">
        <f t="shared" si="2"/>
        <v>0</v>
      </c>
      <c r="AW3" s="5">
        <f t="shared" si="2"/>
        <v>0</v>
      </c>
      <c r="AX3" s="5">
        <f t="shared" si="2"/>
        <v>0</v>
      </c>
      <c r="AY3" s="5">
        <f t="shared" si="2"/>
        <v>0</v>
      </c>
      <c r="AZ3" s="5">
        <f t="shared" si="2"/>
        <v>0</v>
      </c>
      <c r="BA3" s="6">
        <f t="shared" si="2"/>
        <v>0</v>
      </c>
    </row>
    <row r="4" spans="1:53" x14ac:dyDescent="0.25">
      <c r="A4" s="15" t="s">
        <v>9</v>
      </c>
      <c r="B4" s="16">
        <v>45270</v>
      </c>
      <c r="C4" s="16">
        <v>45342</v>
      </c>
      <c r="D4" s="17">
        <v>10</v>
      </c>
      <c r="F4" s="17">
        <v>10</v>
      </c>
      <c r="G4" s="17">
        <v>10</v>
      </c>
      <c r="M4" s="17">
        <f>SUM(Tabel1[[#This Row],[Team1]:[Team4]])</f>
        <v>30</v>
      </c>
      <c r="N4" s="18">
        <f>IF($M4&gt;0,+Tabel1[[#This Row],[Team1]]/$M4,0)</f>
        <v>0.33333333333333331</v>
      </c>
      <c r="O4" s="18">
        <f>IF($M4&gt;0,+Tabel1[[#This Row],[Team2]]/$M4,0)</f>
        <v>0</v>
      </c>
      <c r="P4" s="18">
        <f>IF($M4&gt;0,+Tabel1[[#This Row],[Team3]]/$M4,0)</f>
        <v>0.33333333333333331</v>
      </c>
      <c r="Q4" s="18">
        <f>IF($M4&gt;0,+Tabel1[[#This Row],[Team4]]/$M4,0)</f>
        <v>0.33333333333333331</v>
      </c>
      <c r="R4" s="18">
        <f>IF($M4&gt;0,+Tabel1[[#This Row],[Team5]]/$M4,0)</f>
        <v>0</v>
      </c>
      <c r="S4" s="18">
        <f>IF($M4&gt;0,+Tabel1[[#This Row],[Team6]]/$M4,0)</f>
        <v>0</v>
      </c>
      <c r="T4" s="18">
        <f>IF($M4&gt;0,+Tabel1[[#This Row],[Team7]]/$M4,0)</f>
        <v>0</v>
      </c>
      <c r="U4" s="18">
        <f>IF($M4&gt;0,+Tabel1[[#This Row],[Team8]]/$M4,0)</f>
        <v>0</v>
      </c>
      <c r="V4" s="18">
        <f>IF($M4&gt;0,+Tabel1[[#This Row],[Team9]]/$M4,0)</f>
        <v>0</v>
      </c>
      <c r="W4" s="10"/>
      <c r="X4" s="1"/>
      <c r="AA4" s="2">
        <f>IF(COUNT(Tabel1[[#This Row],[Start Date]:[End Date]])=2,+Tabel1[[#This Row],[End Date]]-Tabel1[[#This Row],[Start Date]]+1,0)</f>
        <v>73</v>
      </c>
      <c r="AB4" s="2">
        <f>SUM(AD4:BA4)</f>
        <v>73</v>
      </c>
      <c r="AC4" s="14">
        <f>IFERROR(Tabel1[[#This Row],[total]]/AB4,1)</f>
        <v>0.41095890410958902</v>
      </c>
      <c r="AD4" s="4">
        <f t="shared" si="3"/>
        <v>0</v>
      </c>
      <c r="AE4" s="5">
        <f t="shared" si="1"/>
        <v>0</v>
      </c>
      <c r="AF4" s="5">
        <f t="shared" si="1"/>
        <v>0</v>
      </c>
      <c r="AG4" s="5">
        <f t="shared" si="1"/>
        <v>0</v>
      </c>
      <c r="AH4" s="5">
        <f t="shared" si="1"/>
        <v>0</v>
      </c>
      <c r="AI4" s="5">
        <f t="shared" si="1"/>
        <v>0</v>
      </c>
      <c r="AJ4" s="5">
        <f t="shared" si="1"/>
        <v>22</v>
      </c>
      <c r="AK4" s="5">
        <f t="shared" si="1"/>
        <v>31</v>
      </c>
      <c r="AL4" s="5">
        <f t="shared" si="1"/>
        <v>20</v>
      </c>
      <c r="AM4" s="5">
        <f t="shared" si="1"/>
        <v>0</v>
      </c>
      <c r="AN4" s="5">
        <f t="shared" si="1"/>
        <v>0</v>
      </c>
      <c r="AO4" s="5">
        <f t="shared" si="1"/>
        <v>0</v>
      </c>
      <c r="AP4" s="5">
        <f t="shared" si="1"/>
        <v>0</v>
      </c>
      <c r="AQ4" s="5">
        <f t="shared" si="1"/>
        <v>0</v>
      </c>
      <c r="AR4" s="5">
        <f t="shared" si="1"/>
        <v>0</v>
      </c>
      <c r="AS4" s="5">
        <f t="shared" si="1"/>
        <v>0</v>
      </c>
      <c r="AT4" s="5">
        <f t="shared" si="1"/>
        <v>0</v>
      </c>
      <c r="AU4" s="5">
        <f t="shared" si="2"/>
        <v>0</v>
      </c>
      <c r="AV4" s="5">
        <f t="shared" si="2"/>
        <v>0</v>
      </c>
      <c r="AW4" s="5">
        <f t="shared" si="2"/>
        <v>0</v>
      </c>
      <c r="AX4" s="5">
        <f t="shared" si="2"/>
        <v>0</v>
      </c>
      <c r="AY4" s="5">
        <f t="shared" si="2"/>
        <v>0</v>
      </c>
      <c r="AZ4" s="5">
        <f t="shared" si="2"/>
        <v>0</v>
      </c>
      <c r="BA4" s="6">
        <f t="shared" si="2"/>
        <v>0</v>
      </c>
    </row>
    <row r="5" spans="1:53" x14ac:dyDescent="0.25">
      <c r="A5" s="15" t="s">
        <v>10</v>
      </c>
      <c r="B5" s="16">
        <v>45261</v>
      </c>
      <c r="C5" s="16">
        <v>45350</v>
      </c>
      <c r="E5" s="17">
        <v>5</v>
      </c>
      <c r="F5" s="17">
        <v>5</v>
      </c>
      <c r="G5" s="17">
        <v>15</v>
      </c>
      <c r="M5" s="17">
        <f>SUM(Tabel1[[#This Row],[Team1]:[Team4]])</f>
        <v>25</v>
      </c>
      <c r="N5" s="18">
        <f>IF($M5&gt;0,+Tabel1[[#This Row],[Team1]]/$M5,0)</f>
        <v>0</v>
      </c>
      <c r="O5" s="18">
        <f>IF($M5&gt;0,+Tabel1[[#This Row],[Team2]]/$M5,0)</f>
        <v>0.2</v>
      </c>
      <c r="P5" s="18">
        <f>IF($M5&gt;0,+Tabel1[[#This Row],[Team3]]/$M5,0)</f>
        <v>0.2</v>
      </c>
      <c r="Q5" s="18">
        <f>IF($M5&gt;0,+Tabel1[[#This Row],[Team4]]/$M5,0)</f>
        <v>0.6</v>
      </c>
      <c r="R5" s="18">
        <f>IF($M5&gt;0,+Tabel1[[#This Row],[Team5]]/$M5,0)</f>
        <v>0</v>
      </c>
      <c r="S5" s="18">
        <f>IF($M5&gt;0,+Tabel1[[#This Row],[Team6]]/$M5,0)</f>
        <v>0</v>
      </c>
      <c r="T5" s="18">
        <f>IF($M5&gt;0,+Tabel1[[#This Row],[Team7]]/$M5,0)</f>
        <v>0</v>
      </c>
      <c r="U5" s="18">
        <f>IF($M5&gt;0,+Tabel1[[#This Row],[Team8]]/$M5,0)</f>
        <v>0</v>
      </c>
      <c r="V5" s="18">
        <f>IF($M5&gt;0,+Tabel1[[#This Row],[Team9]]/$M5,0)</f>
        <v>0</v>
      </c>
      <c r="W5" s="10"/>
      <c r="X5" s="1"/>
      <c r="AA5" s="2">
        <f>IF(COUNT(Tabel1[[#This Row],[Start Date]:[End Date]])=2,+Tabel1[[#This Row],[End Date]]-Tabel1[[#This Row],[Start Date]]+1,0)</f>
        <v>90</v>
      </c>
      <c r="AB5" s="2">
        <f>SUM(AD5:BA5)</f>
        <v>90</v>
      </c>
      <c r="AC5" s="14">
        <f>IFERROR(Tabel1[[#This Row],[total]]/AB5,1)</f>
        <v>0.27777777777777779</v>
      </c>
      <c r="AD5" s="4">
        <f t="shared" si="3"/>
        <v>0</v>
      </c>
      <c r="AE5" s="5">
        <f t="shared" si="1"/>
        <v>0</v>
      </c>
      <c r="AF5" s="5">
        <f t="shared" si="1"/>
        <v>0</v>
      </c>
      <c r="AG5" s="5">
        <f t="shared" si="1"/>
        <v>0</v>
      </c>
      <c r="AH5" s="5">
        <f t="shared" si="1"/>
        <v>0</v>
      </c>
      <c r="AI5" s="5">
        <f t="shared" si="1"/>
        <v>0</v>
      </c>
      <c r="AJ5" s="5">
        <f t="shared" si="1"/>
        <v>31</v>
      </c>
      <c r="AK5" s="5">
        <f t="shared" si="1"/>
        <v>31</v>
      </c>
      <c r="AL5" s="5">
        <f t="shared" si="1"/>
        <v>28</v>
      </c>
      <c r="AM5" s="5">
        <f t="shared" si="1"/>
        <v>0</v>
      </c>
      <c r="AN5" s="5">
        <f t="shared" si="1"/>
        <v>0</v>
      </c>
      <c r="AO5" s="5">
        <f t="shared" si="1"/>
        <v>0</v>
      </c>
      <c r="AP5" s="5">
        <f t="shared" si="1"/>
        <v>0</v>
      </c>
      <c r="AQ5" s="5">
        <f t="shared" si="1"/>
        <v>0</v>
      </c>
      <c r="AR5" s="5">
        <f t="shared" si="1"/>
        <v>0</v>
      </c>
      <c r="AS5" s="5">
        <f t="shared" si="1"/>
        <v>0</v>
      </c>
      <c r="AT5" s="5">
        <f t="shared" si="1"/>
        <v>0</v>
      </c>
      <c r="AU5" s="5">
        <f t="shared" si="2"/>
        <v>0</v>
      </c>
      <c r="AV5" s="5">
        <f t="shared" si="2"/>
        <v>0</v>
      </c>
      <c r="AW5" s="5">
        <f t="shared" si="2"/>
        <v>0</v>
      </c>
      <c r="AX5" s="5">
        <f t="shared" si="2"/>
        <v>0</v>
      </c>
      <c r="AY5" s="5">
        <f t="shared" si="2"/>
        <v>0</v>
      </c>
      <c r="AZ5" s="5">
        <f t="shared" si="2"/>
        <v>0</v>
      </c>
      <c r="BA5" s="6">
        <f t="shared" si="2"/>
        <v>0</v>
      </c>
    </row>
    <row r="6" spans="1:53" x14ac:dyDescent="0.25">
      <c r="A6" s="15" t="s">
        <v>11</v>
      </c>
      <c r="B6" s="16">
        <v>45085</v>
      </c>
      <c r="C6" s="16">
        <v>45361</v>
      </c>
      <c r="D6" s="17">
        <v>50</v>
      </c>
      <c r="F6" s="17">
        <v>100</v>
      </c>
      <c r="G6" s="17">
        <v>58</v>
      </c>
      <c r="M6" s="17">
        <f>SUM(Tabel1[[#This Row],[Team1]:[Team4]])</f>
        <v>208</v>
      </c>
      <c r="N6" s="18">
        <f>IF($M6&gt;0,+Tabel1[[#This Row],[Team1]]/$M6,0)</f>
        <v>0.24038461538461539</v>
      </c>
      <c r="O6" s="18">
        <f>IF($M6&gt;0,+Tabel1[[#This Row],[Team2]]/$M6,0)</f>
        <v>0</v>
      </c>
      <c r="P6" s="18">
        <f>IF($M6&gt;0,+Tabel1[[#This Row],[Team3]]/$M6,0)</f>
        <v>0.48076923076923078</v>
      </c>
      <c r="Q6" s="18">
        <f>IF($M6&gt;0,+Tabel1[[#This Row],[Team4]]/$M6,0)</f>
        <v>0.27884615384615385</v>
      </c>
      <c r="R6" s="18">
        <f>IF($M6&gt;0,+Tabel1[[#This Row],[Team5]]/$M6,0)</f>
        <v>0</v>
      </c>
      <c r="S6" s="18">
        <f>IF($M6&gt;0,+Tabel1[[#This Row],[Team6]]/$M6,0)</f>
        <v>0</v>
      </c>
      <c r="T6" s="18">
        <f>IF($M6&gt;0,+Tabel1[[#This Row],[Team7]]/$M6,0)</f>
        <v>0</v>
      </c>
      <c r="U6" s="18">
        <f>IF($M6&gt;0,+Tabel1[[#This Row],[Team8]]/$M6,0)</f>
        <v>0</v>
      </c>
      <c r="V6" s="18">
        <f>IF($M6&gt;0,+Tabel1[[#This Row],[Team9]]/$M6,0)</f>
        <v>0</v>
      </c>
      <c r="W6" s="10"/>
      <c r="X6" s="1"/>
      <c r="AA6" s="2">
        <f>IF(COUNT(Tabel1[[#This Row],[Start Date]:[End Date]])=2,+Tabel1[[#This Row],[End Date]]-Tabel1[[#This Row],[Start Date]]+1,0)</f>
        <v>277</v>
      </c>
      <c r="AB6" s="2">
        <f>SUM(AD6:BA6)</f>
        <v>277</v>
      </c>
      <c r="AC6" s="14">
        <f>IFERROR(Tabel1[[#This Row],[total]]/AB6,1)</f>
        <v>0.75090252707581229</v>
      </c>
      <c r="AD6" s="4">
        <f t="shared" si="3"/>
        <v>23</v>
      </c>
      <c r="AE6" s="5">
        <f t="shared" si="1"/>
        <v>31</v>
      </c>
      <c r="AF6" s="5">
        <f t="shared" si="1"/>
        <v>31</v>
      </c>
      <c r="AG6" s="5">
        <f t="shared" si="1"/>
        <v>30</v>
      </c>
      <c r="AH6" s="5">
        <f t="shared" si="1"/>
        <v>31</v>
      </c>
      <c r="AI6" s="5">
        <f t="shared" si="1"/>
        <v>30</v>
      </c>
      <c r="AJ6" s="5">
        <f t="shared" si="1"/>
        <v>31</v>
      </c>
      <c r="AK6" s="5">
        <f t="shared" si="1"/>
        <v>31</v>
      </c>
      <c r="AL6" s="5">
        <f t="shared" si="1"/>
        <v>29</v>
      </c>
      <c r="AM6" s="5">
        <f t="shared" si="1"/>
        <v>10</v>
      </c>
      <c r="AN6" s="5">
        <f t="shared" si="1"/>
        <v>0</v>
      </c>
      <c r="AO6" s="5">
        <f t="shared" si="1"/>
        <v>0</v>
      </c>
      <c r="AP6" s="5">
        <f t="shared" si="1"/>
        <v>0</v>
      </c>
      <c r="AQ6" s="5">
        <f t="shared" si="1"/>
        <v>0</v>
      </c>
      <c r="AR6" s="5">
        <f t="shared" si="1"/>
        <v>0</v>
      </c>
      <c r="AS6" s="5">
        <f t="shared" si="1"/>
        <v>0</v>
      </c>
      <c r="AT6" s="5">
        <f t="shared" si="1"/>
        <v>0</v>
      </c>
      <c r="AU6" s="5">
        <f t="shared" si="2"/>
        <v>0</v>
      </c>
      <c r="AV6" s="5">
        <f t="shared" si="2"/>
        <v>0</v>
      </c>
      <c r="AW6" s="5">
        <f t="shared" si="2"/>
        <v>0</v>
      </c>
      <c r="AX6" s="5">
        <f t="shared" si="2"/>
        <v>0</v>
      </c>
      <c r="AY6" s="5">
        <f t="shared" si="2"/>
        <v>0</v>
      </c>
      <c r="AZ6" s="5">
        <f t="shared" si="2"/>
        <v>0</v>
      </c>
      <c r="BA6" s="6">
        <f t="shared" si="2"/>
        <v>0</v>
      </c>
    </row>
    <row r="7" spans="1:53" x14ac:dyDescent="0.25">
      <c r="A7" s="15" t="s">
        <v>12</v>
      </c>
      <c r="B7" s="16">
        <v>45085</v>
      </c>
      <c r="C7" s="16">
        <v>45366</v>
      </c>
      <c r="D7" s="17">
        <v>100</v>
      </c>
      <c r="E7" s="17">
        <v>150</v>
      </c>
      <c r="F7" s="17">
        <v>5</v>
      </c>
      <c r="G7" s="17">
        <v>30</v>
      </c>
      <c r="M7" s="17">
        <f>SUM(Tabel1[[#This Row],[Team1]:[Team4]])</f>
        <v>285</v>
      </c>
      <c r="N7" s="18">
        <f>IF($M7&gt;0,+Tabel1[[#This Row],[Team1]]/$M7,0)</f>
        <v>0.35087719298245612</v>
      </c>
      <c r="O7" s="18">
        <f>IF($M7&gt;0,+Tabel1[[#This Row],[Team2]]/$M7,0)</f>
        <v>0.52631578947368418</v>
      </c>
      <c r="P7" s="18">
        <f>IF($M7&gt;0,+Tabel1[[#This Row],[Team3]]/$M7,0)</f>
        <v>1.7543859649122806E-2</v>
      </c>
      <c r="Q7" s="18">
        <f>IF($M7&gt;0,+Tabel1[[#This Row],[Team4]]/$M7,0)</f>
        <v>0.10526315789473684</v>
      </c>
      <c r="R7" s="18">
        <f>IF($M7&gt;0,+Tabel1[[#This Row],[Team5]]/$M7,0)</f>
        <v>0</v>
      </c>
      <c r="S7" s="18">
        <f>IF($M7&gt;0,+Tabel1[[#This Row],[Team6]]/$M7,0)</f>
        <v>0</v>
      </c>
      <c r="T7" s="18">
        <f>IF($M7&gt;0,+Tabel1[[#This Row],[Team7]]/$M7,0)</f>
        <v>0</v>
      </c>
      <c r="U7" s="18">
        <f>IF($M7&gt;0,+Tabel1[[#This Row],[Team8]]/$M7,0)</f>
        <v>0</v>
      </c>
      <c r="V7" s="18">
        <f>IF($M7&gt;0,+Tabel1[[#This Row],[Team9]]/$M7,0)</f>
        <v>0</v>
      </c>
      <c r="W7" s="10"/>
      <c r="X7" s="1"/>
      <c r="AA7" s="2">
        <f>IF(COUNT(Tabel1[[#This Row],[Start Date]:[End Date]])=2,+Tabel1[[#This Row],[End Date]]-Tabel1[[#This Row],[Start Date]]+1,0)</f>
        <v>282</v>
      </c>
      <c r="AB7" s="2">
        <f>SUM(AD7:BA7)</f>
        <v>282</v>
      </c>
      <c r="AC7" s="14">
        <f>IFERROR(Tabel1[[#This Row],[total]]/AB7,1)</f>
        <v>1.0106382978723405</v>
      </c>
      <c r="AD7" s="4">
        <f t="shared" si="3"/>
        <v>23</v>
      </c>
      <c r="AE7" s="5">
        <f t="shared" si="1"/>
        <v>31</v>
      </c>
      <c r="AF7" s="5">
        <f t="shared" si="1"/>
        <v>31</v>
      </c>
      <c r="AG7" s="5">
        <f t="shared" si="1"/>
        <v>30</v>
      </c>
      <c r="AH7" s="5">
        <f t="shared" si="1"/>
        <v>31</v>
      </c>
      <c r="AI7" s="5">
        <f t="shared" si="1"/>
        <v>30</v>
      </c>
      <c r="AJ7" s="5">
        <f t="shared" si="1"/>
        <v>31</v>
      </c>
      <c r="AK7" s="5">
        <f t="shared" si="1"/>
        <v>31</v>
      </c>
      <c r="AL7" s="5">
        <f t="shared" si="1"/>
        <v>29</v>
      </c>
      <c r="AM7" s="5">
        <f t="shared" si="1"/>
        <v>15</v>
      </c>
      <c r="AN7" s="5">
        <f t="shared" si="1"/>
        <v>0</v>
      </c>
      <c r="AO7" s="5">
        <f t="shared" si="1"/>
        <v>0</v>
      </c>
      <c r="AP7" s="5">
        <f t="shared" si="1"/>
        <v>0</v>
      </c>
      <c r="AQ7" s="5">
        <f t="shared" si="1"/>
        <v>0</v>
      </c>
      <c r="AR7" s="5">
        <f t="shared" si="1"/>
        <v>0</v>
      </c>
      <c r="AS7" s="5">
        <f t="shared" si="1"/>
        <v>0</v>
      </c>
      <c r="AT7" s="5">
        <f t="shared" si="1"/>
        <v>0</v>
      </c>
      <c r="AU7" s="5">
        <f t="shared" si="2"/>
        <v>0</v>
      </c>
      <c r="AV7" s="5">
        <f t="shared" si="2"/>
        <v>0</v>
      </c>
      <c r="AW7" s="5">
        <f t="shared" si="2"/>
        <v>0</v>
      </c>
      <c r="AX7" s="5">
        <f t="shared" si="2"/>
        <v>0</v>
      </c>
      <c r="AY7" s="5">
        <f t="shared" si="2"/>
        <v>0</v>
      </c>
      <c r="AZ7" s="5">
        <f t="shared" si="2"/>
        <v>0</v>
      </c>
      <c r="BA7" s="6">
        <f t="shared" si="2"/>
        <v>0</v>
      </c>
    </row>
    <row r="8" spans="1:53" x14ac:dyDescent="0.25">
      <c r="A8" s="15" t="s">
        <v>31</v>
      </c>
      <c r="M8" s="19">
        <f>SUM(Tabel1[[#This Row],[Team1]:[Team4]])</f>
        <v>0</v>
      </c>
      <c r="N8" s="18">
        <f>IF($M8&gt;0,+Tabel1[[#This Row],[Team1]]/$M8,0)</f>
        <v>0</v>
      </c>
      <c r="O8" s="18">
        <f>IF($M8&gt;0,+Tabel1[[#This Row],[Team2]]/$M8,0)</f>
        <v>0</v>
      </c>
      <c r="P8" s="18">
        <f>IF($M8&gt;0,+Tabel1[[#This Row],[Team3]]/$M8,0)</f>
        <v>0</v>
      </c>
      <c r="Q8" s="18">
        <f>IF($M8&gt;0,+Tabel1[[#This Row],[Team4]]/$M8,0)</f>
        <v>0</v>
      </c>
      <c r="R8" s="18">
        <f>IF($M8&gt;0,+Tabel1[[#This Row],[Team5]]/$M8,0)</f>
        <v>0</v>
      </c>
      <c r="S8" s="18">
        <f>IF($M8&gt;0,+Tabel1[[#This Row],[Team6]]/$M8,0)</f>
        <v>0</v>
      </c>
      <c r="T8" s="18">
        <f>IF($M8&gt;0,+Tabel1[[#This Row],[Team7]]/$M8,0)</f>
        <v>0</v>
      </c>
      <c r="U8" s="18">
        <f>IF($M8&gt;0,+Tabel1[[#This Row],[Team8]]/$M8,0)</f>
        <v>0</v>
      </c>
      <c r="V8" s="18">
        <f>IF($M8&gt;0,+Tabel1[[#This Row],[Team9]]/$M8,0)</f>
        <v>0</v>
      </c>
      <c r="W8" s="10"/>
      <c r="X8" s="1"/>
      <c r="AA8" s="2">
        <f>IF(COUNT(Tabel1[[#This Row],[Start Date]:[End Date]])=2,+Tabel1[[#This Row],[End Date]]-Tabel1[[#This Row],[Start Date]]+1,0)</f>
        <v>0</v>
      </c>
      <c r="AB8" s="2">
        <f>SUM(AD8:BA8)</f>
        <v>0</v>
      </c>
      <c r="AC8" s="14">
        <f>IFERROR(Tabel1[[#This Row],[total]]/AB8,1)</f>
        <v>1</v>
      </c>
      <c r="AD8" s="4">
        <f t="shared" si="3"/>
        <v>0</v>
      </c>
      <c r="AE8" s="5">
        <f t="shared" si="1"/>
        <v>0</v>
      </c>
      <c r="AF8" s="5">
        <f t="shared" si="1"/>
        <v>0</v>
      </c>
      <c r="AG8" s="5">
        <f t="shared" si="1"/>
        <v>0</v>
      </c>
      <c r="AH8" s="5">
        <f t="shared" si="1"/>
        <v>0</v>
      </c>
      <c r="AI8" s="5">
        <f t="shared" si="1"/>
        <v>0</v>
      </c>
      <c r="AJ8" s="5">
        <f t="shared" si="1"/>
        <v>0</v>
      </c>
      <c r="AK8" s="5">
        <f t="shared" si="1"/>
        <v>0</v>
      </c>
      <c r="AL8" s="5">
        <f t="shared" si="1"/>
        <v>0</v>
      </c>
      <c r="AM8" s="5">
        <f t="shared" si="1"/>
        <v>0</v>
      </c>
      <c r="AN8" s="5">
        <f t="shared" si="1"/>
        <v>0</v>
      </c>
      <c r="AO8" s="5">
        <f t="shared" si="1"/>
        <v>0</v>
      </c>
      <c r="AP8" s="5">
        <f t="shared" si="1"/>
        <v>0</v>
      </c>
      <c r="AQ8" s="5">
        <f t="shared" si="1"/>
        <v>0</v>
      </c>
      <c r="AR8" s="5">
        <f t="shared" si="1"/>
        <v>0</v>
      </c>
      <c r="AS8" s="5">
        <f t="shared" si="1"/>
        <v>0</v>
      </c>
      <c r="AT8" s="5">
        <f t="shared" si="1"/>
        <v>0</v>
      </c>
      <c r="AU8" s="5">
        <f t="shared" si="2"/>
        <v>0</v>
      </c>
      <c r="AV8" s="5">
        <f t="shared" si="2"/>
        <v>0</v>
      </c>
      <c r="AW8" s="5">
        <f t="shared" si="2"/>
        <v>0</v>
      </c>
      <c r="AX8" s="5">
        <f t="shared" si="2"/>
        <v>0</v>
      </c>
      <c r="AY8" s="5">
        <f t="shared" si="2"/>
        <v>0</v>
      </c>
      <c r="AZ8" s="5">
        <f t="shared" si="2"/>
        <v>0</v>
      </c>
      <c r="BA8" s="6">
        <f t="shared" si="2"/>
        <v>0</v>
      </c>
    </row>
    <row r="9" spans="1:53" x14ac:dyDescent="0.25">
      <c r="A9" s="15" t="s">
        <v>32</v>
      </c>
      <c r="M9" s="19">
        <f>SUM(Tabel1[[#This Row],[Team1]:[Team4]])</f>
        <v>0</v>
      </c>
      <c r="N9" s="18">
        <f>IF($M9&gt;0,+Tabel1[[#This Row],[Team1]]/$M9,0)</f>
        <v>0</v>
      </c>
      <c r="O9" s="18">
        <f>IF($M9&gt;0,+Tabel1[[#This Row],[Team2]]/$M9,0)</f>
        <v>0</v>
      </c>
      <c r="P9" s="18">
        <f>IF($M9&gt;0,+Tabel1[[#This Row],[Team3]]/$M9,0)</f>
        <v>0</v>
      </c>
      <c r="Q9" s="18">
        <f>IF($M9&gt;0,+Tabel1[[#This Row],[Team4]]/$M9,0)</f>
        <v>0</v>
      </c>
      <c r="R9" s="18">
        <f>IF($M9&gt;0,+Tabel1[[#This Row],[Team5]]/$M9,0)</f>
        <v>0</v>
      </c>
      <c r="S9" s="18">
        <f>IF($M9&gt;0,+Tabel1[[#This Row],[Team6]]/$M9,0)</f>
        <v>0</v>
      </c>
      <c r="T9" s="18">
        <f>IF($M9&gt;0,+Tabel1[[#This Row],[Team7]]/$M9,0)</f>
        <v>0</v>
      </c>
      <c r="U9" s="18">
        <f>IF($M9&gt;0,+Tabel1[[#This Row],[Team8]]/$M9,0)</f>
        <v>0</v>
      </c>
      <c r="V9" s="18">
        <f>IF($M9&gt;0,+Tabel1[[#This Row],[Team9]]/$M9,0)</f>
        <v>0</v>
      </c>
      <c r="W9" s="10"/>
      <c r="X9" s="1"/>
      <c r="AA9" s="2">
        <f>IF(COUNT(Tabel1[[#This Row],[Start Date]:[End Date]])=2,+Tabel1[[#This Row],[End Date]]-Tabel1[[#This Row],[Start Date]]+1,0)</f>
        <v>0</v>
      </c>
      <c r="AB9" s="2">
        <f>SUM(AD9:BA9)</f>
        <v>0</v>
      </c>
      <c r="AC9" s="14">
        <f>IFERROR(Tabel1[[#This Row],[total]]/AB9,1)</f>
        <v>1</v>
      </c>
      <c r="AD9" s="4">
        <f t="shared" si="3"/>
        <v>0</v>
      </c>
      <c r="AE9" s="5">
        <f t="shared" si="1"/>
        <v>0</v>
      </c>
      <c r="AF9" s="5">
        <f t="shared" si="1"/>
        <v>0</v>
      </c>
      <c r="AG9" s="5">
        <f t="shared" si="1"/>
        <v>0</v>
      </c>
      <c r="AH9" s="5">
        <f t="shared" si="1"/>
        <v>0</v>
      </c>
      <c r="AI9" s="5">
        <f t="shared" si="1"/>
        <v>0</v>
      </c>
      <c r="AJ9" s="5">
        <f t="shared" si="1"/>
        <v>0</v>
      </c>
      <c r="AK9" s="5">
        <f t="shared" si="1"/>
        <v>0</v>
      </c>
      <c r="AL9" s="5">
        <f t="shared" si="1"/>
        <v>0</v>
      </c>
      <c r="AM9" s="5">
        <f t="shared" si="1"/>
        <v>0</v>
      </c>
      <c r="AN9" s="5">
        <f t="shared" si="1"/>
        <v>0</v>
      </c>
      <c r="AO9" s="5">
        <f t="shared" si="1"/>
        <v>0</v>
      </c>
      <c r="AP9" s="5">
        <f t="shared" si="1"/>
        <v>0</v>
      </c>
      <c r="AQ9" s="5">
        <f t="shared" si="1"/>
        <v>0</v>
      </c>
      <c r="AR9" s="5">
        <f t="shared" si="1"/>
        <v>0</v>
      </c>
      <c r="AS9" s="5">
        <f t="shared" si="1"/>
        <v>0</v>
      </c>
      <c r="AT9" s="5">
        <f t="shared" si="1"/>
        <v>0</v>
      </c>
      <c r="AU9" s="5">
        <f t="shared" si="2"/>
        <v>0</v>
      </c>
      <c r="AV9" s="5">
        <f t="shared" si="2"/>
        <v>0</v>
      </c>
      <c r="AW9" s="5">
        <f t="shared" si="2"/>
        <v>0</v>
      </c>
      <c r="AX9" s="5">
        <f t="shared" si="2"/>
        <v>0</v>
      </c>
      <c r="AY9" s="5">
        <f t="shared" si="2"/>
        <v>0</v>
      </c>
      <c r="AZ9" s="5">
        <f t="shared" si="2"/>
        <v>0</v>
      </c>
      <c r="BA9" s="6">
        <f t="shared" si="2"/>
        <v>0</v>
      </c>
    </row>
    <row r="10" spans="1:53" x14ac:dyDescent="0.25">
      <c r="A10" s="15" t="s">
        <v>33</v>
      </c>
      <c r="M10" s="19">
        <f>SUM(Tabel1[[#This Row],[Team1]:[Team4]])</f>
        <v>0</v>
      </c>
      <c r="N10" s="18">
        <f>IF($M10&gt;0,+Tabel1[[#This Row],[Team1]]/$M10,0)</f>
        <v>0</v>
      </c>
      <c r="O10" s="18">
        <f>IF($M10&gt;0,+Tabel1[[#This Row],[Team2]]/$M10,0)</f>
        <v>0</v>
      </c>
      <c r="P10" s="18">
        <f>IF($M10&gt;0,+Tabel1[[#This Row],[Team3]]/$M10,0)</f>
        <v>0</v>
      </c>
      <c r="Q10" s="18">
        <f>IF($M10&gt;0,+Tabel1[[#This Row],[Team4]]/$M10,0)</f>
        <v>0</v>
      </c>
      <c r="R10" s="18">
        <f>IF($M10&gt;0,+Tabel1[[#This Row],[Team5]]/$M10,0)</f>
        <v>0</v>
      </c>
      <c r="S10" s="18">
        <f>IF($M10&gt;0,+Tabel1[[#This Row],[Team6]]/$M10,0)</f>
        <v>0</v>
      </c>
      <c r="T10" s="18">
        <f>IF($M10&gt;0,+Tabel1[[#This Row],[Team7]]/$M10,0)</f>
        <v>0</v>
      </c>
      <c r="U10" s="18">
        <f>IF($M10&gt;0,+Tabel1[[#This Row],[Team8]]/$M10,0)</f>
        <v>0</v>
      </c>
      <c r="V10" s="18">
        <f>IF($M10&gt;0,+Tabel1[[#This Row],[Team9]]/$M10,0)</f>
        <v>0</v>
      </c>
      <c r="W10" s="10"/>
      <c r="X10" s="1"/>
      <c r="AA10" s="2">
        <f>IF(COUNT(Tabel1[[#This Row],[Start Date]:[End Date]])=2,+Tabel1[[#This Row],[End Date]]-Tabel1[[#This Row],[Start Date]]+1,0)</f>
        <v>0</v>
      </c>
      <c r="AB10" s="2">
        <f>SUM(AD10:BA10)</f>
        <v>0</v>
      </c>
      <c r="AC10" s="14">
        <f>IFERROR(Tabel1[[#This Row],[total]]/AB10,1)</f>
        <v>1</v>
      </c>
      <c r="AD10" s="4">
        <f t="shared" si="3"/>
        <v>0</v>
      </c>
      <c r="AE10" s="5">
        <f t="shared" si="1"/>
        <v>0</v>
      </c>
      <c r="AF10" s="5">
        <f t="shared" si="1"/>
        <v>0</v>
      </c>
      <c r="AG10" s="5">
        <f t="shared" si="1"/>
        <v>0</v>
      </c>
      <c r="AH10" s="5">
        <f t="shared" si="1"/>
        <v>0</v>
      </c>
      <c r="AI10" s="5">
        <f t="shared" si="1"/>
        <v>0</v>
      </c>
      <c r="AJ10" s="5">
        <f t="shared" si="1"/>
        <v>0</v>
      </c>
      <c r="AK10" s="5">
        <f t="shared" si="1"/>
        <v>0</v>
      </c>
      <c r="AL10" s="5">
        <f t="shared" si="1"/>
        <v>0</v>
      </c>
      <c r="AM10" s="5">
        <f t="shared" si="1"/>
        <v>0</v>
      </c>
      <c r="AN10" s="5">
        <f t="shared" si="1"/>
        <v>0</v>
      </c>
      <c r="AO10" s="5">
        <f t="shared" si="1"/>
        <v>0</v>
      </c>
      <c r="AP10" s="5">
        <f t="shared" si="1"/>
        <v>0</v>
      </c>
      <c r="AQ10" s="5">
        <f t="shared" si="1"/>
        <v>0</v>
      </c>
      <c r="AR10" s="5">
        <f t="shared" si="1"/>
        <v>0</v>
      </c>
      <c r="AS10" s="5">
        <f t="shared" si="1"/>
        <v>0</v>
      </c>
      <c r="AT10" s="5">
        <f t="shared" si="1"/>
        <v>0</v>
      </c>
      <c r="AU10" s="5">
        <f t="shared" si="2"/>
        <v>0</v>
      </c>
      <c r="AV10" s="5">
        <f t="shared" si="2"/>
        <v>0</v>
      </c>
      <c r="AW10" s="5">
        <f t="shared" si="2"/>
        <v>0</v>
      </c>
      <c r="AX10" s="5">
        <f t="shared" si="2"/>
        <v>0</v>
      </c>
      <c r="AY10" s="5">
        <f t="shared" si="2"/>
        <v>0</v>
      </c>
      <c r="AZ10" s="5">
        <f t="shared" si="2"/>
        <v>0</v>
      </c>
      <c r="BA10" s="6">
        <f t="shared" si="2"/>
        <v>0</v>
      </c>
    </row>
    <row r="11" spans="1:53" x14ac:dyDescent="0.25">
      <c r="A11" s="15" t="s">
        <v>34</v>
      </c>
      <c r="M11" s="19">
        <f>SUM(Tabel1[[#This Row],[Team1]:[Team4]])</f>
        <v>0</v>
      </c>
      <c r="N11" s="18">
        <f>IF($M11&gt;0,+Tabel1[[#This Row],[Team1]]/$M11,0)</f>
        <v>0</v>
      </c>
      <c r="O11" s="18">
        <f>IF($M11&gt;0,+Tabel1[[#This Row],[Team2]]/$M11,0)</f>
        <v>0</v>
      </c>
      <c r="P11" s="18">
        <f>IF($M11&gt;0,+Tabel1[[#This Row],[Team3]]/$M11,0)</f>
        <v>0</v>
      </c>
      <c r="Q11" s="18">
        <f>IF($M11&gt;0,+Tabel1[[#This Row],[Team4]]/$M11,0)</f>
        <v>0</v>
      </c>
      <c r="R11" s="18">
        <f>IF($M11&gt;0,+Tabel1[[#This Row],[Team5]]/$M11,0)</f>
        <v>0</v>
      </c>
      <c r="S11" s="18">
        <f>IF($M11&gt;0,+Tabel1[[#This Row],[Team6]]/$M11,0)</f>
        <v>0</v>
      </c>
      <c r="T11" s="18">
        <f>IF($M11&gt;0,+Tabel1[[#This Row],[Team7]]/$M11,0)</f>
        <v>0</v>
      </c>
      <c r="U11" s="18">
        <f>IF($M11&gt;0,+Tabel1[[#This Row],[Team8]]/$M11,0)</f>
        <v>0</v>
      </c>
      <c r="V11" s="18">
        <f>IF($M11&gt;0,+Tabel1[[#This Row],[Team9]]/$M11,0)</f>
        <v>0</v>
      </c>
      <c r="W11" s="10"/>
      <c r="X11" s="1"/>
      <c r="AA11" s="2">
        <f>IF(COUNT(Tabel1[[#This Row],[Start Date]:[End Date]])=2,+Tabel1[[#This Row],[End Date]]-Tabel1[[#This Row],[Start Date]]+1,0)</f>
        <v>0</v>
      </c>
      <c r="AB11" s="2">
        <f>SUM(AD11:BA11)</f>
        <v>0</v>
      </c>
      <c r="AC11" s="14">
        <f>IFERROR(Tabel1[[#This Row],[total]]/AB11,1)</f>
        <v>1</v>
      </c>
      <c r="AD11" s="4">
        <f t="shared" si="3"/>
        <v>0</v>
      </c>
      <c r="AE11" s="5">
        <f t="shared" si="1"/>
        <v>0</v>
      </c>
      <c r="AF11" s="5">
        <f t="shared" si="1"/>
        <v>0</v>
      </c>
      <c r="AG11" s="5">
        <f t="shared" si="1"/>
        <v>0</v>
      </c>
      <c r="AH11" s="5">
        <f t="shared" si="1"/>
        <v>0</v>
      </c>
      <c r="AI11" s="5">
        <f t="shared" si="1"/>
        <v>0</v>
      </c>
      <c r="AJ11" s="5">
        <f t="shared" si="1"/>
        <v>0</v>
      </c>
      <c r="AK11" s="5">
        <f t="shared" si="1"/>
        <v>0</v>
      </c>
      <c r="AL11" s="5">
        <f t="shared" si="1"/>
        <v>0</v>
      </c>
      <c r="AM11" s="5">
        <f t="shared" si="1"/>
        <v>0</v>
      </c>
      <c r="AN11" s="5">
        <f t="shared" si="1"/>
        <v>0</v>
      </c>
      <c r="AO11" s="5">
        <f t="shared" si="1"/>
        <v>0</v>
      </c>
      <c r="AP11" s="5">
        <f t="shared" si="1"/>
        <v>0</v>
      </c>
      <c r="AQ11" s="5">
        <f t="shared" si="1"/>
        <v>0</v>
      </c>
      <c r="AR11" s="5">
        <f t="shared" si="1"/>
        <v>0</v>
      </c>
      <c r="AS11" s="5">
        <f t="shared" si="1"/>
        <v>0</v>
      </c>
      <c r="AT11" s="5">
        <f t="shared" si="1"/>
        <v>0</v>
      </c>
      <c r="AU11" s="5">
        <f t="shared" si="2"/>
        <v>0</v>
      </c>
      <c r="AV11" s="5">
        <f t="shared" si="2"/>
        <v>0</v>
      </c>
      <c r="AW11" s="5">
        <f t="shared" si="2"/>
        <v>0</v>
      </c>
      <c r="AX11" s="5">
        <f t="shared" si="2"/>
        <v>0</v>
      </c>
      <c r="AY11" s="5">
        <f t="shared" si="2"/>
        <v>0</v>
      </c>
      <c r="AZ11" s="5">
        <f t="shared" si="2"/>
        <v>0</v>
      </c>
      <c r="BA11" s="6">
        <f t="shared" si="2"/>
        <v>0</v>
      </c>
    </row>
    <row r="12" spans="1:53" x14ac:dyDescent="0.25">
      <c r="A12" s="15" t="s">
        <v>35</v>
      </c>
      <c r="M12" s="19">
        <f>SUM(Tabel1[[#This Row],[Team1]:[Team4]])</f>
        <v>0</v>
      </c>
      <c r="N12" s="18">
        <f>IF($M12&gt;0,+Tabel1[[#This Row],[Team1]]/$M12,0)</f>
        <v>0</v>
      </c>
      <c r="O12" s="18">
        <f>IF($M12&gt;0,+Tabel1[[#This Row],[Team2]]/$M12,0)</f>
        <v>0</v>
      </c>
      <c r="P12" s="18">
        <f>IF($M12&gt;0,+Tabel1[[#This Row],[Team3]]/$M12,0)</f>
        <v>0</v>
      </c>
      <c r="Q12" s="18">
        <f>IF($M12&gt;0,+Tabel1[[#This Row],[Team4]]/$M12,0)</f>
        <v>0</v>
      </c>
      <c r="R12" s="18">
        <f>IF($M12&gt;0,+Tabel1[[#This Row],[Team5]]/$M12,0)</f>
        <v>0</v>
      </c>
      <c r="S12" s="18">
        <f>IF($M12&gt;0,+Tabel1[[#This Row],[Team6]]/$M12,0)</f>
        <v>0</v>
      </c>
      <c r="T12" s="18">
        <f>IF($M12&gt;0,+Tabel1[[#This Row],[Team7]]/$M12,0)</f>
        <v>0</v>
      </c>
      <c r="U12" s="18">
        <f>IF($M12&gt;0,+Tabel1[[#This Row],[Team8]]/$M12,0)</f>
        <v>0</v>
      </c>
      <c r="V12" s="18">
        <f>IF($M12&gt;0,+Tabel1[[#This Row],[Team9]]/$M12,0)</f>
        <v>0</v>
      </c>
      <c r="W12" s="10"/>
      <c r="X12" s="1"/>
      <c r="AA12" s="2">
        <f>IF(COUNT(Tabel1[[#This Row],[Start Date]:[End Date]])=2,+Tabel1[[#This Row],[End Date]]-Tabel1[[#This Row],[Start Date]]+1,0)</f>
        <v>0</v>
      </c>
      <c r="AB12" s="2">
        <f>SUM(AD12:BA12)</f>
        <v>0</v>
      </c>
      <c r="AC12" s="14">
        <f>IFERROR(Tabel1[[#This Row],[total]]/AB12,1)</f>
        <v>1</v>
      </c>
      <c r="AD12" s="4">
        <f t="shared" si="3"/>
        <v>0</v>
      </c>
      <c r="AE12" s="5">
        <f t="shared" si="1"/>
        <v>0</v>
      </c>
      <c r="AF12" s="5">
        <f t="shared" si="1"/>
        <v>0</v>
      </c>
      <c r="AG12" s="5">
        <f t="shared" si="1"/>
        <v>0</v>
      </c>
      <c r="AH12" s="5">
        <f t="shared" si="1"/>
        <v>0</v>
      </c>
      <c r="AI12" s="5">
        <f t="shared" si="1"/>
        <v>0</v>
      </c>
      <c r="AJ12" s="5">
        <f t="shared" si="1"/>
        <v>0</v>
      </c>
      <c r="AK12" s="5">
        <f t="shared" si="1"/>
        <v>0</v>
      </c>
      <c r="AL12" s="5">
        <f t="shared" si="1"/>
        <v>0</v>
      </c>
      <c r="AM12" s="5">
        <f t="shared" si="1"/>
        <v>0</v>
      </c>
      <c r="AN12" s="5">
        <f t="shared" si="1"/>
        <v>0</v>
      </c>
      <c r="AO12" s="5">
        <f t="shared" si="1"/>
        <v>0</v>
      </c>
      <c r="AP12" s="5">
        <f t="shared" si="1"/>
        <v>0</v>
      </c>
      <c r="AQ12" s="5">
        <f t="shared" si="1"/>
        <v>0</v>
      </c>
      <c r="AR12" s="5">
        <f t="shared" si="1"/>
        <v>0</v>
      </c>
      <c r="AS12" s="5">
        <f t="shared" si="1"/>
        <v>0</v>
      </c>
      <c r="AT12" s="5">
        <f t="shared" si="1"/>
        <v>0</v>
      </c>
      <c r="AU12" s="5">
        <f t="shared" si="2"/>
        <v>0</v>
      </c>
      <c r="AV12" s="5">
        <f t="shared" si="2"/>
        <v>0</v>
      </c>
      <c r="AW12" s="5">
        <f t="shared" si="2"/>
        <v>0</v>
      </c>
      <c r="AX12" s="5">
        <f t="shared" si="2"/>
        <v>0</v>
      </c>
      <c r="AY12" s="5">
        <f t="shared" si="2"/>
        <v>0</v>
      </c>
      <c r="AZ12" s="5">
        <f t="shared" si="2"/>
        <v>0</v>
      </c>
      <c r="BA12" s="6">
        <f t="shared" si="2"/>
        <v>0</v>
      </c>
    </row>
    <row r="13" spans="1:53" x14ac:dyDescent="0.25">
      <c r="A13" s="15" t="s">
        <v>36</v>
      </c>
      <c r="M13" s="19">
        <f>SUM(Tabel1[[#This Row],[Team1]:[Team4]])</f>
        <v>0</v>
      </c>
      <c r="N13" s="18">
        <f>IF($M13&gt;0,+Tabel1[[#This Row],[Team1]]/$M13,0)</f>
        <v>0</v>
      </c>
      <c r="O13" s="18">
        <f>IF($M13&gt;0,+Tabel1[[#This Row],[Team2]]/$M13,0)</f>
        <v>0</v>
      </c>
      <c r="P13" s="18">
        <f>IF($M13&gt;0,+Tabel1[[#This Row],[Team3]]/$M13,0)</f>
        <v>0</v>
      </c>
      <c r="Q13" s="18">
        <f>IF($M13&gt;0,+Tabel1[[#This Row],[Team4]]/$M13,0)</f>
        <v>0</v>
      </c>
      <c r="R13" s="18">
        <f>IF($M13&gt;0,+Tabel1[[#This Row],[Team5]]/$M13,0)</f>
        <v>0</v>
      </c>
      <c r="S13" s="18">
        <f>IF($M13&gt;0,+Tabel1[[#This Row],[Team6]]/$M13,0)</f>
        <v>0</v>
      </c>
      <c r="T13" s="18">
        <f>IF($M13&gt;0,+Tabel1[[#This Row],[Team7]]/$M13,0)</f>
        <v>0</v>
      </c>
      <c r="U13" s="18">
        <f>IF($M13&gt;0,+Tabel1[[#This Row],[Team8]]/$M13,0)</f>
        <v>0</v>
      </c>
      <c r="V13" s="18">
        <f>IF($M13&gt;0,+Tabel1[[#This Row],[Team9]]/$M13,0)</f>
        <v>0</v>
      </c>
      <c r="W13" s="10"/>
      <c r="X13" s="1"/>
      <c r="AA13" s="2">
        <f>IF(COUNT(Tabel1[[#This Row],[Start Date]:[End Date]])=2,+Tabel1[[#This Row],[End Date]]-Tabel1[[#This Row],[Start Date]]+1,0)</f>
        <v>0</v>
      </c>
      <c r="AB13" s="2">
        <f>SUM(AD13:BA13)</f>
        <v>0</v>
      </c>
      <c r="AC13" s="14">
        <f>IFERROR(Tabel1[[#This Row],[total]]/AB13,1)</f>
        <v>1</v>
      </c>
      <c r="AD13" s="4">
        <f t="shared" si="3"/>
        <v>0</v>
      </c>
      <c r="AE13" s="5">
        <f t="shared" si="1"/>
        <v>0</v>
      </c>
      <c r="AF13" s="5">
        <f t="shared" si="1"/>
        <v>0</v>
      </c>
      <c r="AG13" s="5">
        <f t="shared" si="1"/>
        <v>0</v>
      </c>
      <c r="AH13" s="5">
        <f t="shared" si="1"/>
        <v>0</v>
      </c>
      <c r="AI13" s="5">
        <f t="shared" si="1"/>
        <v>0</v>
      </c>
      <c r="AJ13" s="5">
        <f t="shared" si="1"/>
        <v>0</v>
      </c>
      <c r="AK13" s="5">
        <f t="shared" si="1"/>
        <v>0</v>
      </c>
      <c r="AL13" s="5">
        <f t="shared" si="1"/>
        <v>0</v>
      </c>
      <c r="AM13" s="5">
        <f t="shared" si="1"/>
        <v>0</v>
      </c>
      <c r="AN13" s="5">
        <f t="shared" si="1"/>
        <v>0</v>
      </c>
      <c r="AO13" s="5">
        <f t="shared" si="1"/>
        <v>0</v>
      </c>
      <c r="AP13" s="5">
        <f t="shared" si="1"/>
        <v>0</v>
      </c>
      <c r="AQ13" s="5">
        <f t="shared" si="1"/>
        <v>0</v>
      </c>
      <c r="AR13" s="5">
        <f t="shared" si="1"/>
        <v>0</v>
      </c>
      <c r="AS13" s="5">
        <f t="shared" si="1"/>
        <v>0</v>
      </c>
      <c r="AT13" s="5">
        <f t="shared" si="1"/>
        <v>0</v>
      </c>
      <c r="AU13" s="5">
        <f t="shared" si="2"/>
        <v>0</v>
      </c>
      <c r="AV13" s="5">
        <f t="shared" si="2"/>
        <v>0</v>
      </c>
      <c r="AW13" s="5">
        <f t="shared" si="2"/>
        <v>0</v>
      </c>
      <c r="AX13" s="5">
        <f t="shared" si="2"/>
        <v>0</v>
      </c>
      <c r="AY13" s="5">
        <f t="shared" si="2"/>
        <v>0</v>
      </c>
      <c r="AZ13" s="5">
        <f t="shared" si="2"/>
        <v>0</v>
      </c>
      <c r="BA13" s="6">
        <f t="shared" si="2"/>
        <v>0</v>
      </c>
    </row>
    <row r="14" spans="1:53" x14ac:dyDescent="0.25">
      <c r="A14" s="15" t="s">
        <v>37</v>
      </c>
      <c r="M14" s="19">
        <f>SUM(Tabel1[[#This Row],[Team1]:[Team4]])</f>
        <v>0</v>
      </c>
      <c r="N14" s="18">
        <f>IF($M14&gt;0,+Tabel1[[#This Row],[Team1]]/$M14,0)</f>
        <v>0</v>
      </c>
      <c r="O14" s="18">
        <f>IF($M14&gt;0,+Tabel1[[#This Row],[Team2]]/$M14,0)</f>
        <v>0</v>
      </c>
      <c r="P14" s="18">
        <f>IF($M14&gt;0,+Tabel1[[#This Row],[Team3]]/$M14,0)</f>
        <v>0</v>
      </c>
      <c r="Q14" s="18">
        <f>IF($M14&gt;0,+Tabel1[[#This Row],[Team4]]/$M14,0)</f>
        <v>0</v>
      </c>
      <c r="R14" s="18">
        <f>IF($M14&gt;0,+Tabel1[[#This Row],[Team5]]/$M14,0)</f>
        <v>0</v>
      </c>
      <c r="S14" s="18">
        <f>IF($M14&gt;0,+Tabel1[[#This Row],[Team6]]/$M14,0)</f>
        <v>0</v>
      </c>
      <c r="T14" s="18">
        <f>IF($M14&gt;0,+Tabel1[[#This Row],[Team7]]/$M14,0)</f>
        <v>0</v>
      </c>
      <c r="U14" s="18">
        <f>IF($M14&gt;0,+Tabel1[[#This Row],[Team8]]/$M14,0)</f>
        <v>0</v>
      </c>
      <c r="V14" s="18">
        <f>IF($M14&gt;0,+Tabel1[[#This Row],[Team9]]/$M14,0)</f>
        <v>0</v>
      </c>
      <c r="W14" s="10"/>
      <c r="X14" s="1"/>
      <c r="AA14" s="2">
        <f>IF(COUNT(Tabel1[[#This Row],[Start Date]:[End Date]])=2,+Tabel1[[#This Row],[End Date]]-Tabel1[[#This Row],[Start Date]]+1,0)</f>
        <v>0</v>
      </c>
      <c r="AB14" s="2">
        <f>SUM(AD14:BA14)</f>
        <v>0</v>
      </c>
      <c r="AC14" s="14">
        <f>IFERROR(Tabel1[[#This Row],[total]]/AB14,1)</f>
        <v>1</v>
      </c>
      <c r="AD14" s="4">
        <f t="shared" si="3"/>
        <v>0</v>
      </c>
      <c r="AE14" s="5">
        <f t="shared" si="1"/>
        <v>0</v>
      </c>
      <c r="AF14" s="5">
        <f t="shared" si="1"/>
        <v>0</v>
      </c>
      <c r="AG14" s="5">
        <f t="shared" si="1"/>
        <v>0</v>
      </c>
      <c r="AH14" s="5">
        <f t="shared" si="1"/>
        <v>0</v>
      </c>
      <c r="AI14" s="5">
        <f t="shared" si="1"/>
        <v>0</v>
      </c>
      <c r="AJ14" s="5">
        <f t="shared" si="1"/>
        <v>0</v>
      </c>
      <c r="AK14" s="5">
        <f t="shared" si="1"/>
        <v>0</v>
      </c>
      <c r="AL14" s="5">
        <f t="shared" si="1"/>
        <v>0</v>
      </c>
      <c r="AM14" s="5">
        <f t="shared" si="1"/>
        <v>0</v>
      </c>
      <c r="AN14" s="5">
        <f t="shared" si="1"/>
        <v>0</v>
      </c>
      <c r="AO14" s="5">
        <f t="shared" si="1"/>
        <v>0</v>
      </c>
      <c r="AP14" s="5">
        <f t="shared" si="1"/>
        <v>0</v>
      </c>
      <c r="AQ14" s="5">
        <f t="shared" si="1"/>
        <v>0</v>
      </c>
      <c r="AR14" s="5">
        <f t="shared" si="1"/>
        <v>0</v>
      </c>
      <c r="AS14" s="5">
        <f t="shared" si="1"/>
        <v>0</v>
      </c>
      <c r="AT14" s="5">
        <f t="shared" si="1"/>
        <v>0</v>
      </c>
      <c r="AU14" s="5">
        <f t="shared" si="2"/>
        <v>0</v>
      </c>
      <c r="AV14" s="5">
        <f t="shared" si="2"/>
        <v>0</v>
      </c>
      <c r="AW14" s="5">
        <f t="shared" si="2"/>
        <v>0</v>
      </c>
      <c r="AX14" s="5">
        <f t="shared" si="2"/>
        <v>0</v>
      </c>
      <c r="AY14" s="5">
        <f t="shared" si="2"/>
        <v>0</v>
      </c>
      <c r="AZ14" s="5">
        <f t="shared" si="2"/>
        <v>0</v>
      </c>
      <c r="BA14" s="6">
        <f t="shared" si="2"/>
        <v>0</v>
      </c>
    </row>
    <row r="15" spans="1:53" x14ac:dyDescent="0.25">
      <c r="A15" s="15" t="s">
        <v>38</v>
      </c>
      <c r="M15" s="19">
        <f>SUM(Tabel1[[#This Row],[Team1]:[Team4]])</f>
        <v>0</v>
      </c>
      <c r="N15" s="18">
        <f>IF($M15&gt;0,+Tabel1[[#This Row],[Team1]]/$M15,0)</f>
        <v>0</v>
      </c>
      <c r="O15" s="18">
        <f>IF($M15&gt;0,+Tabel1[[#This Row],[Team2]]/$M15,0)</f>
        <v>0</v>
      </c>
      <c r="P15" s="18">
        <f>IF($M15&gt;0,+Tabel1[[#This Row],[Team3]]/$M15,0)</f>
        <v>0</v>
      </c>
      <c r="Q15" s="18">
        <f>IF($M15&gt;0,+Tabel1[[#This Row],[Team4]]/$M15,0)</f>
        <v>0</v>
      </c>
      <c r="R15" s="18">
        <f>IF($M15&gt;0,+Tabel1[[#This Row],[Team5]]/$M15,0)</f>
        <v>0</v>
      </c>
      <c r="S15" s="18">
        <f>IF($M15&gt;0,+Tabel1[[#This Row],[Team6]]/$M15,0)</f>
        <v>0</v>
      </c>
      <c r="T15" s="18">
        <f>IF($M15&gt;0,+Tabel1[[#This Row],[Team7]]/$M15,0)</f>
        <v>0</v>
      </c>
      <c r="U15" s="18">
        <f>IF($M15&gt;0,+Tabel1[[#This Row],[Team8]]/$M15,0)</f>
        <v>0</v>
      </c>
      <c r="V15" s="18">
        <f>IF($M15&gt;0,+Tabel1[[#This Row],[Team9]]/$M15,0)</f>
        <v>0</v>
      </c>
      <c r="W15" s="10"/>
      <c r="X15" s="1"/>
      <c r="AA15" s="2">
        <f>IF(COUNT(Tabel1[[#This Row],[Start Date]:[End Date]])=2,+Tabel1[[#This Row],[End Date]]-Tabel1[[#This Row],[Start Date]]+1,0)</f>
        <v>0</v>
      </c>
      <c r="AB15" s="2">
        <f>SUM(AD15:BA15)</f>
        <v>0</v>
      </c>
      <c r="AC15" s="14">
        <f>IFERROR(Tabel1[[#This Row],[total]]/AB15,1)</f>
        <v>1</v>
      </c>
      <c r="AD15" s="4">
        <f t="shared" si="3"/>
        <v>0</v>
      </c>
      <c r="AE15" s="5">
        <f t="shared" si="1"/>
        <v>0</v>
      </c>
      <c r="AF15" s="5">
        <f t="shared" si="1"/>
        <v>0</v>
      </c>
      <c r="AG15" s="5">
        <f t="shared" si="1"/>
        <v>0</v>
      </c>
      <c r="AH15" s="5">
        <f t="shared" si="1"/>
        <v>0</v>
      </c>
      <c r="AI15" s="5">
        <f t="shared" si="1"/>
        <v>0</v>
      </c>
      <c r="AJ15" s="5">
        <f t="shared" si="1"/>
        <v>0</v>
      </c>
      <c r="AK15" s="5">
        <f t="shared" si="1"/>
        <v>0</v>
      </c>
      <c r="AL15" s="5">
        <f t="shared" si="1"/>
        <v>0</v>
      </c>
      <c r="AM15" s="5">
        <f t="shared" si="1"/>
        <v>0</v>
      </c>
      <c r="AN15" s="5">
        <f t="shared" si="1"/>
        <v>0</v>
      </c>
      <c r="AO15" s="5">
        <f t="shared" si="1"/>
        <v>0</v>
      </c>
      <c r="AP15" s="5">
        <f t="shared" si="1"/>
        <v>0</v>
      </c>
      <c r="AQ15" s="5">
        <f t="shared" si="1"/>
        <v>0</v>
      </c>
      <c r="AR15" s="5">
        <f t="shared" si="1"/>
        <v>0</v>
      </c>
      <c r="AS15" s="5">
        <f t="shared" si="1"/>
        <v>0</v>
      </c>
      <c r="AT15" s="5">
        <f t="shared" si="1"/>
        <v>0</v>
      </c>
      <c r="AU15" s="5">
        <f t="shared" si="2"/>
        <v>0</v>
      </c>
      <c r="AV15" s="5">
        <f t="shared" si="2"/>
        <v>0</v>
      </c>
      <c r="AW15" s="5">
        <f t="shared" si="2"/>
        <v>0</v>
      </c>
      <c r="AX15" s="5">
        <f t="shared" si="2"/>
        <v>0</v>
      </c>
      <c r="AY15" s="5">
        <f t="shared" si="2"/>
        <v>0</v>
      </c>
      <c r="AZ15" s="5">
        <f t="shared" si="2"/>
        <v>0</v>
      </c>
      <c r="BA15" s="6">
        <f t="shared" si="2"/>
        <v>0</v>
      </c>
    </row>
    <row r="16" spans="1:53" x14ac:dyDescent="0.25">
      <c r="A16" s="15" t="s">
        <v>39</v>
      </c>
      <c r="M16" s="19">
        <f>SUM(Tabel1[[#This Row],[Team1]:[Team4]])</f>
        <v>0</v>
      </c>
      <c r="N16" s="18">
        <f>IF($M16&gt;0,+Tabel1[[#This Row],[Team1]]/$M16,0)</f>
        <v>0</v>
      </c>
      <c r="O16" s="18">
        <f>IF($M16&gt;0,+Tabel1[[#This Row],[Team2]]/$M16,0)</f>
        <v>0</v>
      </c>
      <c r="P16" s="18">
        <f>IF($M16&gt;0,+Tabel1[[#This Row],[Team3]]/$M16,0)</f>
        <v>0</v>
      </c>
      <c r="Q16" s="18">
        <f>IF($M16&gt;0,+Tabel1[[#This Row],[Team4]]/$M16,0)</f>
        <v>0</v>
      </c>
      <c r="R16" s="18">
        <f>IF($M16&gt;0,+Tabel1[[#This Row],[Team5]]/$M16,0)</f>
        <v>0</v>
      </c>
      <c r="S16" s="18">
        <f>IF($M16&gt;0,+Tabel1[[#This Row],[Team6]]/$M16,0)</f>
        <v>0</v>
      </c>
      <c r="T16" s="18">
        <f>IF($M16&gt;0,+Tabel1[[#This Row],[Team7]]/$M16,0)</f>
        <v>0</v>
      </c>
      <c r="U16" s="18">
        <f>IF($M16&gt;0,+Tabel1[[#This Row],[Team8]]/$M16,0)</f>
        <v>0</v>
      </c>
      <c r="V16" s="18">
        <f>IF($M16&gt;0,+Tabel1[[#This Row],[Team9]]/$M16,0)</f>
        <v>0</v>
      </c>
      <c r="W16" s="10"/>
      <c r="X16" s="1"/>
      <c r="AA16" s="2">
        <f>IF(COUNT(Tabel1[[#This Row],[Start Date]:[End Date]])=2,+Tabel1[[#This Row],[End Date]]-Tabel1[[#This Row],[Start Date]]+1,0)</f>
        <v>0</v>
      </c>
      <c r="AB16" s="2">
        <f>SUM(AD16:BA16)</f>
        <v>0</v>
      </c>
      <c r="AC16" s="14">
        <f>IFERROR(Tabel1[[#This Row],[total]]/AB16,1)</f>
        <v>1</v>
      </c>
      <c r="AD16" s="4">
        <f t="shared" si="3"/>
        <v>0</v>
      </c>
      <c r="AE16" s="5">
        <f t="shared" si="1"/>
        <v>0</v>
      </c>
      <c r="AF16" s="5">
        <f t="shared" si="1"/>
        <v>0</v>
      </c>
      <c r="AG16" s="5">
        <f t="shared" si="1"/>
        <v>0</v>
      </c>
      <c r="AH16" s="5">
        <f t="shared" si="1"/>
        <v>0</v>
      </c>
      <c r="AI16" s="5">
        <f t="shared" si="1"/>
        <v>0</v>
      </c>
      <c r="AJ16" s="5">
        <f t="shared" si="1"/>
        <v>0</v>
      </c>
      <c r="AK16" s="5">
        <f t="shared" si="1"/>
        <v>0</v>
      </c>
      <c r="AL16" s="5">
        <f t="shared" si="1"/>
        <v>0</v>
      </c>
      <c r="AM16" s="5">
        <f t="shared" si="1"/>
        <v>0</v>
      </c>
      <c r="AN16" s="5">
        <f t="shared" si="1"/>
        <v>0</v>
      </c>
      <c r="AO16" s="5">
        <f t="shared" si="1"/>
        <v>0</v>
      </c>
      <c r="AP16" s="5">
        <f t="shared" si="1"/>
        <v>0</v>
      </c>
      <c r="AQ16" s="5">
        <f t="shared" si="1"/>
        <v>0</v>
      </c>
      <c r="AR16" s="5">
        <f t="shared" si="1"/>
        <v>0</v>
      </c>
      <c r="AS16" s="5">
        <f t="shared" si="1"/>
        <v>0</v>
      </c>
      <c r="AT16" s="5">
        <f t="shared" si="1"/>
        <v>0</v>
      </c>
      <c r="AU16" s="5">
        <f t="shared" si="2"/>
        <v>0</v>
      </c>
      <c r="AV16" s="5">
        <f t="shared" si="2"/>
        <v>0</v>
      </c>
      <c r="AW16" s="5">
        <f t="shared" si="2"/>
        <v>0</v>
      </c>
      <c r="AX16" s="5">
        <f t="shared" si="2"/>
        <v>0</v>
      </c>
      <c r="AY16" s="5">
        <f t="shared" si="2"/>
        <v>0</v>
      </c>
      <c r="AZ16" s="5">
        <f t="shared" si="2"/>
        <v>0</v>
      </c>
      <c r="BA16" s="6">
        <f t="shared" si="2"/>
        <v>0</v>
      </c>
    </row>
    <row r="17" spans="1:53" x14ac:dyDescent="0.25">
      <c r="A17" s="15" t="s">
        <v>40</v>
      </c>
      <c r="M17" s="19">
        <f>SUM(Tabel1[[#This Row],[Team1]:[Team4]])</f>
        <v>0</v>
      </c>
      <c r="N17" s="18">
        <f>IF($M17&gt;0,+Tabel1[[#This Row],[Team1]]/$M17,0)</f>
        <v>0</v>
      </c>
      <c r="O17" s="18">
        <f>IF($M17&gt;0,+Tabel1[[#This Row],[Team2]]/$M17,0)</f>
        <v>0</v>
      </c>
      <c r="P17" s="18">
        <f>IF($M17&gt;0,+Tabel1[[#This Row],[Team3]]/$M17,0)</f>
        <v>0</v>
      </c>
      <c r="Q17" s="18">
        <f>IF($M17&gt;0,+Tabel1[[#This Row],[Team4]]/$M17,0)</f>
        <v>0</v>
      </c>
      <c r="R17" s="18">
        <f>IF($M17&gt;0,+Tabel1[[#This Row],[Team5]]/$M17,0)</f>
        <v>0</v>
      </c>
      <c r="S17" s="18">
        <f>IF($M17&gt;0,+Tabel1[[#This Row],[Team6]]/$M17,0)</f>
        <v>0</v>
      </c>
      <c r="T17" s="18">
        <f>IF($M17&gt;0,+Tabel1[[#This Row],[Team7]]/$M17,0)</f>
        <v>0</v>
      </c>
      <c r="U17" s="18">
        <f>IF($M17&gt;0,+Tabel1[[#This Row],[Team8]]/$M17,0)</f>
        <v>0</v>
      </c>
      <c r="V17" s="18">
        <f>IF($M17&gt;0,+Tabel1[[#This Row],[Team9]]/$M17,0)</f>
        <v>0</v>
      </c>
      <c r="W17" s="10"/>
      <c r="X17" s="1"/>
      <c r="AA17" s="2">
        <f>IF(COUNT(Tabel1[[#This Row],[Start Date]:[End Date]])=2,+Tabel1[[#This Row],[End Date]]-Tabel1[[#This Row],[Start Date]]+1,0)</f>
        <v>0</v>
      </c>
      <c r="AB17" s="2">
        <f>SUM(AD17:BA17)</f>
        <v>0</v>
      </c>
      <c r="AC17" s="14">
        <f>IFERROR(Tabel1[[#This Row],[total]]/AB17,1)</f>
        <v>1</v>
      </c>
      <c r="AD17" s="4">
        <f t="shared" si="3"/>
        <v>0</v>
      </c>
      <c r="AE17" s="5">
        <f t="shared" si="1"/>
        <v>0</v>
      </c>
      <c r="AF17" s="5">
        <f t="shared" si="1"/>
        <v>0</v>
      </c>
      <c r="AG17" s="5">
        <f t="shared" si="1"/>
        <v>0</v>
      </c>
      <c r="AH17" s="5">
        <f t="shared" si="1"/>
        <v>0</v>
      </c>
      <c r="AI17" s="5">
        <f t="shared" si="1"/>
        <v>0</v>
      </c>
      <c r="AJ17" s="5">
        <f t="shared" si="1"/>
        <v>0</v>
      </c>
      <c r="AK17" s="5">
        <f t="shared" si="1"/>
        <v>0</v>
      </c>
      <c r="AL17" s="5">
        <f t="shared" si="1"/>
        <v>0</v>
      </c>
      <c r="AM17" s="5">
        <f t="shared" si="1"/>
        <v>0</v>
      </c>
      <c r="AN17" s="5">
        <f t="shared" si="1"/>
        <v>0</v>
      </c>
      <c r="AO17" s="5">
        <f t="shared" si="1"/>
        <v>0</v>
      </c>
      <c r="AP17" s="5">
        <f t="shared" si="1"/>
        <v>0</v>
      </c>
      <c r="AQ17" s="5">
        <f t="shared" si="1"/>
        <v>0</v>
      </c>
      <c r="AR17" s="5">
        <f t="shared" si="1"/>
        <v>0</v>
      </c>
      <c r="AS17" s="5">
        <f t="shared" si="1"/>
        <v>0</v>
      </c>
      <c r="AT17" s="5">
        <f t="shared" ref="AT17:BA19" si="4">MAX(0,MIN(EDATE(AT$1,1),$C17+1)-MAX(AT$1,$B17))</f>
        <v>0</v>
      </c>
      <c r="AU17" s="5">
        <f t="shared" si="2"/>
        <v>0</v>
      </c>
      <c r="AV17" s="5">
        <f t="shared" si="2"/>
        <v>0</v>
      </c>
      <c r="AW17" s="5">
        <f t="shared" si="2"/>
        <v>0</v>
      </c>
      <c r="AX17" s="5">
        <f t="shared" si="2"/>
        <v>0</v>
      </c>
      <c r="AY17" s="5">
        <f t="shared" si="2"/>
        <v>0</v>
      </c>
      <c r="AZ17" s="5">
        <f t="shared" si="2"/>
        <v>0</v>
      </c>
      <c r="BA17" s="6">
        <f t="shared" si="2"/>
        <v>0</v>
      </c>
    </row>
    <row r="18" spans="1:53" x14ac:dyDescent="0.25">
      <c r="A18" s="15" t="s">
        <v>41</v>
      </c>
      <c r="M18" s="19">
        <f>SUM(Tabel1[[#This Row],[Team1]:[Team4]])</f>
        <v>0</v>
      </c>
      <c r="N18" s="18">
        <f>IF($M18&gt;0,+Tabel1[[#This Row],[Team1]]/$M18,0)</f>
        <v>0</v>
      </c>
      <c r="O18" s="18">
        <f>IF($M18&gt;0,+Tabel1[[#This Row],[Team2]]/$M18,0)</f>
        <v>0</v>
      </c>
      <c r="P18" s="18">
        <f>IF($M18&gt;0,+Tabel1[[#This Row],[Team3]]/$M18,0)</f>
        <v>0</v>
      </c>
      <c r="Q18" s="18">
        <f>IF($M18&gt;0,+Tabel1[[#This Row],[Team4]]/$M18,0)</f>
        <v>0</v>
      </c>
      <c r="R18" s="18">
        <f>IF($M18&gt;0,+Tabel1[[#This Row],[Team5]]/$M18,0)</f>
        <v>0</v>
      </c>
      <c r="S18" s="18">
        <f>IF($M18&gt;0,+Tabel1[[#This Row],[Team6]]/$M18,0)</f>
        <v>0</v>
      </c>
      <c r="T18" s="18">
        <f>IF($M18&gt;0,+Tabel1[[#This Row],[Team7]]/$M18,0)</f>
        <v>0</v>
      </c>
      <c r="U18" s="18">
        <f>IF($M18&gt;0,+Tabel1[[#This Row],[Team8]]/$M18,0)</f>
        <v>0</v>
      </c>
      <c r="V18" s="18">
        <f>IF($M18&gt;0,+Tabel1[[#This Row],[Team9]]/$M18,0)</f>
        <v>0</v>
      </c>
      <c r="W18" s="10"/>
      <c r="X18" s="1"/>
      <c r="AA18" s="2">
        <f>IF(COUNT(Tabel1[[#This Row],[Start Date]:[End Date]])=2,+Tabel1[[#This Row],[End Date]]-Tabel1[[#This Row],[Start Date]]+1,0)</f>
        <v>0</v>
      </c>
      <c r="AB18" s="2">
        <f>SUM(AD18:BA18)</f>
        <v>0</v>
      </c>
      <c r="AC18" s="14">
        <f>IFERROR(Tabel1[[#This Row],[total]]/AB18,1)</f>
        <v>1</v>
      </c>
      <c r="AD18" s="4">
        <f t="shared" si="3"/>
        <v>0</v>
      </c>
      <c r="AE18" s="5">
        <f t="shared" si="3"/>
        <v>0</v>
      </c>
      <c r="AF18" s="5">
        <f t="shared" si="3"/>
        <v>0</v>
      </c>
      <c r="AG18" s="5">
        <f t="shared" si="3"/>
        <v>0</v>
      </c>
      <c r="AH18" s="5">
        <f t="shared" si="3"/>
        <v>0</v>
      </c>
      <c r="AI18" s="5">
        <f t="shared" si="3"/>
        <v>0</v>
      </c>
      <c r="AJ18" s="5">
        <f t="shared" si="3"/>
        <v>0</v>
      </c>
      <c r="AK18" s="5">
        <f t="shared" si="3"/>
        <v>0</v>
      </c>
      <c r="AL18" s="5">
        <f t="shared" si="3"/>
        <v>0</v>
      </c>
      <c r="AM18" s="5">
        <f t="shared" si="3"/>
        <v>0</v>
      </c>
      <c r="AN18" s="5">
        <f t="shared" si="3"/>
        <v>0</v>
      </c>
      <c r="AO18" s="5">
        <f t="shared" si="3"/>
        <v>0</v>
      </c>
      <c r="AP18" s="5">
        <f t="shared" si="3"/>
        <v>0</v>
      </c>
      <c r="AQ18" s="5">
        <f t="shared" si="3"/>
        <v>0</v>
      </c>
      <c r="AR18" s="5">
        <f t="shared" si="3"/>
        <v>0</v>
      </c>
      <c r="AS18" s="5">
        <f t="shared" si="3"/>
        <v>0</v>
      </c>
      <c r="AT18" s="5">
        <f t="shared" si="4"/>
        <v>0</v>
      </c>
      <c r="AU18" s="5">
        <f t="shared" si="4"/>
        <v>0</v>
      </c>
      <c r="AV18" s="5">
        <f t="shared" si="4"/>
        <v>0</v>
      </c>
      <c r="AW18" s="5">
        <f t="shared" si="4"/>
        <v>0</v>
      </c>
      <c r="AX18" s="5">
        <f t="shared" si="4"/>
        <v>0</v>
      </c>
      <c r="AY18" s="5">
        <f t="shared" si="4"/>
        <v>0</v>
      </c>
      <c r="AZ18" s="5">
        <f t="shared" si="4"/>
        <v>0</v>
      </c>
      <c r="BA18" s="6">
        <f t="shared" si="4"/>
        <v>0</v>
      </c>
    </row>
    <row r="19" spans="1:53" x14ac:dyDescent="0.25">
      <c r="A19" s="15" t="s">
        <v>42</v>
      </c>
      <c r="M19" s="17">
        <f>SUM(Tabel1[[#This Row],[Team1]:[Team4]])</f>
        <v>0</v>
      </c>
      <c r="N19" s="18">
        <f>IF($M19&gt;0,+Tabel1[[#This Row],[Team1]]/$M19,0)</f>
        <v>0</v>
      </c>
      <c r="O19" s="18">
        <f>IF($M19&gt;0,+Tabel1[[#This Row],[Team2]]/$M19,0)</f>
        <v>0</v>
      </c>
      <c r="P19" s="18">
        <f>IF($M19&gt;0,+Tabel1[[#This Row],[Team3]]/$M19,0)</f>
        <v>0</v>
      </c>
      <c r="Q19" s="18">
        <f>IF($M19&gt;0,+Tabel1[[#This Row],[Team4]]/$M19,0)</f>
        <v>0</v>
      </c>
      <c r="R19" s="18">
        <f>IF($M19&gt;0,+Tabel1[[#This Row],[Team5]]/$M19,0)</f>
        <v>0</v>
      </c>
      <c r="S19" s="18">
        <f>IF($M19&gt;0,+Tabel1[[#This Row],[Team6]]/$M19,0)</f>
        <v>0</v>
      </c>
      <c r="T19" s="18">
        <f>IF($M19&gt;0,+Tabel1[[#This Row],[Team7]]/$M19,0)</f>
        <v>0</v>
      </c>
      <c r="U19" s="18">
        <f>IF($M19&gt;0,+Tabel1[[#This Row],[Team8]]/$M19,0)</f>
        <v>0</v>
      </c>
      <c r="V19" s="18">
        <f>IF($M19&gt;0,+Tabel1[[#This Row],[Team9]]/$M19,0)</f>
        <v>0</v>
      </c>
      <c r="W19" s="10"/>
      <c r="X19" s="1"/>
      <c r="AA19" s="2">
        <f>IF(COUNT(Tabel1[[#This Row],[Start Date]:[End Date]])=2,+Tabel1[[#This Row],[End Date]]-Tabel1[[#This Row],[Start Date]]+1,0)</f>
        <v>0</v>
      </c>
      <c r="AB19" s="2">
        <f>SUM(AD19:BA19)</f>
        <v>0</v>
      </c>
      <c r="AC19" s="14">
        <f>IFERROR(Tabel1[[#This Row],[total]]/AB19,1)</f>
        <v>1</v>
      </c>
      <c r="AD19" s="7">
        <f t="shared" ref="AD19:AS19" si="5">MAX(0,MIN(EDATE(AD$1,1),$C19+1)-MAX(AD$1,$B19))</f>
        <v>0</v>
      </c>
      <c r="AE19" s="8">
        <f t="shared" si="5"/>
        <v>0</v>
      </c>
      <c r="AF19" s="8">
        <f t="shared" si="5"/>
        <v>0</v>
      </c>
      <c r="AG19" s="8">
        <f t="shared" si="5"/>
        <v>0</v>
      </c>
      <c r="AH19" s="8">
        <f t="shared" si="5"/>
        <v>0</v>
      </c>
      <c r="AI19" s="8">
        <f t="shared" si="5"/>
        <v>0</v>
      </c>
      <c r="AJ19" s="8">
        <f t="shared" si="5"/>
        <v>0</v>
      </c>
      <c r="AK19" s="8">
        <f t="shared" si="5"/>
        <v>0</v>
      </c>
      <c r="AL19" s="8">
        <f t="shared" si="5"/>
        <v>0</v>
      </c>
      <c r="AM19" s="8">
        <f t="shared" si="5"/>
        <v>0</v>
      </c>
      <c r="AN19" s="8">
        <f t="shared" si="5"/>
        <v>0</v>
      </c>
      <c r="AO19" s="8">
        <f t="shared" si="5"/>
        <v>0</v>
      </c>
      <c r="AP19" s="8">
        <f t="shared" si="5"/>
        <v>0</v>
      </c>
      <c r="AQ19" s="8">
        <f t="shared" si="5"/>
        <v>0</v>
      </c>
      <c r="AR19" s="8">
        <f t="shared" si="5"/>
        <v>0</v>
      </c>
      <c r="AS19" s="8">
        <f t="shared" si="5"/>
        <v>0</v>
      </c>
      <c r="AT19" s="8">
        <f t="shared" si="4"/>
        <v>0</v>
      </c>
      <c r="AU19" s="8">
        <f t="shared" si="4"/>
        <v>0</v>
      </c>
      <c r="AV19" s="8">
        <f t="shared" si="4"/>
        <v>0</v>
      </c>
      <c r="AW19" s="8">
        <f t="shared" si="4"/>
        <v>0</v>
      </c>
      <c r="AX19" s="8">
        <f t="shared" si="4"/>
        <v>0</v>
      </c>
      <c r="AY19" s="8">
        <f t="shared" si="4"/>
        <v>0</v>
      </c>
      <c r="AZ19" s="8">
        <f t="shared" si="4"/>
        <v>0</v>
      </c>
      <c r="BA19" s="9">
        <f t="shared" si="4"/>
        <v>0</v>
      </c>
    </row>
    <row r="20" spans="1:53" x14ac:dyDescent="0.25">
      <c r="D20" s="20">
        <f>SUM(D2:D19)</f>
        <v>220</v>
      </c>
      <c r="E20" s="20">
        <f>SUM(E2:E19)</f>
        <v>175</v>
      </c>
      <c r="F20" s="20">
        <f>SUM(F2:F19)</f>
        <v>133</v>
      </c>
      <c r="G20" s="20">
        <f>SUM(G2:G19)</f>
        <v>118</v>
      </c>
      <c r="H20" s="20"/>
      <c r="I20" s="20"/>
      <c r="J20" s="20"/>
      <c r="K20" s="20"/>
      <c r="L20" s="20"/>
      <c r="M20" s="20">
        <f>SUM(M2:M19)</f>
        <v>646</v>
      </c>
      <c r="W20" s="3"/>
      <c r="X20" s="3"/>
      <c r="Y20" s="3"/>
      <c r="Z20" s="3"/>
      <c r="AB20" s="5">
        <f>SUM(AD2:BA19)</f>
        <v>943</v>
      </c>
      <c r="AC20" s="5">
        <f>SUM(AD20:BA20)</f>
        <v>943</v>
      </c>
      <c r="AD20" s="5">
        <f>SUM(AD2:AD19)</f>
        <v>46</v>
      </c>
      <c r="AE20" s="5">
        <f t="shared" ref="AE20:BA20" si="6">SUM(AE2:AE19)</f>
        <v>62</v>
      </c>
      <c r="AF20" s="5">
        <f t="shared" si="6"/>
        <v>63</v>
      </c>
      <c r="AG20" s="5">
        <f t="shared" si="6"/>
        <v>90</v>
      </c>
      <c r="AH20" s="5">
        <f t="shared" si="6"/>
        <v>93</v>
      </c>
      <c r="AI20" s="5">
        <f t="shared" si="6"/>
        <v>112</v>
      </c>
      <c r="AJ20" s="5">
        <f t="shared" si="6"/>
        <v>177</v>
      </c>
      <c r="AK20" s="5">
        <f t="shared" si="6"/>
        <v>169</v>
      </c>
      <c r="AL20" s="5">
        <f t="shared" si="6"/>
        <v>106</v>
      </c>
      <c r="AM20" s="5">
        <f t="shared" si="6"/>
        <v>25</v>
      </c>
      <c r="AN20" s="5">
        <f t="shared" si="6"/>
        <v>0</v>
      </c>
      <c r="AO20" s="5">
        <f t="shared" si="6"/>
        <v>0</v>
      </c>
      <c r="AP20" s="5">
        <f t="shared" si="6"/>
        <v>0</v>
      </c>
      <c r="AQ20" s="5">
        <f t="shared" si="6"/>
        <v>0</v>
      </c>
      <c r="AR20" s="5">
        <f t="shared" si="6"/>
        <v>0</v>
      </c>
      <c r="AS20" s="5"/>
      <c r="AT20" s="5"/>
      <c r="AU20" s="5"/>
      <c r="AV20" s="5"/>
      <c r="AW20" s="5">
        <f t="shared" si="6"/>
        <v>0</v>
      </c>
      <c r="AX20" s="5">
        <f t="shared" si="6"/>
        <v>0</v>
      </c>
      <c r="AY20" s="5">
        <f t="shared" si="6"/>
        <v>0</v>
      </c>
      <c r="AZ20" s="5">
        <f t="shared" si="6"/>
        <v>0</v>
      </c>
      <c r="BA20" s="5">
        <f t="shared" si="6"/>
        <v>0</v>
      </c>
    </row>
    <row r="21" spans="1:53" x14ac:dyDescent="0.25">
      <c r="D21" s="29"/>
      <c r="E21" s="29"/>
      <c r="F21" s="29"/>
      <c r="G21" s="29"/>
      <c r="H21" s="29"/>
      <c r="I21" s="29"/>
      <c r="J21" s="29"/>
      <c r="K21" s="29"/>
      <c r="L21" s="29"/>
      <c r="M21" s="29"/>
      <c r="W21" s="3"/>
      <c r="X21" s="3"/>
      <c r="Y21" s="3"/>
      <c r="Z21" s="3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</row>
    <row r="22" spans="1:53" s="43" customFormat="1" ht="15.75" thickBot="1" x14ac:dyDescent="0.3">
      <c r="A22" s="39"/>
      <c r="B22" s="40"/>
      <c r="C22" s="40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0"/>
      <c r="O22" s="40"/>
      <c r="P22" s="40"/>
      <c r="Q22" s="40"/>
      <c r="R22" s="40"/>
      <c r="S22" s="40"/>
      <c r="T22" s="40"/>
      <c r="U22" s="40"/>
      <c r="V22" s="40"/>
      <c r="W22" s="42"/>
      <c r="X22" s="42"/>
      <c r="Y22" s="42"/>
      <c r="Z22" s="42"/>
      <c r="AD22" s="44">
        <f>+AD1</f>
        <v>45078</v>
      </c>
      <c r="AE22" s="44">
        <f t="shared" ref="AE22:BA22" si="7">+AE1</f>
        <v>45108</v>
      </c>
      <c r="AF22" s="44">
        <f t="shared" si="7"/>
        <v>45139</v>
      </c>
      <c r="AG22" s="44">
        <f t="shared" si="7"/>
        <v>45170</v>
      </c>
      <c r="AH22" s="44">
        <f t="shared" si="7"/>
        <v>45200</v>
      </c>
      <c r="AI22" s="44">
        <f t="shared" si="7"/>
        <v>45231</v>
      </c>
      <c r="AJ22" s="44">
        <f t="shared" si="7"/>
        <v>45261</v>
      </c>
      <c r="AK22" s="44">
        <f t="shared" si="7"/>
        <v>45292</v>
      </c>
      <c r="AL22" s="44">
        <f t="shared" si="7"/>
        <v>45323</v>
      </c>
      <c r="AM22" s="44">
        <f t="shared" si="7"/>
        <v>45352</v>
      </c>
      <c r="AN22" s="44">
        <f t="shared" si="7"/>
        <v>45383</v>
      </c>
      <c r="AO22" s="44">
        <f t="shared" si="7"/>
        <v>45413</v>
      </c>
      <c r="AP22" s="44">
        <f t="shared" si="7"/>
        <v>45444</v>
      </c>
      <c r="AQ22" s="44">
        <f t="shared" si="7"/>
        <v>45474</v>
      </c>
      <c r="AR22" s="44">
        <f t="shared" si="7"/>
        <v>45505</v>
      </c>
      <c r="AS22" s="44">
        <f t="shared" si="7"/>
        <v>45536</v>
      </c>
      <c r="AT22" s="44">
        <f t="shared" si="7"/>
        <v>45566</v>
      </c>
      <c r="AU22" s="44">
        <f t="shared" si="7"/>
        <v>45597</v>
      </c>
      <c r="AV22" s="44">
        <f t="shared" si="7"/>
        <v>45627</v>
      </c>
      <c r="AW22" s="44">
        <f t="shared" si="7"/>
        <v>45658</v>
      </c>
      <c r="AX22" s="44">
        <f t="shared" si="7"/>
        <v>45689</v>
      </c>
      <c r="AY22" s="44">
        <f t="shared" si="7"/>
        <v>45717</v>
      </c>
      <c r="AZ22" s="44">
        <f t="shared" si="7"/>
        <v>45748</v>
      </c>
      <c r="BA22" s="44">
        <f t="shared" si="7"/>
        <v>45778</v>
      </c>
    </row>
    <row r="23" spans="1:53" x14ac:dyDescent="0.25">
      <c r="AA23" cm="1">
        <f t="array" ref="AA23:AA32">TRANSPOSE(D20:M20)</f>
        <v>220</v>
      </c>
      <c r="AB23">
        <f ca="1">SUM(AD23:BA23)</f>
        <v>220</v>
      </c>
      <c r="AC23" s="36" t="str" cm="1">
        <f t="array" ref="AC23:AC32">TRANSPOSE(Tabel1[[#Headers],[Team1]:[total]])</f>
        <v>Team1</v>
      </c>
      <c r="AD23" s="22" cm="1">
        <f t="array" aca="1" ref="AD23" ca="1">SUMPRODUCT((AD$2:AD$19)*OFFSET($N$2:$N$19,,ROW()-ROW($AD$23),,)*$AC$2:$AC$19)</f>
        <v>12.30765291753079</v>
      </c>
      <c r="AE23" s="22" cm="1">
        <f t="array" aca="1" ref="AE23" ca="1">SUMPRODUCT((AE$2:AE$19)*OFFSET($N$2:$N$19,,ROW()-ROW($AD$23),,)*$AC$2:$AC$19)</f>
        <v>16.588575671454542</v>
      </c>
      <c r="AF23" s="22" cm="1">
        <f t="array" aca="1" ref="AF23" ca="1">SUMPRODUCT((AF$2:AF$19)*OFFSET($N$2:$N$19,,ROW()-ROW($AD$23),,)*$AC$2:$AC$19)</f>
        <v>16.915373057075456</v>
      </c>
      <c r="AG23" s="22" cm="1">
        <f t="array" aca="1" ref="AG23" ca="1">SUMPRODUCT((AG$2:AG$19)*OFFSET($N$2:$N$19,,ROW()-ROW($AD$23),,)*$AC$2:$AC$19)</f>
        <v>25.857381895841524</v>
      </c>
      <c r="AH23" s="22" cm="1">
        <f t="array" aca="1" ref="AH23" ca="1">SUMPRODUCT((AH$2:AH$19)*OFFSET($N$2:$N$19,,ROW()-ROW($AD$23),,)*$AC$2:$AC$19)</f>
        <v>26.719294625702908</v>
      </c>
      <c r="AI23" s="22" cm="1">
        <f t="array" aca="1" ref="AI23" ca="1">SUMPRODUCT((AI$2:AI$19)*OFFSET($N$2:$N$19,,ROW()-ROW($AD$23),,)*$AC$2:$AC$19)</f>
        <v>29.092676013488585</v>
      </c>
      <c r="AJ23" s="22" cm="1">
        <f t="array" aca="1" ref="AJ23" ca="1">SUMPRODUCT((AJ$2:AJ$19)*OFFSET($N$2:$N$19,,ROW()-ROW($AD$23),,)*$AC$2:$AC$19)</f>
        <v>34.291816785251662</v>
      </c>
      <c r="AK23" s="22" cm="1">
        <f t="array" aca="1" ref="AK23" ca="1">SUMPRODUCT((AK$2:AK$19)*OFFSET($N$2:$N$19,,ROW()-ROW($AD$23),,)*$AC$2:$AC$19)</f>
        <v>32.844954935488929</v>
      </c>
      <c r="AL23" s="22" cm="1">
        <f t="array" aca="1" ref="AL23" ca="1">SUMPRODUCT((AL$2:AL$19)*OFFSET($N$2:$N$19,,ROW()-ROW($AD$23),,)*$AC$2:$AC$19)</f>
        <v>18.258071010370863</v>
      </c>
      <c r="AM23" s="22" cm="1">
        <f t="array" aca="1" ref="AM23" ca="1">SUMPRODUCT((AM$2:AM$19)*OFFSET($N$2:$N$19,,ROW()-ROW($AD$23),,)*$AC$2:$AC$19)</f>
        <v>7.1242030877947613</v>
      </c>
      <c r="AN23" s="22" cm="1">
        <f t="array" aca="1" ref="AN23" ca="1">SUMPRODUCT((AN$2:AN$19)*OFFSET($N$2:$N$19,,ROW()-ROW($AD$23),,)*$AC$2:$AC$19)</f>
        <v>0</v>
      </c>
      <c r="AO23" s="22" cm="1">
        <f t="array" aca="1" ref="AO23" ca="1">SUMPRODUCT((AO$2:AO$19)*OFFSET($N$2:$N$19,,ROW()-ROW($AD$23),,)*$AC$2:$AC$19)</f>
        <v>0</v>
      </c>
      <c r="AP23" s="22" cm="1">
        <f t="array" aca="1" ref="AP23" ca="1">SUMPRODUCT((AP$2:AP$19)*OFFSET($N$2:$N$19,,ROW()-ROW($AD$23),,)*$AC$2:$AC$19)</f>
        <v>0</v>
      </c>
      <c r="AQ23" s="22" cm="1">
        <f t="array" aca="1" ref="AQ23" ca="1">SUMPRODUCT((AQ$2:AQ$19)*OFFSET($N$2:$N$19,,ROW()-ROW($AD$23),,)*$AC$2:$AC$19)</f>
        <v>0</v>
      </c>
      <c r="AR23" s="22" cm="1">
        <f t="array" aca="1" ref="AR23" ca="1">SUMPRODUCT((AR$2:AR$19)*OFFSET($N$2:$N$19,,ROW()-ROW($AD$23),,)*$AC$2:$AC$19)</f>
        <v>0</v>
      </c>
      <c r="AS23" s="22"/>
      <c r="AT23" s="22"/>
      <c r="AU23" s="22"/>
      <c r="AV23" s="22"/>
      <c r="AW23" s="22" cm="1">
        <f t="array" aca="1" ref="AW23" ca="1">SUMPRODUCT((AW$2:AW$19)*OFFSET($N$2:$N$19,,ROW()-ROW($AD$23),,)*$AC$2:$AC$19)</f>
        <v>0</v>
      </c>
      <c r="AX23" s="22" cm="1">
        <f t="array" aca="1" ref="AX23" ca="1">SUMPRODUCT((AX$2:AX$19)*OFFSET($N$2:$N$19,,ROW()-ROW($AD$23),,)*$AC$2:$AC$19)</f>
        <v>0</v>
      </c>
      <c r="AY23" s="22" cm="1">
        <f t="array" aca="1" ref="AY23" ca="1">SUMPRODUCT((AY$2:AY$19)*OFFSET($N$2:$N$19,,ROW()-ROW($AD$23),,)*$AC$2:$AC$19)</f>
        <v>0</v>
      </c>
      <c r="AZ23" s="22" cm="1">
        <f t="array" aca="1" ref="AZ23" ca="1">SUMPRODUCT((AZ$2:AZ$19)*OFFSET($N$2:$N$19,,ROW()-ROW($AD$23),,)*$AC$2:$AC$19)</f>
        <v>0</v>
      </c>
      <c r="BA23" s="23" cm="1">
        <f t="array" aca="1" ref="BA23" ca="1">SUMPRODUCT((BA$2:BA$19)*OFFSET($N$2:$N$19,,ROW()-ROW($AD$23),,)*$AC$2:$AC$19)</f>
        <v>0</v>
      </c>
    </row>
    <row r="24" spans="1:53" x14ac:dyDescent="0.25">
      <c r="D24" s="21"/>
      <c r="E24" s="21"/>
      <c r="F24" s="21"/>
      <c r="G24" s="21"/>
      <c r="H24" s="21"/>
      <c r="I24" s="21"/>
      <c r="J24" s="21"/>
      <c r="K24" s="21"/>
      <c r="L24" s="21"/>
      <c r="AA24">
        <v>175</v>
      </c>
      <c r="AB24">
        <f t="shared" ref="AB24:AB26" ca="1" si="8">SUM(AD24:BA24)</f>
        <v>175</v>
      </c>
      <c r="AC24" s="37" t="str">
        <v>Team2</v>
      </c>
      <c r="AD24" s="24" cm="1">
        <f t="array" aca="1" ref="AD24" ca="1">SUMPRODUCT((AD$2:AD$19)*OFFSET($N$2:$N$19,,ROW()-ROW($AD$23),,)*$AC$2:$AC$19)</f>
        <v>12.23404255319149</v>
      </c>
      <c r="AE24" s="24" cm="1">
        <f t="array" aca="1" ref="AE24" ca="1">SUMPRODUCT((AE$2:AE$19)*OFFSET($N$2:$N$19,,ROW()-ROW($AD$23),,)*$AC$2:$AC$19)</f>
        <v>16.48936170212766</v>
      </c>
      <c r="AF24" s="24" cm="1">
        <f t="array" aca="1" ref="AF24" ca="1">SUMPRODUCT((AF$2:AF$19)*OFFSET($N$2:$N$19,,ROW()-ROW($AD$23),,)*$AC$2:$AC$19)</f>
        <v>16.554721179251842</v>
      </c>
      <c r="AG24" s="24" cm="1">
        <f t="array" aca="1" ref="AG24" ca="1">SUMPRODUCT((AG$2:AG$19)*OFFSET($N$2:$N$19,,ROW()-ROW($AD$23),,)*$AC$2:$AC$19)</f>
        <v>17.918231122236129</v>
      </c>
      <c r="AH24" s="24" cm="1">
        <f t="array" aca="1" ref="AH24" ca="1">SUMPRODUCT((AH$2:AH$19)*OFFSET($N$2:$N$19,,ROW()-ROW($AD$23),,)*$AC$2:$AC$19)</f>
        <v>18.515505492977333</v>
      </c>
      <c r="AI24" s="24" cm="1">
        <f t="array" aca="1" ref="AI24" ca="1">SUMPRODUCT((AI$2:AI$19)*OFFSET($N$2:$N$19,,ROW()-ROW($AD$23),,)*$AC$2:$AC$19)</f>
        <v>21.153525239883187</v>
      </c>
      <c r="AJ24" s="24" cm="1">
        <f t="array" aca="1" ref="AJ24" ca="1">SUMPRODUCT((AJ$2:AJ$19)*OFFSET($N$2:$N$19,,ROW()-ROW($AD$23),,)*$AC$2:$AC$19)</f>
        <v>24.796551244611322</v>
      </c>
      <c r="AK24" s="24" cm="1">
        <f t="array" aca="1" ref="AK24" ca="1">SUMPRODUCT((AK$2:AK$19)*OFFSET($N$2:$N$19,,ROW()-ROW($AD$23),,)*$AC$2:$AC$19)</f>
        <v>22.378250591016549</v>
      </c>
      <c r="AL24" s="24" cm="1">
        <f t="array" aca="1" ref="AL24" ca="1">SUMPRODUCT((AL$2:AL$19)*OFFSET($N$2:$N$19,,ROW()-ROW($AD$23),,)*$AC$2:$AC$19)</f>
        <v>16.981087470449172</v>
      </c>
      <c r="AM24" s="24" cm="1">
        <f t="array" aca="1" ref="AM24" ca="1">SUMPRODUCT((AM$2:AM$19)*OFFSET($N$2:$N$19,,ROW()-ROW($AD$23),,)*$AC$2:$AC$19)</f>
        <v>7.9787234042553195</v>
      </c>
      <c r="AN24" s="24" cm="1">
        <f t="array" aca="1" ref="AN24" ca="1">SUMPRODUCT((AN$2:AN$19)*OFFSET($N$2:$N$19,,ROW()-ROW($AD$23),,)*$AC$2:$AC$19)</f>
        <v>0</v>
      </c>
      <c r="AO24" s="24" cm="1">
        <f t="array" aca="1" ref="AO24" ca="1">SUMPRODUCT((AO$2:AO$19)*OFFSET($N$2:$N$19,,ROW()-ROW($AD$23),,)*$AC$2:$AC$19)</f>
        <v>0</v>
      </c>
      <c r="AP24" s="24" cm="1">
        <f t="array" aca="1" ref="AP24" ca="1">SUMPRODUCT((AP$2:AP$19)*OFFSET($N$2:$N$19,,ROW()-ROW($AD$23),,)*$AC$2:$AC$19)</f>
        <v>0</v>
      </c>
      <c r="AQ24" s="24" cm="1">
        <f t="array" aca="1" ref="AQ24" ca="1">SUMPRODUCT((AQ$2:AQ$19)*OFFSET($N$2:$N$19,,ROW()-ROW($AD$23),,)*$AC$2:$AC$19)</f>
        <v>0</v>
      </c>
      <c r="AR24" s="24" cm="1">
        <f t="array" aca="1" ref="AR24" ca="1">SUMPRODUCT((AR$2:AR$19)*OFFSET($N$2:$N$19,,ROW()-ROW($AD$23),,)*$AC$2:$AC$19)</f>
        <v>0</v>
      </c>
      <c r="AS24" s="24"/>
      <c r="AT24" s="24"/>
      <c r="AU24" s="24"/>
      <c r="AV24" s="24"/>
      <c r="AW24" s="24" cm="1">
        <f t="array" aca="1" ref="AW24" ca="1">SUMPRODUCT((AW$2:AW$19)*OFFSET($N$2:$N$19,,ROW()-ROW($AD$23),,)*$AC$2:$AC$19)</f>
        <v>0</v>
      </c>
      <c r="AX24" s="24" cm="1">
        <f t="array" aca="1" ref="AX24" ca="1">SUMPRODUCT((AX$2:AX$19)*OFFSET($N$2:$N$19,,ROW()-ROW($AD$23),,)*$AC$2:$AC$19)</f>
        <v>0</v>
      </c>
      <c r="AY24" s="24" cm="1">
        <f t="array" aca="1" ref="AY24" ca="1">SUMPRODUCT((AY$2:AY$19)*OFFSET($N$2:$N$19,,ROW()-ROW($AD$23),,)*$AC$2:$AC$19)</f>
        <v>0</v>
      </c>
      <c r="AZ24" s="24" cm="1">
        <f t="array" aca="1" ref="AZ24" ca="1">SUMPRODUCT((AZ$2:AZ$19)*OFFSET($N$2:$N$19,,ROW()-ROW($AD$23),,)*$AC$2:$AC$19)</f>
        <v>0</v>
      </c>
      <c r="BA24" s="25" cm="1">
        <f t="array" aca="1" ref="BA24" ca="1">SUMPRODUCT((BA$2:BA$19)*OFFSET($N$2:$N$19,,ROW()-ROW($AD$23),,)*$AC$2:$AC$19)</f>
        <v>0</v>
      </c>
    </row>
    <row r="25" spans="1:53" x14ac:dyDescent="0.25">
      <c r="D25" s="21"/>
      <c r="E25" s="21"/>
      <c r="F25" s="21"/>
      <c r="G25" s="21"/>
      <c r="H25" s="21"/>
      <c r="I25" s="21"/>
      <c r="J25" s="21"/>
      <c r="K25" s="21"/>
      <c r="L25" s="21"/>
      <c r="AA25">
        <v>133</v>
      </c>
      <c r="AB25">
        <f t="shared" ca="1" si="8"/>
        <v>133</v>
      </c>
      <c r="AC25" s="37" t="str">
        <v>Team3</v>
      </c>
      <c r="AD25" s="24" cm="1">
        <f t="array" aca="1" ref="AD25" ca="1">SUMPRODUCT((AD$2:AD$19)*OFFSET($N$2:$N$19,,ROW()-ROW($AD$23),,)*$AC$2:$AC$19)</f>
        <v>8.7110505159126408</v>
      </c>
      <c r="AE25" s="24" cm="1">
        <f t="array" aca="1" ref="AE25" ca="1">SUMPRODUCT((AE$2:AE$19)*OFFSET($N$2:$N$19,,ROW()-ROW($AD$23),,)*$AC$2:$AC$19)</f>
        <v>11.740981130143124</v>
      </c>
      <c r="AF25" s="24" cm="1">
        <f t="array" aca="1" ref="AF25" ca="1">SUMPRODUCT((AF$2:AF$19)*OFFSET($N$2:$N$19,,ROW()-ROW($AD$23),,)*$AC$2:$AC$19)</f>
        <v>11.806340607267307</v>
      </c>
      <c r="AG25" s="24" cm="1">
        <f t="array" aca="1" ref="AG25" ca="1">SUMPRODUCT((AG$2:AG$19)*OFFSET($N$2:$N$19,,ROW()-ROW($AD$23),,)*$AC$2:$AC$19)</f>
        <v>13.323024117089805</v>
      </c>
      <c r="AH25" s="24" cm="1">
        <f t="array" aca="1" ref="AH25" ca="1">SUMPRODUCT((AH$2:AH$19)*OFFSET($N$2:$N$19,,ROW()-ROW($AD$23),,)*$AC$2:$AC$19)</f>
        <v>13.767124920992797</v>
      </c>
      <c r="AI25" s="24" cm="1">
        <f t="array" aca="1" ref="AI25" ca="1">SUMPRODUCT((AI$2:AI$19)*OFFSET($N$2:$N$19,,ROW()-ROW($AD$23),,)*$AC$2:$AC$19)</f>
        <v>14.293612352383922</v>
      </c>
      <c r="AJ25" s="24" cm="1">
        <f t="array" aca="1" ref="AJ25" ca="1">SUMPRODUCT((AJ$2:AJ$19)*OFFSET($N$2:$N$19,,ROW()-ROW($AD$23),,)*$AC$2:$AC$19)</f>
        <v>19.870692832175536</v>
      </c>
      <c r="AK25" s="24" cm="1">
        <f t="array" aca="1" ref="AK25" ca="1">SUMPRODUCT((AK$2:AK$19)*OFFSET($N$2:$N$19,,ROW()-ROW($AD$23),,)*$AC$2:$AC$19)</f>
        <v>20.332327714438939</v>
      </c>
      <c r="AL25" s="24" cm="1">
        <f t="array" aca="1" ref="AL25" ca="1">SUMPRODUCT((AL$2:AL$19)*OFFSET($N$2:$N$19,,ROW()-ROW($AD$23),,)*$AC$2:$AC$19)</f>
        <v>15.27878005953832</v>
      </c>
      <c r="AM25" s="24" cm="1">
        <f t="array" aca="1" ref="AM25" ca="1">SUMPRODUCT((AM$2:AM$19)*OFFSET($N$2:$N$19,,ROW()-ROW($AD$23),,)*$AC$2:$AC$19)</f>
        <v>3.8760657500576077</v>
      </c>
      <c r="AN25" s="24" cm="1">
        <f t="array" aca="1" ref="AN25" ca="1">SUMPRODUCT((AN$2:AN$19)*OFFSET($N$2:$N$19,,ROW()-ROW($AD$23),,)*$AC$2:$AC$19)</f>
        <v>0</v>
      </c>
      <c r="AO25" s="24" cm="1">
        <f t="array" aca="1" ref="AO25" ca="1">SUMPRODUCT((AO$2:AO$19)*OFFSET($N$2:$N$19,,ROW()-ROW($AD$23),,)*$AC$2:$AC$19)</f>
        <v>0</v>
      </c>
      <c r="AP25" s="24" cm="1">
        <f t="array" aca="1" ref="AP25" ca="1">SUMPRODUCT((AP$2:AP$19)*OFFSET($N$2:$N$19,,ROW()-ROW($AD$23),,)*$AC$2:$AC$19)</f>
        <v>0</v>
      </c>
      <c r="AQ25" s="24" cm="1">
        <f t="array" aca="1" ref="AQ25" ca="1">SUMPRODUCT((AQ$2:AQ$19)*OFFSET($N$2:$N$19,,ROW()-ROW($AD$23),,)*$AC$2:$AC$19)</f>
        <v>0</v>
      </c>
      <c r="AR25" s="24" cm="1">
        <f t="array" aca="1" ref="AR25" ca="1">SUMPRODUCT((AR$2:AR$19)*OFFSET($N$2:$N$19,,ROW()-ROW($AD$23),,)*$AC$2:$AC$19)</f>
        <v>0</v>
      </c>
      <c r="AS25" s="24"/>
      <c r="AT25" s="24"/>
      <c r="AU25" s="24"/>
      <c r="AV25" s="24"/>
      <c r="AW25" s="24" cm="1">
        <f t="array" aca="1" ref="AW25" ca="1">SUMPRODUCT((AW$2:AW$19)*OFFSET($N$2:$N$19,,ROW()-ROW($AD$23),,)*$AC$2:$AC$19)</f>
        <v>0</v>
      </c>
      <c r="AX25" s="24" cm="1">
        <f t="array" aca="1" ref="AX25" ca="1">SUMPRODUCT((AX$2:AX$19)*OFFSET($N$2:$N$19,,ROW()-ROW($AD$23),,)*$AC$2:$AC$19)</f>
        <v>0</v>
      </c>
      <c r="AY25" s="24" cm="1">
        <f t="array" aca="1" ref="AY25" ca="1">SUMPRODUCT((AY$2:AY$19)*OFFSET($N$2:$N$19,,ROW()-ROW($AD$23),,)*$AC$2:$AC$19)</f>
        <v>0</v>
      </c>
      <c r="AZ25" s="24" cm="1">
        <f t="array" aca="1" ref="AZ25" ca="1">SUMPRODUCT((AZ$2:AZ$19)*OFFSET($N$2:$N$19,,ROW()-ROW($AD$23),,)*$AC$2:$AC$19)</f>
        <v>0</v>
      </c>
      <c r="BA25" s="25" cm="1">
        <f t="array" aca="1" ref="BA25" ca="1">SUMPRODUCT((BA$2:BA$19)*OFFSET($N$2:$N$19,,ROW()-ROW($AD$23),,)*$AC$2:$AC$19)</f>
        <v>0</v>
      </c>
    </row>
    <row r="26" spans="1:53" x14ac:dyDescent="0.25">
      <c r="D26" s="21"/>
      <c r="E26" s="21"/>
      <c r="F26" s="21"/>
      <c r="G26" s="21"/>
      <c r="H26" s="21"/>
      <c r="I26" s="21"/>
      <c r="J26" s="21"/>
      <c r="K26" s="21"/>
      <c r="L26" s="21"/>
      <c r="AA26">
        <v>118</v>
      </c>
      <c r="AB26">
        <f t="shared" ca="1" si="8"/>
        <v>118</v>
      </c>
      <c r="AC26" s="37" t="str">
        <v>Team4</v>
      </c>
      <c r="AD26" s="24" cm="1">
        <f t="array" aca="1" ref="AD26" ca="1">SUMPRODUCT((AD$2:AD$19)*OFFSET($N$2:$N$19,,ROW()-ROW($AD$23),,)*$AC$2:$AC$19)</f>
        <v>7.2626929871725938</v>
      </c>
      <c r="AE26" s="24" cm="1">
        <f t="array" aca="1" ref="AE26" ca="1">SUMPRODUCT((AE$2:AE$19)*OFFSET($N$2:$N$19,,ROW()-ROW($AD$23),,)*$AC$2:$AC$19)</f>
        <v>9.7888470696674101</v>
      </c>
      <c r="AF26" s="24" cm="1">
        <f t="array" aca="1" ref="AF26" ca="1">SUMPRODUCT((AF$2:AF$19)*OFFSET($N$2:$N$19,,ROW()-ROW($AD$23),,)*$AC$2:$AC$19)</f>
        <v>9.808454912804665</v>
      </c>
      <c r="AG26" s="24" cm="1">
        <f t="array" aca="1" ref="AG26" ca="1">SUMPRODUCT((AG$2:AG$19)*OFFSET($N$2:$N$19,,ROW()-ROW($AD$23),,)*$AC$2:$AC$19)</f>
        <v>10.061313103473204</v>
      </c>
      <c r="AH26" s="24" cm="1">
        <f t="array" aca="1" ref="AH26" ca="1">SUMPRODUCT((AH$2:AH$19)*OFFSET($N$2:$N$19,,ROW()-ROW($AD$23),,)*$AC$2:$AC$19)</f>
        <v>10.396690206922312</v>
      </c>
      <c r="AI26" s="24" cm="1">
        <f t="array" aca="1" ref="AI26" ca="1">SUMPRODUCT((AI$2:AI$19)*OFFSET($N$2:$N$19,,ROW()-ROW($AD$23),,)*$AC$2:$AC$19)</f>
        <v>10.708371927002617</v>
      </c>
      <c r="AJ26" s="24" cm="1">
        <f t="array" aca="1" ref="AJ26" ca="1">SUMPRODUCT((AJ$2:AJ$19)*OFFSET($N$2:$N$19,,ROW()-ROW($AD$23),,)*$AC$2:$AC$19)</f>
        <v>19.488820209608317</v>
      </c>
      <c r="AK26" s="24" cm="1">
        <f t="array" aca="1" ref="AK26" ca="1">SUMPRODUCT((AK$2:AK$19)*OFFSET($N$2:$N$19,,ROW()-ROW($AD$23),,)*$AC$2:$AC$19)</f>
        <v>20.23150084350571</v>
      </c>
      <c r="AL26" s="24" cm="1">
        <f t="array" aca="1" ref="AL26" ca="1">SUMPRODUCT((AL$2:AL$19)*OFFSET($N$2:$N$19,,ROW()-ROW($AD$23),,)*$AC$2:$AC$19)</f>
        <v>16.56370124310763</v>
      </c>
      <c r="AM26" s="24" cm="1">
        <f t="array" aca="1" ref="AM26" ca="1">SUMPRODUCT((AM$2:AM$19)*OFFSET($N$2:$N$19,,ROW()-ROW($AD$23),,)*$AC$2:$AC$19)</f>
        <v>3.6896074967355403</v>
      </c>
      <c r="AN26" s="24" cm="1">
        <f t="array" aca="1" ref="AN26" ca="1">SUMPRODUCT((AN$2:AN$19)*OFFSET($N$2:$N$19,,ROW()-ROW($AD$23),,)*$AC$2:$AC$19)</f>
        <v>0</v>
      </c>
      <c r="AO26" s="24" cm="1">
        <f t="array" aca="1" ref="AO26" ca="1">SUMPRODUCT((AO$2:AO$19)*OFFSET($N$2:$N$19,,ROW()-ROW($AD$23),,)*$AC$2:$AC$19)</f>
        <v>0</v>
      </c>
      <c r="AP26" s="24" cm="1">
        <f t="array" aca="1" ref="AP26" ca="1">SUMPRODUCT((AP$2:AP$19)*OFFSET($N$2:$N$19,,ROW()-ROW($AD$23),,)*$AC$2:$AC$19)</f>
        <v>0</v>
      </c>
      <c r="AQ26" s="24" cm="1">
        <f t="array" aca="1" ref="AQ26" ca="1">SUMPRODUCT((AQ$2:AQ$19)*OFFSET($N$2:$N$19,,ROW()-ROW($AD$23),,)*$AC$2:$AC$19)</f>
        <v>0</v>
      </c>
      <c r="AR26" s="24" cm="1">
        <f t="array" aca="1" ref="AR26" ca="1">SUMPRODUCT((AR$2:AR$19)*OFFSET($N$2:$N$19,,ROW()-ROW($AD$23),,)*$AC$2:$AC$19)</f>
        <v>0</v>
      </c>
      <c r="AS26" s="24"/>
      <c r="AT26" s="24"/>
      <c r="AU26" s="24"/>
      <c r="AV26" s="24"/>
      <c r="AW26" s="24" cm="1">
        <f t="array" aca="1" ref="AW26" ca="1">SUMPRODUCT((AW$2:AW$19)*OFFSET($N$2:$N$19,,ROW()-ROW($AD$23),,)*$AC$2:$AC$19)</f>
        <v>0</v>
      </c>
      <c r="AX26" s="24" cm="1">
        <f t="array" aca="1" ref="AX26" ca="1">SUMPRODUCT((AX$2:AX$19)*OFFSET($N$2:$N$19,,ROW()-ROW($AD$23),,)*$AC$2:$AC$19)</f>
        <v>0</v>
      </c>
      <c r="AY26" s="24" cm="1">
        <f t="array" aca="1" ref="AY26" ca="1">SUMPRODUCT((AY$2:AY$19)*OFFSET($N$2:$N$19,,ROW()-ROW($AD$23),,)*$AC$2:$AC$19)</f>
        <v>0</v>
      </c>
      <c r="AZ26" s="24" cm="1">
        <f t="array" aca="1" ref="AZ26" ca="1">SUMPRODUCT((AZ$2:AZ$19)*OFFSET($N$2:$N$19,,ROW()-ROW($AD$23),,)*$AC$2:$AC$19)</f>
        <v>0</v>
      </c>
      <c r="BA26" s="25" cm="1">
        <f t="array" aca="1" ref="BA26" ca="1">SUMPRODUCT((BA$2:BA$19)*OFFSET($N$2:$N$19,,ROW()-ROW($AD$23),,)*$AC$2:$AC$19)</f>
        <v>0</v>
      </c>
    </row>
    <row r="27" spans="1:53" x14ac:dyDescent="0.25">
      <c r="D27" s="21"/>
      <c r="E27" s="21"/>
      <c r="F27" s="21"/>
      <c r="G27" s="21"/>
      <c r="H27" s="21"/>
      <c r="I27" s="21"/>
      <c r="J27" s="21"/>
      <c r="K27" s="21"/>
      <c r="L27" s="21"/>
      <c r="AA27">
        <v>0</v>
      </c>
      <c r="AC27" s="37" t="str">
        <v>Team5</v>
      </c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5"/>
    </row>
    <row r="28" spans="1:53" x14ac:dyDescent="0.25">
      <c r="D28" s="21"/>
      <c r="E28" s="21"/>
      <c r="F28" s="21"/>
      <c r="G28" s="21"/>
      <c r="H28" s="21"/>
      <c r="I28" s="21"/>
      <c r="J28" s="21"/>
      <c r="K28" s="21"/>
      <c r="L28" s="21"/>
      <c r="AA28">
        <v>0</v>
      </c>
      <c r="AC28" s="37" t="str">
        <v>Team6</v>
      </c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5"/>
    </row>
    <row r="29" spans="1:53" x14ac:dyDescent="0.25">
      <c r="D29" s="21"/>
      <c r="E29" s="21"/>
      <c r="F29" s="21"/>
      <c r="G29" s="21"/>
      <c r="H29" s="21"/>
      <c r="I29" s="21"/>
      <c r="J29" s="21"/>
      <c r="K29" s="21"/>
      <c r="L29" s="21"/>
      <c r="AA29">
        <v>0</v>
      </c>
      <c r="AC29" s="37" t="str">
        <v>Team7</v>
      </c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5"/>
    </row>
    <row r="30" spans="1:53" x14ac:dyDescent="0.25">
      <c r="D30" s="21"/>
      <c r="E30" s="21"/>
      <c r="F30" s="21"/>
      <c r="G30" s="21"/>
      <c r="H30" s="21"/>
      <c r="I30" s="21"/>
      <c r="J30" s="21"/>
      <c r="K30" s="21"/>
      <c r="L30" s="21"/>
      <c r="AA30">
        <v>0</v>
      </c>
      <c r="AC30" s="37" t="str">
        <v>Team8</v>
      </c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5"/>
    </row>
    <row r="31" spans="1:53" ht="15.75" thickBot="1" x14ac:dyDescent="0.3">
      <c r="D31" s="21"/>
      <c r="E31" s="21"/>
      <c r="F31" s="21"/>
      <c r="G31" s="21"/>
      <c r="H31" s="21"/>
      <c r="I31" s="21"/>
      <c r="J31" s="21"/>
      <c r="K31" s="21"/>
      <c r="L31" s="21"/>
      <c r="AA31">
        <v>0</v>
      </c>
      <c r="AC31" s="38" t="str">
        <v>Team9</v>
      </c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7"/>
    </row>
    <row r="32" spans="1:53" x14ac:dyDescent="0.25">
      <c r="D32" s="21"/>
      <c r="E32" s="21"/>
      <c r="F32" s="21"/>
      <c r="G32" s="21"/>
      <c r="H32" s="21"/>
      <c r="I32" s="21"/>
      <c r="J32" s="21"/>
      <c r="K32" s="21"/>
      <c r="L32" s="21"/>
      <c r="AA32">
        <v>646</v>
      </c>
      <c r="AB32">
        <f ca="1">SUM(AB23:AB26)</f>
        <v>646</v>
      </c>
      <c r="AC32" t="str">
        <v>total</v>
      </c>
      <c r="AD32" s="28">
        <f ca="1">SUM(AD23:AD26)</f>
        <v>40.515438973807512</v>
      </c>
      <c r="AE32" s="28">
        <f ca="1">SUM(AE23:AE26)</f>
        <v>54.60776557339274</v>
      </c>
      <c r="AF32" s="28">
        <f ca="1">SUM(AF23:AF26)</f>
        <v>55.084889756399271</v>
      </c>
      <c r="AG32" s="28">
        <f ca="1">SUM(AG23:AG26)</f>
        <v>67.159950238640647</v>
      </c>
      <c r="AH32" s="28">
        <f ca="1">SUM(AH23:AH26)</f>
        <v>69.398615246595355</v>
      </c>
      <c r="AI32" s="28">
        <f ca="1">SUM(AI23:AI26)</f>
        <v>75.248185532758313</v>
      </c>
      <c r="AJ32" s="28">
        <f ca="1">SUM(AJ23:AJ26)</f>
        <v>98.447881071646833</v>
      </c>
      <c r="AK32" s="28">
        <f ca="1">SUM(AK23:AK26)</f>
        <v>95.787034084450127</v>
      </c>
      <c r="AL32" s="28">
        <f ca="1">SUM(AL23:AL26)</f>
        <v>67.081639783465988</v>
      </c>
      <c r="AM32" s="28">
        <f ca="1">SUM(AM23:AM26)</f>
        <v>22.668599738843227</v>
      </c>
      <c r="AN32" s="28">
        <f ca="1">SUM(AN23:AN26)</f>
        <v>0</v>
      </c>
      <c r="AO32" s="28">
        <f ca="1">SUM(AO23:AO26)</f>
        <v>0</v>
      </c>
      <c r="AP32" s="28">
        <f ca="1">SUM(AP23:AP26)</f>
        <v>0</v>
      </c>
      <c r="AQ32" s="28">
        <f ca="1">SUM(AQ23:AQ26)</f>
        <v>0</v>
      </c>
      <c r="AR32" s="28">
        <f ca="1">SUM(AR23:AR26)</f>
        <v>0</v>
      </c>
      <c r="AS32" s="28"/>
      <c r="AT32" s="28"/>
      <c r="AU32" s="28"/>
      <c r="AV32" s="28"/>
      <c r="AW32" s="28">
        <f ca="1">SUM(AW23:AW26)</f>
        <v>0</v>
      </c>
      <c r="AX32" s="28">
        <f ca="1">SUM(AX23:AX26)</f>
        <v>0</v>
      </c>
      <c r="AY32" s="28">
        <f ca="1">SUM(AY23:AY26)</f>
        <v>0</v>
      </c>
      <c r="AZ32" s="28">
        <f ca="1">SUM(AZ23:AZ26)</f>
        <v>0</v>
      </c>
      <c r="BA32" s="28">
        <f ca="1">SUM(BA23:BA26)</f>
        <v>0</v>
      </c>
    </row>
  </sheetData>
  <phoneticPr fontId="2" type="noConversion"/>
  <conditionalFormatting sqref="AA23:AB32 AA2:AB19">
    <cfRule type="expression" dxfId="1" priority="2">
      <formula>$AA2&lt;&gt;$AB2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Affi, Khalil (Ext)</dc:creator>
  <cp:lastModifiedBy>BSA</cp:lastModifiedBy>
  <dcterms:created xsi:type="dcterms:W3CDTF">2024-01-04T18:46:10Z</dcterms:created>
  <dcterms:modified xsi:type="dcterms:W3CDTF">2024-01-05T16:04:51Z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a2a25de-01fc-42db-8d65-8abb79d1dab4_Enabled">
    <vt:lpwstr>true</vt:lpwstr>
  </property>
  <property fmtid="{D5CDD505-2E9C-101B-9397-08002B2CF9AE}" pid="3" name="MSIP_Label_7a2a25de-01fc-42db-8d65-8abb79d1dab4_SetDate">
    <vt:lpwstr>2024-01-04T18:47:57Z</vt:lpwstr>
  </property>
  <property fmtid="{D5CDD505-2E9C-101B-9397-08002B2CF9AE}" pid="4" name="MSIP_Label_7a2a25de-01fc-42db-8d65-8abb79d1dab4_Method">
    <vt:lpwstr>Privileged</vt:lpwstr>
  </property>
  <property fmtid="{D5CDD505-2E9C-101B-9397-08002B2CF9AE}" pid="5" name="MSIP_Label_7a2a25de-01fc-42db-8d65-8abb79d1dab4_Name">
    <vt:lpwstr>C1-Public</vt:lpwstr>
  </property>
  <property fmtid="{D5CDD505-2E9C-101B-9397-08002B2CF9AE}" pid="6" name="MSIP_Label_7a2a25de-01fc-42db-8d65-8abb79d1dab4_SiteId">
    <vt:lpwstr>fb3baf17-c313-474c-8d5d-577a3ec97a32</vt:lpwstr>
  </property>
  <property fmtid="{D5CDD505-2E9C-101B-9397-08002B2CF9AE}" pid="7" name="MSIP_Label_7a2a25de-01fc-42db-8d65-8abb79d1dab4_ActionId">
    <vt:lpwstr>e7c6186f-0ecc-45f5-b80b-19807dcfa129</vt:lpwstr>
  </property>
  <property fmtid="{D5CDD505-2E9C-101B-9397-08002B2CF9AE}" pid="8" name="MSIP_Label_7a2a25de-01fc-42db-8d65-8abb79d1dab4_ContentBits">
    <vt:lpwstr>0</vt:lpwstr>
  </property>
</Properties>
</file>